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7.xml" ContentType="application/vnd.openxmlformats-officedocument.spreadsheetml.pivotTable+xml"/>
  <Override PartName="/xl/drawings/drawing6.xml" ContentType="application/vnd.openxmlformats-officedocument.drawing+xml"/>
  <Override PartName="/xl/tables/table7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7.xml" ContentType="application/vnd.openxmlformats-officedocument.drawing+xml"/>
  <Override PartName="/xl/tables/table8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ngami\Desktop\OPENCLASSROOMS\PROJET 2\EXERCICE\"/>
    </mc:Choice>
  </mc:AlternateContent>
  <xr:revisionPtr revIDLastSave="0" documentId="13_ncr:1_{365BCBBE-0AB2-401A-9F87-65E8C1484549}" xr6:coauthVersionLast="47" xr6:coauthVersionMax="47" xr10:uidLastSave="{00000000-0000-0000-0000-000000000000}"/>
  <bookViews>
    <workbookView xWindow="-120" yWindow="-120" windowWidth="29040" windowHeight="15720" firstSheet="3" activeTab="13" xr2:uid="{00000000-000D-0000-FFFF-FFFF00000000}"/>
  </bookViews>
  <sheets>
    <sheet name="Catégorie des articles" sheetId="1" r:id="rId1"/>
    <sheet name="Commandes (CDE)" sheetId="2" r:id="rId2"/>
    <sheet name="Réception" sheetId="3" r:id="rId3"/>
    <sheet name="Expéditions" sheetId="4" r:id="rId4"/>
    <sheet name="Etape 1" sheetId="5" r:id="rId5"/>
    <sheet name="Etape 2" sheetId="6" r:id="rId6"/>
    <sheet name="Etape 3" sheetId="7" r:id="rId7"/>
    <sheet name="Etape 4-1" sheetId="10" r:id="rId8"/>
    <sheet name="Etape 4-2" sheetId="11" r:id="rId9"/>
    <sheet name="Etape 4-3" sheetId="12" r:id="rId10"/>
    <sheet name="Etape 5" sheetId="13" r:id="rId11"/>
    <sheet name="Etape 6-1" sheetId="14" r:id="rId12"/>
    <sheet name="Etape 6-2" sheetId="16" r:id="rId13"/>
    <sheet name="Etape 8" sheetId="18" r:id="rId14"/>
  </sheets>
  <definedNames>
    <definedName name="_xlnm._FilterDatabase" localSheetId="0" hidden="1">'Catégorie des articles'!$A$1:$E$1000</definedName>
    <definedName name="_xlnm._FilterDatabase" localSheetId="1" hidden="1">'Commandes (CDE)'!$A$1:$I$2349</definedName>
    <definedName name="_xlnm._FilterDatabase" localSheetId="3" hidden="1">Expéditions!$A$1:$F$929</definedName>
    <definedName name="_xlnm._FilterDatabase" localSheetId="2" hidden="1">Réception!$C$1:$G$2159</definedName>
  </definedNames>
  <calcPr calcId="191029"/>
  <pivotCaches>
    <pivotCache cacheId="0" r:id="rId15"/>
    <pivotCache cacheId="1" r:id="rId16"/>
    <pivotCache cacheId="2" r:id="rId17"/>
    <pivotCache cacheId="3" r:id="rId18"/>
    <pivotCache cacheId="4" r:id="rId19"/>
    <pivotCache cacheId="5" r:id="rId20"/>
    <pivotCache cacheId="6" r:id="rId21"/>
    <pivotCache cacheId="7" r:id="rId2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" i="16" l="1"/>
  <c r="F12" i="16"/>
  <c r="E12" i="16"/>
  <c r="F18" i="16"/>
  <c r="F17" i="16"/>
  <c r="F16" i="16"/>
  <c r="F15" i="16"/>
  <c r="H3" i="16"/>
  <c r="H4" i="16"/>
  <c r="H5" i="16"/>
  <c r="H6" i="16"/>
  <c r="H7" i="16"/>
  <c r="H8" i="16"/>
  <c r="H9" i="16"/>
  <c r="H10" i="16"/>
  <c r="H11" i="16"/>
  <c r="H2" i="16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K1709" i="2"/>
  <c r="K1710" i="2"/>
  <c r="K1711" i="2"/>
  <c r="K1712" i="2"/>
  <c r="K1713" i="2"/>
  <c r="K1714" i="2"/>
  <c r="K1715" i="2"/>
  <c r="K1716" i="2"/>
  <c r="K1717" i="2"/>
  <c r="K1718" i="2"/>
  <c r="K1719" i="2"/>
  <c r="K1720" i="2"/>
  <c r="K1721" i="2"/>
  <c r="K1722" i="2"/>
  <c r="K1723" i="2"/>
  <c r="K1724" i="2"/>
  <c r="K1725" i="2"/>
  <c r="K1726" i="2"/>
  <c r="K1727" i="2"/>
  <c r="K1728" i="2"/>
  <c r="K1729" i="2"/>
  <c r="K1730" i="2"/>
  <c r="K1731" i="2"/>
  <c r="K1732" i="2"/>
  <c r="K1733" i="2"/>
  <c r="K1734" i="2"/>
  <c r="K1735" i="2"/>
  <c r="K1736" i="2"/>
  <c r="K1737" i="2"/>
  <c r="K1738" i="2"/>
  <c r="K1739" i="2"/>
  <c r="K1740" i="2"/>
  <c r="K1741" i="2"/>
  <c r="K1742" i="2"/>
  <c r="K1743" i="2"/>
  <c r="K1744" i="2"/>
  <c r="K1745" i="2"/>
  <c r="K1746" i="2"/>
  <c r="K1747" i="2"/>
  <c r="K1748" i="2"/>
  <c r="K1749" i="2"/>
  <c r="K1750" i="2"/>
  <c r="K1751" i="2"/>
  <c r="K1752" i="2"/>
  <c r="K1753" i="2"/>
  <c r="K1754" i="2"/>
  <c r="K1755" i="2"/>
  <c r="K1756" i="2"/>
  <c r="K1757" i="2"/>
  <c r="K1758" i="2"/>
  <c r="K1759" i="2"/>
  <c r="K1760" i="2"/>
  <c r="K1761" i="2"/>
  <c r="K1762" i="2"/>
  <c r="K1763" i="2"/>
  <c r="K1764" i="2"/>
  <c r="K1765" i="2"/>
  <c r="K1766" i="2"/>
  <c r="K1767" i="2"/>
  <c r="K1768" i="2"/>
  <c r="K1769" i="2"/>
  <c r="K1770" i="2"/>
  <c r="K1771" i="2"/>
  <c r="K1772" i="2"/>
  <c r="K1773" i="2"/>
  <c r="K1774" i="2"/>
  <c r="K1775" i="2"/>
  <c r="K1776" i="2"/>
  <c r="K1777" i="2"/>
  <c r="K1778" i="2"/>
  <c r="K1779" i="2"/>
  <c r="K1780" i="2"/>
  <c r="K1781" i="2"/>
  <c r="K1782" i="2"/>
  <c r="K1783" i="2"/>
  <c r="K1784" i="2"/>
  <c r="K1785" i="2"/>
  <c r="K1786" i="2"/>
  <c r="K1787" i="2"/>
  <c r="K1788" i="2"/>
  <c r="K1789" i="2"/>
  <c r="K1790" i="2"/>
  <c r="K1791" i="2"/>
  <c r="K1792" i="2"/>
  <c r="K1793" i="2"/>
  <c r="K1794" i="2"/>
  <c r="K1795" i="2"/>
  <c r="K1796" i="2"/>
  <c r="K1797" i="2"/>
  <c r="K1798" i="2"/>
  <c r="K1799" i="2"/>
  <c r="K1800" i="2"/>
  <c r="K1801" i="2"/>
  <c r="K1802" i="2"/>
  <c r="K1803" i="2"/>
  <c r="K1804" i="2"/>
  <c r="K1805" i="2"/>
  <c r="K1806" i="2"/>
  <c r="K1807" i="2"/>
  <c r="K1808" i="2"/>
  <c r="K1809" i="2"/>
  <c r="K1810" i="2"/>
  <c r="K1811" i="2"/>
  <c r="K1812" i="2"/>
  <c r="K1813" i="2"/>
  <c r="K1814" i="2"/>
  <c r="K1815" i="2"/>
  <c r="K1816" i="2"/>
  <c r="K1817" i="2"/>
  <c r="K1818" i="2"/>
  <c r="K1819" i="2"/>
  <c r="K1820" i="2"/>
  <c r="K1821" i="2"/>
  <c r="K1822" i="2"/>
  <c r="K1823" i="2"/>
  <c r="K1824" i="2"/>
  <c r="K1825" i="2"/>
  <c r="K1826" i="2"/>
  <c r="K1827" i="2"/>
  <c r="K1828" i="2"/>
  <c r="K1829" i="2"/>
  <c r="K1830" i="2"/>
  <c r="K1831" i="2"/>
  <c r="K1832" i="2"/>
  <c r="K1833" i="2"/>
  <c r="K1834" i="2"/>
  <c r="K1835" i="2"/>
  <c r="K1836" i="2"/>
  <c r="K1837" i="2"/>
  <c r="K1838" i="2"/>
  <c r="K1839" i="2"/>
  <c r="K1840" i="2"/>
  <c r="K1841" i="2"/>
  <c r="K1842" i="2"/>
  <c r="K1843" i="2"/>
  <c r="K1844" i="2"/>
  <c r="K1845" i="2"/>
  <c r="K1846" i="2"/>
  <c r="K1847" i="2"/>
  <c r="K1848" i="2"/>
  <c r="K1849" i="2"/>
  <c r="K1850" i="2"/>
  <c r="K1851" i="2"/>
  <c r="K1852" i="2"/>
  <c r="K1853" i="2"/>
  <c r="K1854" i="2"/>
  <c r="K1855" i="2"/>
  <c r="K1856" i="2"/>
  <c r="K1857" i="2"/>
  <c r="K1858" i="2"/>
  <c r="K1859" i="2"/>
  <c r="K1860" i="2"/>
  <c r="K1861" i="2"/>
  <c r="K1862" i="2"/>
  <c r="K1863" i="2"/>
  <c r="K1864" i="2"/>
  <c r="K1865" i="2"/>
  <c r="K1866" i="2"/>
  <c r="K1867" i="2"/>
  <c r="K1868" i="2"/>
  <c r="K1869" i="2"/>
  <c r="K1870" i="2"/>
  <c r="K1871" i="2"/>
  <c r="K1872" i="2"/>
  <c r="K1873" i="2"/>
  <c r="K1874" i="2"/>
  <c r="K1875" i="2"/>
  <c r="K1876" i="2"/>
  <c r="K1877" i="2"/>
  <c r="K1878" i="2"/>
  <c r="K1879" i="2"/>
  <c r="K1880" i="2"/>
  <c r="K1881" i="2"/>
  <c r="K1882" i="2"/>
  <c r="K1883" i="2"/>
  <c r="K1884" i="2"/>
  <c r="K1885" i="2"/>
  <c r="K1886" i="2"/>
  <c r="K1887" i="2"/>
  <c r="K1888" i="2"/>
  <c r="K1889" i="2"/>
  <c r="K1890" i="2"/>
  <c r="K1891" i="2"/>
  <c r="K1892" i="2"/>
  <c r="K1893" i="2"/>
  <c r="K1894" i="2"/>
  <c r="K1895" i="2"/>
  <c r="K1896" i="2"/>
  <c r="K1897" i="2"/>
  <c r="K1898" i="2"/>
  <c r="K1899" i="2"/>
  <c r="K1900" i="2"/>
  <c r="K1901" i="2"/>
  <c r="K1902" i="2"/>
  <c r="K1903" i="2"/>
  <c r="K1904" i="2"/>
  <c r="K1905" i="2"/>
  <c r="K1906" i="2"/>
  <c r="K1907" i="2"/>
  <c r="K1908" i="2"/>
  <c r="K1909" i="2"/>
  <c r="K1910" i="2"/>
  <c r="K1911" i="2"/>
  <c r="K1912" i="2"/>
  <c r="K1913" i="2"/>
  <c r="K1914" i="2"/>
  <c r="K1915" i="2"/>
  <c r="K1916" i="2"/>
  <c r="K1917" i="2"/>
  <c r="K1918" i="2"/>
  <c r="K1919" i="2"/>
  <c r="K1920" i="2"/>
  <c r="K1921" i="2"/>
  <c r="K1922" i="2"/>
  <c r="K1923" i="2"/>
  <c r="K1924" i="2"/>
  <c r="K1925" i="2"/>
  <c r="K1926" i="2"/>
  <c r="K1927" i="2"/>
  <c r="K1928" i="2"/>
  <c r="K1929" i="2"/>
  <c r="K1930" i="2"/>
  <c r="K1931" i="2"/>
  <c r="K1932" i="2"/>
  <c r="K1933" i="2"/>
  <c r="K1934" i="2"/>
  <c r="K1935" i="2"/>
  <c r="K1936" i="2"/>
  <c r="K1937" i="2"/>
  <c r="K1938" i="2"/>
  <c r="K1939" i="2"/>
  <c r="K1940" i="2"/>
  <c r="K1941" i="2"/>
  <c r="K1942" i="2"/>
  <c r="K1943" i="2"/>
  <c r="K1944" i="2"/>
  <c r="K1945" i="2"/>
  <c r="K1946" i="2"/>
  <c r="K1947" i="2"/>
  <c r="K1948" i="2"/>
  <c r="K1949" i="2"/>
  <c r="K1950" i="2"/>
  <c r="K1951" i="2"/>
  <c r="K1952" i="2"/>
  <c r="K1953" i="2"/>
  <c r="K1954" i="2"/>
  <c r="K1955" i="2"/>
  <c r="K1956" i="2"/>
  <c r="K1957" i="2"/>
  <c r="K1958" i="2"/>
  <c r="K1959" i="2"/>
  <c r="K1960" i="2"/>
  <c r="K1961" i="2"/>
  <c r="K1962" i="2"/>
  <c r="K1963" i="2"/>
  <c r="K1964" i="2"/>
  <c r="K1965" i="2"/>
  <c r="K1966" i="2"/>
  <c r="K1967" i="2"/>
  <c r="K1968" i="2"/>
  <c r="K1969" i="2"/>
  <c r="K1970" i="2"/>
  <c r="K1971" i="2"/>
  <c r="K1972" i="2"/>
  <c r="K1973" i="2"/>
  <c r="K1974" i="2"/>
  <c r="K1975" i="2"/>
  <c r="K1976" i="2"/>
  <c r="K1977" i="2"/>
  <c r="K1978" i="2"/>
  <c r="K1979" i="2"/>
  <c r="K1980" i="2"/>
  <c r="K1981" i="2"/>
  <c r="K1982" i="2"/>
  <c r="K1983" i="2"/>
  <c r="K1984" i="2"/>
  <c r="K1985" i="2"/>
  <c r="K1986" i="2"/>
  <c r="K1987" i="2"/>
  <c r="K1988" i="2"/>
  <c r="K1989" i="2"/>
  <c r="K1990" i="2"/>
  <c r="K1991" i="2"/>
  <c r="K1992" i="2"/>
  <c r="K1993" i="2"/>
  <c r="K1994" i="2"/>
  <c r="K1995" i="2"/>
  <c r="K1996" i="2"/>
  <c r="K1997" i="2"/>
  <c r="K1998" i="2"/>
  <c r="K1999" i="2"/>
  <c r="K2000" i="2"/>
  <c r="K2001" i="2"/>
  <c r="K2002" i="2"/>
  <c r="K2003" i="2"/>
  <c r="K2004" i="2"/>
  <c r="K2005" i="2"/>
  <c r="K2006" i="2"/>
  <c r="K2007" i="2"/>
  <c r="K2008" i="2"/>
  <c r="K2009" i="2"/>
  <c r="K2010" i="2"/>
  <c r="K2011" i="2"/>
  <c r="K2012" i="2"/>
  <c r="K2013" i="2"/>
  <c r="K2014" i="2"/>
  <c r="K2015" i="2"/>
  <c r="K2016" i="2"/>
  <c r="K2017" i="2"/>
  <c r="K2018" i="2"/>
  <c r="K2019" i="2"/>
  <c r="K2020" i="2"/>
  <c r="K2021" i="2"/>
  <c r="K2022" i="2"/>
  <c r="K2023" i="2"/>
  <c r="K2024" i="2"/>
  <c r="K2025" i="2"/>
  <c r="K2026" i="2"/>
  <c r="K2027" i="2"/>
  <c r="K2028" i="2"/>
  <c r="K2029" i="2"/>
  <c r="K2030" i="2"/>
  <c r="K2031" i="2"/>
  <c r="K2032" i="2"/>
  <c r="K2033" i="2"/>
  <c r="K2034" i="2"/>
  <c r="K2035" i="2"/>
  <c r="K2036" i="2"/>
  <c r="K2037" i="2"/>
  <c r="K2038" i="2"/>
  <c r="K2039" i="2"/>
  <c r="K2040" i="2"/>
  <c r="K2041" i="2"/>
  <c r="K2042" i="2"/>
  <c r="K2043" i="2"/>
  <c r="K2044" i="2"/>
  <c r="K2045" i="2"/>
  <c r="K2046" i="2"/>
  <c r="K2047" i="2"/>
  <c r="K2048" i="2"/>
  <c r="K2049" i="2"/>
  <c r="K2050" i="2"/>
  <c r="K2051" i="2"/>
  <c r="K2052" i="2"/>
  <c r="K2053" i="2"/>
  <c r="K2054" i="2"/>
  <c r="K2055" i="2"/>
  <c r="K2056" i="2"/>
  <c r="K2057" i="2"/>
  <c r="K2058" i="2"/>
  <c r="K2059" i="2"/>
  <c r="K2060" i="2"/>
  <c r="K2061" i="2"/>
  <c r="K2062" i="2"/>
  <c r="K2063" i="2"/>
  <c r="K2064" i="2"/>
  <c r="K2065" i="2"/>
  <c r="K2066" i="2"/>
  <c r="K2067" i="2"/>
  <c r="K2068" i="2"/>
  <c r="K2069" i="2"/>
  <c r="K2070" i="2"/>
  <c r="K2071" i="2"/>
  <c r="K2072" i="2"/>
  <c r="K2073" i="2"/>
  <c r="K2074" i="2"/>
  <c r="K2075" i="2"/>
  <c r="K2076" i="2"/>
  <c r="K2077" i="2"/>
  <c r="K2078" i="2"/>
  <c r="K2079" i="2"/>
  <c r="K2080" i="2"/>
  <c r="K2081" i="2"/>
  <c r="K2082" i="2"/>
  <c r="K2083" i="2"/>
  <c r="K2084" i="2"/>
  <c r="K2085" i="2"/>
  <c r="K2086" i="2"/>
  <c r="K2087" i="2"/>
  <c r="K2088" i="2"/>
  <c r="K2089" i="2"/>
  <c r="K2090" i="2"/>
  <c r="K2091" i="2"/>
  <c r="K2092" i="2"/>
  <c r="K2093" i="2"/>
  <c r="K2094" i="2"/>
  <c r="K2095" i="2"/>
  <c r="K2096" i="2"/>
  <c r="K2097" i="2"/>
  <c r="K2098" i="2"/>
  <c r="K2099" i="2"/>
  <c r="K2100" i="2"/>
  <c r="K2101" i="2"/>
  <c r="K2102" i="2"/>
  <c r="K2103" i="2"/>
  <c r="K2104" i="2"/>
  <c r="K2105" i="2"/>
  <c r="K2106" i="2"/>
  <c r="K2107" i="2"/>
  <c r="K2108" i="2"/>
  <c r="K2109" i="2"/>
  <c r="K2110" i="2"/>
  <c r="K2111" i="2"/>
  <c r="K2112" i="2"/>
  <c r="K2113" i="2"/>
  <c r="K2114" i="2"/>
  <c r="K2115" i="2"/>
  <c r="K2116" i="2"/>
  <c r="K2117" i="2"/>
  <c r="K2118" i="2"/>
  <c r="K2119" i="2"/>
  <c r="K2120" i="2"/>
  <c r="K2121" i="2"/>
  <c r="K2122" i="2"/>
  <c r="K2123" i="2"/>
  <c r="K2124" i="2"/>
  <c r="K2125" i="2"/>
  <c r="K2126" i="2"/>
  <c r="K2127" i="2"/>
  <c r="K2128" i="2"/>
  <c r="K2129" i="2"/>
  <c r="K2130" i="2"/>
  <c r="K2131" i="2"/>
  <c r="K2132" i="2"/>
  <c r="K2133" i="2"/>
  <c r="K2134" i="2"/>
  <c r="K2135" i="2"/>
  <c r="K2136" i="2"/>
  <c r="K2137" i="2"/>
  <c r="K2138" i="2"/>
  <c r="K2139" i="2"/>
  <c r="K2140" i="2"/>
  <c r="K2141" i="2"/>
  <c r="K2142" i="2"/>
  <c r="K2143" i="2"/>
  <c r="K2144" i="2"/>
  <c r="K2145" i="2"/>
  <c r="K2146" i="2"/>
  <c r="K2147" i="2"/>
  <c r="K2148" i="2"/>
  <c r="K2149" i="2"/>
  <c r="K2150" i="2"/>
  <c r="K2151" i="2"/>
  <c r="K2152" i="2"/>
  <c r="K2153" i="2"/>
  <c r="K2154" i="2"/>
  <c r="K2155" i="2"/>
  <c r="K2156" i="2"/>
  <c r="K2157" i="2"/>
  <c r="K2158" i="2"/>
  <c r="K2159" i="2"/>
  <c r="K2160" i="2"/>
  <c r="K2161" i="2"/>
  <c r="K2162" i="2"/>
  <c r="K2163" i="2"/>
  <c r="K2164" i="2"/>
  <c r="K2165" i="2"/>
  <c r="K2166" i="2"/>
  <c r="K2167" i="2"/>
  <c r="K2168" i="2"/>
  <c r="K2169" i="2"/>
  <c r="K2170" i="2"/>
  <c r="K2171" i="2"/>
  <c r="K2172" i="2"/>
  <c r="K2173" i="2"/>
  <c r="K2174" i="2"/>
  <c r="K2175" i="2"/>
  <c r="K2176" i="2"/>
  <c r="K2177" i="2"/>
  <c r="K2178" i="2"/>
  <c r="K2179" i="2"/>
  <c r="K2180" i="2"/>
  <c r="K2181" i="2"/>
  <c r="K2182" i="2"/>
  <c r="K2183" i="2"/>
  <c r="K2184" i="2"/>
  <c r="K2185" i="2"/>
  <c r="K2186" i="2"/>
  <c r="K2187" i="2"/>
  <c r="K2188" i="2"/>
  <c r="K2189" i="2"/>
  <c r="K2190" i="2"/>
  <c r="K2191" i="2"/>
  <c r="K2192" i="2"/>
  <c r="K2193" i="2"/>
  <c r="K2194" i="2"/>
  <c r="K2195" i="2"/>
  <c r="K2196" i="2"/>
  <c r="K2197" i="2"/>
  <c r="K2198" i="2"/>
  <c r="K2199" i="2"/>
  <c r="K2200" i="2"/>
  <c r="K2201" i="2"/>
  <c r="K2202" i="2"/>
  <c r="K2203" i="2"/>
  <c r="K2204" i="2"/>
  <c r="K2205" i="2"/>
  <c r="K2206" i="2"/>
  <c r="K2207" i="2"/>
  <c r="K2208" i="2"/>
  <c r="K2209" i="2"/>
  <c r="K2210" i="2"/>
  <c r="K2211" i="2"/>
  <c r="K2212" i="2"/>
  <c r="K2213" i="2"/>
  <c r="K2214" i="2"/>
  <c r="K2215" i="2"/>
  <c r="K2216" i="2"/>
  <c r="K2217" i="2"/>
  <c r="K2218" i="2"/>
  <c r="K2219" i="2"/>
  <c r="K2220" i="2"/>
  <c r="K2221" i="2"/>
  <c r="K2222" i="2"/>
  <c r="K2223" i="2"/>
  <c r="K2224" i="2"/>
  <c r="K2225" i="2"/>
  <c r="K2226" i="2"/>
  <c r="K2227" i="2"/>
  <c r="K2228" i="2"/>
  <c r="K2229" i="2"/>
  <c r="K2230" i="2"/>
  <c r="K2231" i="2"/>
  <c r="K2232" i="2"/>
  <c r="K2233" i="2"/>
  <c r="K2234" i="2"/>
  <c r="K2235" i="2"/>
  <c r="K2236" i="2"/>
  <c r="K2237" i="2"/>
  <c r="K2238" i="2"/>
  <c r="K2239" i="2"/>
  <c r="K2240" i="2"/>
  <c r="K2241" i="2"/>
  <c r="K2242" i="2"/>
  <c r="K2243" i="2"/>
  <c r="K2244" i="2"/>
  <c r="K2245" i="2"/>
  <c r="K2246" i="2"/>
  <c r="K2247" i="2"/>
  <c r="K2248" i="2"/>
  <c r="K2249" i="2"/>
  <c r="K2250" i="2"/>
  <c r="K2251" i="2"/>
  <c r="K2252" i="2"/>
  <c r="K2253" i="2"/>
  <c r="K2254" i="2"/>
  <c r="K2255" i="2"/>
  <c r="K2256" i="2"/>
  <c r="K2257" i="2"/>
  <c r="K2258" i="2"/>
  <c r="K2259" i="2"/>
  <c r="K2260" i="2"/>
  <c r="K2261" i="2"/>
  <c r="K2262" i="2"/>
  <c r="K2263" i="2"/>
  <c r="K2264" i="2"/>
  <c r="K2265" i="2"/>
  <c r="K2266" i="2"/>
  <c r="K2267" i="2"/>
  <c r="K2268" i="2"/>
  <c r="K2269" i="2"/>
  <c r="K2270" i="2"/>
  <c r="K2271" i="2"/>
  <c r="K2272" i="2"/>
  <c r="K2273" i="2"/>
  <c r="K2274" i="2"/>
  <c r="K2275" i="2"/>
  <c r="K2276" i="2"/>
  <c r="K2277" i="2"/>
  <c r="K2278" i="2"/>
  <c r="K2279" i="2"/>
  <c r="K2280" i="2"/>
  <c r="K2281" i="2"/>
  <c r="K2282" i="2"/>
  <c r="K2283" i="2"/>
  <c r="K2284" i="2"/>
  <c r="K2285" i="2"/>
  <c r="K2286" i="2"/>
  <c r="K2287" i="2"/>
  <c r="K2288" i="2"/>
  <c r="K2289" i="2"/>
  <c r="K2290" i="2"/>
  <c r="K2291" i="2"/>
  <c r="K2292" i="2"/>
  <c r="K2293" i="2"/>
  <c r="K2294" i="2"/>
  <c r="K2295" i="2"/>
  <c r="K2296" i="2"/>
  <c r="K2297" i="2"/>
  <c r="K2298" i="2"/>
  <c r="K2299" i="2"/>
  <c r="K2300" i="2"/>
  <c r="K2301" i="2"/>
  <c r="K2302" i="2"/>
  <c r="K2303" i="2"/>
  <c r="K2304" i="2"/>
  <c r="K2305" i="2"/>
  <c r="K2306" i="2"/>
  <c r="K2307" i="2"/>
  <c r="K2308" i="2"/>
  <c r="K2309" i="2"/>
  <c r="K2310" i="2"/>
  <c r="K2311" i="2"/>
  <c r="K2312" i="2"/>
  <c r="K2313" i="2"/>
  <c r="K2314" i="2"/>
  <c r="K2315" i="2"/>
  <c r="K2316" i="2"/>
  <c r="K2317" i="2"/>
  <c r="K2318" i="2"/>
  <c r="K2319" i="2"/>
  <c r="K2320" i="2"/>
  <c r="K2321" i="2"/>
  <c r="K2322" i="2"/>
  <c r="K2323" i="2"/>
  <c r="K2324" i="2"/>
  <c r="K2325" i="2"/>
  <c r="K2326" i="2"/>
  <c r="K2327" i="2"/>
  <c r="K2328" i="2"/>
  <c r="K2329" i="2"/>
  <c r="K2330" i="2"/>
  <c r="K2331" i="2"/>
  <c r="K2332" i="2"/>
  <c r="K2333" i="2"/>
  <c r="K2334" i="2"/>
  <c r="K2335" i="2"/>
  <c r="K2336" i="2"/>
  <c r="K2337" i="2"/>
  <c r="K2338" i="2"/>
  <c r="K2339" i="2"/>
  <c r="K2340" i="2"/>
  <c r="K2341" i="2"/>
  <c r="K2342" i="2"/>
  <c r="K2343" i="2"/>
  <c r="K2344" i="2"/>
  <c r="K2345" i="2"/>
  <c r="K2346" i="2"/>
  <c r="K2347" i="2"/>
  <c r="K2348" i="2"/>
  <c r="K2349" i="2"/>
  <c r="K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299" i="2"/>
  <c r="J1300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330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78" i="2"/>
  <c r="J1379" i="2"/>
  <c r="J1380" i="2"/>
  <c r="J1381" i="2"/>
  <c r="J1382" i="2"/>
  <c r="J1383" i="2"/>
  <c r="J1384" i="2"/>
  <c r="J1385" i="2"/>
  <c r="J1386" i="2"/>
  <c r="J1387" i="2"/>
  <c r="J1388" i="2"/>
  <c r="J1389" i="2"/>
  <c r="J1390" i="2"/>
  <c r="J1391" i="2"/>
  <c r="J1392" i="2"/>
  <c r="J1393" i="2"/>
  <c r="J1394" i="2"/>
  <c r="J1395" i="2"/>
  <c r="J1396" i="2"/>
  <c r="J1397" i="2"/>
  <c r="J1398" i="2"/>
  <c r="J1399" i="2"/>
  <c r="J1400" i="2"/>
  <c r="J1401" i="2"/>
  <c r="J1402" i="2"/>
  <c r="J1403" i="2"/>
  <c r="J1404" i="2"/>
  <c r="J1405" i="2"/>
  <c r="J1406" i="2"/>
  <c r="J1407" i="2"/>
  <c r="J1408" i="2"/>
  <c r="J1409" i="2"/>
  <c r="J1410" i="2"/>
  <c r="J1411" i="2"/>
  <c r="J1412" i="2"/>
  <c r="J1413" i="2"/>
  <c r="J1414" i="2"/>
  <c r="J1415" i="2"/>
  <c r="J1416" i="2"/>
  <c r="J1417" i="2"/>
  <c r="J1418" i="2"/>
  <c r="J1419" i="2"/>
  <c r="J1420" i="2"/>
  <c r="J1421" i="2"/>
  <c r="J1422" i="2"/>
  <c r="J1423" i="2"/>
  <c r="J1424" i="2"/>
  <c r="J1425" i="2"/>
  <c r="J1426" i="2"/>
  <c r="J1427" i="2"/>
  <c r="J1428" i="2"/>
  <c r="J1429" i="2"/>
  <c r="J1430" i="2"/>
  <c r="J1431" i="2"/>
  <c r="J1432" i="2"/>
  <c r="J1433" i="2"/>
  <c r="J1434" i="2"/>
  <c r="J1435" i="2"/>
  <c r="J1436" i="2"/>
  <c r="J1437" i="2"/>
  <c r="J1438" i="2"/>
  <c r="J1439" i="2"/>
  <c r="J1440" i="2"/>
  <c r="J1441" i="2"/>
  <c r="J1442" i="2"/>
  <c r="J1443" i="2"/>
  <c r="J1444" i="2"/>
  <c r="J1445" i="2"/>
  <c r="J1446" i="2"/>
  <c r="J1447" i="2"/>
  <c r="J1448" i="2"/>
  <c r="J1449" i="2"/>
  <c r="J1450" i="2"/>
  <c r="J1451" i="2"/>
  <c r="J1452" i="2"/>
  <c r="J1453" i="2"/>
  <c r="J1454" i="2"/>
  <c r="J1455" i="2"/>
  <c r="J1456" i="2"/>
  <c r="J1457" i="2"/>
  <c r="J1458" i="2"/>
  <c r="J1459" i="2"/>
  <c r="J1460" i="2"/>
  <c r="J1461" i="2"/>
  <c r="J1462" i="2"/>
  <c r="J1463" i="2"/>
  <c r="J1464" i="2"/>
  <c r="J1465" i="2"/>
  <c r="J1466" i="2"/>
  <c r="J1467" i="2"/>
  <c r="J1468" i="2"/>
  <c r="J1469" i="2"/>
  <c r="J1470" i="2"/>
  <c r="J1471" i="2"/>
  <c r="J1472" i="2"/>
  <c r="J1473" i="2"/>
  <c r="J1474" i="2"/>
  <c r="J1475" i="2"/>
  <c r="J1476" i="2"/>
  <c r="J1477" i="2"/>
  <c r="J1478" i="2"/>
  <c r="J1479" i="2"/>
  <c r="J1480" i="2"/>
  <c r="J1481" i="2"/>
  <c r="J1482" i="2"/>
  <c r="J1483" i="2"/>
  <c r="J1484" i="2"/>
  <c r="J1485" i="2"/>
  <c r="J1486" i="2"/>
  <c r="J1487" i="2"/>
  <c r="J1488" i="2"/>
  <c r="J1489" i="2"/>
  <c r="J1490" i="2"/>
  <c r="J1491" i="2"/>
  <c r="J1492" i="2"/>
  <c r="J1493" i="2"/>
  <c r="J1494" i="2"/>
  <c r="J1495" i="2"/>
  <c r="J1496" i="2"/>
  <c r="J1497" i="2"/>
  <c r="J1498" i="2"/>
  <c r="J1499" i="2"/>
  <c r="J1500" i="2"/>
  <c r="J1501" i="2"/>
  <c r="J1502" i="2"/>
  <c r="J1503" i="2"/>
  <c r="J1504" i="2"/>
  <c r="J1505" i="2"/>
  <c r="J1506" i="2"/>
  <c r="J1507" i="2"/>
  <c r="J1508" i="2"/>
  <c r="J1509" i="2"/>
  <c r="J1510" i="2"/>
  <c r="J1511" i="2"/>
  <c r="J1512" i="2"/>
  <c r="J1513" i="2"/>
  <c r="J1514" i="2"/>
  <c r="J1515" i="2"/>
  <c r="J1516" i="2"/>
  <c r="J1517" i="2"/>
  <c r="J1518" i="2"/>
  <c r="J1519" i="2"/>
  <c r="J1520" i="2"/>
  <c r="J1521" i="2"/>
  <c r="J1522" i="2"/>
  <c r="J1523" i="2"/>
  <c r="J1524" i="2"/>
  <c r="J1525" i="2"/>
  <c r="J1526" i="2"/>
  <c r="J1527" i="2"/>
  <c r="J1528" i="2"/>
  <c r="J1529" i="2"/>
  <c r="J1530" i="2"/>
  <c r="J1531" i="2"/>
  <c r="J1532" i="2"/>
  <c r="J1533" i="2"/>
  <c r="J1534" i="2"/>
  <c r="J1535" i="2"/>
  <c r="J1536" i="2"/>
  <c r="J1537" i="2"/>
  <c r="J1538" i="2"/>
  <c r="J1539" i="2"/>
  <c r="J1540" i="2"/>
  <c r="J1541" i="2"/>
  <c r="J1542" i="2"/>
  <c r="J1543" i="2"/>
  <c r="J1544" i="2"/>
  <c r="J1545" i="2"/>
  <c r="J1546" i="2"/>
  <c r="J1547" i="2"/>
  <c r="J1548" i="2"/>
  <c r="J1549" i="2"/>
  <c r="J1550" i="2"/>
  <c r="J1551" i="2"/>
  <c r="J1552" i="2"/>
  <c r="J1553" i="2"/>
  <c r="J1554" i="2"/>
  <c r="J1555" i="2"/>
  <c r="J1556" i="2"/>
  <c r="J1557" i="2"/>
  <c r="J1558" i="2"/>
  <c r="J1559" i="2"/>
  <c r="J1560" i="2"/>
  <c r="J1561" i="2"/>
  <c r="J1562" i="2"/>
  <c r="J1563" i="2"/>
  <c r="J1564" i="2"/>
  <c r="J1565" i="2"/>
  <c r="J1566" i="2"/>
  <c r="J1567" i="2"/>
  <c r="J1568" i="2"/>
  <c r="J1569" i="2"/>
  <c r="J1570" i="2"/>
  <c r="J1571" i="2"/>
  <c r="J1572" i="2"/>
  <c r="J1573" i="2"/>
  <c r="J1574" i="2"/>
  <c r="J1575" i="2"/>
  <c r="J1576" i="2"/>
  <c r="J1577" i="2"/>
  <c r="J1578" i="2"/>
  <c r="J1579" i="2"/>
  <c r="J1580" i="2"/>
  <c r="J1581" i="2"/>
  <c r="J1582" i="2"/>
  <c r="J1583" i="2"/>
  <c r="J1584" i="2"/>
  <c r="J1585" i="2"/>
  <c r="J1586" i="2"/>
  <c r="J1587" i="2"/>
  <c r="J1588" i="2"/>
  <c r="J1589" i="2"/>
  <c r="J1590" i="2"/>
  <c r="J1591" i="2"/>
  <c r="J1592" i="2"/>
  <c r="J1593" i="2"/>
  <c r="J1594" i="2"/>
  <c r="J1595" i="2"/>
  <c r="J1596" i="2"/>
  <c r="J1597" i="2"/>
  <c r="J1598" i="2"/>
  <c r="J1599" i="2"/>
  <c r="J1600" i="2"/>
  <c r="J1601" i="2"/>
  <c r="J1602" i="2"/>
  <c r="J1603" i="2"/>
  <c r="J1604" i="2"/>
  <c r="J1605" i="2"/>
  <c r="J1606" i="2"/>
  <c r="J1607" i="2"/>
  <c r="J1608" i="2"/>
  <c r="J1609" i="2"/>
  <c r="J1610" i="2"/>
  <c r="J1611" i="2"/>
  <c r="J1612" i="2"/>
  <c r="J1613" i="2"/>
  <c r="J1614" i="2"/>
  <c r="J1615" i="2"/>
  <c r="J1616" i="2"/>
  <c r="J1617" i="2"/>
  <c r="J1618" i="2"/>
  <c r="J1619" i="2"/>
  <c r="J1620" i="2"/>
  <c r="J1621" i="2"/>
  <c r="J1622" i="2"/>
  <c r="J1623" i="2"/>
  <c r="J1624" i="2"/>
  <c r="J1625" i="2"/>
  <c r="J1626" i="2"/>
  <c r="J1627" i="2"/>
  <c r="J1628" i="2"/>
  <c r="J1629" i="2"/>
  <c r="J1630" i="2"/>
  <c r="J1631" i="2"/>
  <c r="J1632" i="2"/>
  <c r="J1633" i="2"/>
  <c r="J1634" i="2"/>
  <c r="J1635" i="2"/>
  <c r="J1636" i="2"/>
  <c r="J1637" i="2"/>
  <c r="J1638" i="2"/>
  <c r="J1639" i="2"/>
  <c r="J1640" i="2"/>
  <c r="J1641" i="2"/>
  <c r="J1642" i="2"/>
  <c r="J1643" i="2"/>
  <c r="J1644" i="2"/>
  <c r="J1645" i="2"/>
  <c r="J1646" i="2"/>
  <c r="J1647" i="2"/>
  <c r="J1648" i="2"/>
  <c r="J1649" i="2"/>
  <c r="J1650" i="2"/>
  <c r="J1651" i="2"/>
  <c r="J1652" i="2"/>
  <c r="J1653" i="2"/>
  <c r="J1654" i="2"/>
  <c r="J1655" i="2"/>
  <c r="J1656" i="2"/>
  <c r="J1657" i="2"/>
  <c r="J1658" i="2"/>
  <c r="J1659" i="2"/>
  <c r="J1660" i="2"/>
  <c r="J1661" i="2"/>
  <c r="J1662" i="2"/>
  <c r="J1663" i="2"/>
  <c r="J1664" i="2"/>
  <c r="J1665" i="2"/>
  <c r="J1666" i="2"/>
  <c r="J1667" i="2"/>
  <c r="J1668" i="2"/>
  <c r="J1669" i="2"/>
  <c r="J1670" i="2"/>
  <c r="J1671" i="2"/>
  <c r="J1672" i="2"/>
  <c r="J1673" i="2"/>
  <c r="J1674" i="2"/>
  <c r="J1675" i="2"/>
  <c r="J1676" i="2"/>
  <c r="J1677" i="2"/>
  <c r="J1678" i="2"/>
  <c r="J1679" i="2"/>
  <c r="J1680" i="2"/>
  <c r="J1681" i="2"/>
  <c r="J1682" i="2"/>
  <c r="J1683" i="2"/>
  <c r="J1684" i="2"/>
  <c r="J1685" i="2"/>
  <c r="J1686" i="2"/>
  <c r="J1687" i="2"/>
  <c r="J1688" i="2"/>
  <c r="J1689" i="2"/>
  <c r="J1690" i="2"/>
  <c r="J1691" i="2"/>
  <c r="J1692" i="2"/>
  <c r="J1693" i="2"/>
  <c r="J1694" i="2"/>
  <c r="J1695" i="2"/>
  <c r="J1696" i="2"/>
  <c r="J1697" i="2"/>
  <c r="J1698" i="2"/>
  <c r="J1699" i="2"/>
  <c r="J1700" i="2"/>
  <c r="J1701" i="2"/>
  <c r="J1702" i="2"/>
  <c r="J1703" i="2"/>
  <c r="J1704" i="2"/>
  <c r="J1705" i="2"/>
  <c r="J1706" i="2"/>
  <c r="J1707" i="2"/>
  <c r="J1708" i="2"/>
  <c r="J1709" i="2"/>
  <c r="J1710" i="2"/>
  <c r="J1711" i="2"/>
  <c r="J1712" i="2"/>
  <c r="J1713" i="2"/>
  <c r="J1714" i="2"/>
  <c r="J1715" i="2"/>
  <c r="J1716" i="2"/>
  <c r="J1717" i="2"/>
  <c r="J1718" i="2"/>
  <c r="J1719" i="2"/>
  <c r="J1720" i="2"/>
  <c r="J1721" i="2"/>
  <c r="J1722" i="2"/>
  <c r="J1723" i="2"/>
  <c r="J1724" i="2"/>
  <c r="J1725" i="2"/>
  <c r="J1726" i="2"/>
  <c r="J1727" i="2"/>
  <c r="J1728" i="2"/>
  <c r="J1729" i="2"/>
  <c r="J1730" i="2"/>
  <c r="J1731" i="2"/>
  <c r="J1732" i="2"/>
  <c r="J1733" i="2"/>
  <c r="J1734" i="2"/>
  <c r="J1735" i="2"/>
  <c r="J1736" i="2"/>
  <c r="J1737" i="2"/>
  <c r="J1738" i="2"/>
  <c r="J1739" i="2"/>
  <c r="J1740" i="2"/>
  <c r="J1741" i="2"/>
  <c r="J1742" i="2"/>
  <c r="J1743" i="2"/>
  <c r="J1744" i="2"/>
  <c r="J1745" i="2"/>
  <c r="J1746" i="2"/>
  <c r="J1747" i="2"/>
  <c r="J1748" i="2"/>
  <c r="J1749" i="2"/>
  <c r="J1750" i="2"/>
  <c r="J1751" i="2"/>
  <c r="J1752" i="2"/>
  <c r="J1753" i="2"/>
  <c r="J1754" i="2"/>
  <c r="J1755" i="2"/>
  <c r="J1756" i="2"/>
  <c r="J1757" i="2"/>
  <c r="J1758" i="2"/>
  <c r="J1759" i="2"/>
  <c r="J1760" i="2"/>
  <c r="J1761" i="2"/>
  <c r="J1762" i="2"/>
  <c r="J1763" i="2"/>
  <c r="J1764" i="2"/>
  <c r="J1765" i="2"/>
  <c r="J1766" i="2"/>
  <c r="J1767" i="2"/>
  <c r="J1768" i="2"/>
  <c r="J1769" i="2"/>
  <c r="J1770" i="2"/>
  <c r="J1771" i="2"/>
  <c r="J1772" i="2"/>
  <c r="J1773" i="2"/>
  <c r="J1774" i="2"/>
  <c r="J1775" i="2"/>
  <c r="J1776" i="2"/>
  <c r="J1777" i="2"/>
  <c r="J1778" i="2"/>
  <c r="J1779" i="2"/>
  <c r="J1780" i="2"/>
  <c r="J1781" i="2"/>
  <c r="J1782" i="2"/>
  <c r="J1783" i="2"/>
  <c r="J1784" i="2"/>
  <c r="J1785" i="2"/>
  <c r="J1786" i="2"/>
  <c r="J1787" i="2"/>
  <c r="J1788" i="2"/>
  <c r="J1789" i="2"/>
  <c r="J1790" i="2"/>
  <c r="J1791" i="2"/>
  <c r="J1792" i="2"/>
  <c r="J1793" i="2"/>
  <c r="J1794" i="2"/>
  <c r="J1795" i="2"/>
  <c r="J1796" i="2"/>
  <c r="J1797" i="2"/>
  <c r="J1798" i="2"/>
  <c r="J1799" i="2"/>
  <c r="J1800" i="2"/>
  <c r="J1801" i="2"/>
  <c r="J1802" i="2"/>
  <c r="J1803" i="2"/>
  <c r="J1804" i="2"/>
  <c r="J1805" i="2"/>
  <c r="J1806" i="2"/>
  <c r="J1807" i="2"/>
  <c r="J1808" i="2"/>
  <c r="J1809" i="2"/>
  <c r="J1810" i="2"/>
  <c r="J1811" i="2"/>
  <c r="J1812" i="2"/>
  <c r="J1813" i="2"/>
  <c r="J1814" i="2"/>
  <c r="J1815" i="2"/>
  <c r="J1816" i="2"/>
  <c r="J1817" i="2"/>
  <c r="J1818" i="2"/>
  <c r="J1819" i="2"/>
  <c r="J1820" i="2"/>
  <c r="J1821" i="2"/>
  <c r="J1822" i="2"/>
  <c r="J1823" i="2"/>
  <c r="J1824" i="2"/>
  <c r="J1825" i="2"/>
  <c r="J1826" i="2"/>
  <c r="J1827" i="2"/>
  <c r="J1828" i="2"/>
  <c r="J1829" i="2"/>
  <c r="J1830" i="2"/>
  <c r="J1831" i="2"/>
  <c r="J1832" i="2"/>
  <c r="J1833" i="2"/>
  <c r="J1834" i="2"/>
  <c r="J1835" i="2"/>
  <c r="J1836" i="2"/>
  <c r="J1837" i="2"/>
  <c r="J1838" i="2"/>
  <c r="J1839" i="2"/>
  <c r="J1840" i="2"/>
  <c r="J1841" i="2"/>
  <c r="J1842" i="2"/>
  <c r="J1843" i="2"/>
  <c r="J1844" i="2"/>
  <c r="J1845" i="2"/>
  <c r="J1846" i="2"/>
  <c r="J1847" i="2"/>
  <c r="J1848" i="2"/>
  <c r="J1849" i="2"/>
  <c r="J1850" i="2"/>
  <c r="J1851" i="2"/>
  <c r="J1852" i="2"/>
  <c r="J1853" i="2"/>
  <c r="J1854" i="2"/>
  <c r="J1855" i="2"/>
  <c r="J1856" i="2"/>
  <c r="J1857" i="2"/>
  <c r="J1858" i="2"/>
  <c r="J1859" i="2"/>
  <c r="J1860" i="2"/>
  <c r="J1861" i="2"/>
  <c r="J1862" i="2"/>
  <c r="J1863" i="2"/>
  <c r="J1864" i="2"/>
  <c r="J1865" i="2"/>
  <c r="J1866" i="2"/>
  <c r="J1867" i="2"/>
  <c r="J1868" i="2"/>
  <c r="J1869" i="2"/>
  <c r="J1870" i="2"/>
  <c r="J1871" i="2"/>
  <c r="J1872" i="2"/>
  <c r="J1873" i="2"/>
  <c r="J1874" i="2"/>
  <c r="J1875" i="2"/>
  <c r="J1876" i="2"/>
  <c r="J1877" i="2"/>
  <c r="J1878" i="2"/>
  <c r="J1879" i="2"/>
  <c r="J1880" i="2"/>
  <c r="J1881" i="2"/>
  <c r="J1882" i="2"/>
  <c r="J1883" i="2"/>
  <c r="J1884" i="2"/>
  <c r="J1885" i="2"/>
  <c r="J1886" i="2"/>
  <c r="J1887" i="2"/>
  <c r="J1888" i="2"/>
  <c r="J1889" i="2"/>
  <c r="J1890" i="2"/>
  <c r="J1891" i="2"/>
  <c r="J1892" i="2"/>
  <c r="J1893" i="2"/>
  <c r="J1894" i="2"/>
  <c r="J1895" i="2"/>
  <c r="J1896" i="2"/>
  <c r="J1897" i="2"/>
  <c r="J1898" i="2"/>
  <c r="J1899" i="2"/>
  <c r="J1900" i="2"/>
  <c r="J1901" i="2"/>
  <c r="J1902" i="2"/>
  <c r="J1903" i="2"/>
  <c r="J1904" i="2"/>
  <c r="J1905" i="2"/>
  <c r="J1906" i="2"/>
  <c r="J1907" i="2"/>
  <c r="J1908" i="2"/>
  <c r="J1909" i="2"/>
  <c r="J1910" i="2"/>
  <c r="J1911" i="2"/>
  <c r="J1912" i="2"/>
  <c r="J1913" i="2"/>
  <c r="J1914" i="2"/>
  <c r="J1915" i="2"/>
  <c r="J1916" i="2"/>
  <c r="J1917" i="2"/>
  <c r="J1918" i="2"/>
  <c r="J1919" i="2"/>
  <c r="J1920" i="2"/>
  <c r="J1921" i="2"/>
  <c r="J1922" i="2"/>
  <c r="J1923" i="2"/>
  <c r="J1924" i="2"/>
  <c r="J1925" i="2"/>
  <c r="J1926" i="2"/>
  <c r="J1927" i="2"/>
  <c r="J1928" i="2"/>
  <c r="J1929" i="2"/>
  <c r="J1930" i="2"/>
  <c r="J1931" i="2"/>
  <c r="J1932" i="2"/>
  <c r="J1933" i="2"/>
  <c r="J1934" i="2"/>
  <c r="J1935" i="2"/>
  <c r="J1936" i="2"/>
  <c r="J1937" i="2"/>
  <c r="J1938" i="2"/>
  <c r="J1939" i="2"/>
  <c r="J1940" i="2"/>
  <c r="J1941" i="2"/>
  <c r="J1942" i="2"/>
  <c r="J1943" i="2"/>
  <c r="J1944" i="2"/>
  <c r="J1945" i="2"/>
  <c r="J1946" i="2"/>
  <c r="J1947" i="2"/>
  <c r="J1948" i="2"/>
  <c r="J1949" i="2"/>
  <c r="J1950" i="2"/>
  <c r="J1951" i="2"/>
  <c r="J1952" i="2"/>
  <c r="J1953" i="2"/>
  <c r="J1954" i="2"/>
  <c r="J1955" i="2"/>
  <c r="J1956" i="2"/>
  <c r="J1957" i="2"/>
  <c r="J1958" i="2"/>
  <c r="J1959" i="2"/>
  <c r="J1960" i="2"/>
  <c r="J1961" i="2"/>
  <c r="J1962" i="2"/>
  <c r="J1963" i="2"/>
  <c r="J1964" i="2"/>
  <c r="J1965" i="2"/>
  <c r="J1966" i="2"/>
  <c r="J1967" i="2"/>
  <c r="J1968" i="2"/>
  <c r="J1969" i="2"/>
  <c r="J1970" i="2"/>
  <c r="J1971" i="2"/>
  <c r="J1972" i="2"/>
  <c r="J1973" i="2"/>
  <c r="J1974" i="2"/>
  <c r="J1975" i="2"/>
  <c r="J1976" i="2"/>
  <c r="J1977" i="2"/>
  <c r="J1978" i="2"/>
  <c r="J1979" i="2"/>
  <c r="J1980" i="2"/>
  <c r="J1981" i="2"/>
  <c r="J1982" i="2"/>
  <c r="J1983" i="2"/>
  <c r="J1984" i="2"/>
  <c r="J1985" i="2"/>
  <c r="J1986" i="2"/>
  <c r="J1987" i="2"/>
  <c r="J1988" i="2"/>
  <c r="J1989" i="2"/>
  <c r="J1990" i="2"/>
  <c r="J1991" i="2"/>
  <c r="J1992" i="2"/>
  <c r="J1993" i="2"/>
  <c r="J1994" i="2"/>
  <c r="J1995" i="2"/>
  <c r="J1996" i="2"/>
  <c r="J1997" i="2"/>
  <c r="J1998" i="2"/>
  <c r="J1999" i="2"/>
  <c r="J2000" i="2"/>
  <c r="J2001" i="2"/>
  <c r="J2002" i="2"/>
  <c r="J2003" i="2"/>
  <c r="J2004" i="2"/>
  <c r="J2005" i="2"/>
  <c r="J2006" i="2"/>
  <c r="J2007" i="2"/>
  <c r="J2008" i="2"/>
  <c r="J2009" i="2"/>
  <c r="J2010" i="2"/>
  <c r="J2011" i="2"/>
  <c r="J2012" i="2"/>
  <c r="J2013" i="2"/>
  <c r="J2014" i="2"/>
  <c r="J2015" i="2"/>
  <c r="J2016" i="2"/>
  <c r="J2017" i="2"/>
  <c r="J2018" i="2"/>
  <c r="J2019" i="2"/>
  <c r="J2020" i="2"/>
  <c r="J2021" i="2"/>
  <c r="J2022" i="2"/>
  <c r="J2023" i="2"/>
  <c r="J2024" i="2"/>
  <c r="J2025" i="2"/>
  <c r="J2026" i="2"/>
  <c r="J2027" i="2"/>
  <c r="J2028" i="2"/>
  <c r="J2029" i="2"/>
  <c r="J2030" i="2"/>
  <c r="J2031" i="2"/>
  <c r="J2032" i="2"/>
  <c r="J2033" i="2"/>
  <c r="J2034" i="2"/>
  <c r="J2035" i="2"/>
  <c r="J2036" i="2"/>
  <c r="J2037" i="2"/>
  <c r="J2038" i="2"/>
  <c r="J2039" i="2"/>
  <c r="J2040" i="2"/>
  <c r="J2041" i="2"/>
  <c r="J2042" i="2"/>
  <c r="J2043" i="2"/>
  <c r="J2044" i="2"/>
  <c r="J2045" i="2"/>
  <c r="J2046" i="2"/>
  <c r="J2047" i="2"/>
  <c r="J2048" i="2"/>
  <c r="J2049" i="2"/>
  <c r="J2050" i="2"/>
  <c r="J2051" i="2"/>
  <c r="J2052" i="2"/>
  <c r="J2053" i="2"/>
  <c r="J2054" i="2"/>
  <c r="J2055" i="2"/>
  <c r="J2056" i="2"/>
  <c r="J2057" i="2"/>
  <c r="J2058" i="2"/>
  <c r="J2059" i="2"/>
  <c r="J2060" i="2"/>
  <c r="J2061" i="2"/>
  <c r="J2062" i="2"/>
  <c r="J2063" i="2"/>
  <c r="J2064" i="2"/>
  <c r="J2065" i="2"/>
  <c r="J2066" i="2"/>
  <c r="J2067" i="2"/>
  <c r="J2068" i="2"/>
  <c r="J2069" i="2"/>
  <c r="J2070" i="2"/>
  <c r="J2071" i="2"/>
  <c r="J2072" i="2"/>
  <c r="J2073" i="2"/>
  <c r="J2074" i="2"/>
  <c r="J2075" i="2"/>
  <c r="J2076" i="2"/>
  <c r="J2077" i="2"/>
  <c r="J2078" i="2"/>
  <c r="J2079" i="2"/>
  <c r="J2080" i="2"/>
  <c r="J2081" i="2"/>
  <c r="J2082" i="2"/>
  <c r="J2083" i="2"/>
  <c r="J2084" i="2"/>
  <c r="J2085" i="2"/>
  <c r="J2086" i="2"/>
  <c r="J2087" i="2"/>
  <c r="J2088" i="2"/>
  <c r="J2089" i="2"/>
  <c r="J2090" i="2"/>
  <c r="J2091" i="2"/>
  <c r="J2092" i="2"/>
  <c r="J2093" i="2"/>
  <c r="J2094" i="2"/>
  <c r="J2095" i="2"/>
  <c r="J2096" i="2"/>
  <c r="J2097" i="2"/>
  <c r="J2098" i="2"/>
  <c r="J2099" i="2"/>
  <c r="J2100" i="2"/>
  <c r="J2101" i="2"/>
  <c r="J2102" i="2"/>
  <c r="J2103" i="2"/>
  <c r="J2104" i="2"/>
  <c r="J2105" i="2"/>
  <c r="J2106" i="2"/>
  <c r="J2107" i="2"/>
  <c r="J2108" i="2"/>
  <c r="J2109" i="2"/>
  <c r="J2110" i="2"/>
  <c r="J2111" i="2"/>
  <c r="J2112" i="2"/>
  <c r="J2113" i="2"/>
  <c r="J2114" i="2"/>
  <c r="J2115" i="2"/>
  <c r="J2116" i="2"/>
  <c r="J2117" i="2"/>
  <c r="J2118" i="2"/>
  <c r="J2119" i="2"/>
  <c r="J2120" i="2"/>
  <c r="J2121" i="2"/>
  <c r="J2122" i="2"/>
  <c r="J2123" i="2"/>
  <c r="J2124" i="2"/>
  <c r="J2125" i="2"/>
  <c r="J2126" i="2"/>
  <c r="J2127" i="2"/>
  <c r="J2128" i="2"/>
  <c r="J2129" i="2"/>
  <c r="J2130" i="2"/>
  <c r="J2131" i="2"/>
  <c r="J2132" i="2"/>
  <c r="J2133" i="2"/>
  <c r="J2134" i="2"/>
  <c r="J2135" i="2"/>
  <c r="J2136" i="2"/>
  <c r="J2137" i="2"/>
  <c r="J2138" i="2"/>
  <c r="J2139" i="2"/>
  <c r="J2140" i="2"/>
  <c r="J2141" i="2"/>
  <c r="J2142" i="2"/>
  <c r="J2143" i="2"/>
  <c r="J2144" i="2"/>
  <c r="J2145" i="2"/>
  <c r="J2146" i="2"/>
  <c r="J2147" i="2"/>
  <c r="J2148" i="2"/>
  <c r="J2149" i="2"/>
  <c r="J2150" i="2"/>
  <c r="J2151" i="2"/>
  <c r="J2152" i="2"/>
  <c r="J2153" i="2"/>
  <c r="J2154" i="2"/>
  <c r="J2155" i="2"/>
  <c r="J2156" i="2"/>
  <c r="J2157" i="2"/>
  <c r="J2158" i="2"/>
  <c r="J2159" i="2"/>
  <c r="J2160" i="2"/>
  <c r="J2161" i="2"/>
  <c r="J2162" i="2"/>
  <c r="J2163" i="2"/>
  <c r="J2164" i="2"/>
  <c r="J2165" i="2"/>
  <c r="J2166" i="2"/>
  <c r="J2167" i="2"/>
  <c r="J2168" i="2"/>
  <c r="J2169" i="2"/>
  <c r="J2170" i="2"/>
  <c r="J2171" i="2"/>
  <c r="J2172" i="2"/>
  <c r="J2173" i="2"/>
  <c r="J2174" i="2"/>
  <c r="J2175" i="2"/>
  <c r="J2176" i="2"/>
  <c r="J2177" i="2"/>
  <c r="J2178" i="2"/>
  <c r="J2179" i="2"/>
  <c r="J2180" i="2"/>
  <c r="J2181" i="2"/>
  <c r="J2182" i="2"/>
  <c r="J2183" i="2"/>
  <c r="J2184" i="2"/>
  <c r="J2185" i="2"/>
  <c r="J2186" i="2"/>
  <c r="J2187" i="2"/>
  <c r="J2188" i="2"/>
  <c r="J2189" i="2"/>
  <c r="J2190" i="2"/>
  <c r="J2191" i="2"/>
  <c r="J2192" i="2"/>
  <c r="J2193" i="2"/>
  <c r="J2194" i="2"/>
  <c r="J2195" i="2"/>
  <c r="J2196" i="2"/>
  <c r="J2197" i="2"/>
  <c r="J2198" i="2"/>
  <c r="J2199" i="2"/>
  <c r="J2200" i="2"/>
  <c r="J2201" i="2"/>
  <c r="J2202" i="2"/>
  <c r="J2203" i="2"/>
  <c r="J2204" i="2"/>
  <c r="J2205" i="2"/>
  <c r="J2206" i="2"/>
  <c r="J2207" i="2"/>
  <c r="J2208" i="2"/>
  <c r="J2209" i="2"/>
  <c r="J2210" i="2"/>
  <c r="J2211" i="2"/>
  <c r="J2212" i="2"/>
  <c r="J2213" i="2"/>
  <c r="J2214" i="2"/>
  <c r="J2215" i="2"/>
  <c r="J2216" i="2"/>
  <c r="J2217" i="2"/>
  <c r="J2218" i="2"/>
  <c r="J2219" i="2"/>
  <c r="J2220" i="2"/>
  <c r="J2221" i="2"/>
  <c r="J2222" i="2"/>
  <c r="J2223" i="2"/>
  <c r="J2224" i="2"/>
  <c r="J2225" i="2"/>
  <c r="J2226" i="2"/>
  <c r="J2227" i="2"/>
  <c r="J2228" i="2"/>
  <c r="J2229" i="2"/>
  <c r="J2230" i="2"/>
  <c r="J2231" i="2"/>
  <c r="J2232" i="2"/>
  <c r="J2233" i="2"/>
  <c r="J2234" i="2"/>
  <c r="J2235" i="2"/>
  <c r="J2236" i="2"/>
  <c r="J2237" i="2"/>
  <c r="J2238" i="2"/>
  <c r="J2239" i="2"/>
  <c r="J2240" i="2"/>
  <c r="J2241" i="2"/>
  <c r="J2242" i="2"/>
  <c r="J2243" i="2"/>
  <c r="J2244" i="2"/>
  <c r="J2245" i="2"/>
  <c r="J2246" i="2"/>
  <c r="J2247" i="2"/>
  <c r="J2248" i="2"/>
  <c r="J2249" i="2"/>
  <c r="J2250" i="2"/>
  <c r="J2251" i="2"/>
  <c r="J2252" i="2"/>
  <c r="J2253" i="2"/>
  <c r="J2254" i="2"/>
  <c r="J2255" i="2"/>
  <c r="J2256" i="2"/>
  <c r="J2257" i="2"/>
  <c r="J2258" i="2"/>
  <c r="J2259" i="2"/>
  <c r="J2260" i="2"/>
  <c r="J2261" i="2"/>
  <c r="J2262" i="2"/>
  <c r="J2263" i="2"/>
  <c r="J2264" i="2"/>
  <c r="J2265" i="2"/>
  <c r="J2266" i="2"/>
  <c r="J2267" i="2"/>
  <c r="J2268" i="2"/>
  <c r="J2269" i="2"/>
  <c r="J2270" i="2"/>
  <c r="J2271" i="2"/>
  <c r="J2272" i="2"/>
  <c r="J2273" i="2"/>
  <c r="J2274" i="2"/>
  <c r="J2275" i="2"/>
  <c r="J2276" i="2"/>
  <c r="J2277" i="2"/>
  <c r="J2278" i="2"/>
  <c r="J2279" i="2"/>
  <c r="J2280" i="2"/>
  <c r="J2281" i="2"/>
  <c r="J2282" i="2"/>
  <c r="J2283" i="2"/>
  <c r="J2284" i="2"/>
  <c r="J2285" i="2"/>
  <c r="J2286" i="2"/>
  <c r="J2287" i="2"/>
  <c r="J2288" i="2"/>
  <c r="J2289" i="2"/>
  <c r="J2290" i="2"/>
  <c r="J2291" i="2"/>
  <c r="J2292" i="2"/>
  <c r="J2293" i="2"/>
  <c r="J2294" i="2"/>
  <c r="J2295" i="2"/>
  <c r="J2296" i="2"/>
  <c r="J2297" i="2"/>
  <c r="J2298" i="2"/>
  <c r="J2299" i="2"/>
  <c r="J2300" i="2"/>
  <c r="J2301" i="2"/>
  <c r="J2302" i="2"/>
  <c r="J2303" i="2"/>
  <c r="J2304" i="2"/>
  <c r="J2305" i="2"/>
  <c r="J2306" i="2"/>
  <c r="J2307" i="2"/>
  <c r="J2308" i="2"/>
  <c r="J2309" i="2"/>
  <c r="J2310" i="2"/>
  <c r="J2311" i="2"/>
  <c r="J2312" i="2"/>
  <c r="J2313" i="2"/>
  <c r="J2314" i="2"/>
  <c r="J2315" i="2"/>
  <c r="J2316" i="2"/>
  <c r="J2317" i="2"/>
  <c r="J2318" i="2"/>
  <c r="J2319" i="2"/>
  <c r="J2320" i="2"/>
  <c r="J2321" i="2"/>
  <c r="J2322" i="2"/>
  <c r="J2323" i="2"/>
  <c r="J2324" i="2"/>
  <c r="J2325" i="2"/>
  <c r="J2326" i="2"/>
  <c r="J2327" i="2"/>
  <c r="J2328" i="2"/>
  <c r="J2329" i="2"/>
  <c r="J2330" i="2"/>
  <c r="J2331" i="2"/>
  <c r="J2332" i="2"/>
  <c r="J2333" i="2"/>
  <c r="J2334" i="2"/>
  <c r="J2335" i="2"/>
  <c r="J2336" i="2"/>
  <c r="J2337" i="2"/>
  <c r="J2338" i="2"/>
  <c r="J2339" i="2"/>
  <c r="J2340" i="2"/>
  <c r="J2341" i="2"/>
  <c r="J2342" i="2"/>
  <c r="J2343" i="2"/>
  <c r="J2344" i="2"/>
  <c r="J2345" i="2"/>
  <c r="J2346" i="2"/>
  <c r="J2347" i="2"/>
  <c r="J2348" i="2"/>
  <c r="J2349" i="2"/>
  <c r="J2" i="2"/>
  <c r="F48" i="11"/>
  <c r="E48" i="11"/>
  <c r="D48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I1709" i="2"/>
  <c r="I1710" i="2"/>
  <c r="I1711" i="2"/>
  <c r="I1712" i="2"/>
  <c r="I1713" i="2"/>
  <c r="I1714" i="2"/>
  <c r="I1715" i="2"/>
  <c r="I1716" i="2"/>
  <c r="I1717" i="2"/>
  <c r="I1718" i="2"/>
  <c r="I1719" i="2"/>
  <c r="I1720" i="2"/>
  <c r="I1721" i="2"/>
  <c r="I1722" i="2"/>
  <c r="I1723" i="2"/>
  <c r="I1724" i="2"/>
  <c r="I1725" i="2"/>
  <c r="I1726" i="2"/>
  <c r="I1727" i="2"/>
  <c r="I1728" i="2"/>
  <c r="I1729" i="2"/>
  <c r="I1730" i="2"/>
  <c r="I1731" i="2"/>
  <c r="I1732" i="2"/>
  <c r="I1733" i="2"/>
  <c r="I1734" i="2"/>
  <c r="I1735" i="2"/>
  <c r="I1736" i="2"/>
  <c r="I1737" i="2"/>
  <c r="I1738" i="2"/>
  <c r="I1739" i="2"/>
  <c r="I1740" i="2"/>
  <c r="I1741" i="2"/>
  <c r="I1742" i="2"/>
  <c r="I1743" i="2"/>
  <c r="I1744" i="2"/>
  <c r="I1745" i="2"/>
  <c r="I1746" i="2"/>
  <c r="I1747" i="2"/>
  <c r="I1748" i="2"/>
  <c r="I1749" i="2"/>
  <c r="I1750" i="2"/>
  <c r="I1751" i="2"/>
  <c r="I1752" i="2"/>
  <c r="I1753" i="2"/>
  <c r="I1754" i="2"/>
  <c r="I1755" i="2"/>
  <c r="I1756" i="2"/>
  <c r="I1757" i="2"/>
  <c r="I1758" i="2"/>
  <c r="I1759" i="2"/>
  <c r="I1760" i="2"/>
  <c r="I1761" i="2"/>
  <c r="I1762" i="2"/>
  <c r="I1763" i="2"/>
  <c r="I1764" i="2"/>
  <c r="I1765" i="2"/>
  <c r="I1766" i="2"/>
  <c r="I1767" i="2"/>
  <c r="I1768" i="2"/>
  <c r="I1769" i="2"/>
  <c r="I1770" i="2"/>
  <c r="I1771" i="2"/>
  <c r="I1772" i="2"/>
  <c r="I1773" i="2"/>
  <c r="I1774" i="2"/>
  <c r="I1775" i="2"/>
  <c r="I1776" i="2"/>
  <c r="I1777" i="2"/>
  <c r="I1778" i="2"/>
  <c r="I1779" i="2"/>
  <c r="I1780" i="2"/>
  <c r="I1781" i="2"/>
  <c r="I1782" i="2"/>
  <c r="I1783" i="2"/>
  <c r="I1784" i="2"/>
  <c r="I1785" i="2"/>
  <c r="I1786" i="2"/>
  <c r="I1787" i="2"/>
  <c r="I1788" i="2"/>
  <c r="I1789" i="2"/>
  <c r="I1790" i="2"/>
  <c r="I1791" i="2"/>
  <c r="I1792" i="2"/>
  <c r="I1793" i="2"/>
  <c r="I1794" i="2"/>
  <c r="I1795" i="2"/>
  <c r="I1796" i="2"/>
  <c r="I1797" i="2"/>
  <c r="I1798" i="2"/>
  <c r="I1799" i="2"/>
  <c r="I1800" i="2"/>
  <c r="I1801" i="2"/>
  <c r="I1802" i="2"/>
  <c r="I1803" i="2"/>
  <c r="I1804" i="2"/>
  <c r="I1805" i="2"/>
  <c r="I1806" i="2"/>
  <c r="I1807" i="2"/>
  <c r="I1808" i="2"/>
  <c r="I1809" i="2"/>
  <c r="I1810" i="2"/>
  <c r="I1811" i="2"/>
  <c r="I1812" i="2"/>
  <c r="I1813" i="2"/>
  <c r="I1814" i="2"/>
  <c r="I1815" i="2"/>
  <c r="I1816" i="2"/>
  <c r="I1817" i="2"/>
  <c r="I1818" i="2"/>
  <c r="I1819" i="2"/>
  <c r="I1820" i="2"/>
  <c r="I1821" i="2"/>
  <c r="I1822" i="2"/>
  <c r="I1823" i="2"/>
  <c r="I1824" i="2"/>
  <c r="I1825" i="2"/>
  <c r="I1826" i="2"/>
  <c r="I1827" i="2"/>
  <c r="I1828" i="2"/>
  <c r="I1829" i="2"/>
  <c r="I1830" i="2"/>
  <c r="I1831" i="2"/>
  <c r="I1832" i="2"/>
  <c r="I1833" i="2"/>
  <c r="I1834" i="2"/>
  <c r="I1835" i="2"/>
  <c r="I1836" i="2"/>
  <c r="I1837" i="2"/>
  <c r="I1838" i="2"/>
  <c r="I1839" i="2"/>
  <c r="I1840" i="2"/>
  <c r="I1841" i="2"/>
  <c r="I1842" i="2"/>
  <c r="I1843" i="2"/>
  <c r="I1844" i="2"/>
  <c r="I1845" i="2"/>
  <c r="I1846" i="2"/>
  <c r="I1847" i="2"/>
  <c r="I1848" i="2"/>
  <c r="I1849" i="2"/>
  <c r="I1850" i="2"/>
  <c r="I1851" i="2"/>
  <c r="I1852" i="2"/>
  <c r="I1853" i="2"/>
  <c r="I1854" i="2"/>
  <c r="I1855" i="2"/>
  <c r="I1856" i="2"/>
  <c r="I1857" i="2"/>
  <c r="I1858" i="2"/>
  <c r="I1859" i="2"/>
  <c r="I1860" i="2"/>
  <c r="I1861" i="2"/>
  <c r="I1862" i="2"/>
  <c r="I1863" i="2"/>
  <c r="I1864" i="2"/>
  <c r="I1865" i="2"/>
  <c r="I1866" i="2"/>
  <c r="I1867" i="2"/>
  <c r="I1868" i="2"/>
  <c r="I1869" i="2"/>
  <c r="I1870" i="2"/>
  <c r="I1871" i="2"/>
  <c r="I1872" i="2"/>
  <c r="I1873" i="2"/>
  <c r="I1874" i="2"/>
  <c r="I1875" i="2"/>
  <c r="I1876" i="2"/>
  <c r="I1877" i="2"/>
  <c r="I1878" i="2"/>
  <c r="I1879" i="2"/>
  <c r="I1880" i="2"/>
  <c r="I1881" i="2"/>
  <c r="I1882" i="2"/>
  <c r="I1883" i="2"/>
  <c r="I1884" i="2"/>
  <c r="I1885" i="2"/>
  <c r="I1886" i="2"/>
  <c r="I1887" i="2"/>
  <c r="I1888" i="2"/>
  <c r="I1889" i="2"/>
  <c r="I1890" i="2"/>
  <c r="I1891" i="2"/>
  <c r="I1892" i="2"/>
  <c r="I1893" i="2"/>
  <c r="I1894" i="2"/>
  <c r="I1895" i="2"/>
  <c r="I1896" i="2"/>
  <c r="I1897" i="2"/>
  <c r="I1898" i="2"/>
  <c r="I1899" i="2"/>
  <c r="I1900" i="2"/>
  <c r="I1901" i="2"/>
  <c r="I1902" i="2"/>
  <c r="I1903" i="2"/>
  <c r="I1904" i="2"/>
  <c r="I1905" i="2"/>
  <c r="I1906" i="2"/>
  <c r="I1907" i="2"/>
  <c r="I1908" i="2"/>
  <c r="I1909" i="2"/>
  <c r="I1910" i="2"/>
  <c r="I1911" i="2"/>
  <c r="I1912" i="2"/>
  <c r="I1913" i="2"/>
  <c r="I1914" i="2"/>
  <c r="I1915" i="2"/>
  <c r="I1916" i="2"/>
  <c r="I1917" i="2"/>
  <c r="I1918" i="2"/>
  <c r="I1919" i="2"/>
  <c r="I1920" i="2"/>
  <c r="I1921" i="2"/>
  <c r="I1922" i="2"/>
  <c r="I1923" i="2"/>
  <c r="I1924" i="2"/>
  <c r="I1925" i="2"/>
  <c r="I1926" i="2"/>
  <c r="I1927" i="2"/>
  <c r="I1928" i="2"/>
  <c r="I1929" i="2"/>
  <c r="I1930" i="2"/>
  <c r="I1931" i="2"/>
  <c r="I1932" i="2"/>
  <c r="I1933" i="2"/>
  <c r="I1934" i="2"/>
  <c r="I1935" i="2"/>
  <c r="I1936" i="2"/>
  <c r="I1937" i="2"/>
  <c r="I1938" i="2"/>
  <c r="I1939" i="2"/>
  <c r="I1940" i="2"/>
  <c r="I1941" i="2"/>
  <c r="I1942" i="2"/>
  <c r="I1943" i="2"/>
  <c r="I1944" i="2"/>
  <c r="I1945" i="2"/>
  <c r="I1946" i="2"/>
  <c r="I1947" i="2"/>
  <c r="I1948" i="2"/>
  <c r="I1949" i="2"/>
  <c r="I1950" i="2"/>
  <c r="I1951" i="2"/>
  <c r="I1952" i="2"/>
  <c r="I1953" i="2"/>
  <c r="I1954" i="2"/>
  <c r="I1955" i="2"/>
  <c r="I1956" i="2"/>
  <c r="I1957" i="2"/>
  <c r="I1958" i="2"/>
  <c r="I1959" i="2"/>
  <c r="I1960" i="2"/>
  <c r="I1961" i="2"/>
  <c r="I1962" i="2"/>
  <c r="I1963" i="2"/>
  <c r="I1964" i="2"/>
  <c r="I1965" i="2"/>
  <c r="I1966" i="2"/>
  <c r="I1967" i="2"/>
  <c r="I1968" i="2"/>
  <c r="I1969" i="2"/>
  <c r="I1970" i="2"/>
  <c r="I1971" i="2"/>
  <c r="I1972" i="2"/>
  <c r="I1973" i="2"/>
  <c r="I1974" i="2"/>
  <c r="I1975" i="2"/>
  <c r="I1976" i="2"/>
  <c r="I1977" i="2"/>
  <c r="I1978" i="2"/>
  <c r="I1979" i="2"/>
  <c r="I1980" i="2"/>
  <c r="I1981" i="2"/>
  <c r="I1982" i="2"/>
  <c r="I1983" i="2"/>
  <c r="I1984" i="2"/>
  <c r="I1985" i="2"/>
  <c r="I1986" i="2"/>
  <c r="I1987" i="2"/>
  <c r="I1988" i="2"/>
  <c r="I1989" i="2"/>
  <c r="I1990" i="2"/>
  <c r="I1991" i="2"/>
  <c r="I1992" i="2"/>
  <c r="I1993" i="2"/>
  <c r="I1994" i="2"/>
  <c r="I1995" i="2"/>
  <c r="I1996" i="2"/>
  <c r="I1997" i="2"/>
  <c r="I1998" i="2"/>
  <c r="I1999" i="2"/>
  <c r="I2000" i="2"/>
  <c r="I2001" i="2"/>
  <c r="I2002" i="2"/>
  <c r="I2003" i="2"/>
  <c r="I2004" i="2"/>
  <c r="I2005" i="2"/>
  <c r="I2006" i="2"/>
  <c r="I2007" i="2"/>
  <c r="I2008" i="2"/>
  <c r="I2009" i="2"/>
  <c r="I2010" i="2"/>
  <c r="I2011" i="2"/>
  <c r="I2012" i="2"/>
  <c r="I2013" i="2"/>
  <c r="I2014" i="2"/>
  <c r="I2015" i="2"/>
  <c r="I2016" i="2"/>
  <c r="I2017" i="2"/>
  <c r="I2018" i="2"/>
  <c r="I2019" i="2"/>
  <c r="I2020" i="2"/>
  <c r="I2021" i="2"/>
  <c r="I2022" i="2"/>
  <c r="I2023" i="2"/>
  <c r="I2024" i="2"/>
  <c r="I2025" i="2"/>
  <c r="I2026" i="2"/>
  <c r="I2027" i="2"/>
  <c r="I2028" i="2"/>
  <c r="I2029" i="2"/>
  <c r="I2030" i="2"/>
  <c r="I2031" i="2"/>
  <c r="I2032" i="2"/>
  <c r="I2033" i="2"/>
  <c r="I2034" i="2"/>
  <c r="I2035" i="2"/>
  <c r="I2036" i="2"/>
  <c r="I2037" i="2"/>
  <c r="I2038" i="2"/>
  <c r="I2039" i="2"/>
  <c r="I2040" i="2"/>
  <c r="I2041" i="2"/>
  <c r="I2042" i="2"/>
  <c r="I2043" i="2"/>
  <c r="I2044" i="2"/>
  <c r="I2045" i="2"/>
  <c r="I2046" i="2"/>
  <c r="I2047" i="2"/>
  <c r="I2048" i="2"/>
  <c r="I2049" i="2"/>
  <c r="I2050" i="2"/>
  <c r="I2051" i="2"/>
  <c r="I2052" i="2"/>
  <c r="I2053" i="2"/>
  <c r="I2054" i="2"/>
  <c r="I2055" i="2"/>
  <c r="I2056" i="2"/>
  <c r="I2057" i="2"/>
  <c r="I2058" i="2"/>
  <c r="I2059" i="2"/>
  <c r="I2060" i="2"/>
  <c r="I2061" i="2"/>
  <c r="I2062" i="2"/>
  <c r="I2063" i="2"/>
  <c r="I2064" i="2"/>
  <c r="I2065" i="2"/>
  <c r="I2066" i="2"/>
  <c r="I2067" i="2"/>
  <c r="I2068" i="2"/>
  <c r="I2069" i="2"/>
  <c r="I2070" i="2"/>
  <c r="I2071" i="2"/>
  <c r="I2072" i="2"/>
  <c r="I2073" i="2"/>
  <c r="I2074" i="2"/>
  <c r="I2075" i="2"/>
  <c r="I2076" i="2"/>
  <c r="I2077" i="2"/>
  <c r="I2078" i="2"/>
  <c r="I2079" i="2"/>
  <c r="I2080" i="2"/>
  <c r="I2081" i="2"/>
  <c r="I2082" i="2"/>
  <c r="I2083" i="2"/>
  <c r="I2084" i="2"/>
  <c r="I2085" i="2"/>
  <c r="I2086" i="2"/>
  <c r="I2087" i="2"/>
  <c r="I2088" i="2"/>
  <c r="I2089" i="2"/>
  <c r="I2090" i="2"/>
  <c r="I2091" i="2"/>
  <c r="I2092" i="2"/>
  <c r="I2093" i="2"/>
  <c r="I2094" i="2"/>
  <c r="I2095" i="2"/>
  <c r="I2096" i="2"/>
  <c r="I2097" i="2"/>
  <c r="I2098" i="2"/>
  <c r="I2099" i="2"/>
  <c r="I2100" i="2"/>
  <c r="I2101" i="2"/>
  <c r="I2102" i="2"/>
  <c r="I2103" i="2"/>
  <c r="I2104" i="2"/>
  <c r="I2105" i="2"/>
  <c r="I2106" i="2"/>
  <c r="I2107" i="2"/>
  <c r="I2108" i="2"/>
  <c r="I2109" i="2"/>
  <c r="I2110" i="2"/>
  <c r="I2111" i="2"/>
  <c r="I2112" i="2"/>
  <c r="I2113" i="2"/>
  <c r="I2114" i="2"/>
  <c r="I2115" i="2"/>
  <c r="I2116" i="2"/>
  <c r="I2117" i="2"/>
  <c r="I2118" i="2"/>
  <c r="I2119" i="2"/>
  <c r="I2120" i="2"/>
  <c r="I2121" i="2"/>
  <c r="I2122" i="2"/>
  <c r="I2123" i="2"/>
  <c r="I2124" i="2"/>
  <c r="I2125" i="2"/>
  <c r="I2126" i="2"/>
  <c r="I2127" i="2"/>
  <c r="I2128" i="2"/>
  <c r="I2129" i="2"/>
  <c r="I2130" i="2"/>
  <c r="I2131" i="2"/>
  <c r="I2132" i="2"/>
  <c r="I2133" i="2"/>
  <c r="I2134" i="2"/>
  <c r="I2135" i="2"/>
  <c r="I2136" i="2"/>
  <c r="I2137" i="2"/>
  <c r="I2138" i="2"/>
  <c r="I2139" i="2"/>
  <c r="I2140" i="2"/>
  <c r="I2141" i="2"/>
  <c r="I2142" i="2"/>
  <c r="I2143" i="2"/>
  <c r="I2144" i="2"/>
  <c r="I2145" i="2"/>
  <c r="I2146" i="2"/>
  <c r="I2147" i="2"/>
  <c r="I2148" i="2"/>
  <c r="I2149" i="2"/>
  <c r="I2150" i="2"/>
  <c r="I2151" i="2"/>
  <c r="I2152" i="2"/>
  <c r="I2153" i="2"/>
  <c r="I2154" i="2"/>
  <c r="I2155" i="2"/>
  <c r="I2156" i="2"/>
  <c r="I2157" i="2"/>
  <c r="I2158" i="2"/>
  <c r="I2159" i="2"/>
  <c r="I2160" i="2"/>
  <c r="I2161" i="2"/>
  <c r="I2162" i="2"/>
  <c r="I2163" i="2"/>
  <c r="I2164" i="2"/>
  <c r="I2165" i="2"/>
  <c r="I2166" i="2"/>
  <c r="I2167" i="2"/>
  <c r="I2168" i="2"/>
  <c r="I2169" i="2"/>
  <c r="I2170" i="2"/>
  <c r="I2171" i="2"/>
  <c r="I2172" i="2"/>
  <c r="I2173" i="2"/>
  <c r="I2174" i="2"/>
  <c r="I2175" i="2"/>
  <c r="I2176" i="2"/>
  <c r="I2177" i="2"/>
  <c r="I2178" i="2"/>
  <c r="I2179" i="2"/>
  <c r="I2180" i="2"/>
  <c r="I2181" i="2"/>
  <c r="I2182" i="2"/>
  <c r="I2183" i="2"/>
  <c r="I2184" i="2"/>
  <c r="I2185" i="2"/>
  <c r="I2186" i="2"/>
  <c r="I2187" i="2"/>
  <c r="I2188" i="2"/>
  <c r="I2189" i="2"/>
  <c r="I2190" i="2"/>
  <c r="I2191" i="2"/>
  <c r="I2192" i="2"/>
  <c r="I2193" i="2"/>
  <c r="I2194" i="2"/>
  <c r="I2195" i="2"/>
  <c r="I2196" i="2"/>
  <c r="I2197" i="2"/>
  <c r="I2198" i="2"/>
  <c r="I2199" i="2"/>
  <c r="I2200" i="2"/>
  <c r="I2201" i="2"/>
  <c r="I2202" i="2"/>
  <c r="I2203" i="2"/>
  <c r="I2204" i="2"/>
  <c r="I2205" i="2"/>
  <c r="I2206" i="2"/>
  <c r="I2207" i="2"/>
  <c r="I2208" i="2"/>
  <c r="I2209" i="2"/>
  <c r="I2210" i="2"/>
  <c r="I2211" i="2"/>
  <c r="I2212" i="2"/>
  <c r="I2213" i="2"/>
  <c r="I2214" i="2"/>
  <c r="I2215" i="2"/>
  <c r="I2216" i="2"/>
  <c r="I2217" i="2"/>
  <c r="I2218" i="2"/>
  <c r="I2219" i="2"/>
  <c r="I2220" i="2"/>
  <c r="I2221" i="2"/>
  <c r="I2222" i="2"/>
  <c r="I2223" i="2"/>
  <c r="I2224" i="2"/>
  <c r="I2225" i="2"/>
  <c r="I2226" i="2"/>
  <c r="I2227" i="2"/>
  <c r="I2228" i="2"/>
  <c r="I2229" i="2"/>
  <c r="I2230" i="2"/>
  <c r="I2231" i="2"/>
  <c r="I2232" i="2"/>
  <c r="I2233" i="2"/>
  <c r="I2234" i="2"/>
  <c r="I2235" i="2"/>
  <c r="I2236" i="2"/>
  <c r="I2237" i="2"/>
  <c r="I2238" i="2"/>
  <c r="I2239" i="2"/>
  <c r="I2240" i="2"/>
  <c r="I2241" i="2"/>
  <c r="I2242" i="2"/>
  <c r="I2243" i="2"/>
  <c r="I2244" i="2"/>
  <c r="I2245" i="2"/>
  <c r="I2246" i="2"/>
  <c r="I2247" i="2"/>
  <c r="I2248" i="2"/>
  <c r="I2249" i="2"/>
  <c r="I2250" i="2"/>
  <c r="I2251" i="2"/>
  <c r="I2252" i="2"/>
  <c r="I2253" i="2"/>
  <c r="I2254" i="2"/>
  <c r="I2255" i="2"/>
  <c r="I2256" i="2"/>
  <c r="I2257" i="2"/>
  <c r="I2258" i="2"/>
  <c r="I2259" i="2"/>
  <c r="I2260" i="2"/>
  <c r="I2261" i="2"/>
  <c r="I2262" i="2"/>
  <c r="I2263" i="2"/>
  <c r="I2264" i="2"/>
  <c r="I2265" i="2"/>
  <c r="I2266" i="2"/>
  <c r="I2267" i="2"/>
  <c r="I2268" i="2"/>
  <c r="I2269" i="2"/>
  <c r="I2270" i="2"/>
  <c r="I2271" i="2"/>
  <c r="I2272" i="2"/>
  <c r="I2273" i="2"/>
  <c r="I2274" i="2"/>
  <c r="I2275" i="2"/>
  <c r="I2276" i="2"/>
  <c r="I2277" i="2"/>
  <c r="I2278" i="2"/>
  <c r="I2279" i="2"/>
  <c r="I2280" i="2"/>
  <c r="I2281" i="2"/>
  <c r="I2282" i="2"/>
  <c r="I2283" i="2"/>
  <c r="I2284" i="2"/>
  <c r="I2285" i="2"/>
  <c r="I2286" i="2"/>
  <c r="I2287" i="2"/>
  <c r="I2288" i="2"/>
  <c r="I2289" i="2"/>
  <c r="I2290" i="2"/>
  <c r="I2291" i="2"/>
  <c r="I2292" i="2"/>
  <c r="I2293" i="2"/>
  <c r="I2294" i="2"/>
  <c r="I2295" i="2"/>
  <c r="I2296" i="2"/>
  <c r="I2297" i="2"/>
  <c r="I2298" i="2"/>
  <c r="I2299" i="2"/>
  <c r="I2300" i="2"/>
  <c r="I2301" i="2"/>
  <c r="I2302" i="2"/>
  <c r="I2303" i="2"/>
  <c r="I2304" i="2"/>
  <c r="I2305" i="2"/>
  <c r="I2306" i="2"/>
  <c r="I2307" i="2"/>
  <c r="I2308" i="2"/>
  <c r="I2309" i="2"/>
  <c r="I2310" i="2"/>
  <c r="I2311" i="2"/>
  <c r="I2312" i="2"/>
  <c r="I2313" i="2"/>
  <c r="I2314" i="2"/>
  <c r="I2315" i="2"/>
  <c r="I2316" i="2"/>
  <c r="I2317" i="2"/>
  <c r="I2318" i="2"/>
  <c r="I2319" i="2"/>
  <c r="I2320" i="2"/>
  <c r="I2321" i="2"/>
  <c r="I2322" i="2"/>
  <c r="I2323" i="2"/>
  <c r="I2324" i="2"/>
  <c r="I2325" i="2"/>
  <c r="I2326" i="2"/>
  <c r="I2327" i="2"/>
  <c r="I2328" i="2"/>
  <c r="I2329" i="2"/>
  <c r="I2330" i="2"/>
  <c r="I2331" i="2"/>
  <c r="I2332" i="2"/>
  <c r="I2333" i="2"/>
  <c r="I2334" i="2"/>
  <c r="I2335" i="2"/>
  <c r="I2336" i="2"/>
  <c r="I2337" i="2"/>
  <c r="I2338" i="2"/>
  <c r="I2339" i="2"/>
  <c r="I2340" i="2"/>
  <c r="I2341" i="2"/>
  <c r="I2342" i="2"/>
  <c r="I2343" i="2"/>
  <c r="I2344" i="2"/>
  <c r="I2345" i="2"/>
  <c r="I2346" i="2"/>
  <c r="I2347" i="2"/>
  <c r="I2348" i="2"/>
  <c r="I2349" i="2"/>
  <c r="I2" i="2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E1282" i="3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E1307" i="3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E1322" i="3"/>
  <c r="E1323" i="3"/>
  <c r="E1324" i="3"/>
  <c r="E1325" i="3"/>
  <c r="E1326" i="3"/>
  <c r="E1327" i="3"/>
  <c r="E1328" i="3"/>
  <c r="E1329" i="3"/>
  <c r="E1330" i="3"/>
  <c r="E1331" i="3"/>
  <c r="E1332" i="3"/>
  <c r="E1333" i="3"/>
  <c r="E1334" i="3"/>
  <c r="E1335" i="3"/>
  <c r="E1336" i="3"/>
  <c r="E1337" i="3"/>
  <c r="E1338" i="3"/>
  <c r="E1339" i="3"/>
  <c r="E1340" i="3"/>
  <c r="E1341" i="3"/>
  <c r="E1342" i="3"/>
  <c r="E1343" i="3"/>
  <c r="E1344" i="3"/>
  <c r="E1345" i="3"/>
  <c r="E1346" i="3"/>
  <c r="E1347" i="3"/>
  <c r="E1348" i="3"/>
  <c r="E1349" i="3"/>
  <c r="E1350" i="3"/>
  <c r="E1351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E1367" i="3"/>
  <c r="E1368" i="3"/>
  <c r="E1369" i="3"/>
  <c r="E1370" i="3"/>
  <c r="E1371" i="3"/>
  <c r="E1372" i="3"/>
  <c r="E1373" i="3"/>
  <c r="E1374" i="3"/>
  <c r="E1375" i="3"/>
  <c r="E1376" i="3"/>
  <c r="E1377" i="3"/>
  <c r="E1378" i="3"/>
  <c r="E1379" i="3"/>
  <c r="E1380" i="3"/>
  <c r="E1381" i="3"/>
  <c r="E1382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E1395" i="3"/>
  <c r="E1396" i="3"/>
  <c r="E1397" i="3"/>
  <c r="E1398" i="3"/>
  <c r="E1399" i="3"/>
  <c r="E1400" i="3"/>
  <c r="E1401" i="3"/>
  <c r="E1402" i="3"/>
  <c r="E1403" i="3"/>
  <c r="E1404" i="3"/>
  <c r="E1405" i="3"/>
  <c r="E1406" i="3"/>
  <c r="E1407" i="3"/>
  <c r="E1408" i="3"/>
  <c r="E1409" i="3"/>
  <c r="E1410" i="3"/>
  <c r="E1411" i="3"/>
  <c r="E1412" i="3"/>
  <c r="E1413" i="3"/>
  <c r="E1414" i="3"/>
  <c r="E1415" i="3"/>
  <c r="E1416" i="3"/>
  <c r="E1417" i="3"/>
  <c r="E1418" i="3"/>
  <c r="E1419" i="3"/>
  <c r="E1420" i="3"/>
  <c r="E1421" i="3"/>
  <c r="E1422" i="3"/>
  <c r="E1423" i="3"/>
  <c r="E1424" i="3"/>
  <c r="E1425" i="3"/>
  <c r="E1426" i="3"/>
  <c r="E1427" i="3"/>
  <c r="E1428" i="3"/>
  <c r="E1429" i="3"/>
  <c r="E1430" i="3"/>
  <c r="E1431" i="3"/>
  <c r="E1432" i="3"/>
  <c r="E1433" i="3"/>
  <c r="E1434" i="3"/>
  <c r="E1435" i="3"/>
  <c r="E1436" i="3"/>
  <c r="E1437" i="3"/>
  <c r="E1438" i="3"/>
  <c r="E1439" i="3"/>
  <c r="E1440" i="3"/>
  <c r="E1441" i="3"/>
  <c r="E1442" i="3"/>
  <c r="E1443" i="3"/>
  <c r="E1444" i="3"/>
  <c r="E1445" i="3"/>
  <c r="E1446" i="3"/>
  <c r="E1447" i="3"/>
  <c r="E1448" i="3"/>
  <c r="E1449" i="3"/>
  <c r="E1450" i="3"/>
  <c r="E1451" i="3"/>
  <c r="E1452" i="3"/>
  <c r="E1453" i="3"/>
  <c r="E1454" i="3"/>
  <c r="E1455" i="3"/>
  <c r="E1456" i="3"/>
  <c r="E1457" i="3"/>
  <c r="E1458" i="3"/>
  <c r="E1459" i="3"/>
  <c r="E1460" i="3"/>
  <c r="E1461" i="3"/>
  <c r="E1462" i="3"/>
  <c r="E1463" i="3"/>
  <c r="E1464" i="3"/>
  <c r="E1465" i="3"/>
  <c r="E1466" i="3"/>
  <c r="E1467" i="3"/>
  <c r="E1468" i="3"/>
  <c r="E1469" i="3"/>
  <c r="E1470" i="3"/>
  <c r="E1471" i="3"/>
  <c r="E1472" i="3"/>
  <c r="E1473" i="3"/>
  <c r="E1474" i="3"/>
  <c r="E1475" i="3"/>
  <c r="E1476" i="3"/>
  <c r="E1477" i="3"/>
  <c r="E1478" i="3"/>
  <c r="E1479" i="3"/>
  <c r="E1480" i="3"/>
  <c r="E1481" i="3"/>
  <c r="E1482" i="3"/>
  <c r="E1483" i="3"/>
  <c r="E1484" i="3"/>
  <c r="E1485" i="3"/>
  <c r="E1486" i="3"/>
  <c r="E1487" i="3"/>
  <c r="E1488" i="3"/>
  <c r="E1489" i="3"/>
  <c r="E1490" i="3"/>
  <c r="E1491" i="3"/>
  <c r="E1492" i="3"/>
  <c r="E1493" i="3"/>
  <c r="E1494" i="3"/>
  <c r="E1495" i="3"/>
  <c r="E1496" i="3"/>
  <c r="E1497" i="3"/>
  <c r="E1498" i="3"/>
  <c r="E1499" i="3"/>
  <c r="E1500" i="3"/>
  <c r="E1501" i="3"/>
  <c r="E1502" i="3"/>
  <c r="E1503" i="3"/>
  <c r="E1504" i="3"/>
  <c r="E1505" i="3"/>
  <c r="E1506" i="3"/>
  <c r="E1507" i="3"/>
  <c r="E1508" i="3"/>
  <c r="E1509" i="3"/>
  <c r="E1510" i="3"/>
  <c r="E1511" i="3"/>
  <c r="E1512" i="3"/>
  <c r="E1513" i="3"/>
  <c r="E1514" i="3"/>
  <c r="E1515" i="3"/>
  <c r="E1516" i="3"/>
  <c r="E1517" i="3"/>
  <c r="E1518" i="3"/>
  <c r="E1519" i="3"/>
  <c r="E1520" i="3"/>
  <c r="E1521" i="3"/>
  <c r="E1522" i="3"/>
  <c r="E1523" i="3"/>
  <c r="E1524" i="3"/>
  <c r="E1525" i="3"/>
  <c r="E1526" i="3"/>
  <c r="E1527" i="3"/>
  <c r="E1528" i="3"/>
  <c r="E1529" i="3"/>
  <c r="E1530" i="3"/>
  <c r="E1531" i="3"/>
  <c r="E1532" i="3"/>
  <c r="E1533" i="3"/>
  <c r="E1534" i="3"/>
  <c r="E1535" i="3"/>
  <c r="E1536" i="3"/>
  <c r="E1537" i="3"/>
  <c r="E1538" i="3"/>
  <c r="E1539" i="3"/>
  <c r="E1540" i="3"/>
  <c r="E1541" i="3"/>
  <c r="E1542" i="3"/>
  <c r="E1543" i="3"/>
  <c r="E1544" i="3"/>
  <c r="E1545" i="3"/>
  <c r="E1546" i="3"/>
  <c r="E1547" i="3"/>
  <c r="E1548" i="3"/>
  <c r="E1549" i="3"/>
  <c r="E1550" i="3"/>
  <c r="E1551" i="3"/>
  <c r="E1552" i="3"/>
  <c r="E1553" i="3"/>
  <c r="E1554" i="3"/>
  <c r="E1555" i="3"/>
  <c r="E1556" i="3"/>
  <c r="E1557" i="3"/>
  <c r="E1558" i="3"/>
  <c r="E1559" i="3"/>
  <c r="E1560" i="3"/>
  <c r="E1561" i="3"/>
  <c r="E1562" i="3"/>
  <c r="E1563" i="3"/>
  <c r="E1564" i="3"/>
  <c r="E1565" i="3"/>
  <c r="E1566" i="3"/>
  <c r="E1567" i="3"/>
  <c r="E1568" i="3"/>
  <c r="E1569" i="3"/>
  <c r="E1570" i="3"/>
  <c r="E1571" i="3"/>
  <c r="E1572" i="3"/>
  <c r="E1573" i="3"/>
  <c r="E1574" i="3"/>
  <c r="E1575" i="3"/>
  <c r="E1576" i="3"/>
  <c r="E1577" i="3"/>
  <c r="E1578" i="3"/>
  <c r="E1579" i="3"/>
  <c r="E1580" i="3"/>
  <c r="E1581" i="3"/>
  <c r="E1582" i="3"/>
  <c r="E1583" i="3"/>
  <c r="E1584" i="3"/>
  <c r="E1585" i="3"/>
  <c r="E1586" i="3"/>
  <c r="E1587" i="3"/>
  <c r="E1588" i="3"/>
  <c r="E1589" i="3"/>
  <c r="E1590" i="3"/>
  <c r="E1591" i="3"/>
  <c r="E1592" i="3"/>
  <c r="E1593" i="3"/>
  <c r="E1594" i="3"/>
  <c r="E1595" i="3"/>
  <c r="E1596" i="3"/>
  <c r="E1597" i="3"/>
  <c r="E1598" i="3"/>
  <c r="E1599" i="3"/>
  <c r="E1600" i="3"/>
  <c r="E1601" i="3"/>
  <c r="E1602" i="3"/>
  <c r="E1603" i="3"/>
  <c r="E1604" i="3"/>
  <c r="E1605" i="3"/>
  <c r="E1606" i="3"/>
  <c r="E1607" i="3"/>
  <c r="E1608" i="3"/>
  <c r="E1609" i="3"/>
  <c r="E1610" i="3"/>
  <c r="E1611" i="3"/>
  <c r="E1612" i="3"/>
  <c r="E1613" i="3"/>
  <c r="E1614" i="3"/>
  <c r="E1615" i="3"/>
  <c r="E1616" i="3"/>
  <c r="E1617" i="3"/>
  <c r="E1618" i="3"/>
  <c r="E1619" i="3"/>
  <c r="E1620" i="3"/>
  <c r="E1621" i="3"/>
  <c r="E1622" i="3"/>
  <c r="E1623" i="3"/>
  <c r="E1624" i="3"/>
  <c r="E1625" i="3"/>
  <c r="E1626" i="3"/>
  <c r="E1627" i="3"/>
  <c r="E1628" i="3"/>
  <c r="E1629" i="3"/>
  <c r="E1630" i="3"/>
  <c r="E1631" i="3"/>
  <c r="E1632" i="3"/>
  <c r="E1633" i="3"/>
  <c r="E1634" i="3"/>
  <c r="E1635" i="3"/>
  <c r="E1636" i="3"/>
  <c r="E1637" i="3"/>
  <c r="E1638" i="3"/>
  <c r="E1639" i="3"/>
  <c r="E1640" i="3"/>
  <c r="E1641" i="3"/>
  <c r="E1642" i="3"/>
  <c r="E1643" i="3"/>
  <c r="E1644" i="3"/>
  <c r="E1645" i="3"/>
  <c r="E1646" i="3"/>
  <c r="E1647" i="3"/>
  <c r="E1648" i="3"/>
  <c r="E1649" i="3"/>
  <c r="E1650" i="3"/>
  <c r="E1651" i="3"/>
  <c r="E1652" i="3"/>
  <c r="E1653" i="3"/>
  <c r="E1654" i="3"/>
  <c r="E1655" i="3"/>
  <c r="E1656" i="3"/>
  <c r="E1657" i="3"/>
  <c r="E1658" i="3"/>
  <c r="E1659" i="3"/>
  <c r="E1660" i="3"/>
  <c r="E1661" i="3"/>
  <c r="E1662" i="3"/>
  <c r="E1663" i="3"/>
  <c r="E1664" i="3"/>
  <c r="E1665" i="3"/>
  <c r="E1666" i="3"/>
  <c r="E1667" i="3"/>
  <c r="E1668" i="3"/>
  <c r="E1669" i="3"/>
  <c r="E1670" i="3"/>
  <c r="E1671" i="3"/>
  <c r="E1672" i="3"/>
  <c r="E1673" i="3"/>
  <c r="E1674" i="3"/>
  <c r="E1675" i="3"/>
  <c r="E1676" i="3"/>
  <c r="E1677" i="3"/>
  <c r="E1678" i="3"/>
  <c r="E1679" i="3"/>
  <c r="E1680" i="3"/>
  <c r="E1681" i="3"/>
  <c r="E1682" i="3"/>
  <c r="E1683" i="3"/>
  <c r="E1684" i="3"/>
  <c r="E1685" i="3"/>
  <c r="E1686" i="3"/>
  <c r="E1687" i="3"/>
  <c r="E1688" i="3"/>
  <c r="E1689" i="3"/>
  <c r="E1690" i="3"/>
  <c r="E1691" i="3"/>
  <c r="E1692" i="3"/>
  <c r="E1693" i="3"/>
  <c r="E1694" i="3"/>
  <c r="E1695" i="3"/>
  <c r="E1696" i="3"/>
  <c r="E1697" i="3"/>
  <c r="E1698" i="3"/>
  <c r="E1699" i="3"/>
  <c r="E1700" i="3"/>
  <c r="E1701" i="3"/>
  <c r="E1702" i="3"/>
  <c r="E1703" i="3"/>
  <c r="E1704" i="3"/>
  <c r="E1705" i="3"/>
  <c r="E1706" i="3"/>
  <c r="E1707" i="3"/>
  <c r="E1708" i="3"/>
  <c r="E1709" i="3"/>
  <c r="E1710" i="3"/>
  <c r="E1711" i="3"/>
  <c r="E1712" i="3"/>
  <c r="E1713" i="3"/>
  <c r="E1714" i="3"/>
  <c r="E1715" i="3"/>
  <c r="E1716" i="3"/>
  <c r="E1717" i="3"/>
  <c r="E1718" i="3"/>
  <c r="E1719" i="3"/>
  <c r="E1720" i="3"/>
  <c r="E1721" i="3"/>
  <c r="E1722" i="3"/>
  <c r="E1723" i="3"/>
  <c r="E1724" i="3"/>
  <c r="E1725" i="3"/>
  <c r="E1726" i="3"/>
  <c r="E1727" i="3"/>
  <c r="E1728" i="3"/>
  <c r="E1729" i="3"/>
  <c r="E1730" i="3"/>
  <c r="E1731" i="3"/>
  <c r="E1732" i="3"/>
  <c r="E1733" i="3"/>
  <c r="E1734" i="3"/>
  <c r="E1735" i="3"/>
  <c r="E1736" i="3"/>
  <c r="E1737" i="3"/>
  <c r="E1738" i="3"/>
  <c r="E1739" i="3"/>
  <c r="E1740" i="3"/>
  <c r="E1741" i="3"/>
  <c r="E1742" i="3"/>
  <c r="E1743" i="3"/>
  <c r="E1744" i="3"/>
  <c r="E1745" i="3"/>
  <c r="E1746" i="3"/>
  <c r="E1747" i="3"/>
  <c r="E1748" i="3"/>
  <c r="E1749" i="3"/>
  <c r="E1750" i="3"/>
  <c r="E1751" i="3"/>
  <c r="E1752" i="3"/>
  <c r="E1753" i="3"/>
  <c r="E1754" i="3"/>
  <c r="E1755" i="3"/>
  <c r="E1756" i="3"/>
  <c r="E1757" i="3"/>
  <c r="E1758" i="3"/>
  <c r="E1759" i="3"/>
  <c r="E1760" i="3"/>
  <c r="E1761" i="3"/>
  <c r="E1762" i="3"/>
  <c r="E1763" i="3"/>
  <c r="E1764" i="3"/>
  <c r="E1765" i="3"/>
  <c r="E1766" i="3"/>
  <c r="E1767" i="3"/>
  <c r="E1768" i="3"/>
  <c r="E1769" i="3"/>
  <c r="E1770" i="3"/>
  <c r="E1771" i="3"/>
  <c r="E1772" i="3"/>
  <c r="E1773" i="3"/>
  <c r="E1774" i="3"/>
  <c r="E1775" i="3"/>
  <c r="E1776" i="3"/>
  <c r="E1777" i="3"/>
  <c r="E1778" i="3"/>
  <c r="E1779" i="3"/>
  <c r="E1780" i="3"/>
  <c r="E1781" i="3"/>
  <c r="E1782" i="3"/>
  <c r="E1783" i="3"/>
  <c r="E1784" i="3"/>
  <c r="E1785" i="3"/>
  <c r="E1786" i="3"/>
  <c r="E1787" i="3"/>
  <c r="E1788" i="3"/>
  <c r="E1789" i="3"/>
  <c r="E1790" i="3"/>
  <c r="E1791" i="3"/>
  <c r="E1792" i="3"/>
  <c r="E1793" i="3"/>
  <c r="E1794" i="3"/>
  <c r="E1795" i="3"/>
  <c r="E1796" i="3"/>
  <c r="E1797" i="3"/>
  <c r="E1798" i="3"/>
  <c r="E1799" i="3"/>
  <c r="E1800" i="3"/>
  <c r="E1801" i="3"/>
  <c r="E1802" i="3"/>
  <c r="E1803" i="3"/>
  <c r="E1804" i="3"/>
  <c r="E1805" i="3"/>
  <c r="E1806" i="3"/>
  <c r="E1807" i="3"/>
  <c r="E1808" i="3"/>
  <c r="E1809" i="3"/>
  <c r="E1810" i="3"/>
  <c r="E1811" i="3"/>
  <c r="E1812" i="3"/>
  <c r="E1813" i="3"/>
  <c r="E1814" i="3"/>
  <c r="E1815" i="3"/>
  <c r="E1816" i="3"/>
  <c r="E1817" i="3"/>
  <c r="E1818" i="3"/>
  <c r="E1819" i="3"/>
  <c r="E1820" i="3"/>
  <c r="E1821" i="3"/>
  <c r="E1822" i="3"/>
  <c r="E1823" i="3"/>
  <c r="E1824" i="3"/>
  <c r="E1825" i="3"/>
  <c r="E1826" i="3"/>
  <c r="E1827" i="3"/>
  <c r="E1828" i="3"/>
  <c r="E1829" i="3"/>
  <c r="E1830" i="3"/>
  <c r="E1831" i="3"/>
  <c r="E1832" i="3"/>
  <c r="E1833" i="3"/>
  <c r="E1834" i="3"/>
  <c r="E1835" i="3"/>
  <c r="E1836" i="3"/>
  <c r="E1837" i="3"/>
  <c r="E1838" i="3"/>
  <c r="E1839" i="3"/>
  <c r="E1840" i="3"/>
  <c r="E1841" i="3"/>
  <c r="E1842" i="3"/>
  <c r="E1843" i="3"/>
  <c r="E1844" i="3"/>
  <c r="E1845" i="3"/>
  <c r="E1846" i="3"/>
  <c r="E1847" i="3"/>
  <c r="E1848" i="3"/>
  <c r="E1849" i="3"/>
  <c r="E1850" i="3"/>
  <c r="E1851" i="3"/>
  <c r="E1852" i="3"/>
  <c r="E1853" i="3"/>
  <c r="E1854" i="3"/>
  <c r="E1855" i="3"/>
  <c r="E1856" i="3"/>
  <c r="E1857" i="3"/>
  <c r="E1858" i="3"/>
  <c r="E1859" i="3"/>
  <c r="E1860" i="3"/>
  <c r="E1861" i="3"/>
  <c r="E1862" i="3"/>
  <c r="E1863" i="3"/>
  <c r="E1864" i="3"/>
  <c r="E1865" i="3"/>
  <c r="E1866" i="3"/>
  <c r="E1867" i="3"/>
  <c r="E1868" i="3"/>
  <c r="E1869" i="3"/>
  <c r="E1870" i="3"/>
  <c r="E1871" i="3"/>
  <c r="E1872" i="3"/>
  <c r="E1873" i="3"/>
  <c r="E1874" i="3"/>
  <c r="E1875" i="3"/>
  <c r="E1876" i="3"/>
  <c r="E1877" i="3"/>
  <c r="E1878" i="3"/>
  <c r="E1879" i="3"/>
  <c r="E1880" i="3"/>
  <c r="E1881" i="3"/>
  <c r="E1882" i="3"/>
  <c r="E1883" i="3"/>
  <c r="E1884" i="3"/>
  <c r="E1885" i="3"/>
  <c r="E1886" i="3"/>
  <c r="E1887" i="3"/>
  <c r="E1888" i="3"/>
  <c r="E1889" i="3"/>
  <c r="E1890" i="3"/>
  <c r="E1891" i="3"/>
  <c r="E1892" i="3"/>
  <c r="E1893" i="3"/>
  <c r="E1894" i="3"/>
  <c r="E1895" i="3"/>
  <c r="E1896" i="3"/>
  <c r="E1897" i="3"/>
  <c r="E1898" i="3"/>
  <c r="E1899" i="3"/>
  <c r="E1900" i="3"/>
  <c r="E1901" i="3"/>
  <c r="E1902" i="3"/>
  <c r="E1903" i="3"/>
  <c r="E1904" i="3"/>
  <c r="E1905" i="3"/>
  <c r="E1906" i="3"/>
  <c r="E1907" i="3"/>
  <c r="E1908" i="3"/>
  <c r="E1909" i="3"/>
  <c r="E1910" i="3"/>
  <c r="E1911" i="3"/>
  <c r="E1912" i="3"/>
  <c r="E1913" i="3"/>
  <c r="E1914" i="3"/>
  <c r="E1915" i="3"/>
  <c r="E1916" i="3"/>
  <c r="E1917" i="3"/>
  <c r="E1918" i="3"/>
  <c r="E1919" i="3"/>
  <c r="E1920" i="3"/>
  <c r="E1921" i="3"/>
  <c r="E1922" i="3"/>
  <c r="E1923" i="3"/>
  <c r="E1924" i="3"/>
  <c r="E1925" i="3"/>
  <c r="E1926" i="3"/>
  <c r="E1927" i="3"/>
  <c r="E1928" i="3"/>
  <c r="E1929" i="3"/>
  <c r="E1930" i="3"/>
  <c r="E1931" i="3"/>
  <c r="E1932" i="3"/>
  <c r="E1933" i="3"/>
  <c r="E1934" i="3"/>
  <c r="E1935" i="3"/>
  <c r="E1936" i="3"/>
  <c r="E1937" i="3"/>
  <c r="E1938" i="3"/>
  <c r="E1939" i="3"/>
  <c r="E1940" i="3"/>
  <c r="E1941" i="3"/>
  <c r="E1942" i="3"/>
  <c r="E1943" i="3"/>
  <c r="E1944" i="3"/>
  <c r="E1945" i="3"/>
  <c r="E1946" i="3"/>
  <c r="E1947" i="3"/>
  <c r="E1948" i="3"/>
  <c r="E1949" i="3"/>
  <c r="E1950" i="3"/>
  <c r="E1951" i="3"/>
  <c r="E1952" i="3"/>
  <c r="E1953" i="3"/>
  <c r="E1954" i="3"/>
  <c r="E1955" i="3"/>
  <c r="E1956" i="3"/>
  <c r="E1957" i="3"/>
  <c r="E1958" i="3"/>
  <c r="E1959" i="3"/>
  <c r="E1960" i="3"/>
  <c r="E1961" i="3"/>
  <c r="E1962" i="3"/>
  <c r="E1963" i="3"/>
  <c r="E1964" i="3"/>
  <c r="E1965" i="3"/>
  <c r="E1966" i="3"/>
  <c r="E1967" i="3"/>
  <c r="E1968" i="3"/>
  <c r="E1969" i="3"/>
  <c r="E1970" i="3"/>
  <c r="E1971" i="3"/>
  <c r="E1972" i="3"/>
  <c r="E1973" i="3"/>
  <c r="E1974" i="3"/>
  <c r="E1975" i="3"/>
  <c r="E1976" i="3"/>
  <c r="E1977" i="3"/>
  <c r="E1978" i="3"/>
  <c r="E1979" i="3"/>
  <c r="E1980" i="3"/>
  <c r="E1981" i="3"/>
  <c r="E1982" i="3"/>
  <c r="E1983" i="3"/>
  <c r="E1984" i="3"/>
  <c r="E1985" i="3"/>
  <c r="E1986" i="3"/>
  <c r="E1987" i="3"/>
  <c r="E1988" i="3"/>
  <c r="E1989" i="3"/>
  <c r="E1990" i="3"/>
  <c r="E1991" i="3"/>
  <c r="E1992" i="3"/>
  <c r="E1993" i="3"/>
  <c r="E1994" i="3"/>
  <c r="E1995" i="3"/>
  <c r="E1996" i="3"/>
  <c r="E1997" i="3"/>
  <c r="E1998" i="3"/>
  <c r="E1999" i="3"/>
  <c r="E2000" i="3"/>
  <c r="E2001" i="3"/>
  <c r="E2002" i="3"/>
  <c r="E2003" i="3"/>
  <c r="E2004" i="3"/>
  <c r="E2005" i="3"/>
  <c r="E2006" i="3"/>
  <c r="E2007" i="3"/>
  <c r="E2008" i="3"/>
  <c r="E2009" i="3"/>
  <c r="E2010" i="3"/>
  <c r="E2011" i="3"/>
  <c r="E2012" i="3"/>
  <c r="E2013" i="3"/>
  <c r="E2014" i="3"/>
  <c r="E2015" i="3"/>
  <c r="E2016" i="3"/>
  <c r="E2017" i="3"/>
  <c r="E2018" i="3"/>
  <c r="E2019" i="3"/>
  <c r="E2020" i="3"/>
  <c r="E2021" i="3"/>
  <c r="E2022" i="3"/>
  <c r="E2023" i="3"/>
  <c r="E2024" i="3"/>
  <c r="E2025" i="3"/>
  <c r="E2026" i="3"/>
  <c r="E2027" i="3"/>
  <c r="E2028" i="3"/>
  <c r="E2029" i="3"/>
  <c r="E2030" i="3"/>
  <c r="E2031" i="3"/>
  <c r="E2032" i="3"/>
  <c r="E2033" i="3"/>
  <c r="E2034" i="3"/>
  <c r="E2035" i="3"/>
  <c r="E2036" i="3"/>
  <c r="E2037" i="3"/>
  <c r="E2038" i="3"/>
  <c r="E2039" i="3"/>
  <c r="E2040" i="3"/>
  <c r="E2041" i="3"/>
  <c r="E2042" i="3"/>
  <c r="E2043" i="3"/>
  <c r="E2044" i="3"/>
  <c r="E2045" i="3"/>
  <c r="E2046" i="3"/>
  <c r="E2047" i="3"/>
  <c r="E2048" i="3"/>
  <c r="E2049" i="3"/>
  <c r="E2050" i="3"/>
  <c r="E2051" i="3"/>
  <c r="E2052" i="3"/>
  <c r="E2053" i="3"/>
  <c r="E2054" i="3"/>
  <c r="E2055" i="3"/>
  <c r="E2056" i="3"/>
  <c r="E2057" i="3"/>
  <c r="E2058" i="3"/>
  <c r="E2059" i="3"/>
  <c r="E2060" i="3"/>
  <c r="E2061" i="3"/>
  <c r="E2062" i="3"/>
  <c r="E2063" i="3"/>
  <c r="E2064" i="3"/>
  <c r="E2065" i="3"/>
  <c r="E2066" i="3"/>
  <c r="E2067" i="3"/>
  <c r="E2068" i="3"/>
  <c r="E2069" i="3"/>
  <c r="E2070" i="3"/>
  <c r="E2071" i="3"/>
  <c r="E2072" i="3"/>
  <c r="E2073" i="3"/>
  <c r="E2074" i="3"/>
  <c r="E2075" i="3"/>
  <c r="E2076" i="3"/>
  <c r="E2077" i="3"/>
  <c r="E2078" i="3"/>
  <c r="E2079" i="3"/>
  <c r="E2080" i="3"/>
  <c r="E2081" i="3"/>
  <c r="E2082" i="3"/>
  <c r="E2083" i="3"/>
  <c r="E2084" i="3"/>
  <c r="E2085" i="3"/>
  <c r="E2086" i="3"/>
  <c r="E2087" i="3"/>
  <c r="E2088" i="3"/>
  <c r="E2089" i="3"/>
  <c r="E2090" i="3"/>
  <c r="E2091" i="3"/>
  <c r="E2092" i="3"/>
  <c r="E2093" i="3"/>
  <c r="E2094" i="3"/>
  <c r="E2095" i="3"/>
  <c r="E2096" i="3"/>
  <c r="E2097" i="3"/>
  <c r="E2098" i="3"/>
  <c r="E2099" i="3"/>
  <c r="E2100" i="3"/>
  <c r="E2101" i="3"/>
  <c r="E2102" i="3"/>
  <c r="E2103" i="3"/>
  <c r="E2104" i="3"/>
  <c r="E2105" i="3"/>
  <c r="E2106" i="3"/>
  <c r="E2107" i="3"/>
  <c r="E2108" i="3"/>
  <c r="E2109" i="3"/>
  <c r="E2110" i="3"/>
  <c r="E2111" i="3"/>
  <c r="E2112" i="3"/>
  <c r="E2113" i="3"/>
  <c r="E2114" i="3"/>
  <c r="E2115" i="3"/>
  <c r="E2116" i="3"/>
  <c r="E2117" i="3"/>
  <c r="E2118" i="3"/>
  <c r="E2119" i="3"/>
  <c r="E2120" i="3"/>
  <c r="E2121" i="3"/>
  <c r="E2122" i="3"/>
  <c r="E2123" i="3"/>
  <c r="E2124" i="3"/>
  <c r="E2125" i="3"/>
  <c r="E2126" i="3"/>
  <c r="E2127" i="3"/>
  <c r="E2128" i="3"/>
  <c r="E2129" i="3"/>
  <c r="E2130" i="3"/>
  <c r="E2131" i="3"/>
  <c r="E2132" i="3"/>
  <c r="E2133" i="3"/>
  <c r="E2134" i="3"/>
  <c r="E2135" i="3"/>
  <c r="E2136" i="3"/>
  <c r="E2137" i="3"/>
  <c r="E2138" i="3"/>
  <c r="E2139" i="3"/>
  <c r="E2140" i="3"/>
  <c r="E2141" i="3"/>
  <c r="E2142" i="3"/>
  <c r="E2143" i="3"/>
  <c r="E2144" i="3"/>
  <c r="E2145" i="3"/>
  <c r="E2146" i="3"/>
  <c r="E2147" i="3"/>
  <c r="E2148" i="3"/>
  <c r="E2149" i="3"/>
  <c r="E2150" i="3"/>
  <c r="E2151" i="3"/>
  <c r="E2152" i="3"/>
  <c r="E2153" i="3"/>
  <c r="E2154" i="3"/>
  <c r="E2155" i="3"/>
  <c r="E2156" i="3"/>
  <c r="E2157" i="3"/>
  <c r="E2158" i="3"/>
  <c r="E2159" i="3"/>
  <c r="E2" i="3"/>
  <c r="C42" i="7"/>
  <c r="D42" i="7"/>
  <c r="E42" i="7"/>
  <c r="F42" i="7"/>
  <c r="G42" i="7"/>
  <c r="B42" i="7"/>
  <c r="D47" i="6"/>
  <c r="E47" i="6"/>
  <c r="F47" i="6"/>
  <c r="G47" i="6"/>
  <c r="H47" i="6"/>
  <c r="C47" i="6"/>
  <c r="D46" i="6"/>
  <c r="E46" i="6"/>
  <c r="F46" i="6"/>
  <c r="G46" i="6"/>
  <c r="H46" i="6"/>
  <c r="C46" i="6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2" i="4"/>
  <c r="D49" i="5"/>
  <c r="D50" i="5" s="1"/>
  <c r="D51" i="5" s="1"/>
  <c r="E49" i="5"/>
  <c r="E50" i="5" s="1"/>
  <c r="E51" i="5" s="1"/>
  <c r="F49" i="5"/>
  <c r="F50" i="5" s="1"/>
  <c r="F51" i="5" s="1"/>
  <c r="G49" i="5"/>
  <c r="G50" i="5" s="1"/>
  <c r="G51" i="5" s="1"/>
  <c r="H49" i="5"/>
  <c r="H50" i="5" s="1"/>
  <c r="H51" i="5" s="1"/>
  <c r="C49" i="5"/>
  <c r="C50" i="5" s="1"/>
  <c r="C51" i="5" s="1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664" i="4"/>
  <c r="C665" i="4"/>
  <c r="C666" i="4"/>
  <c r="C667" i="4"/>
  <c r="C668" i="4"/>
  <c r="C669" i="4"/>
  <c r="C670" i="4"/>
  <c r="C671" i="4"/>
  <c r="C672" i="4"/>
  <c r="C673" i="4"/>
  <c r="C674" i="4"/>
  <c r="C675" i="4"/>
  <c r="C676" i="4"/>
  <c r="C677" i="4"/>
  <c r="C678" i="4"/>
  <c r="C679" i="4"/>
  <c r="C680" i="4"/>
  <c r="C681" i="4"/>
  <c r="C682" i="4"/>
  <c r="C683" i="4"/>
  <c r="C684" i="4"/>
  <c r="C685" i="4"/>
  <c r="C686" i="4"/>
  <c r="C687" i="4"/>
  <c r="C688" i="4"/>
  <c r="C689" i="4"/>
  <c r="C690" i="4"/>
  <c r="C691" i="4"/>
  <c r="C692" i="4"/>
  <c r="C693" i="4"/>
  <c r="C694" i="4"/>
  <c r="C695" i="4"/>
  <c r="C696" i="4"/>
  <c r="C697" i="4"/>
  <c r="C698" i="4"/>
  <c r="C699" i="4"/>
  <c r="C700" i="4"/>
  <c r="C701" i="4"/>
  <c r="C702" i="4"/>
  <c r="C703" i="4"/>
  <c r="C704" i="4"/>
  <c r="C705" i="4"/>
  <c r="C706" i="4"/>
  <c r="C707" i="4"/>
  <c r="C708" i="4"/>
  <c r="C709" i="4"/>
  <c r="C710" i="4"/>
  <c r="C711" i="4"/>
  <c r="C712" i="4"/>
  <c r="C713" i="4"/>
  <c r="C714" i="4"/>
  <c r="C715" i="4"/>
  <c r="C716" i="4"/>
  <c r="C717" i="4"/>
  <c r="C718" i="4"/>
  <c r="C719" i="4"/>
  <c r="C720" i="4"/>
  <c r="C721" i="4"/>
  <c r="C722" i="4"/>
  <c r="C723" i="4"/>
  <c r="C724" i="4"/>
  <c r="C725" i="4"/>
  <c r="C726" i="4"/>
  <c r="C727" i="4"/>
  <c r="C728" i="4"/>
  <c r="C729" i="4"/>
  <c r="C730" i="4"/>
  <c r="C731" i="4"/>
  <c r="C732" i="4"/>
  <c r="C733" i="4"/>
  <c r="C734" i="4"/>
  <c r="C735" i="4"/>
  <c r="C736" i="4"/>
  <c r="C737" i="4"/>
  <c r="C738" i="4"/>
  <c r="C739" i="4"/>
  <c r="C740" i="4"/>
  <c r="C741" i="4"/>
  <c r="C742" i="4"/>
  <c r="C743" i="4"/>
  <c r="C744" i="4"/>
  <c r="C745" i="4"/>
  <c r="C746" i="4"/>
  <c r="C747" i="4"/>
  <c r="C748" i="4"/>
  <c r="C749" i="4"/>
  <c r="C750" i="4"/>
  <c r="C751" i="4"/>
  <c r="C752" i="4"/>
  <c r="C753" i="4"/>
  <c r="C754" i="4"/>
  <c r="C755" i="4"/>
  <c r="C756" i="4"/>
  <c r="C757" i="4"/>
  <c r="C758" i="4"/>
  <c r="C759" i="4"/>
  <c r="C760" i="4"/>
  <c r="C761" i="4"/>
  <c r="C762" i="4"/>
  <c r="C763" i="4"/>
  <c r="C764" i="4"/>
  <c r="C765" i="4"/>
  <c r="C766" i="4"/>
  <c r="C767" i="4"/>
  <c r="C768" i="4"/>
  <c r="C769" i="4"/>
  <c r="C770" i="4"/>
  <c r="C771" i="4"/>
  <c r="C772" i="4"/>
  <c r="C773" i="4"/>
  <c r="C774" i="4"/>
  <c r="C775" i="4"/>
  <c r="C776" i="4"/>
  <c r="C777" i="4"/>
  <c r="C778" i="4"/>
  <c r="C779" i="4"/>
  <c r="C780" i="4"/>
  <c r="C781" i="4"/>
  <c r="C782" i="4"/>
  <c r="C783" i="4"/>
  <c r="C784" i="4"/>
  <c r="C785" i="4"/>
  <c r="C786" i="4"/>
  <c r="C787" i="4"/>
  <c r="C788" i="4"/>
  <c r="C789" i="4"/>
  <c r="C790" i="4"/>
  <c r="C791" i="4"/>
  <c r="C792" i="4"/>
  <c r="C793" i="4"/>
  <c r="C794" i="4"/>
  <c r="C795" i="4"/>
  <c r="C796" i="4"/>
  <c r="C797" i="4"/>
  <c r="C798" i="4"/>
  <c r="C799" i="4"/>
  <c r="C800" i="4"/>
  <c r="C801" i="4"/>
  <c r="C802" i="4"/>
  <c r="C803" i="4"/>
  <c r="C804" i="4"/>
  <c r="C805" i="4"/>
  <c r="C806" i="4"/>
  <c r="C807" i="4"/>
  <c r="C808" i="4"/>
  <c r="C809" i="4"/>
  <c r="C810" i="4"/>
  <c r="C811" i="4"/>
  <c r="C812" i="4"/>
  <c r="C813" i="4"/>
  <c r="C814" i="4"/>
  <c r="C815" i="4"/>
  <c r="C816" i="4"/>
  <c r="C817" i="4"/>
  <c r="C818" i="4"/>
  <c r="C819" i="4"/>
  <c r="C820" i="4"/>
  <c r="C821" i="4"/>
  <c r="C822" i="4"/>
  <c r="C823" i="4"/>
  <c r="C824" i="4"/>
  <c r="C825" i="4"/>
  <c r="C826" i="4"/>
  <c r="C827" i="4"/>
  <c r="C828" i="4"/>
  <c r="C829" i="4"/>
  <c r="C830" i="4"/>
  <c r="C831" i="4"/>
  <c r="C832" i="4"/>
  <c r="C833" i="4"/>
  <c r="C834" i="4"/>
  <c r="C835" i="4"/>
  <c r="C836" i="4"/>
  <c r="C837" i="4"/>
  <c r="C838" i="4"/>
  <c r="C839" i="4"/>
  <c r="C840" i="4"/>
  <c r="C841" i="4"/>
  <c r="C842" i="4"/>
  <c r="C843" i="4"/>
  <c r="C844" i="4"/>
  <c r="C845" i="4"/>
  <c r="C846" i="4"/>
  <c r="C847" i="4"/>
  <c r="C848" i="4"/>
  <c r="C849" i="4"/>
  <c r="C850" i="4"/>
  <c r="C851" i="4"/>
  <c r="C852" i="4"/>
  <c r="C853" i="4"/>
  <c r="C854" i="4"/>
  <c r="C855" i="4"/>
  <c r="C856" i="4"/>
  <c r="C857" i="4"/>
  <c r="C858" i="4"/>
  <c r="C859" i="4"/>
  <c r="C860" i="4"/>
  <c r="C861" i="4"/>
  <c r="C862" i="4"/>
  <c r="C863" i="4"/>
  <c r="C864" i="4"/>
  <c r="C865" i="4"/>
  <c r="C866" i="4"/>
  <c r="C867" i="4"/>
  <c r="C868" i="4"/>
  <c r="C869" i="4"/>
  <c r="C870" i="4"/>
  <c r="C871" i="4"/>
  <c r="C872" i="4"/>
  <c r="C873" i="4"/>
  <c r="C874" i="4"/>
  <c r="C875" i="4"/>
  <c r="C876" i="4"/>
  <c r="C877" i="4"/>
  <c r="C878" i="4"/>
  <c r="C879" i="4"/>
  <c r="C880" i="4"/>
  <c r="C881" i="4"/>
  <c r="C882" i="4"/>
  <c r="C883" i="4"/>
  <c r="C884" i="4"/>
  <c r="C885" i="4"/>
  <c r="C886" i="4"/>
  <c r="C887" i="4"/>
  <c r="C888" i="4"/>
  <c r="C889" i="4"/>
  <c r="C890" i="4"/>
  <c r="C891" i="4"/>
  <c r="C892" i="4"/>
  <c r="C893" i="4"/>
  <c r="C894" i="4"/>
  <c r="C895" i="4"/>
  <c r="C896" i="4"/>
  <c r="C897" i="4"/>
  <c r="C898" i="4"/>
  <c r="C899" i="4"/>
  <c r="C900" i="4"/>
  <c r="C901" i="4"/>
  <c r="C902" i="4"/>
  <c r="C903" i="4"/>
  <c r="C904" i="4"/>
  <c r="C905" i="4"/>
  <c r="C906" i="4"/>
  <c r="C907" i="4"/>
  <c r="C908" i="4"/>
  <c r="C909" i="4"/>
  <c r="C910" i="4"/>
  <c r="C911" i="4"/>
  <c r="C912" i="4"/>
  <c r="C913" i="4"/>
  <c r="C914" i="4"/>
  <c r="C915" i="4"/>
  <c r="C916" i="4"/>
  <c r="C917" i="4"/>
  <c r="C918" i="4"/>
  <c r="C919" i="4"/>
  <c r="C920" i="4"/>
  <c r="C921" i="4"/>
  <c r="C922" i="4"/>
  <c r="C923" i="4"/>
  <c r="C924" i="4"/>
  <c r="C925" i="4"/>
  <c r="C926" i="4"/>
  <c r="C927" i="4"/>
  <c r="C928" i="4"/>
  <c r="C929" i="4"/>
  <c r="C2" i="4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" i="2"/>
  <c r="G12" i="16"/>
</calcChain>
</file>

<file path=xl/sharedStrings.xml><?xml version="1.0" encoding="utf-8"?>
<sst xmlns="http://schemas.openxmlformats.org/spreadsheetml/2006/main" count="12007" uniqueCount="2853">
  <si>
    <t>Code EAN</t>
  </si>
  <si>
    <t>Désignation</t>
  </si>
  <si>
    <t>Type de Produit</t>
  </si>
  <si>
    <t>Famille de Produit</t>
  </si>
  <si>
    <t>Unite de Stockage</t>
  </si>
  <si>
    <t>BUN 4.5P</t>
  </si>
  <si>
    <t>Surgelé</t>
  </si>
  <si>
    <t>BOULANGERIE</t>
  </si>
  <si>
    <t>UVC</t>
  </si>
  <si>
    <t>BUNS MAXI</t>
  </si>
  <si>
    <t>BUN RECTAN</t>
  </si>
  <si>
    <t>BUN BRILLA</t>
  </si>
  <si>
    <t>Frais</t>
  </si>
  <si>
    <t>BUN PREMIU</t>
  </si>
  <si>
    <t xml:space="preserve">CROISSANT </t>
  </si>
  <si>
    <t>DBL MORICE</t>
  </si>
  <si>
    <t>DEMI BAGUE</t>
  </si>
  <si>
    <t>PAIN BURGE</t>
  </si>
  <si>
    <t>BRETZEL CU</t>
  </si>
  <si>
    <t>PAIN LAIT</t>
  </si>
  <si>
    <t>Sec</t>
  </si>
  <si>
    <t>BATON FRUI</t>
  </si>
  <si>
    <t>PAIN LOSAN</t>
  </si>
  <si>
    <t>PAIN STICK</t>
  </si>
  <si>
    <t>PAIN GRIS</t>
  </si>
  <si>
    <t>PAIN MIE</t>
  </si>
  <si>
    <t>PAIN CAMPA</t>
  </si>
  <si>
    <t>BUN SESAME</t>
  </si>
  <si>
    <t>BUN POTIRO</t>
  </si>
  <si>
    <t>PAIN L'AIL</t>
  </si>
  <si>
    <t>BRIOCHE PR</t>
  </si>
  <si>
    <t>TIGELLE 35</t>
  </si>
  <si>
    <t>PAIN HOT</t>
  </si>
  <si>
    <t>PAIN BUN</t>
  </si>
  <si>
    <t>BUN VEGAN</t>
  </si>
  <si>
    <t>PAIN SEIGL</t>
  </si>
  <si>
    <t>TOFU NATUR</t>
  </si>
  <si>
    <t>CREMERIE</t>
  </si>
  <si>
    <t>LAIT 44593</t>
  </si>
  <si>
    <t>BOISSON SO</t>
  </si>
  <si>
    <t>CHEDDAR OR</t>
  </si>
  <si>
    <t>EMMENTAL F</t>
  </si>
  <si>
    <t>YAOURT FRA</t>
  </si>
  <si>
    <t>YAOURT LAC</t>
  </si>
  <si>
    <t>YAOURT BIF</t>
  </si>
  <si>
    <t>BEURRE DOU</t>
  </si>
  <si>
    <t>BEURRE DEM</t>
  </si>
  <si>
    <t>OEUF NEIGE</t>
  </si>
  <si>
    <t>FROMAGE BL</t>
  </si>
  <si>
    <t>OEUF LIQUI</t>
  </si>
  <si>
    <t>YAG YAOS</t>
  </si>
  <si>
    <t>YAG S/LIT</t>
  </si>
  <si>
    <t>OEUF PLEIN</t>
  </si>
  <si>
    <t>OEUF ENTIE</t>
  </si>
  <si>
    <t>JAUNE LIQU</t>
  </si>
  <si>
    <t>MOZZARELLA</t>
  </si>
  <si>
    <t>OEUF FRAIS</t>
  </si>
  <si>
    <t>YOP FRAISE</t>
  </si>
  <si>
    <t>PETIT YOPL</t>
  </si>
  <si>
    <t>OEUF BROUI</t>
  </si>
  <si>
    <t>LAIT ECREM</t>
  </si>
  <si>
    <t>BURRATA PO</t>
  </si>
  <si>
    <t>STRACCIATE</t>
  </si>
  <si>
    <t>PARMESAN C</t>
  </si>
  <si>
    <t>DESSERT CH</t>
  </si>
  <si>
    <t>PEPPER TR2</t>
  </si>
  <si>
    <t>CHEDDAR FO</t>
  </si>
  <si>
    <t>MANCHEGO P</t>
  </si>
  <si>
    <t>EMMENTAL J</t>
  </si>
  <si>
    <t>CHEDDAR RG</t>
  </si>
  <si>
    <t>GOUDA PORT</t>
  </si>
  <si>
    <t>EMMENTAL P</t>
  </si>
  <si>
    <t>FRUITE POI</t>
  </si>
  <si>
    <t>CHEDDAR PO</t>
  </si>
  <si>
    <t>MONTEREY T</t>
  </si>
  <si>
    <t>PEPPER JAC</t>
  </si>
  <si>
    <t>MONTEREY J</t>
  </si>
  <si>
    <t>HARICOT FA</t>
  </si>
  <si>
    <t>MIX LEGUMES</t>
  </si>
  <si>
    <t>POELEE FOR</t>
  </si>
  <si>
    <t>POELEE GOU</t>
  </si>
  <si>
    <t>MAIS EPIS</t>
  </si>
  <si>
    <t>LEGUME PLA</t>
  </si>
  <si>
    <t>LEGUME TEM</t>
  </si>
  <si>
    <t>PATATE DOU</t>
  </si>
  <si>
    <t>SNAP PEAS</t>
  </si>
  <si>
    <t>DUO HARICO</t>
  </si>
  <si>
    <t>BROCOLI FL</t>
  </si>
  <si>
    <t>FRITE SUPE</t>
  </si>
  <si>
    <t>CHEF TRADE</t>
  </si>
  <si>
    <t>FRITE MAIS</t>
  </si>
  <si>
    <t>FRITE REGU</t>
  </si>
  <si>
    <t>ROSTI MINI</t>
  </si>
  <si>
    <t>TRIANGLE M</t>
  </si>
  <si>
    <t>PDT TRADIT</t>
  </si>
  <si>
    <t>CRISPY SLI</t>
  </si>
  <si>
    <t>FRITE YELL</t>
  </si>
  <si>
    <t>FRITE ZIGG</t>
  </si>
  <si>
    <t>CEPE BOUCH</t>
  </si>
  <si>
    <t>POELEE CHA</t>
  </si>
  <si>
    <t>CEPE LAMEL</t>
  </si>
  <si>
    <t>MORILLE MR</t>
  </si>
  <si>
    <t>POELEE EPA</t>
  </si>
  <si>
    <t>PLEUROTE P</t>
  </si>
  <si>
    <t>HARICOT BO</t>
  </si>
  <si>
    <t>FRITE SURE</t>
  </si>
  <si>
    <t>BREADED MO</t>
  </si>
  <si>
    <t>CRUNCHY PE</t>
  </si>
  <si>
    <t>BEIGNET OI</t>
  </si>
  <si>
    <t>MELANGE 3L</t>
  </si>
  <si>
    <t>ECHALOTE 2</t>
  </si>
  <si>
    <t>AIL HACHEE</t>
  </si>
  <si>
    <t>ASPERGE VR</t>
  </si>
  <si>
    <t>BASILIC 25</t>
  </si>
  <si>
    <t>PERSIL 250</t>
  </si>
  <si>
    <t xml:space="preserve">AUBERGINE </t>
  </si>
  <si>
    <t>ASPERGE VE</t>
  </si>
  <si>
    <t>BANANE PLA</t>
  </si>
  <si>
    <t>CAROTTE TE</t>
  </si>
  <si>
    <t xml:space="preserve">COURGETTE </t>
  </si>
  <si>
    <t>ANANAS TRO</t>
  </si>
  <si>
    <t>COUPELLE T</t>
  </si>
  <si>
    <t>PECHE JUS</t>
  </si>
  <si>
    <t>BTE PIZZA</t>
  </si>
  <si>
    <t>EMBALLAGES</t>
  </si>
  <si>
    <t>GODET 15CL</t>
  </si>
  <si>
    <t>GODET GO85</t>
  </si>
  <si>
    <t>TARTELETTE</t>
  </si>
  <si>
    <t>PIC BAMBOU</t>
  </si>
  <si>
    <t>COUTEAU FO</t>
  </si>
  <si>
    <t>COUTEAU KR</t>
  </si>
  <si>
    <t>FOURCHETTE</t>
  </si>
  <si>
    <t>GRDE CUILL</t>
  </si>
  <si>
    <t>RINCE DOIG</t>
  </si>
  <si>
    <t>WRAP PAPER</t>
  </si>
  <si>
    <t>PAPIER GEN</t>
  </si>
  <si>
    <t>PAPIER HAL</t>
  </si>
  <si>
    <t>PAPIER BUR</t>
  </si>
  <si>
    <t>PAPIER ING</t>
  </si>
  <si>
    <t>CRAYON COU</t>
  </si>
  <si>
    <t>BTE HOTDOG</t>
  </si>
  <si>
    <t>BTE HOT</t>
  </si>
  <si>
    <t>POT 44622</t>
  </si>
  <si>
    <t>DINDE FOND</t>
  </si>
  <si>
    <t>VOLAILLE</t>
  </si>
  <si>
    <t>PLT PANE</t>
  </si>
  <si>
    <t>PLT MANCHO</t>
  </si>
  <si>
    <t>PLT BOUCHE</t>
  </si>
  <si>
    <t>PLT CUIT</t>
  </si>
  <si>
    <t>POULET MAN</t>
  </si>
  <si>
    <t>PLT YASSA</t>
  </si>
  <si>
    <t>PLT NUGGET</t>
  </si>
  <si>
    <t>PLT ROTI</t>
  </si>
  <si>
    <t>Date de Passation de CDE</t>
  </si>
  <si>
    <t>Num CDE</t>
  </si>
  <si>
    <t>Article Commande</t>
  </si>
  <si>
    <t>Date de Livraison prévue</t>
  </si>
  <si>
    <t>Qte Commandee (UVC)</t>
  </si>
  <si>
    <t>Date de Reception</t>
  </si>
  <si>
    <t>Qte receptionnee (UVC)</t>
  </si>
  <si>
    <t>AnnéeMois</t>
  </si>
  <si>
    <t>Codes Produits Achetes</t>
  </si>
  <si>
    <t>Stock Moyen (UVC)</t>
  </si>
  <si>
    <t>Stock Moyen (PMP €)</t>
  </si>
  <si>
    <t>Expeditions (UVC)</t>
  </si>
  <si>
    <t>Date Annéemois</t>
  </si>
  <si>
    <t>ID COMMANDE</t>
  </si>
  <si>
    <t>202204</t>
  </si>
  <si>
    <t>202205</t>
  </si>
  <si>
    <t>202206</t>
  </si>
  <si>
    <t>202207</t>
  </si>
  <si>
    <t>202208</t>
  </si>
  <si>
    <t>202209</t>
  </si>
  <si>
    <t>202210</t>
  </si>
  <si>
    <t>202211</t>
  </si>
  <si>
    <t>202212</t>
  </si>
  <si>
    <t>202301</t>
  </si>
  <si>
    <t>2022041426349895540246174174</t>
  </si>
  <si>
    <t>2022041426349905540246193316</t>
  </si>
  <si>
    <t>2022041426350065540246192505</t>
  </si>
  <si>
    <t>2022041426350135540246171933</t>
  </si>
  <si>
    <t>2022041426350135540246172669</t>
  </si>
  <si>
    <t>2022041426350135540246176294</t>
  </si>
  <si>
    <t>2022041426350135540246176295</t>
  </si>
  <si>
    <t>2022041426350135540246184808</t>
  </si>
  <si>
    <t>2022041426350135540246187987</t>
  </si>
  <si>
    <t>2022041426350135540246188200</t>
  </si>
  <si>
    <t>2022041426350155540246183589</t>
  </si>
  <si>
    <t>2022041426350185540246191596</t>
  </si>
  <si>
    <t>2022041426350225540246177132</t>
  </si>
  <si>
    <t>2022041426350225540246177133</t>
  </si>
  <si>
    <t>2022041426350225540246192518</t>
  </si>
  <si>
    <t>2022041426350285540246191594</t>
  </si>
  <si>
    <t>2022041426350285540246191598</t>
  </si>
  <si>
    <t>2022041426350285540246192102</t>
  </si>
  <si>
    <t>2022041426350335540246175050</t>
  </si>
  <si>
    <t>2022041426350345540246185429</t>
  </si>
  <si>
    <t>2022041426350345540246185562</t>
  </si>
  <si>
    <t>2022041426350345540246186325</t>
  </si>
  <si>
    <t>2022041426350395540246193249</t>
  </si>
  <si>
    <t>2022041426350445540246183547</t>
  </si>
  <si>
    <t>2022041426450575540246171933</t>
  </si>
  <si>
    <t>2022041426450575540246174174</t>
  </si>
  <si>
    <t>2022041426450575540246176294</t>
  </si>
  <si>
    <t>2022041426450575540246176295</t>
  </si>
  <si>
    <t>2022041426450575540246184808</t>
  </si>
  <si>
    <t>2022041426450575540246187987</t>
  </si>
  <si>
    <t>2022041426450575540246188200</t>
  </si>
  <si>
    <t>2022041426450605540246173472</t>
  </si>
  <si>
    <t>2022041426450605540246174095</t>
  </si>
  <si>
    <t>2022041426450605540246175047</t>
  </si>
  <si>
    <t>2022041426450605540246175050</t>
  </si>
  <si>
    <t>2022041426450785540246186010</t>
  </si>
  <si>
    <t>2022041426450785540246186011</t>
  </si>
  <si>
    <t>2022041426450895540246171933</t>
  </si>
  <si>
    <t>2022041426450895540246176294</t>
  </si>
  <si>
    <t>2022041426450895540246176295</t>
  </si>
  <si>
    <t>2022041426450895540246184808</t>
  </si>
  <si>
    <t>2022041426450895540246187987</t>
  </si>
  <si>
    <t>2022041426451205540246173492</t>
  </si>
  <si>
    <t>2022041426451215540246181016</t>
  </si>
  <si>
    <t>2022041426451225540246191594</t>
  </si>
  <si>
    <t>2022041426451225540246191598</t>
  </si>
  <si>
    <t>2022041426451235540246174174</t>
  </si>
  <si>
    <t>2022041426451235540246176295</t>
  </si>
  <si>
    <t>2022041426451235540246187987</t>
  </si>
  <si>
    <t>2022041426451305540246183560</t>
  </si>
  <si>
    <t>2022041426451305540246192209</t>
  </si>
  <si>
    <t>2022041426451315540246185562</t>
  </si>
  <si>
    <t>2022041426451315540246186325</t>
  </si>
  <si>
    <t>2022041426451325540246177132</t>
  </si>
  <si>
    <t>2022041426451325540246177133</t>
  </si>
  <si>
    <t>2022041426451325540246183542</t>
  </si>
  <si>
    <t>2022041426451335540246186351</t>
  </si>
  <si>
    <t>2022041426451385540246173686</t>
  </si>
  <si>
    <t>2022041426451415540246192907</t>
  </si>
  <si>
    <t>2022041426451465540246171933</t>
  </si>
  <si>
    <t>2022041426451465540246174174</t>
  </si>
  <si>
    <t>2022041426451465540246176294</t>
  </si>
  <si>
    <t>2022041426451465540246176295</t>
  </si>
  <si>
    <t>2022041426451465540246184808</t>
  </si>
  <si>
    <t>2022041426451465540246187987</t>
  </si>
  <si>
    <t>2022041426451465540246188200</t>
  </si>
  <si>
    <t>2022041426451495540246172669</t>
  </si>
  <si>
    <t>2022041426451515540246175050</t>
  </si>
  <si>
    <t>2022041426451725540246171933</t>
  </si>
  <si>
    <t>2022041426451725540246172978</t>
  </si>
  <si>
    <t>2022041426451725540246174174</t>
  </si>
  <si>
    <t>2022041426451725540246176295</t>
  </si>
  <si>
    <t>2022041426451725540246188200</t>
  </si>
  <si>
    <t>2022041426451795540246183554</t>
  </si>
  <si>
    <t>2022041426451805540246191594</t>
  </si>
  <si>
    <t>2022041426451805540246191598</t>
  </si>
  <si>
    <t>2022041426451815540246186352</t>
  </si>
  <si>
    <t>2022041426451825540246185429</t>
  </si>
  <si>
    <t>2022041426451825540246186325</t>
  </si>
  <si>
    <t>2022041426451855540246180522</t>
  </si>
  <si>
    <t>2022041426451855540246193409</t>
  </si>
  <si>
    <t>2022041426551965540246184617</t>
  </si>
  <si>
    <t>2022041426552025540246172978</t>
  </si>
  <si>
    <t>2022041426552025540246174174</t>
  </si>
  <si>
    <t>2022041426552025540246176295</t>
  </si>
  <si>
    <t>2022041426552025540246184808</t>
  </si>
  <si>
    <t>2022041426552215540246192505</t>
  </si>
  <si>
    <t>2022041426552275540246172669</t>
  </si>
  <si>
    <t>2022041426552275540246172978</t>
  </si>
  <si>
    <t>2022041426552275540246184808</t>
  </si>
  <si>
    <t>2022041426552275540246187987</t>
  </si>
  <si>
    <t>2022041426552275540246188200</t>
  </si>
  <si>
    <t>2022041426552275540246191594</t>
  </si>
  <si>
    <t>2022041426552275540246191598</t>
  </si>
  <si>
    <t>2022041426552565540246183589</t>
  </si>
  <si>
    <t>2022041426552605540246184617</t>
  </si>
  <si>
    <t>2022041426552645540246171933</t>
  </si>
  <si>
    <t>2022041426552645540246172978</t>
  </si>
  <si>
    <t>2022041426552645540246176295</t>
  </si>
  <si>
    <t>2022041426552645540246184808</t>
  </si>
  <si>
    <t>2022041426552645540246188200</t>
  </si>
  <si>
    <t>2022041426552765540246177132</t>
  </si>
  <si>
    <t>2022041426552765540246177133</t>
  </si>
  <si>
    <t>2022041426552785540246183547</t>
  </si>
  <si>
    <t>2022041426552795540246173492</t>
  </si>
  <si>
    <t>2022041426552825540246183130</t>
  </si>
  <si>
    <t>2022041426552875540246183587</t>
  </si>
  <si>
    <t>2022041426552905540246184036</t>
  </si>
  <si>
    <t>2022041426552915540246188583</t>
  </si>
  <si>
    <t>2022041426553055540246171933</t>
  </si>
  <si>
    <t>2022041426553055540246172669</t>
  </si>
  <si>
    <t>2022041426553055540246172978</t>
  </si>
  <si>
    <t>2022041426553055540246176294</t>
  </si>
  <si>
    <t>2022041426553055540246176295</t>
  </si>
  <si>
    <t>2022041426553055540246184808</t>
  </si>
  <si>
    <t>2022041426553055540246187987</t>
  </si>
  <si>
    <t>2022041426553055540246188200</t>
  </si>
  <si>
    <t>2022041426553255540246176294</t>
  </si>
  <si>
    <t>2022041426553255540246176295</t>
  </si>
  <si>
    <t>2022041426553255540246184808</t>
  </si>
  <si>
    <t>2022041426553255540246188200</t>
  </si>
  <si>
    <t>2022041426553315540246172539</t>
  </si>
  <si>
    <t>2022041426553345540246185429</t>
  </si>
  <si>
    <t>2022041426553345540246185562</t>
  </si>
  <si>
    <t>2022041426553345540246186325</t>
  </si>
  <si>
    <t>2022041426653615540246171933</t>
  </si>
  <si>
    <t>2022041426653615540246172978</t>
  </si>
  <si>
    <t>2022041426653615540246174174</t>
  </si>
  <si>
    <t>2022041426653615540246176294</t>
  </si>
  <si>
    <t>2022041426653615540246176295</t>
  </si>
  <si>
    <t>2022041426653615540246184808</t>
  </si>
  <si>
    <t>2022041426653615540246188200</t>
  </si>
  <si>
    <t>2022041426653655540246173472</t>
  </si>
  <si>
    <t>2022041426653655540246174095</t>
  </si>
  <si>
    <t>2022041426653655540246175049</t>
  </si>
  <si>
    <t>2022041426653655540246175050</t>
  </si>
  <si>
    <t>2022041426653655540246190743</t>
  </si>
  <si>
    <t>2022041426653735540246183556</t>
  </si>
  <si>
    <t>2022041426653735540246183558</t>
  </si>
  <si>
    <t>2022041426653735540246192209</t>
  </si>
  <si>
    <t>2022041426653735540246192462</t>
  </si>
  <si>
    <t>2022041426653735540246192594</t>
  </si>
  <si>
    <t>2022041426653785540246191596</t>
  </si>
  <si>
    <t>2022041426653805540246175049</t>
  </si>
  <si>
    <t>2022041426653805540246175050</t>
  </si>
  <si>
    <t>2022041426653965540246172978</t>
  </si>
  <si>
    <t>2022041426653965540246184808</t>
  </si>
  <si>
    <t>2022041426653965540246188175</t>
  </si>
  <si>
    <t>2022041426653965540246188200</t>
  </si>
  <si>
    <t>2022041426653965540246192102</t>
  </si>
  <si>
    <t>2022041426654085540246184617</t>
  </si>
  <si>
    <t>2022041426654095540246187987</t>
  </si>
  <si>
    <t>2022041426654105540246193566</t>
  </si>
  <si>
    <t>2022041426654135540246171759</t>
  </si>
  <si>
    <t>2022041426654135540246177132</t>
  </si>
  <si>
    <t>2022041426654135540246177133</t>
  </si>
  <si>
    <t>2022041426654385540246172978</t>
  </si>
  <si>
    <t>2022041426654385540246187987</t>
  </si>
  <si>
    <t>2022041426654385540246188200</t>
  </si>
  <si>
    <t>2022041426654705540246171933</t>
  </si>
  <si>
    <t>2022041426654705540246172978</t>
  </si>
  <si>
    <t>2022041426654705540246174174</t>
  </si>
  <si>
    <t>2022041426654705540246176294</t>
  </si>
  <si>
    <t>2022041426654705540246176295</t>
  </si>
  <si>
    <t>2022041426654705540246184808</t>
  </si>
  <si>
    <t>2022041426654705540246187987</t>
  </si>
  <si>
    <t>2022041426654705540246188175</t>
  </si>
  <si>
    <t>2022041426654705540246188200</t>
  </si>
  <si>
    <t>2022041426654705540246192102</t>
  </si>
  <si>
    <t>2022051426755765540246172978</t>
  </si>
  <si>
    <t>2022051426755765540246174174</t>
  </si>
  <si>
    <t>2022051426755765540246176295</t>
  </si>
  <si>
    <t>2022051426755765540246184808</t>
  </si>
  <si>
    <t>2022051426755765540246187987</t>
  </si>
  <si>
    <t>2022051426755815540246177132</t>
  </si>
  <si>
    <t>2022051426755815540246177133</t>
  </si>
  <si>
    <t>2022051426755815540246183562</t>
  </si>
  <si>
    <t>2022051426755825540246174095</t>
  </si>
  <si>
    <t>2022051426755825540246175047</t>
  </si>
  <si>
    <t>2022051426755825540246175049</t>
  </si>
  <si>
    <t>2022051426755825540246175050</t>
  </si>
  <si>
    <t>2022051426755825540246190743</t>
  </si>
  <si>
    <t>2022051426755835540246188224</t>
  </si>
  <si>
    <t>2022051426755855540246183130</t>
  </si>
  <si>
    <t>2022051426755855540246183537</t>
  </si>
  <si>
    <t>2022051426755855540246183538</t>
  </si>
  <si>
    <t>2022051426755875540246183558</t>
  </si>
  <si>
    <t>2022051426755875540246183560</t>
  </si>
  <si>
    <t>2022051426755895540246183589</t>
  </si>
  <si>
    <t>2022051426755965540246184617</t>
  </si>
  <si>
    <t>2022051426756075540246173685</t>
  </si>
  <si>
    <t>2022051426756175540246171888</t>
  </si>
  <si>
    <t>2022051426756185540246171933</t>
  </si>
  <si>
    <t>2022051426756185540246176295</t>
  </si>
  <si>
    <t>2022051426756185540246187987</t>
  </si>
  <si>
    <t>2022051426756185540246188200</t>
  </si>
  <si>
    <t>2022051426756195540246172539</t>
  </si>
  <si>
    <t>2022051426756195540246172978</t>
  </si>
  <si>
    <t>2022051426756195540246184808</t>
  </si>
  <si>
    <t>2022051426756385540246184617</t>
  </si>
  <si>
    <t>2022051426756505540246191598</t>
  </si>
  <si>
    <t>2022051426756525540246172978</t>
  </si>
  <si>
    <t>2022051426756525540246174174</t>
  </si>
  <si>
    <t>2022051426756525540246184808</t>
  </si>
  <si>
    <t>2022051426756535540246171933</t>
  </si>
  <si>
    <t>2022051426756535540246187987</t>
  </si>
  <si>
    <t>2022051426756685540246192907</t>
  </si>
  <si>
    <t>2022051426756715540246171759</t>
  </si>
  <si>
    <t>2022051426756715540246177132</t>
  </si>
  <si>
    <t>2022051426756715540246177133</t>
  </si>
  <si>
    <t>2022051426756715540246183562</t>
  </si>
  <si>
    <t>2022051426756795540246183844</t>
  </si>
  <si>
    <t>2022051426856875540246172978</t>
  </si>
  <si>
    <t>2022051426856875540246174174</t>
  </si>
  <si>
    <t>2022051426856875540246184808</t>
  </si>
  <si>
    <t>2022051426856885540246176294</t>
  </si>
  <si>
    <t>2022051426856885540246176295</t>
  </si>
  <si>
    <t>2022051426856885540246187987</t>
  </si>
  <si>
    <t>2022051426856915540246181061</t>
  </si>
  <si>
    <t>2022051426856915540246185278</t>
  </si>
  <si>
    <t>2022051426856925540246187987</t>
  </si>
  <si>
    <t>2022051426856935540246190097</t>
  </si>
  <si>
    <t>2022051426856945540246185429</t>
  </si>
  <si>
    <t>2022051426856945540246186325</t>
  </si>
  <si>
    <t>2022051426856995540246184036</t>
  </si>
  <si>
    <t>2022051426856995540246191596</t>
  </si>
  <si>
    <t>2022051426857005540246190835</t>
  </si>
  <si>
    <t>2022051426857015540246190835</t>
  </si>
  <si>
    <t>2022051426857025540246190727</t>
  </si>
  <si>
    <t>2022051426857055540246187995</t>
  </si>
  <si>
    <t>2022051426857105540246171796</t>
  </si>
  <si>
    <t>2022051426857125540246182684</t>
  </si>
  <si>
    <t>2022051426857125540246183844</t>
  </si>
  <si>
    <t>2022051426857145540246192505</t>
  </si>
  <si>
    <t>2022051426857325540246172539</t>
  </si>
  <si>
    <t>2022051426857325540246172978</t>
  </si>
  <si>
    <t>2022051426857325540246174174</t>
  </si>
  <si>
    <t>2022051426857335540246171933</t>
  </si>
  <si>
    <t>2022051426857335540246176294</t>
  </si>
  <si>
    <t>2022051426857335540246176295</t>
  </si>
  <si>
    <t>2022051426857335540246187987</t>
  </si>
  <si>
    <t>2022051426857365540246188200</t>
  </si>
  <si>
    <t>2022051426857395540246175047</t>
  </si>
  <si>
    <t>2022051426857395540246175049</t>
  </si>
  <si>
    <t>2022051426857395540246175050</t>
  </si>
  <si>
    <t>2022051426857395540246190743</t>
  </si>
  <si>
    <t>2022051426857405540246171796</t>
  </si>
  <si>
    <t>2022051426857595540246171933</t>
  </si>
  <si>
    <t>2022051426857595540246188200</t>
  </si>
  <si>
    <t>2022051426857775540246184617</t>
  </si>
  <si>
    <t>2022051426857805540246186351</t>
  </si>
  <si>
    <t>2022051426857805540246186352</t>
  </si>
  <si>
    <t>2022051426857835540246170256</t>
  </si>
  <si>
    <t>2022051426857835540246171888</t>
  </si>
  <si>
    <t>2022051426857975540246171933</t>
  </si>
  <si>
    <t>2022051426857985540246188175</t>
  </si>
  <si>
    <t>2022051426857985540246192102</t>
  </si>
  <si>
    <t>2022051426858025540246171759</t>
  </si>
  <si>
    <t>2022051426858025540246177132</t>
  </si>
  <si>
    <t>2022051426858025540246177133</t>
  </si>
  <si>
    <t>2022051426858075540246188583</t>
  </si>
  <si>
    <t>2022051426858145540246186011</t>
  </si>
  <si>
    <t>2022051426858175540246192264</t>
  </si>
  <si>
    <t>2022051426858175540246192265</t>
  </si>
  <si>
    <t>2022051426958345540246172669</t>
  </si>
  <si>
    <t>2022051426958345540246172978</t>
  </si>
  <si>
    <t>2022051426958345540246188175</t>
  </si>
  <si>
    <t>2022051426958355540246171933</t>
  </si>
  <si>
    <t>2022051426958355540246176295</t>
  </si>
  <si>
    <t>2022051426958355540246188200</t>
  </si>
  <si>
    <t>2022051426958375540246183589</t>
  </si>
  <si>
    <t>2022051426958375540246186351</t>
  </si>
  <si>
    <t>2022051426958375540246186352</t>
  </si>
  <si>
    <t>2022051426958395540246183554</t>
  </si>
  <si>
    <t>2022051426958395540246183556</t>
  </si>
  <si>
    <t>2022051426958395540246183558</t>
  </si>
  <si>
    <t>2022051426958395540246192209</t>
  </si>
  <si>
    <t>2022051426958395540246192462</t>
  </si>
  <si>
    <t>2022051426958395540246192594</t>
  </si>
  <si>
    <t>2022051426958395540246192831</t>
  </si>
  <si>
    <t>2022051426958425540246185429</t>
  </si>
  <si>
    <t>2022051426958455540246183130</t>
  </si>
  <si>
    <t>2022051426958455540246183537</t>
  </si>
  <si>
    <t>2022051426958455540246183541</t>
  </si>
  <si>
    <t>2022051426958455540246183555</t>
  </si>
  <si>
    <t>2022051426958565540246170256</t>
  </si>
  <si>
    <t>2022051426958565540246171888</t>
  </si>
  <si>
    <t>2022051426958655540246184808</t>
  </si>
  <si>
    <t>2022051426958665540246171933</t>
  </si>
  <si>
    <t>2022051426958665540246187987</t>
  </si>
  <si>
    <t>2022051426958665540246188200</t>
  </si>
  <si>
    <t>2022051426958675540246175372</t>
  </si>
  <si>
    <t>2022051426958745540246193505</t>
  </si>
  <si>
    <t>2022051426959065540246188175</t>
  </si>
  <si>
    <t>2022051426959075540246171933</t>
  </si>
  <si>
    <t>2022051426959075540246187987</t>
  </si>
  <si>
    <t>2022051426959075540246188200</t>
  </si>
  <si>
    <t>2022051426959095540246175461</t>
  </si>
  <si>
    <t>2022051426959095540246177132</t>
  </si>
  <si>
    <t>2022051426959095540246177133</t>
  </si>
  <si>
    <t>2022051426959095540246183562</t>
  </si>
  <si>
    <t>2022051426959215540246172669</t>
  </si>
  <si>
    <t>2022051426959215540246174174</t>
  </si>
  <si>
    <t>2022051426959225540246171933</t>
  </si>
  <si>
    <t>2022051426959225540246176294</t>
  </si>
  <si>
    <t>2022051426959225540246176295</t>
  </si>
  <si>
    <t>2022051426959225540246187987</t>
  </si>
  <si>
    <t>2022051426959225540246188200</t>
  </si>
  <si>
    <t>2022051426959485540246176294</t>
  </si>
  <si>
    <t>2022051426959485540246176295</t>
  </si>
  <si>
    <t>2022051426959495540246174174</t>
  </si>
  <si>
    <t>2022051426959495540246188175</t>
  </si>
  <si>
    <t>2022051426959565540246175047</t>
  </si>
  <si>
    <t>2022051426959565540246175049</t>
  </si>
  <si>
    <t>2022051426959565540246175050</t>
  </si>
  <si>
    <t>2022051426959565540246190743</t>
  </si>
  <si>
    <t>2022051426959705540246186325</t>
  </si>
  <si>
    <t>2022051426959785540246182684</t>
  </si>
  <si>
    <t>2022051426959785540246183844</t>
  </si>
  <si>
    <t>2022051426959815540246184036</t>
  </si>
  <si>
    <t>2022051426959815540246191596</t>
  </si>
  <si>
    <t>2022051426959815540246193505</t>
  </si>
  <si>
    <t>2022051427060185540246176294</t>
  </si>
  <si>
    <t>2022051427060185540246176295</t>
  </si>
  <si>
    <t>2022051427060185540246187987</t>
  </si>
  <si>
    <t>2022051427060185540246188200</t>
  </si>
  <si>
    <t>2022051427060195540246172669</t>
  </si>
  <si>
    <t>2022051427060195540246174174</t>
  </si>
  <si>
    <t>2022051427060245540246175049</t>
  </si>
  <si>
    <t>2022051427060245540246175050</t>
  </si>
  <si>
    <t>2022051427060245540246190743</t>
  </si>
  <si>
    <t>2022051427060405540246192518</t>
  </si>
  <si>
    <t>2022051427060415540246176699</t>
  </si>
  <si>
    <t>2022051427060485540246190097</t>
  </si>
  <si>
    <t>2022051427060535540246176295</t>
  </si>
  <si>
    <t>2022051427060565540246183589</t>
  </si>
  <si>
    <t>2022051427060565540246186351</t>
  </si>
  <si>
    <t>2022051427060565540246186352</t>
  </si>
  <si>
    <t>2022051427060585540246171759</t>
  </si>
  <si>
    <t>2022051427060585540246177132</t>
  </si>
  <si>
    <t>2022051427060585540246177133</t>
  </si>
  <si>
    <t>2022051427060605540246188583</t>
  </si>
  <si>
    <t>2022051427060675540246171933</t>
  </si>
  <si>
    <t>2022051427060675540246176294</t>
  </si>
  <si>
    <t>2022051427060675540246176295</t>
  </si>
  <si>
    <t>2022051427060675540246187987</t>
  </si>
  <si>
    <t>2022051427060675540246188200</t>
  </si>
  <si>
    <t>2022051427060685540246172669</t>
  </si>
  <si>
    <t>2022051427060685540246172978</t>
  </si>
  <si>
    <t>2022051427060685540246174174</t>
  </si>
  <si>
    <t>2022051427060685540246176699</t>
  </si>
  <si>
    <t>2022051427060935540246172978</t>
  </si>
  <si>
    <t>2022051427060935540246174174</t>
  </si>
  <si>
    <t>2022051427060945540246171933</t>
  </si>
  <si>
    <t>2022051427060945540246187987</t>
  </si>
  <si>
    <t>2022051427061015540246193999</t>
  </si>
  <si>
    <t>2022051427061065540246183130</t>
  </si>
  <si>
    <t>2022051427061065540246183455</t>
  </si>
  <si>
    <t>2022051427061115540246171759</t>
  </si>
  <si>
    <t>2022051427061115540246177132</t>
  </si>
  <si>
    <t>2022051427061115540246183562</t>
  </si>
  <si>
    <t>2022051427161185540246172669</t>
  </si>
  <si>
    <t>2022051427161185540246188175</t>
  </si>
  <si>
    <t>2022051427161195540246188200</t>
  </si>
  <si>
    <t>2022051427161225540246185429</t>
  </si>
  <si>
    <t>2022051427161225540246186325</t>
  </si>
  <si>
    <t>2022051427161505540246172978</t>
  </si>
  <si>
    <t>2022051427161505540246176699</t>
  </si>
  <si>
    <t>2022051427161505540246192102</t>
  </si>
  <si>
    <t>2022051427161515540246176294</t>
  </si>
  <si>
    <t>2022051427161515540246176295</t>
  </si>
  <si>
    <t>2022051427161515540246188200</t>
  </si>
  <si>
    <t>2022051427161705540246176295</t>
  </si>
  <si>
    <t>2022051427161705540246187987</t>
  </si>
  <si>
    <t>2022051427161765540246185429</t>
  </si>
  <si>
    <t>2022051427162095540246187987</t>
  </si>
  <si>
    <t>2022051427162105540246176699</t>
  </si>
  <si>
    <t>2022061427162235540246172978</t>
  </si>
  <si>
    <t>2022061427162235540246176699</t>
  </si>
  <si>
    <t>2022061427162255540246171933</t>
  </si>
  <si>
    <t>2022061427162255540246187987</t>
  </si>
  <si>
    <t>2022061427162255540246188200</t>
  </si>
  <si>
    <t>2022061427162265540246172978</t>
  </si>
  <si>
    <t>2022061427162265540246174174</t>
  </si>
  <si>
    <t>2022061427162265540246176699</t>
  </si>
  <si>
    <t>2022061427162265540246188175</t>
  </si>
  <si>
    <t>2022061427162395540246173472</t>
  </si>
  <si>
    <t>2022061427162395540246174095</t>
  </si>
  <si>
    <t>2022061427162395540246175049</t>
  </si>
  <si>
    <t>2022061427162395540246175050</t>
  </si>
  <si>
    <t>2022061427162425540246171888</t>
  </si>
  <si>
    <t>2022061427162475540246170256</t>
  </si>
  <si>
    <t>2022061427162475540246171888</t>
  </si>
  <si>
    <t>2022061427162485540246184036</t>
  </si>
  <si>
    <t>2022061427162485540246191596</t>
  </si>
  <si>
    <t>2022061427162485540246193505</t>
  </si>
  <si>
    <t>2022061427162505540246188583</t>
  </si>
  <si>
    <t>2022061427162515540246188583</t>
  </si>
  <si>
    <t>2022061427262645540246171933</t>
  </si>
  <si>
    <t>2022061427262645540246176294</t>
  </si>
  <si>
    <t>2022061427262645540246176295</t>
  </si>
  <si>
    <t>2022061427262655540246172539</t>
  </si>
  <si>
    <t>2022061427262655540246176699</t>
  </si>
  <si>
    <t>2022061427262765540246183587</t>
  </si>
  <si>
    <t>2022061427262765540246183589</t>
  </si>
  <si>
    <t>2022061427262765540246186351</t>
  </si>
  <si>
    <t>2022061427262765540246186352</t>
  </si>
  <si>
    <t>2022061427262765540246191718</t>
  </si>
  <si>
    <t>2022061427262785540246183558</t>
  </si>
  <si>
    <t>2022061427262785540246183560</t>
  </si>
  <si>
    <t>2022061427262785540246192209</t>
  </si>
  <si>
    <t>2022061427262785540246192462</t>
  </si>
  <si>
    <t>2022061427262815540246183130</t>
  </si>
  <si>
    <t>2022061427262815540246183455</t>
  </si>
  <si>
    <t>2022061427262815540246183538</t>
  </si>
  <si>
    <t>2022061427262815540246192571</t>
  </si>
  <si>
    <t>2022061427262985540246172978</t>
  </si>
  <si>
    <t>2022061427262985540246174174</t>
  </si>
  <si>
    <t>2022061427262995540246171933</t>
  </si>
  <si>
    <t>2022061427262995540246176294</t>
  </si>
  <si>
    <t>2022061427262995540246176295</t>
  </si>
  <si>
    <t>2022061427262995540246187987</t>
  </si>
  <si>
    <t>2022061427262995540246188200</t>
  </si>
  <si>
    <t>2022061427263015540246185429</t>
  </si>
  <si>
    <t>2022061427263015540246186325</t>
  </si>
  <si>
    <t>2022061427263025540246173472</t>
  </si>
  <si>
    <t>2022061427263025540246175049</t>
  </si>
  <si>
    <t>2022061427263025540246175050</t>
  </si>
  <si>
    <t>2022061427263225540246172978</t>
  </si>
  <si>
    <t>2022061427263225540246188175</t>
  </si>
  <si>
    <t>2022061427263235540246176294</t>
  </si>
  <si>
    <t>2022061427263235540246176295</t>
  </si>
  <si>
    <t>2022061427263235540246187987</t>
  </si>
  <si>
    <t>2022061427263235540246188200</t>
  </si>
  <si>
    <t>2022061427263295540246177132</t>
  </si>
  <si>
    <t>2022061427263305540246173906</t>
  </si>
  <si>
    <t>2022061427263305540246181016</t>
  </si>
  <si>
    <t>2022061427263345540246183541</t>
  </si>
  <si>
    <t>2022061427263445540246176699</t>
  </si>
  <si>
    <t>2022061427263465540246171933</t>
  </si>
  <si>
    <t>2022061427263465540246176294</t>
  </si>
  <si>
    <t>2022061427263465540246176295</t>
  </si>
  <si>
    <t>2022061427263465540246187987</t>
  </si>
  <si>
    <t>2022061427263465540246188200</t>
  </si>
  <si>
    <t>2022061427263475540246172978</t>
  </si>
  <si>
    <t>2022061427263475540246174174</t>
  </si>
  <si>
    <t>2022061427263475540246176699</t>
  </si>
  <si>
    <t>2022061427263635540246183547</t>
  </si>
  <si>
    <t>2022061427263645540246173472</t>
  </si>
  <si>
    <t>2022061427263645540246174095</t>
  </si>
  <si>
    <t>2022061427263645540246175047</t>
  </si>
  <si>
    <t>2022061427263645540246175049</t>
  </si>
  <si>
    <t>2022061427263645540246175050</t>
  </si>
  <si>
    <t>2022061427263685540246171759</t>
  </si>
  <si>
    <t>2022061427263685540246177132</t>
  </si>
  <si>
    <t>2022061427263685540246177133</t>
  </si>
  <si>
    <t>2022061427263705540246171933</t>
  </si>
  <si>
    <t>2022061427263705540246176294</t>
  </si>
  <si>
    <t>2022061427263705540246176295</t>
  </si>
  <si>
    <t>2022061427263705540246187987</t>
  </si>
  <si>
    <t>2022061427263705540246188200</t>
  </si>
  <si>
    <t>2022061427263715540246172539</t>
  </si>
  <si>
    <t>2022061427263715540246172978</t>
  </si>
  <si>
    <t>2022061427263715540246176699</t>
  </si>
  <si>
    <t>2022061427363925540246176295</t>
  </si>
  <si>
    <t>2022061427363925540246187987</t>
  </si>
  <si>
    <t>2022061427363925540246188200</t>
  </si>
  <si>
    <t>2022061427363945540246188175</t>
  </si>
  <si>
    <t>2022061427364125540246182684</t>
  </si>
  <si>
    <t>2022061427364125540246183844</t>
  </si>
  <si>
    <t>2022061427364145540246193316</t>
  </si>
  <si>
    <t>2022061427364175540246177132</t>
  </si>
  <si>
    <t>2022061427364175540246177133</t>
  </si>
  <si>
    <t>2022061427364245540246176294</t>
  </si>
  <si>
    <t>2022061427364245540246176295</t>
  </si>
  <si>
    <t>2022061427364255540246172978</t>
  </si>
  <si>
    <t>2022061427364255540246176699</t>
  </si>
  <si>
    <t>2022061427364255540246192102</t>
  </si>
  <si>
    <t>2022061427364275540246185429</t>
  </si>
  <si>
    <t>2022061427364275540246185562</t>
  </si>
  <si>
    <t>2022061427364355540246188583</t>
  </si>
  <si>
    <t>2022061427364495540246187987</t>
  </si>
  <si>
    <t>2022061427364595540246180522</t>
  </si>
  <si>
    <t>2022061427364595540246193409</t>
  </si>
  <si>
    <t>2022061427364625540246171759</t>
  </si>
  <si>
    <t>2022061427364625540246177132</t>
  </si>
  <si>
    <t>2022061427364625540246177133</t>
  </si>
  <si>
    <t>2022061427364625540246192518</t>
  </si>
  <si>
    <t>2022061427364645540246190097</t>
  </si>
  <si>
    <t>2022061427364715540246176295</t>
  </si>
  <si>
    <t>2022061427364715540246187987</t>
  </si>
  <si>
    <t>2022061427364715540246188200</t>
  </si>
  <si>
    <t>2022061427364725540246172978</t>
  </si>
  <si>
    <t>2022061427364745540246188200</t>
  </si>
  <si>
    <t>2022061427364895540246176295</t>
  </si>
  <si>
    <t>2022061427364895540246187987</t>
  </si>
  <si>
    <t>2022061427364905540246172669</t>
  </si>
  <si>
    <t>2022061427364905540246174174</t>
  </si>
  <si>
    <t>2022061427364905540246176699</t>
  </si>
  <si>
    <t>2022061427364905540246188175</t>
  </si>
  <si>
    <t>2022061427364935540246185429</t>
  </si>
  <si>
    <t>2022061427364935540246186325</t>
  </si>
  <si>
    <t>2022061427364995540246173906</t>
  </si>
  <si>
    <t>2022061427364995540246181016</t>
  </si>
  <si>
    <t>2022061427465145540246176699</t>
  </si>
  <si>
    <t>2022061427465145540246188175</t>
  </si>
  <si>
    <t>2022061427465155540246171933</t>
  </si>
  <si>
    <t>2022061427465165540246171759</t>
  </si>
  <si>
    <t>2022061427465165540246177132</t>
  </si>
  <si>
    <t>2022061427465165540246177133</t>
  </si>
  <si>
    <t>2022061427465175540246183562</t>
  </si>
  <si>
    <t>2022061427465245540246181061</t>
  </si>
  <si>
    <t>2022061427465245540246183547</t>
  </si>
  <si>
    <t>2022061427465245540246185278</t>
  </si>
  <si>
    <t>2022061427465425540246192907</t>
  </si>
  <si>
    <t>2022061427465455540246171933</t>
  </si>
  <si>
    <t>2022061427465455540246176294</t>
  </si>
  <si>
    <t>2022061427465455540246176295</t>
  </si>
  <si>
    <t>2022061427465455540246187987</t>
  </si>
  <si>
    <t>2022061427465455540246188200</t>
  </si>
  <si>
    <t>2022061427465465540246176699</t>
  </si>
  <si>
    <t>2022061427465695540246172978</t>
  </si>
  <si>
    <t>2022061427465705540246176295</t>
  </si>
  <si>
    <t>2022061427465705540246187987</t>
  </si>
  <si>
    <t>2022061427465705540246188200</t>
  </si>
  <si>
    <t>2022061427465885540246172978</t>
  </si>
  <si>
    <t>2022061427465885540246174174</t>
  </si>
  <si>
    <t>2022061427465885540246176699</t>
  </si>
  <si>
    <t>2022061427465885540246188175</t>
  </si>
  <si>
    <t>2022061427465905540246176295</t>
  </si>
  <si>
    <t>2022061427465905540246187987</t>
  </si>
  <si>
    <t>2022061427465905540246188200</t>
  </si>
  <si>
    <t>2022061427466065540246172978</t>
  </si>
  <si>
    <t>2022061427466065540246174174</t>
  </si>
  <si>
    <t>2022061427466085540246171933</t>
  </si>
  <si>
    <t>2022061427466085540246176294</t>
  </si>
  <si>
    <t>2022061427466085540246176295</t>
  </si>
  <si>
    <t>2022061427466085540246187987</t>
  </si>
  <si>
    <t>2022061427466115540246185429</t>
  </si>
  <si>
    <t>2022061427466115540246186325</t>
  </si>
  <si>
    <t>2022061427466125540246174095</t>
  </si>
  <si>
    <t>2022061427466125540246175050</t>
  </si>
  <si>
    <t>2022061427566215540246176699</t>
  </si>
  <si>
    <t>2022061427566235540246171759</t>
  </si>
  <si>
    <t>2022061427566235540246177132</t>
  </si>
  <si>
    <t>2022061427566235540246177133</t>
  </si>
  <si>
    <t>2022061427566235540246183542</t>
  </si>
  <si>
    <t>2022061427566235540246192518</t>
  </si>
  <si>
    <t>2022061427566295540246171933</t>
  </si>
  <si>
    <t>2022061427566395540246171933</t>
  </si>
  <si>
    <t>2022061427566395540246176294</t>
  </si>
  <si>
    <t>2022061427566395540246176295</t>
  </si>
  <si>
    <t>2022061427566395540246187987</t>
  </si>
  <si>
    <t>2022061427566395540246188200</t>
  </si>
  <si>
    <t>2022061427566405540246172978</t>
  </si>
  <si>
    <t>2022061427566405540246174174</t>
  </si>
  <si>
    <t>2022061427566405540246176699</t>
  </si>
  <si>
    <t>2022061427566585540246171933</t>
  </si>
  <si>
    <t>2022061427566585540246176294</t>
  </si>
  <si>
    <t>2022061427566585540246176295</t>
  </si>
  <si>
    <t>2022061427566585540246187987</t>
  </si>
  <si>
    <t>2022061427566585540246188200</t>
  </si>
  <si>
    <t>2022061427566595540246172539</t>
  </si>
  <si>
    <t>2022061427566595540246172669</t>
  </si>
  <si>
    <t>2022061427566595540246172978</t>
  </si>
  <si>
    <t>2022061427566595540246174174</t>
  </si>
  <si>
    <t>2022061427566595540246176699</t>
  </si>
  <si>
    <t>2022061427566595540246188175</t>
  </si>
  <si>
    <t>2022061427566595540246192102</t>
  </si>
  <si>
    <t>2022061427566725540246171933</t>
  </si>
  <si>
    <t>2022061427566725540246176294</t>
  </si>
  <si>
    <t>2022061427566725540246176295</t>
  </si>
  <si>
    <t>2022061427566725540246187987</t>
  </si>
  <si>
    <t>2022061427566725540246188200</t>
  </si>
  <si>
    <t>2022061427566745540246172978</t>
  </si>
  <si>
    <t>2022061427566745540246174174</t>
  </si>
  <si>
    <t>2022061427566745540246176699</t>
  </si>
  <si>
    <t>2022071432467145540246171933</t>
  </si>
  <si>
    <t>2022071432467145540246176294</t>
  </si>
  <si>
    <t>2022071432467145540246176295</t>
  </si>
  <si>
    <t>2022071432467145540246188200</t>
  </si>
  <si>
    <t>2022071432467155540246172978</t>
  </si>
  <si>
    <t>2022071432467155540246176699</t>
  </si>
  <si>
    <t>2022071432467315540246172669</t>
  </si>
  <si>
    <t>2022071432467315540246188175</t>
  </si>
  <si>
    <t>2022071432467325540246171933</t>
  </si>
  <si>
    <t>2022071432467325540246187987</t>
  </si>
  <si>
    <t>2022071432467325540246188200</t>
  </si>
  <si>
    <t>2022071432467415540246183130</t>
  </si>
  <si>
    <t>2022071432467415540246183537</t>
  </si>
  <si>
    <t>2022071432467425540246170256</t>
  </si>
  <si>
    <t>2022071432467425540246171888</t>
  </si>
  <si>
    <t>2022071432467555540246172978</t>
  </si>
  <si>
    <t>2022071432467555540246174174</t>
  </si>
  <si>
    <t>2022071432467565540246171933</t>
  </si>
  <si>
    <t>2022071432467565540246176294</t>
  </si>
  <si>
    <t>2022071432467565540246176295</t>
  </si>
  <si>
    <t>2022071432467565540246187987</t>
  </si>
  <si>
    <t>2022071432467565540246188200</t>
  </si>
  <si>
    <t>2022071432467595540246175047</t>
  </si>
  <si>
    <t>2022071432467595540246175049</t>
  </si>
  <si>
    <t>2022071432467595540246175050</t>
  </si>
  <si>
    <t>2022071432467635540246188583</t>
  </si>
  <si>
    <t>2022071432467645540246192264</t>
  </si>
  <si>
    <t>2022071432467645540246192265</t>
  </si>
  <si>
    <t>2022071432467715540246181061</t>
  </si>
  <si>
    <t>2022071432467715540246183547</t>
  </si>
  <si>
    <t>2022071432467715540246185278</t>
  </si>
  <si>
    <t>2022071432467725540246192907</t>
  </si>
  <si>
    <t>2022071432467755540246177132</t>
  </si>
  <si>
    <t>2022071432467755540246177133</t>
  </si>
  <si>
    <t>2022071432467755540246192148</t>
  </si>
  <si>
    <t>2022071432467755540246192518</t>
  </si>
  <si>
    <t>2022071432467825540246193316</t>
  </si>
  <si>
    <t>2022071432467915540246171933</t>
  </si>
  <si>
    <t>2022071432467915540246176294</t>
  </si>
  <si>
    <t>2022071432467915540246176295</t>
  </si>
  <si>
    <t>2022071432467915540246188200</t>
  </si>
  <si>
    <t>2022071432467935540246172669</t>
  </si>
  <si>
    <t>2022071432467935540246174174</t>
  </si>
  <si>
    <t>2022071432467935540246188175</t>
  </si>
  <si>
    <t>2022071432468025540246180522</t>
  </si>
  <si>
    <t>2022071432468035540246180522</t>
  </si>
  <si>
    <t>2022071432468155540246171933</t>
  </si>
  <si>
    <t>2022071432468155540246187987</t>
  </si>
  <si>
    <t>2022071432468155540246188200</t>
  </si>
  <si>
    <t>2022071432468165540246172539</t>
  </si>
  <si>
    <t>2022071432468165540246172669</t>
  </si>
  <si>
    <t>2022071432468165540246172978</t>
  </si>
  <si>
    <t>2022071432468165540246174174</t>
  </si>
  <si>
    <t>2022071432468165540246176699</t>
  </si>
  <si>
    <t>2022071432468165540246192102</t>
  </si>
  <si>
    <t>2022071432468185540246173906</t>
  </si>
  <si>
    <t>2022071432468185540246181016</t>
  </si>
  <si>
    <t>2022071432468225540246174095</t>
  </si>
  <si>
    <t>2022071432468225540246175049</t>
  </si>
  <si>
    <t>2022071432468225540246175050</t>
  </si>
  <si>
    <t>2022071432468225540246190743</t>
  </si>
  <si>
    <t>2022071432468235540246176699</t>
  </si>
  <si>
    <t>2022071432468275540246171759</t>
  </si>
  <si>
    <t>2022071432468275540246192148</t>
  </si>
  <si>
    <t>2022071432468275540246192518</t>
  </si>
  <si>
    <t>2022071432568475540246172978</t>
  </si>
  <si>
    <t>2022071432568475540246188175</t>
  </si>
  <si>
    <t>2022071432568665540246183130</t>
  </si>
  <si>
    <t>2022071432568705540246185429</t>
  </si>
  <si>
    <t>2022071432568765540246176295</t>
  </si>
  <si>
    <t>2022071432568765540246187987</t>
  </si>
  <si>
    <t>2022071432568765540246188200</t>
  </si>
  <si>
    <t>2022071432568775540246172978</t>
  </si>
  <si>
    <t>2022071432568775540246176699</t>
  </si>
  <si>
    <t>2022071432568985540246187987</t>
  </si>
  <si>
    <t>2022071432568985540246188200</t>
  </si>
  <si>
    <t>2022071432568995540246188175</t>
  </si>
  <si>
    <t>2022071432569015540246175049</t>
  </si>
  <si>
    <t>2022071432569015540246190743</t>
  </si>
  <si>
    <t>2022071432569065540246191736</t>
  </si>
  <si>
    <t>2022071432569395540246172978</t>
  </si>
  <si>
    <t>2022071432569395540246176699</t>
  </si>
  <si>
    <t>2022071432569415540246185429</t>
  </si>
  <si>
    <t>2022071432669565540246174174</t>
  </si>
  <si>
    <t>2022071432669665540246182684</t>
  </si>
  <si>
    <t>2022071432669665540246183844</t>
  </si>
  <si>
    <t>2022071432669665540246194467</t>
  </si>
  <si>
    <t>2022071432669685540246194632</t>
  </si>
  <si>
    <t>2022071432669735540246176294</t>
  </si>
  <si>
    <t>2022071432669735540246176295</t>
  </si>
  <si>
    <t>2022071432669805540246183558</t>
  </si>
  <si>
    <t>2022071432669885540246172978</t>
  </si>
  <si>
    <t>2022071432669885540246176699</t>
  </si>
  <si>
    <t>2022071432669895540246176294</t>
  </si>
  <si>
    <t>2022071432669895540246176295</t>
  </si>
  <si>
    <t>2022071432670025540246172978</t>
  </si>
  <si>
    <t>2022071432670025540246174174</t>
  </si>
  <si>
    <t>2022071432670025540246188175</t>
  </si>
  <si>
    <t>2022071432670045540246171933</t>
  </si>
  <si>
    <t>2022071432670045540246188200</t>
  </si>
  <si>
    <t>2022071432670095540246188583</t>
  </si>
  <si>
    <t>2022071432670105540246170256</t>
  </si>
  <si>
    <t>2022071432670105540246171888</t>
  </si>
  <si>
    <t>2022071432670305540246171933</t>
  </si>
  <si>
    <t>2022071432670305540246188200</t>
  </si>
  <si>
    <t>2022071432670315540246174174</t>
  </si>
  <si>
    <t>2022071432670315540246176699</t>
  </si>
  <si>
    <t>2022071432670335540246175047</t>
  </si>
  <si>
    <t>2022071432670335540246175049</t>
  </si>
  <si>
    <t>2022071432670395540246194330</t>
  </si>
  <si>
    <t>2022071432770525540246172978</t>
  </si>
  <si>
    <t>2022071432770525540246174174</t>
  </si>
  <si>
    <t>2022071432770525540246176699</t>
  </si>
  <si>
    <t>2022071432770535540246171933</t>
  </si>
  <si>
    <t>2022071432770535540246188200</t>
  </si>
  <si>
    <t>2022071432770745540246188200</t>
  </si>
  <si>
    <t>2022071432770755540246186325</t>
  </si>
  <si>
    <t>2022071432770885540246176294</t>
  </si>
  <si>
    <t>2022071432770885540246176295</t>
  </si>
  <si>
    <t>2022071432770885540246188200</t>
  </si>
  <si>
    <t>2022071432770895540246172978</t>
  </si>
  <si>
    <t>2022071432770895540246174174</t>
  </si>
  <si>
    <t>2022071432770895540246176699</t>
  </si>
  <si>
    <t>2022071432770905540246171759</t>
  </si>
  <si>
    <t>2022071432770905540246177133</t>
  </si>
  <si>
    <t>2022071432770905540246192148</t>
  </si>
  <si>
    <t>2022071432770905540246192518</t>
  </si>
  <si>
    <t>2022071432771095540246174174</t>
  </si>
  <si>
    <t>2022071432771095540246176699</t>
  </si>
  <si>
    <t>2022071432771095540246188175</t>
  </si>
  <si>
    <t>2022071432771095540246192102</t>
  </si>
  <si>
    <t>2022071432771105540246176294</t>
  </si>
  <si>
    <t>2022071432771105540246176295</t>
  </si>
  <si>
    <t>2022071432771105540246187987</t>
  </si>
  <si>
    <t>2022071432771105540246188200</t>
  </si>
  <si>
    <t>2022071432771235540246176294</t>
  </si>
  <si>
    <t>2022071432771235540246176295</t>
  </si>
  <si>
    <t>2022071432771235540246188200</t>
  </si>
  <si>
    <t>2022071432771245540246172978</t>
  </si>
  <si>
    <t>2022071432771245540246176699</t>
  </si>
  <si>
    <t>2022071432771245540246188175</t>
  </si>
  <si>
    <t>2022071432871325540246172978</t>
  </si>
  <si>
    <t>2022071432871325540246176699</t>
  </si>
  <si>
    <t>2022071432871325540246188175</t>
  </si>
  <si>
    <t>2022071432871335540246187987</t>
  </si>
  <si>
    <t>2022081432871595540246171933</t>
  </si>
  <si>
    <t>2022081432871595540246176294</t>
  </si>
  <si>
    <t>2022081432871595540246187987</t>
  </si>
  <si>
    <t>2022081432871635540246172978</t>
  </si>
  <si>
    <t>2022081432871635540246176699</t>
  </si>
  <si>
    <t>2022081432871695540246183587</t>
  </si>
  <si>
    <t>2022081432871695540246183589</t>
  </si>
  <si>
    <t>2022081432871725540246180522</t>
  </si>
  <si>
    <t>2022081432871735540246194632</t>
  </si>
  <si>
    <t>2022081432871815540246176294</t>
  </si>
  <si>
    <t>2022081432871815540246176295</t>
  </si>
  <si>
    <t>2022081432871815540246187987</t>
  </si>
  <si>
    <t>2022081432871815540246188200</t>
  </si>
  <si>
    <t>2022081432871855540246172669</t>
  </si>
  <si>
    <t>2022081432871855540246172978</t>
  </si>
  <si>
    <t>2022081432871855540246174174</t>
  </si>
  <si>
    <t>2022081432872085540246171933</t>
  </si>
  <si>
    <t>2022081432872085540246176294</t>
  </si>
  <si>
    <t>2022081432872085540246176295</t>
  </si>
  <si>
    <t>2022081432872085540246187987</t>
  </si>
  <si>
    <t>2022081432872085540246188200</t>
  </si>
  <si>
    <t>2022081432872125540246171933</t>
  </si>
  <si>
    <t>2022081432872125540246176294</t>
  </si>
  <si>
    <t>2022081432872125540246176295</t>
  </si>
  <si>
    <t>2022081432872125540246187987</t>
  </si>
  <si>
    <t>2022081432872125540246188200</t>
  </si>
  <si>
    <t>2022081432872135540246176699</t>
  </si>
  <si>
    <t>2022081432872145540246172978</t>
  </si>
  <si>
    <t>2022081432872145540246174174</t>
  </si>
  <si>
    <t>2022081432872145540246176699</t>
  </si>
  <si>
    <t>2022081432872195540246174095</t>
  </si>
  <si>
    <t>2022081432872205540246181061</t>
  </si>
  <si>
    <t>2022081432872205540246183547</t>
  </si>
  <si>
    <t>2022081432872205540246185278</t>
  </si>
  <si>
    <t>2022081432872225540246183558</t>
  </si>
  <si>
    <t>2022081432872225540246183560</t>
  </si>
  <si>
    <t>2022081432872225540246192209</t>
  </si>
  <si>
    <t>2022081432872225540246192462</t>
  </si>
  <si>
    <t>2022081432872235540246192264</t>
  </si>
  <si>
    <t>2022081432872235540246192265</t>
  </si>
  <si>
    <t>2022081432872285540246188583</t>
  </si>
  <si>
    <t>2022081432872295540246170256</t>
  </si>
  <si>
    <t>2022081432872485540246172978</t>
  </si>
  <si>
    <t>2022081432872485540246176699</t>
  </si>
  <si>
    <t>2022081432872495540246185429</t>
  </si>
  <si>
    <t>2022081432872525540246194330</t>
  </si>
  <si>
    <t>2022081432872555540246171759</t>
  </si>
  <si>
    <t>2022081432872555540246177133</t>
  </si>
  <si>
    <t>2022081432872555540246192148</t>
  </si>
  <si>
    <t>2022081432872625540246176294</t>
  </si>
  <si>
    <t>2022081432972715540246176295</t>
  </si>
  <si>
    <t>2022081432972715540246188200</t>
  </si>
  <si>
    <t>2022081432972725540246174174</t>
  </si>
  <si>
    <t>2022081432972725540246176699</t>
  </si>
  <si>
    <t>2022081432972725540246192102</t>
  </si>
  <si>
    <t>2022081432972735540246174095</t>
  </si>
  <si>
    <t>2022081432972735540246175047</t>
  </si>
  <si>
    <t>2022081432972735540246175049</t>
  </si>
  <si>
    <t>2022081432972735540246175050</t>
  </si>
  <si>
    <t>2022081432972735540246190743</t>
  </si>
  <si>
    <t>2022081432972895540246176294</t>
  </si>
  <si>
    <t>2022081432972895540246176295</t>
  </si>
  <si>
    <t>2022081432972895540246187987</t>
  </si>
  <si>
    <t>2022081432972895540246188200</t>
  </si>
  <si>
    <t>2022081432972915540246172539</t>
  </si>
  <si>
    <t>2022081432972915540246174174</t>
  </si>
  <si>
    <t>2022081432972915540246176699</t>
  </si>
  <si>
    <t>2022081432973035540246183130</t>
  </si>
  <si>
    <t>2022081432973035540246183552</t>
  </si>
  <si>
    <t>2022081432973065540246193316</t>
  </si>
  <si>
    <t>2022081432973225540246172669</t>
  </si>
  <si>
    <t>2022081432973225540246172978</t>
  </si>
  <si>
    <t>2022081432973225540246176699</t>
  </si>
  <si>
    <t>2022081432973225540246188175</t>
  </si>
  <si>
    <t>2022081432973225540246192102</t>
  </si>
  <si>
    <t>2022081432973265540246171933</t>
  </si>
  <si>
    <t>2022081432973265540246176295</t>
  </si>
  <si>
    <t>2022081432973265540246187987</t>
  </si>
  <si>
    <t>2022081432973265540246188200</t>
  </si>
  <si>
    <t>2022081432973485540246176294</t>
  </si>
  <si>
    <t>2022081432973485540246176295</t>
  </si>
  <si>
    <t>2022081432973485540246187987</t>
  </si>
  <si>
    <t>2022081432973485540246188200</t>
  </si>
  <si>
    <t>2022081432973495540246172978</t>
  </si>
  <si>
    <t>2022081432973495540246174174</t>
  </si>
  <si>
    <t>2022081432973495540246176699</t>
  </si>
  <si>
    <t>2022081432973495540246188175</t>
  </si>
  <si>
    <t>2022081432973515540246173472</t>
  </si>
  <si>
    <t>2022081432973515540246175049</t>
  </si>
  <si>
    <t>2022081432973515540246175050</t>
  </si>
  <si>
    <t>2022081432973515540246190743</t>
  </si>
  <si>
    <t>2022081432973535540246185429</t>
  </si>
  <si>
    <t>2022081432973535540246185562</t>
  </si>
  <si>
    <t>2022081432973625540246194330</t>
  </si>
  <si>
    <t>2022081432973755540246172539</t>
  </si>
  <si>
    <t>2022081432973755540246172978</t>
  </si>
  <si>
    <t>2022081432973755540246174174</t>
  </si>
  <si>
    <t>2022081432973755540246176699</t>
  </si>
  <si>
    <t>2022081432973765540246171933</t>
  </si>
  <si>
    <t>2022081432973765540246176295</t>
  </si>
  <si>
    <t>2022081432973765540246188200</t>
  </si>
  <si>
    <t>2022081432973845540246183547</t>
  </si>
  <si>
    <t>2022081432973845540246185278</t>
  </si>
  <si>
    <t>2022081432973855540246171759</t>
  </si>
  <si>
    <t>2022081432973855540246177133</t>
  </si>
  <si>
    <t>2022081432973855540246192148</t>
  </si>
  <si>
    <t>2022081432973945540246194632</t>
  </si>
  <si>
    <t>2022081432973955540246177376</t>
  </si>
  <si>
    <t>2022081432973985540246194467</t>
  </si>
  <si>
    <t>2022081432973995540246191596</t>
  </si>
  <si>
    <t>2022081433074135540246174174</t>
  </si>
  <si>
    <t>2022081433074135540246176699</t>
  </si>
  <si>
    <t>2022081433074145540246171933</t>
  </si>
  <si>
    <t>2022081433074345540246176295</t>
  </si>
  <si>
    <t>2022081433074355540246172978</t>
  </si>
  <si>
    <t>2022081433074355540246176699</t>
  </si>
  <si>
    <t>2022081433074355540246192102</t>
  </si>
  <si>
    <t>2022081433074395540246188224</t>
  </si>
  <si>
    <t>2022081433074405540246193878</t>
  </si>
  <si>
    <t>2022081433074415540246171759</t>
  </si>
  <si>
    <t>2022081433074415540246177133</t>
  </si>
  <si>
    <t>2022081433074415540246192148</t>
  </si>
  <si>
    <t>2022081433074425540246194632</t>
  </si>
  <si>
    <t>2022081433074495540246171933</t>
  </si>
  <si>
    <t>2022081433074495540246176295</t>
  </si>
  <si>
    <t>2022081433074495540246188200</t>
  </si>
  <si>
    <t>2022081433074515540246172669</t>
  </si>
  <si>
    <t>2022081433074515540246172978</t>
  </si>
  <si>
    <t>2022081433074515540246174174</t>
  </si>
  <si>
    <t>2022081433074515540246176699</t>
  </si>
  <si>
    <t>2022081433074615540246180522</t>
  </si>
  <si>
    <t>2022081433074755540246183558</t>
  </si>
  <si>
    <t>2022081433074755540246192209</t>
  </si>
  <si>
    <t>2022081433074755540246192831</t>
  </si>
  <si>
    <t>2022081433074805540246181061</t>
  </si>
  <si>
    <t>2022081433074805540246183547</t>
  </si>
  <si>
    <t>2022081433074805540246185278</t>
  </si>
  <si>
    <t>2022081433074815540246170256</t>
  </si>
  <si>
    <t>2022081433074865540246171933</t>
  </si>
  <si>
    <t>2022081433074875540246172669</t>
  </si>
  <si>
    <t>2022081433074875540246172978</t>
  </si>
  <si>
    <t>2022081433074875540246174174</t>
  </si>
  <si>
    <t>2022081433074875540246176699</t>
  </si>
  <si>
    <t>2022081433074875540246188175</t>
  </si>
  <si>
    <t>2022081433074895540246174095</t>
  </si>
  <si>
    <t>2022081433074905540246185429</t>
  </si>
  <si>
    <t>2022081433074905540246186325</t>
  </si>
  <si>
    <t>2022081433074945540246194330</t>
  </si>
  <si>
    <t>2022081433075025540246187987</t>
  </si>
  <si>
    <t>2022081433075135540246187987</t>
  </si>
  <si>
    <t>2022081433075145540246172978</t>
  </si>
  <si>
    <t>2022081433075145540246176699</t>
  </si>
  <si>
    <t>2022081433075145540246188175</t>
  </si>
  <si>
    <t>2022081433075195540246195096</t>
  </si>
  <si>
    <t>2022081433075215540246183130</t>
  </si>
  <si>
    <t>2022081433075215540246183538</t>
  </si>
  <si>
    <t>2022081433075215540246183555</t>
  </si>
  <si>
    <t>2022081433075225540246171759</t>
  </si>
  <si>
    <t>2022081433075225540246177133</t>
  </si>
  <si>
    <t>2022081433075225540246192148</t>
  </si>
  <si>
    <t>2022081433075255540246194632</t>
  </si>
  <si>
    <t>2022081433075275540246173906</t>
  </si>
  <si>
    <t>2022081433075275540246181016</t>
  </si>
  <si>
    <t>2022081433075305540246183844</t>
  </si>
  <si>
    <t>2022081433175545540246176294</t>
  </si>
  <si>
    <t>2022081433175545540246176295</t>
  </si>
  <si>
    <t>2022081433175545540246187987</t>
  </si>
  <si>
    <t>2022081433175545540246188200</t>
  </si>
  <si>
    <t>2022081433175555540246172978</t>
  </si>
  <si>
    <t>2022081433175555540246174174</t>
  </si>
  <si>
    <t>2022081433175555540246176699</t>
  </si>
  <si>
    <t>2022081433175615540246173472</t>
  </si>
  <si>
    <t>2022081433175615540246175049</t>
  </si>
  <si>
    <t>2022081433175615540246175050</t>
  </si>
  <si>
    <t>2022081433175765540246171933</t>
  </si>
  <si>
    <t>2022081433175765540246176294</t>
  </si>
  <si>
    <t>2022081433175765540246176295</t>
  </si>
  <si>
    <t>2022081433175765540246188200</t>
  </si>
  <si>
    <t>2022081433175775540246172539</t>
  </si>
  <si>
    <t>2022081433175775540246172669</t>
  </si>
  <si>
    <t>2022081433175775540246172978</t>
  </si>
  <si>
    <t>2022081433175775540246174174</t>
  </si>
  <si>
    <t>2022081433175775540246176699</t>
  </si>
  <si>
    <t>2022081433175875540246171933</t>
  </si>
  <si>
    <t>2022081433175875540246188200</t>
  </si>
  <si>
    <t>2022081433175885540246172978</t>
  </si>
  <si>
    <t>2022081433175885540246174174</t>
  </si>
  <si>
    <t>2022081433175885540246176699</t>
  </si>
  <si>
    <t>2022081433175885540246188175</t>
  </si>
  <si>
    <t>2022081433175985540246173472</t>
  </si>
  <si>
    <t>2022081433176095540246187987</t>
  </si>
  <si>
    <t>2022081433176095540246188200</t>
  </si>
  <si>
    <t>2022081433176105540246174174</t>
  </si>
  <si>
    <t>2022081433176105540246188175</t>
  </si>
  <si>
    <t>2022081433176155540246185429</t>
  </si>
  <si>
    <t>2022081433176155540246186325</t>
  </si>
  <si>
    <t>2022081433176385540246172539</t>
  </si>
  <si>
    <t>2022081433176385540246172669</t>
  </si>
  <si>
    <t>2022081433176385540246176699</t>
  </si>
  <si>
    <t>2022081433176385540246188175</t>
  </si>
  <si>
    <t>2022081433176385540246192102</t>
  </si>
  <si>
    <t>2022081433176395540246187987</t>
  </si>
  <si>
    <t>2022081433176425540246173472</t>
  </si>
  <si>
    <t>2022081433176425540246175047</t>
  </si>
  <si>
    <t>2022081433176425540246175049</t>
  </si>
  <si>
    <t>2022081433176425540246175050</t>
  </si>
  <si>
    <t>2022081433176425540246190743</t>
  </si>
  <si>
    <t>2022081433276585540246172978</t>
  </si>
  <si>
    <t>2022081433276585540246174174</t>
  </si>
  <si>
    <t>2022081433276585540246176699</t>
  </si>
  <si>
    <t>2022081433276605540246176295</t>
  </si>
  <si>
    <t>2022081433276605540246188200</t>
  </si>
  <si>
    <t>2022081433276615540246194632</t>
  </si>
  <si>
    <t>2022081433276915540246176295</t>
  </si>
  <si>
    <t>2022081433276915540246187987</t>
  </si>
  <si>
    <t>2022081433276915540246188200</t>
  </si>
  <si>
    <t>2022081433276935540246174174</t>
  </si>
  <si>
    <t>2022081433276985540246195241</t>
  </si>
  <si>
    <t>2022081433276985540246195242</t>
  </si>
  <si>
    <t>2022081433277125540246195250</t>
  </si>
  <si>
    <t>2022081433277185540246176294</t>
  </si>
  <si>
    <t>2022081433277185540246176295</t>
  </si>
  <si>
    <t>2022081433277185540246187987</t>
  </si>
  <si>
    <t>2022081433277185540246188200</t>
  </si>
  <si>
    <t>2022081433277205540246172669</t>
  </si>
  <si>
    <t>2022081433277205540246172978</t>
  </si>
  <si>
    <t>2022081433277205540246174174</t>
  </si>
  <si>
    <t>2022081433277205540246176699</t>
  </si>
  <si>
    <t>2022081433277205540246192102</t>
  </si>
  <si>
    <t>2022081433277275540246194632</t>
  </si>
  <si>
    <t>2022081433277635540246173906</t>
  </si>
  <si>
    <t>2022091433277795540246171933</t>
  </si>
  <si>
    <t>2022091433277795540246187987</t>
  </si>
  <si>
    <t>2022091433277805540246174174</t>
  </si>
  <si>
    <t>2022091433277805540246176699</t>
  </si>
  <si>
    <t>2022091433277825540246175047</t>
  </si>
  <si>
    <t>2022091433277825540246175049</t>
  </si>
  <si>
    <t>2022091433277825540246175050</t>
  </si>
  <si>
    <t>2022091433277845540246185429</t>
  </si>
  <si>
    <t>2022091433277845540246185562</t>
  </si>
  <si>
    <t>2022091433277845540246186325</t>
  </si>
  <si>
    <t>2022091433277985540246195242</t>
  </si>
  <si>
    <t>2022091433278015540246193316</t>
  </si>
  <si>
    <t>2022091433278025540246180522</t>
  </si>
  <si>
    <t>2022091433278235540246195241</t>
  </si>
  <si>
    <t>2022091433378305540246172539</t>
  </si>
  <si>
    <t>2022091433378305540246172978</t>
  </si>
  <si>
    <t>2022091433378305540246188175</t>
  </si>
  <si>
    <t>2022091433378315540246187987</t>
  </si>
  <si>
    <t>2022091433378315540246188200</t>
  </si>
  <si>
    <t>2022091433378505540246194467</t>
  </si>
  <si>
    <t>2022091433378515540246182684</t>
  </si>
  <si>
    <t>2022091433378515540246183844</t>
  </si>
  <si>
    <t>2022091433378515540246194467</t>
  </si>
  <si>
    <t>2022091433378565540246170256</t>
  </si>
  <si>
    <t>2022091433378565540246171888</t>
  </si>
  <si>
    <t>2022091433378725540246194632</t>
  </si>
  <si>
    <t>2022091433378735540246171759</t>
  </si>
  <si>
    <t>2022091433378735540246177133</t>
  </si>
  <si>
    <t>2022091433378735540246192148</t>
  </si>
  <si>
    <t>2022091433378865540246171933</t>
  </si>
  <si>
    <t>2022091433378865540246187987</t>
  </si>
  <si>
    <t>2022091433378865540246188200</t>
  </si>
  <si>
    <t>2022091433379155540246190727</t>
  </si>
  <si>
    <t>2022091433379205540246194632</t>
  </si>
  <si>
    <t>2022091433379205540246195250</t>
  </si>
  <si>
    <t>2022091433379265540246181061</t>
  </si>
  <si>
    <t>2022091433379265540246183547</t>
  </si>
  <si>
    <t>2022091433379265540246185278</t>
  </si>
  <si>
    <t>2022091433379295540246172978</t>
  </si>
  <si>
    <t>2022091433379295540246176699</t>
  </si>
  <si>
    <t>2022091433379295540246188175</t>
  </si>
  <si>
    <t>2022091433379315540246176295</t>
  </si>
  <si>
    <t>2022091433379545540246176699</t>
  </si>
  <si>
    <t>2022091433379545540246188175</t>
  </si>
  <si>
    <t>2022091433379555540246171933</t>
  </si>
  <si>
    <t>2022091433379555540246176295</t>
  </si>
  <si>
    <t>2022091433379555540246187987</t>
  </si>
  <si>
    <t>2022091433379595540246188224</t>
  </si>
  <si>
    <t>2022091433379645540246183844</t>
  </si>
  <si>
    <t>2022091433379645540246194467</t>
  </si>
  <si>
    <t>2022091433379915540246171933</t>
  </si>
  <si>
    <t>2022091433379955540246183130</t>
  </si>
  <si>
    <t>2022091433379965540246185429</t>
  </si>
  <si>
    <t>2022091433379965540246186325</t>
  </si>
  <si>
    <t>2022091433379975540246174095</t>
  </si>
  <si>
    <t>2022091433379975540246175049</t>
  </si>
  <si>
    <t>2022091433380035540246173906</t>
  </si>
  <si>
    <t>2022091433380035540246181016</t>
  </si>
  <si>
    <t>2022091433480105540246171933</t>
  </si>
  <si>
    <t>2022091433480105540246176294</t>
  </si>
  <si>
    <t>2022091433480105540246176295</t>
  </si>
  <si>
    <t>2022091433480105540246187987</t>
  </si>
  <si>
    <t>2022091433480105540246188200</t>
  </si>
  <si>
    <t>2022091433480145540246177376</t>
  </si>
  <si>
    <t>2022091433480225540246194632</t>
  </si>
  <si>
    <t>2022091433480235540246184036</t>
  </si>
  <si>
    <t>2022091433480235540246191596</t>
  </si>
  <si>
    <t>2022091433480315540246171759</t>
  </si>
  <si>
    <t>2022091433480315540246177133</t>
  </si>
  <si>
    <t>2022091433480315540246192148</t>
  </si>
  <si>
    <t>2022091433480325540246183587</t>
  </si>
  <si>
    <t>2022091433480375540246170256</t>
  </si>
  <si>
    <t>2022091433480375540246171888</t>
  </si>
  <si>
    <t>2022091433480385540246193316</t>
  </si>
  <si>
    <t>2022091433480395540246180522</t>
  </si>
  <si>
    <t>2022091433480655540246172978</t>
  </si>
  <si>
    <t>2022091433480655540246176699</t>
  </si>
  <si>
    <t>2022091433480655540246188175</t>
  </si>
  <si>
    <t>2022091433480675540246171933</t>
  </si>
  <si>
    <t>2022091433480675540246176295</t>
  </si>
  <si>
    <t>2022091433480675540246187987</t>
  </si>
  <si>
    <t>2022091433480805540246195539</t>
  </si>
  <si>
    <t>2022091433481045540246171933</t>
  </si>
  <si>
    <t>2022091433481045540246176295</t>
  </si>
  <si>
    <t>2022091433481045540246187987</t>
  </si>
  <si>
    <t>2022091433481045540246188200</t>
  </si>
  <si>
    <t>2022091433481055540246172539</t>
  </si>
  <si>
    <t>2022091433481055540246172669</t>
  </si>
  <si>
    <t>2022091433481055540246172978</t>
  </si>
  <si>
    <t>2022091433481055540246174174</t>
  </si>
  <si>
    <t>2022091433481075540246174095</t>
  </si>
  <si>
    <t>2022091433481075540246175049</t>
  </si>
  <si>
    <t>2022091433481075540246175050</t>
  </si>
  <si>
    <t>2022091433481075540246190743</t>
  </si>
  <si>
    <t>2022091433481105540246176294</t>
  </si>
  <si>
    <t>2022091433481225540246171933</t>
  </si>
  <si>
    <t>2022091433481225540246187987</t>
  </si>
  <si>
    <t>2022091433481225540246188200</t>
  </si>
  <si>
    <t>2022091433481245540246176699</t>
  </si>
  <si>
    <t>2022091433481245540246192102</t>
  </si>
  <si>
    <t>2022091433481295540246185429</t>
  </si>
  <si>
    <t>2022091433481295540246186325</t>
  </si>
  <si>
    <t>2022091433481335540246173906</t>
  </si>
  <si>
    <t>2022091433481335540246181016</t>
  </si>
  <si>
    <t>2022091433481385540246194632</t>
  </si>
  <si>
    <t>2022091433481385540246195250</t>
  </si>
  <si>
    <t>2022091433481395540246171759</t>
  </si>
  <si>
    <t>2022091433481395540246177133</t>
  </si>
  <si>
    <t>2022091433481395540246192148</t>
  </si>
  <si>
    <t>2022091433481475540246195241</t>
  </si>
  <si>
    <t>2022091433481495540246176699</t>
  </si>
  <si>
    <t>2022091433481705540246191594</t>
  </si>
  <si>
    <t>2022091433581735540246176294</t>
  </si>
  <si>
    <t>2022091433581735540246176295</t>
  </si>
  <si>
    <t>2022091433581735540246187987</t>
  </si>
  <si>
    <t>2022091433581735540246188200</t>
  </si>
  <si>
    <t>2022091433581745540246172539</t>
  </si>
  <si>
    <t>2022091433581745540246172669</t>
  </si>
  <si>
    <t>2022091433581745540246172978</t>
  </si>
  <si>
    <t>2022091433581745540246176699</t>
  </si>
  <si>
    <t>2022091433581805540246195596</t>
  </si>
  <si>
    <t>2022091433581855540246191598</t>
  </si>
  <si>
    <t>2022091433581895540246183130</t>
  </si>
  <si>
    <t>2022091433581895540246183538</t>
  </si>
  <si>
    <t>2022091433581895540246183541</t>
  </si>
  <si>
    <t>2022091433581945540246182684</t>
  </si>
  <si>
    <t>2022091433581945540246183844</t>
  </si>
  <si>
    <t>2022091433582035540246174174</t>
  </si>
  <si>
    <t>2022091433582035540246176699</t>
  </si>
  <si>
    <t>2022091433582045540246176294</t>
  </si>
  <si>
    <t>2022091433582045540246176295</t>
  </si>
  <si>
    <t>2022091433582045540246187987</t>
  </si>
  <si>
    <t>2022091433582045540246188200</t>
  </si>
  <si>
    <t>2022091433582145540246194632</t>
  </si>
  <si>
    <t>2022091433582145540246195250</t>
  </si>
  <si>
    <t>2022091433582235540246181061</t>
  </si>
  <si>
    <t>2022091433582245540246188224</t>
  </si>
  <si>
    <t>2022091433582355540246195195</t>
  </si>
  <si>
    <t>2022091433582405540246174174</t>
  </si>
  <si>
    <t>2022091433582405540246176699</t>
  </si>
  <si>
    <t>2022091433582415540246171933</t>
  </si>
  <si>
    <t>2022091433582415540246176294</t>
  </si>
  <si>
    <t>2022091433582415540246176295</t>
  </si>
  <si>
    <t>2022091433582415540246187987</t>
  </si>
  <si>
    <t>2022091433582415540246188200</t>
  </si>
  <si>
    <t>2022091433582485540246194632</t>
  </si>
  <si>
    <t>2022091433582485540246195250</t>
  </si>
  <si>
    <t>2022091433582495540246170256</t>
  </si>
  <si>
    <t>2022091433582495540246171888</t>
  </si>
  <si>
    <t>2022091433582605540246174095</t>
  </si>
  <si>
    <t>2022091433582605540246175049</t>
  </si>
  <si>
    <t>2022091433582605540246175050</t>
  </si>
  <si>
    <t>2022091433582605540246190743</t>
  </si>
  <si>
    <t>2022091433582705540246195242</t>
  </si>
  <si>
    <t>2022091433582715540246195241</t>
  </si>
  <si>
    <t>2022091433582745540246195653</t>
  </si>
  <si>
    <t>2022091433582785540246172539</t>
  </si>
  <si>
    <t>2022091433582785540246172669</t>
  </si>
  <si>
    <t>2022091433582785540246172978</t>
  </si>
  <si>
    <t>2022091433582785540246174174</t>
  </si>
  <si>
    <t>2022091433582785540246176699</t>
  </si>
  <si>
    <t>2022091433582785540246188175</t>
  </si>
  <si>
    <t>2022091433582785540246192102</t>
  </si>
  <si>
    <t>2022091433582805540246176294</t>
  </si>
  <si>
    <t>2022091433582805540246176295</t>
  </si>
  <si>
    <t>2022091433582805540246187987</t>
  </si>
  <si>
    <t>2022091433582805540246188200</t>
  </si>
  <si>
    <t>2022091433582915540246171759</t>
  </si>
  <si>
    <t>2022091433582915540246177133</t>
  </si>
  <si>
    <t>2022091433582915540246192148</t>
  </si>
  <si>
    <t>2022091433582915540246192518</t>
  </si>
  <si>
    <t>2022091433582935540246177133</t>
  </si>
  <si>
    <t>2022091433582935540246192148</t>
  </si>
  <si>
    <t>2022091433582935540246192518</t>
  </si>
  <si>
    <t>2022091433583045540246176294</t>
  </si>
  <si>
    <t>2022091433583045540246176295</t>
  </si>
  <si>
    <t>2022091433583055540246172669</t>
  </si>
  <si>
    <t>2022091433583055540246174174</t>
  </si>
  <si>
    <t>2022091433583055540246188175</t>
  </si>
  <si>
    <t>2022091433583065540246185429</t>
  </si>
  <si>
    <t>2022091433583065540246185562</t>
  </si>
  <si>
    <t>2022091433583065540246186325</t>
  </si>
  <si>
    <t>2022091433683395540246176294</t>
  </si>
  <si>
    <t>2022091433683395540246188200</t>
  </si>
  <si>
    <t>2022091433683425540246172978</t>
  </si>
  <si>
    <t>2022091433683665540246171933</t>
  </si>
  <si>
    <t>2022091433683665540246176294</t>
  </si>
  <si>
    <t>2022091433683665540246176295</t>
  </si>
  <si>
    <t>2022091433683665540246187987</t>
  </si>
  <si>
    <t>2022091433683665540246188200</t>
  </si>
  <si>
    <t>2022091433683705540246176699</t>
  </si>
  <si>
    <t>2022091433683735540246171933</t>
  </si>
  <si>
    <t>2022091433683845540246171759</t>
  </si>
  <si>
    <t>2022091433683845540246177133</t>
  </si>
  <si>
    <t>2022091433683845540246192148</t>
  </si>
  <si>
    <t>2022091433683845540246192518</t>
  </si>
  <si>
    <t>2022091433684115540246172978</t>
  </si>
  <si>
    <t>2022091433684115540246174174</t>
  </si>
  <si>
    <t>2022091433684115540246188175</t>
  </si>
  <si>
    <t>2022091433684135540246176294</t>
  </si>
  <si>
    <t>2022091433684135540246176295</t>
  </si>
  <si>
    <t>2022091433684135540246187987</t>
  </si>
  <si>
    <t>2022091433684135540246188200</t>
  </si>
  <si>
    <t>2022091433684495540246171933</t>
  </si>
  <si>
    <t>2022091433684495540246176294</t>
  </si>
  <si>
    <t>2022091433684495540246176295</t>
  </si>
  <si>
    <t>2022091433684495540246188200</t>
  </si>
  <si>
    <t>2022091433684545540246172978</t>
  </si>
  <si>
    <t>2022091433684545540246176699</t>
  </si>
  <si>
    <t>2022091433684875540246187987</t>
  </si>
  <si>
    <t>2022091433684875540246188200</t>
  </si>
  <si>
    <t>2022091433684925540246185429</t>
  </si>
  <si>
    <t>2022091433684925540246185562</t>
  </si>
  <si>
    <t>2022091433684925540246186325</t>
  </si>
  <si>
    <t>2022101433785085540246176295</t>
  </si>
  <si>
    <t>2022101433785085540246188200</t>
  </si>
  <si>
    <t>2022101433785095540246176699</t>
  </si>
  <si>
    <t>2022101433785135540246175049</t>
  </si>
  <si>
    <t>2022101433785135540246175050</t>
  </si>
  <si>
    <t>2022101433785145540246195242</t>
  </si>
  <si>
    <t>2022101433785155540246195241</t>
  </si>
  <si>
    <t>2022101433785165540246185562</t>
  </si>
  <si>
    <t>2022101433785165540246186325</t>
  </si>
  <si>
    <t>2022101433785195540246177133</t>
  </si>
  <si>
    <t>2022101433785195540246192148</t>
  </si>
  <si>
    <t>2022101433785195540246192518</t>
  </si>
  <si>
    <t>2022101433785235540246183587</t>
  </si>
  <si>
    <t>2022101433785235540246183589</t>
  </si>
  <si>
    <t>2022101433785235540246194790</t>
  </si>
  <si>
    <t>2022101433785245540246183130</t>
  </si>
  <si>
    <t>2022101433785245540246183541</t>
  </si>
  <si>
    <t>2022101433785255540246191598</t>
  </si>
  <si>
    <t>2022101433785315540246176294</t>
  </si>
  <si>
    <t>2022101433785315540246176295</t>
  </si>
  <si>
    <t>2022101433785315540246188200</t>
  </si>
  <si>
    <t>2022101433785335540246172669</t>
  </si>
  <si>
    <t>2022101433785615540246184036</t>
  </si>
  <si>
    <t>2022101433785715540246176295</t>
  </si>
  <si>
    <t>2022101433785715540246188200</t>
  </si>
  <si>
    <t>2022101433785725540246174174</t>
  </si>
  <si>
    <t>2022101433785725540246176699</t>
  </si>
  <si>
    <t>2022101433785725540246188175</t>
  </si>
  <si>
    <t>2022101433785745540246173472</t>
  </si>
  <si>
    <t>2022101433785745540246174095</t>
  </si>
  <si>
    <t>2022101433785745540246175049</t>
  </si>
  <si>
    <t>2022101433785745540246175050</t>
  </si>
  <si>
    <t>2022101433785745540246190743</t>
  </si>
  <si>
    <t>2022101433786145540246176295</t>
  </si>
  <si>
    <t>2022101433786145540246187987</t>
  </si>
  <si>
    <t>2022101433786145540246188200</t>
  </si>
  <si>
    <t>2022101433786165540246172539</t>
  </si>
  <si>
    <t>2022101433786165540246174174</t>
  </si>
  <si>
    <t>2022101433786165540246176699</t>
  </si>
  <si>
    <t>2022101433786165540246188175</t>
  </si>
  <si>
    <t>2022101433786165540246192102</t>
  </si>
  <si>
    <t>2022101433786175540246191594</t>
  </si>
  <si>
    <t>2022101433786175540246191598</t>
  </si>
  <si>
    <t>2022101433786215540246186325</t>
  </si>
  <si>
    <t>2022101433786225540246173472</t>
  </si>
  <si>
    <t>2022101433786225540246174095</t>
  </si>
  <si>
    <t>2022101433786225540246175047</t>
  </si>
  <si>
    <t>2022101433786225540246175049</t>
  </si>
  <si>
    <t>2022101433786225540246175050</t>
  </si>
  <si>
    <t>2022101433786225540246190743</t>
  </si>
  <si>
    <t>2022101433786535540246176294</t>
  </si>
  <si>
    <t>2022101433786535540246176295</t>
  </si>
  <si>
    <t>2022101433786535540246187987</t>
  </si>
  <si>
    <t>2022101433786535540246188200</t>
  </si>
  <si>
    <t>2022101433786695540246194947</t>
  </si>
  <si>
    <t>2022101433886795540246172978</t>
  </si>
  <si>
    <t>2022101433886795540246176699</t>
  </si>
  <si>
    <t>2022101433886805540246171933</t>
  </si>
  <si>
    <t>2022101433886805540246176294</t>
  </si>
  <si>
    <t>2022101433886805540246176295</t>
  </si>
  <si>
    <t>2022101433886805540246188200</t>
  </si>
  <si>
    <t>2022101433886815540246191598</t>
  </si>
  <si>
    <t>2022101433886895540246194632</t>
  </si>
  <si>
    <t>2022101433886945540246177133</t>
  </si>
  <si>
    <t>2022101433886945540246192148</t>
  </si>
  <si>
    <t>2022101433886945540246192518</t>
  </si>
  <si>
    <t>2022101433887015540246185562</t>
  </si>
  <si>
    <t>2022101433887095540246171933</t>
  </si>
  <si>
    <t>2022101433887095540246176294</t>
  </si>
  <si>
    <t>2022101433887095540246176295</t>
  </si>
  <si>
    <t>2022101433887095540246187987</t>
  </si>
  <si>
    <t>2022101433887105540246172669</t>
  </si>
  <si>
    <t>2022101433887105540246174174</t>
  </si>
  <si>
    <t>2022101433887125540246191594</t>
  </si>
  <si>
    <t>2022101433887135540246175049</t>
  </si>
  <si>
    <t>2022101433887135540246175050</t>
  </si>
  <si>
    <t>2022101433887235540246183130</t>
  </si>
  <si>
    <t>2022101433887235540246183537</t>
  </si>
  <si>
    <t>2022101433887235540246183538</t>
  </si>
  <si>
    <t>2022101433887235540246192571</t>
  </si>
  <si>
    <t>2022101433887265540246180522</t>
  </si>
  <si>
    <t>2022101433887275540246177376</t>
  </si>
  <si>
    <t>2022101433887285540246191596</t>
  </si>
  <si>
    <t>2022101433887395540246192571</t>
  </si>
  <si>
    <t>2022101433887445540246194632</t>
  </si>
  <si>
    <t>2022101433887445540246195250</t>
  </si>
  <si>
    <t>2022101433887485540246173906</t>
  </si>
  <si>
    <t>2022101433887485540246181016</t>
  </si>
  <si>
    <t>2022101433887535540246188224</t>
  </si>
  <si>
    <t>2022101433887605540246171933</t>
  </si>
  <si>
    <t>2022101433887605540246176294</t>
  </si>
  <si>
    <t>2022101433887605540246176295</t>
  </si>
  <si>
    <t>2022101433887605540246187987</t>
  </si>
  <si>
    <t>2022101433887605540246188200</t>
  </si>
  <si>
    <t>2022101433887625540246172978</t>
  </si>
  <si>
    <t>2022101433887625540246174174</t>
  </si>
  <si>
    <t>2022101433887625540246176699</t>
  </si>
  <si>
    <t>2022101433887625540246188175</t>
  </si>
  <si>
    <t>2022101433887625540246192102</t>
  </si>
  <si>
    <t>2022101433888005540246170256</t>
  </si>
  <si>
    <t>2022101433888005540246171888</t>
  </si>
  <si>
    <t>2022101433888025540246171933</t>
  </si>
  <si>
    <t>2022101433888025540246187987</t>
  </si>
  <si>
    <t>2022101433888025540246188200</t>
  </si>
  <si>
    <t>2022101433888035540246172669</t>
  </si>
  <si>
    <t>2022101433888035540246172978</t>
  </si>
  <si>
    <t>2022101433888035540246174174</t>
  </si>
  <si>
    <t>2022101433888035540246176699</t>
  </si>
  <si>
    <t>2022101433888035540246192102</t>
  </si>
  <si>
    <t>2022101433888065540246173472</t>
  </si>
  <si>
    <t>2022101433888065540246174095</t>
  </si>
  <si>
    <t>2022101433888065540246175047</t>
  </si>
  <si>
    <t>2022101433888065540246175049</t>
  </si>
  <si>
    <t>2022101433888065540246175050</t>
  </si>
  <si>
    <t>2022101433888065540246190743</t>
  </si>
  <si>
    <t>2022101433888185540246195943</t>
  </si>
  <si>
    <t>2022101433888185540246195944</t>
  </si>
  <si>
    <t>2022101433888215540246181061</t>
  </si>
  <si>
    <t>2022101433888215540246183547</t>
  </si>
  <si>
    <t>2022101433888215540246185278</t>
  </si>
  <si>
    <t>2022101433888275540246177133</t>
  </si>
  <si>
    <t>2022101433888275540246192148</t>
  </si>
  <si>
    <t>2022101433888275540246192518</t>
  </si>
  <si>
    <t>2022101433888285540246194632</t>
  </si>
  <si>
    <t>2022101433888375540246183558</t>
  </si>
  <si>
    <t>2022101433888375540246183560</t>
  </si>
  <si>
    <t>2022101433888375540246192209</t>
  </si>
  <si>
    <t>2022101433888375540246192462</t>
  </si>
  <si>
    <t>2022101433888375540246192831</t>
  </si>
  <si>
    <t>2022101433888485540246172978</t>
  </si>
  <si>
    <t>2022101433888485540246174174</t>
  </si>
  <si>
    <t>2022101433888505540246171933</t>
  </si>
  <si>
    <t>2022101433888505540246187987</t>
  </si>
  <si>
    <t>2022101433888575540246194632</t>
  </si>
  <si>
    <t>2022101433888655540246194632</t>
  </si>
  <si>
    <t>2022101433888675540246183541</t>
  </si>
  <si>
    <t>2022101433888695540246171759</t>
  </si>
  <si>
    <t>2022101433888695540246177133</t>
  </si>
  <si>
    <t>2022101433888705540246192148</t>
  </si>
  <si>
    <t>2022101433988855540246172539</t>
  </si>
  <si>
    <t>2022101433988855540246172978</t>
  </si>
  <si>
    <t>2022101433988855540246174174</t>
  </si>
  <si>
    <t>2022101433988855540246176699</t>
  </si>
  <si>
    <t>2022101433988865540246191598</t>
  </si>
  <si>
    <t>2022101433988885540246176295</t>
  </si>
  <si>
    <t>2022101433988885540246187987</t>
  </si>
  <si>
    <t>2022101433988885540246188200</t>
  </si>
  <si>
    <t>2022101433988985540246176295</t>
  </si>
  <si>
    <t>2022101433989015540246173906</t>
  </si>
  <si>
    <t>2022101433989015540246181016</t>
  </si>
  <si>
    <t>2022101433989025540246195242</t>
  </si>
  <si>
    <t>2022101433989145540246176294</t>
  </si>
  <si>
    <t>2022101433989145540246176295</t>
  </si>
  <si>
    <t>2022101433989145540246187987</t>
  </si>
  <si>
    <t>2022101433989145540246188200</t>
  </si>
  <si>
    <t>2022101433989155540246172669</t>
  </si>
  <si>
    <t>2022101433989375540246194632</t>
  </si>
  <si>
    <t>2022101433989385540246182684</t>
  </si>
  <si>
    <t>2022101433989385540246183844</t>
  </si>
  <si>
    <t>2022101433989385540246194467</t>
  </si>
  <si>
    <t>2022101433989535540246170256</t>
  </si>
  <si>
    <t>2022101433989535540246171888</t>
  </si>
  <si>
    <t>2022101433989605540246183589</t>
  </si>
  <si>
    <t>2022101433989605540246186352</t>
  </si>
  <si>
    <t>2022101433989605540246194790</t>
  </si>
  <si>
    <t>2022101433989805540246187987</t>
  </si>
  <si>
    <t>2022101433989805540246188200</t>
  </si>
  <si>
    <t>2022101433989815540246188175</t>
  </si>
  <si>
    <t>2022101433990015540246194632</t>
  </si>
  <si>
    <t>2022101433990015540246195250</t>
  </si>
  <si>
    <t>2022101433990025540246194632</t>
  </si>
  <si>
    <t>2022101433990035540246194632</t>
  </si>
  <si>
    <t>2022101433990035540246195250</t>
  </si>
  <si>
    <t>2022101433990135540246172669</t>
  </si>
  <si>
    <t>2022101433990135540246174174</t>
  </si>
  <si>
    <t>2022101433990135540246176699</t>
  </si>
  <si>
    <t>2022101433990135540246188175</t>
  </si>
  <si>
    <t>2022101433990145540246176295</t>
  </si>
  <si>
    <t>2022101433990145540246187987</t>
  </si>
  <si>
    <t>2022101433990145540246188200</t>
  </si>
  <si>
    <t>2022101433990185540246185429</t>
  </si>
  <si>
    <t>2022101433990185540246185562</t>
  </si>
  <si>
    <t>2022101433990425540246181061</t>
  </si>
  <si>
    <t>2022101433990425540246183547</t>
  </si>
  <si>
    <t>2022101433990425540246185278</t>
  </si>
  <si>
    <t>2022101433990435540246171759</t>
  </si>
  <si>
    <t>2022101433990435540246177133</t>
  </si>
  <si>
    <t>2022101433990435540246192148</t>
  </si>
  <si>
    <t>2022101433990445540246173906</t>
  </si>
  <si>
    <t>2022101433990445540246181016</t>
  </si>
  <si>
    <t>2022101433990485540246191594</t>
  </si>
  <si>
    <t>2022101433990495540246175047</t>
  </si>
  <si>
    <t>2022101434090595540246174174</t>
  </si>
  <si>
    <t>2022101434090595540246176699</t>
  </si>
  <si>
    <t>2022101434090615540246188200</t>
  </si>
  <si>
    <t>2022101434090725540246173492</t>
  </si>
  <si>
    <t>2022101434090825540246177133</t>
  </si>
  <si>
    <t>2022101434090825540246192148</t>
  </si>
  <si>
    <t>2022101434090825540246192518</t>
  </si>
  <si>
    <t>2022101434090955540246196046</t>
  </si>
  <si>
    <t>2022101434091215540246191598</t>
  </si>
  <si>
    <t>2022101434091545540246180522</t>
  </si>
  <si>
    <t>2022101434091665540246176295</t>
  </si>
  <si>
    <t>2022101434091665540246187987</t>
  </si>
  <si>
    <t>2022101434091665540246188200</t>
  </si>
  <si>
    <t>2022101434091675540246176699</t>
  </si>
  <si>
    <t>2022101434091675540246192102</t>
  </si>
  <si>
    <t>2022101434091685540246186325</t>
  </si>
  <si>
    <t>2022101434091885540246181061</t>
  </si>
  <si>
    <t>2022101434091885540246185278</t>
  </si>
  <si>
    <t>2022101434092095540246172978</t>
  </si>
  <si>
    <t>2022101434092095540246174174</t>
  </si>
  <si>
    <t>2022101434092095540246176699</t>
  </si>
  <si>
    <t>2022101434092115540246176295</t>
  </si>
  <si>
    <t>2022101434092115540246187987</t>
  </si>
  <si>
    <t>2022101434092165540246175049</t>
  </si>
  <si>
    <t>2022101434092165540246190743</t>
  </si>
  <si>
    <t>2022101434092245540246196092</t>
  </si>
  <si>
    <t>2022101434092505540246176699</t>
  </si>
  <si>
    <t>2022101434092515540246171933</t>
  </si>
  <si>
    <t>2022101434092515540246176294</t>
  </si>
  <si>
    <t>2022101434092515540246187987</t>
  </si>
  <si>
    <t>2022101434092695540246196092</t>
  </si>
  <si>
    <t>2022101434192835540246188175</t>
  </si>
  <si>
    <t>2022101434192845540246171933</t>
  </si>
  <si>
    <t>2022101434192845540246176295</t>
  </si>
  <si>
    <t>2022101434192845540246188200</t>
  </si>
  <si>
    <t>2022101434192855540246191594</t>
  </si>
  <si>
    <t>2022101434193075540246171933</t>
  </si>
  <si>
    <t>2022101434193075540246176295</t>
  </si>
  <si>
    <t>2022101434193075540246187987</t>
  </si>
  <si>
    <t>2022101434193075540246188200</t>
  </si>
  <si>
    <t>2022101434193085540246172669</t>
  </si>
  <si>
    <t>2022101434193085540246172978</t>
  </si>
  <si>
    <t>2022111434193325540246171933</t>
  </si>
  <si>
    <t>2022111434193325540246176295</t>
  </si>
  <si>
    <t>2022111434193325540246187987</t>
  </si>
  <si>
    <t>2022111434193325540246188200</t>
  </si>
  <si>
    <t>2022111434193335540246172978</t>
  </si>
  <si>
    <t>2022111434193335540246174174</t>
  </si>
  <si>
    <t>2022111434193335540246176699</t>
  </si>
  <si>
    <t>2022111434193335540246188175</t>
  </si>
  <si>
    <t>2022111434193435540246174095</t>
  </si>
  <si>
    <t>2022111434193435540246175047</t>
  </si>
  <si>
    <t>2022111434193435540246175049</t>
  </si>
  <si>
    <t>2022111434193435540246175050</t>
  </si>
  <si>
    <t>2022111434193565540246171933</t>
  </si>
  <si>
    <t>2022111434193565540246176295</t>
  </si>
  <si>
    <t>2022111434193565540246187987</t>
  </si>
  <si>
    <t>2022111434193565540246188200</t>
  </si>
  <si>
    <t>2022111434193605540246174174</t>
  </si>
  <si>
    <t>2022111434193605540246176699</t>
  </si>
  <si>
    <t>2022111434193605540246192102</t>
  </si>
  <si>
    <t>2022111434193655540246186325</t>
  </si>
  <si>
    <t>2022111434193765540246196148</t>
  </si>
  <si>
    <t>2022111434194075540246172669</t>
  </si>
  <si>
    <t>2022111434194075540246174174</t>
  </si>
  <si>
    <t>2022111434194095540246176294</t>
  </si>
  <si>
    <t>2022111434194095540246176295</t>
  </si>
  <si>
    <t>2022111434194185540246195241</t>
  </si>
  <si>
    <t>2022111434194185540246195242</t>
  </si>
  <si>
    <t>2022111434194285540246195653</t>
  </si>
  <si>
    <t>2022111434294355540246172978</t>
  </si>
  <si>
    <t>2022111434294355540246176699</t>
  </si>
  <si>
    <t>2022111434294355540246188175</t>
  </si>
  <si>
    <t>2022111434294365540246171933</t>
  </si>
  <si>
    <t>2022111434294425540246181016</t>
  </si>
  <si>
    <t>2022111434294505540246195943</t>
  </si>
  <si>
    <t>2022111434294565540246171759</t>
  </si>
  <si>
    <t>2022111434294565540246177133</t>
  </si>
  <si>
    <t>2022111434294565540246192518</t>
  </si>
  <si>
    <t>2022111434294645540246172539</t>
  </si>
  <si>
    <t>2022111434294655540246176294</t>
  </si>
  <si>
    <t>2022111434294655540246176295</t>
  </si>
  <si>
    <t>2022111434294655540246187987</t>
  </si>
  <si>
    <t>2022111434294715540246192907</t>
  </si>
  <si>
    <t>2022111434294725540246192907</t>
  </si>
  <si>
    <t>2022111434294755540246194632</t>
  </si>
  <si>
    <t>2022111434294755540246196046</t>
  </si>
  <si>
    <t>2022111434294765540246194632</t>
  </si>
  <si>
    <t>2022111434294765540246196046</t>
  </si>
  <si>
    <t>2022111434294775540246191598</t>
  </si>
  <si>
    <t>2022111434294785540246170256</t>
  </si>
  <si>
    <t>2022111434294785540246171888</t>
  </si>
  <si>
    <t>2022111434294795540246170256</t>
  </si>
  <si>
    <t>2022111434294795540246171888</t>
  </si>
  <si>
    <t>2022111434294805540246173472</t>
  </si>
  <si>
    <t>2022111434294805540246175049</t>
  </si>
  <si>
    <t>2022111434294805540246175050</t>
  </si>
  <si>
    <t>2022111434294905540246177133</t>
  </si>
  <si>
    <t>2022111434294905540246192148</t>
  </si>
  <si>
    <t>2022111434294905540246192518</t>
  </si>
  <si>
    <t>2022111434295085540246176294</t>
  </si>
  <si>
    <t>2022111434295085540246176295</t>
  </si>
  <si>
    <t>2022111434295085540246187987</t>
  </si>
  <si>
    <t>2022111434295095540246172978</t>
  </si>
  <si>
    <t>2022111434295095540246188175</t>
  </si>
  <si>
    <t>2022111434295385540246172978</t>
  </si>
  <si>
    <t>2022111434295385540246176699</t>
  </si>
  <si>
    <t>2022111434295385540246192102</t>
  </si>
  <si>
    <t>2022111434295395540246187987</t>
  </si>
  <si>
    <t>2022111434295395540246188200</t>
  </si>
  <si>
    <t>2022111434295535540246185429</t>
  </si>
  <si>
    <t>2022111434295845540246172539</t>
  </si>
  <si>
    <t>2022111434295845540246172669</t>
  </si>
  <si>
    <t>2022111434295845540246172978</t>
  </si>
  <si>
    <t>2022111434295845540246174174</t>
  </si>
  <si>
    <t>2022111434295845540246176699</t>
  </si>
  <si>
    <t>2022111434295855540246176294</t>
  </si>
  <si>
    <t>2022111434295855540246176295</t>
  </si>
  <si>
    <t>2022111434295855540246187987</t>
  </si>
  <si>
    <t>2022111434295865540246185429</t>
  </si>
  <si>
    <t>2022111434295865540246185562</t>
  </si>
  <si>
    <t>2022111434295865540246186325</t>
  </si>
  <si>
    <t>2022111434295925540246181061</t>
  </si>
  <si>
    <t>2022111434295925540246183547</t>
  </si>
  <si>
    <t>2022111434295925540246185278</t>
  </si>
  <si>
    <t>2022111434295935540246183587</t>
  </si>
  <si>
    <t>2022111434295935540246183589</t>
  </si>
  <si>
    <t>2022111434295995540246177376</t>
  </si>
  <si>
    <t>2022111434296005540246180522</t>
  </si>
  <si>
    <t>2022111434296045540246182684</t>
  </si>
  <si>
    <t>2022111434296045540246183844</t>
  </si>
  <si>
    <t>2022111434296045540246194467</t>
  </si>
  <si>
    <t>2022111434296145540246183130</t>
  </si>
  <si>
    <t>2022111434296145540246183455</t>
  </si>
  <si>
    <t>2022111434296145540246183555</t>
  </si>
  <si>
    <t>2022111434296165540246183558</t>
  </si>
  <si>
    <t>2022111434296165540246192209</t>
  </si>
  <si>
    <t>2022111434296185540246190727</t>
  </si>
  <si>
    <t>2022111434396535540246172539</t>
  </si>
  <si>
    <t>2022111434396535540246172669</t>
  </si>
  <si>
    <t>2022111434396555540246176294</t>
  </si>
  <si>
    <t>2022111434396555540246176295</t>
  </si>
  <si>
    <t>2022111434396555540246187987</t>
  </si>
  <si>
    <t>2022111434396555540246188200</t>
  </si>
  <si>
    <t>2022111434396595540246173472</t>
  </si>
  <si>
    <t>2022111434396595540246175049</t>
  </si>
  <si>
    <t>2022111434396595540246175050</t>
  </si>
  <si>
    <t>2022111434396795540246171759</t>
  </si>
  <si>
    <t>2022111434396795540246177133</t>
  </si>
  <si>
    <t>2022111434396825540246176699</t>
  </si>
  <si>
    <t>2022111434396835540246176295</t>
  </si>
  <si>
    <t>2022111434396905540246191598</t>
  </si>
  <si>
    <t>2022111434397205540246172669</t>
  </si>
  <si>
    <t>2022111434397205540246172978</t>
  </si>
  <si>
    <t>2022111434397205540246174174</t>
  </si>
  <si>
    <t>2022111434397205540246188175</t>
  </si>
  <si>
    <t>2022111434397235540246171933</t>
  </si>
  <si>
    <t>2022111434397235540246176294</t>
  </si>
  <si>
    <t>2022111434397235540246176295</t>
  </si>
  <si>
    <t>2022111434397235540246187987</t>
  </si>
  <si>
    <t>2022111434397235540246188200</t>
  </si>
  <si>
    <t>2022111434397265540246194632</t>
  </si>
  <si>
    <t>2022111434397265540246196046</t>
  </si>
  <si>
    <t>2022111434397315540246194632</t>
  </si>
  <si>
    <t>2022111434397715540246172669</t>
  </si>
  <si>
    <t>2022111434397715540246191594</t>
  </si>
  <si>
    <t>2022111434397735540246171933</t>
  </si>
  <si>
    <t>2022111434397735540246176295</t>
  </si>
  <si>
    <t>2022111434397735540246187987</t>
  </si>
  <si>
    <t>2022111434397805540246177133</t>
  </si>
  <si>
    <t>2022111434397805540246192148</t>
  </si>
  <si>
    <t>2022111434397875540246174095</t>
  </si>
  <si>
    <t>2022111434397875540246175049</t>
  </si>
  <si>
    <t>2022111434397875540246175050</t>
  </si>
  <si>
    <t>2022111434397895540246185562</t>
  </si>
  <si>
    <t>2022111434398035540246176699</t>
  </si>
  <si>
    <t>2022111434398035540246192102</t>
  </si>
  <si>
    <t>2022111434398055540246171933</t>
  </si>
  <si>
    <t>2022111434398055540246176294</t>
  </si>
  <si>
    <t>2022111434398055540246176295</t>
  </si>
  <si>
    <t>2022111434398055540246187987</t>
  </si>
  <si>
    <t>2022111434398065540246191598</t>
  </si>
  <si>
    <t>2022111434398255540246194632</t>
  </si>
  <si>
    <t>2022111434398255540246195250</t>
  </si>
  <si>
    <t>2022111434398255540246196046</t>
  </si>
  <si>
    <t>2022111434398275540246194632</t>
  </si>
  <si>
    <t>2022111434398275540246196046</t>
  </si>
  <si>
    <t>2022111434398285540246194632</t>
  </si>
  <si>
    <t>2022111434498575540246172978</t>
  </si>
  <si>
    <t>2022111434498605540246176294</t>
  </si>
  <si>
    <t>2022111434498605540246176295</t>
  </si>
  <si>
    <t>2022111434498605540246188200</t>
  </si>
  <si>
    <t>2022111434498625540246172978</t>
  </si>
  <si>
    <t>2022111434498915540246181016</t>
  </si>
  <si>
    <t>2022111434499195540246172539</t>
  </si>
  <si>
    <t>2022111434499195540246172669</t>
  </si>
  <si>
    <t>2022111434499195540246172978</t>
  </si>
  <si>
    <t>2022111434499195540246174174</t>
  </si>
  <si>
    <t>2022111434499195540246176699</t>
  </si>
  <si>
    <t>2022111434499195540246188175</t>
  </si>
  <si>
    <t>2022111434499195540246191594</t>
  </si>
  <si>
    <t>2022111434499195540246191598</t>
  </si>
  <si>
    <t>2022111434499225540246176294</t>
  </si>
  <si>
    <t>2022111434499225540246187987</t>
  </si>
  <si>
    <t>2022111434499225540246188200</t>
  </si>
  <si>
    <t>2022111434499285540246174095</t>
  </si>
  <si>
    <t>2022111434499285540246175049</t>
  </si>
  <si>
    <t>2022111434499285540246175050</t>
  </si>
  <si>
    <t>2022111434499285540246190743</t>
  </si>
  <si>
    <t>2022111434499465540246185429</t>
  </si>
  <si>
    <t>2022111434499465540246185562</t>
  </si>
  <si>
    <t>2022111434499465540246186325</t>
  </si>
  <si>
    <t>2022111434499665540246172978</t>
  </si>
  <si>
    <t>2022111434499665540246176699</t>
  </si>
  <si>
    <t>2022111434499665540246188175</t>
  </si>
  <si>
    <t>2022111434499675540246187987</t>
  </si>
  <si>
    <t>2022111434499675540246188200</t>
  </si>
  <si>
    <t>2022111434499715540246171759</t>
  </si>
  <si>
    <t>2022111434499715540246192518</t>
  </si>
  <si>
    <t>2022111434499745540246192148</t>
  </si>
  <si>
    <t>2022111434499965540246171933</t>
  </si>
  <si>
    <t>2022111434499965540246176295</t>
  </si>
  <si>
    <t>2022111434499965540246187987</t>
  </si>
  <si>
    <t>2022111434600205540246193878</t>
  </si>
  <si>
    <t>2022111434600295540246172539</t>
  </si>
  <si>
    <t>2022111434600295540246172669</t>
  </si>
  <si>
    <t>2022111434600295540246172978</t>
  </si>
  <si>
    <t>2022111434600295540246174174</t>
  </si>
  <si>
    <t>2022111434600295540246176699</t>
  </si>
  <si>
    <t>2022111434600305540246171933</t>
  </si>
  <si>
    <t>2022111434600305540246176295</t>
  </si>
  <si>
    <t>2022111434600305540246187987</t>
  </si>
  <si>
    <t>2022111434600705540246174174</t>
  </si>
  <si>
    <t>2022111434600705540246176699</t>
  </si>
  <si>
    <t>2022111434600705540246188175</t>
  </si>
  <si>
    <t>2022111434600705540246192102</t>
  </si>
  <si>
    <t>2022111434600735540246171933</t>
  </si>
  <si>
    <t>2022111434600735540246176294</t>
  </si>
  <si>
    <t>2022111434600735540246187987</t>
  </si>
  <si>
    <t>2022111434600735540246188200</t>
  </si>
  <si>
    <t>2022111434600915540246172669</t>
  </si>
  <si>
    <t>2022111434600915540246174174</t>
  </si>
  <si>
    <t>2022111434600915540246176699</t>
  </si>
  <si>
    <t>2022111434600915540246192102</t>
  </si>
  <si>
    <t>2022111434600925540246171933</t>
  </si>
  <si>
    <t>2022111434600925540246176295</t>
  </si>
  <si>
    <t>2022111434600925540246187987</t>
  </si>
  <si>
    <t>2022111434600925540246188200</t>
  </si>
  <si>
    <t>2022121434601995540246176294</t>
  </si>
  <si>
    <t>2022121434601995540246176295</t>
  </si>
  <si>
    <t>2022121434601995540246187987</t>
  </si>
  <si>
    <t>2022121434601995540246188200</t>
  </si>
  <si>
    <t>2022121434602005540246172978</t>
  </si>
  <si>
    <t>2022121434602005540246176699</t>
  </si>
  <si>
    <t>2022121434702285540246172669</t>
  </si>
  <si>
    <t>2022121434702285540246176699</t>
  </si>
  <si>
    <t>2022121434702295540246176295</t>
  </si>
  <si>
    <t>2022121434702295540246187987</t>
  </si>
  <si>
    <t>2022121434702295540246188200</t>
  </si>
  <si>
    <t>2022121434702305540246175049</t>
  </si>
  <si>
    <t>2022121434702305540246175050</t>
  </si>
  <si>
    <t>2022121434702305540246190743</t>
  </si>
  <si>
    <t>2022121434702465540246182684</t>
  </si>
  <si>
    <t>2022121434702465540246183844</t>
  </si>
  <si>
    <t>2022121434702465540246194467</t>
  </si>
  <si>
    <t>2022121434702555540246171759</t>
  </si>
  <si>
    <t>2022121434702555540246177133</t>
  </si>
  <si>
    <t>2022121434702555540246192148</t>
  </si>
  <si>
    <t>2022121434702555540246192518</t>
  </si>
  <si>
    <t>2022121434702755540246176294</t>
  </si>
  <si>
    <t>2022121434702755540246176295</t>
  </si>
  <si>
    <t>2022121434702755540246187987</t>
  </si>
  <si>
    <t>2022121434702765540246174174</t>
  </si>
  <si>
    <t>2022121434702765540246176699</t>
  </si>
  <si>
    <t>2022121434702765540246192102</t>
  </si>
  <si>
    <t>2022121434703135540246194632</t>
  </si>
  <si>
    <t>2022121434703175540246194467</t>
  </si>
  <si>
    <t>2022121434703305540246174174</t>
  </si>
  <si>
    <t>2022121434703325540246176295</t>
  </si>
  <si>
    <t>2022121434703325540246187987</t>
  </si>
  <si>
    <t>2022121434703345540246177133</t>
  </si>
  <si>
    <t>2022121434703345540246192148</t>
  </si>
  <si>
    <t>2022121434703355540246190727</t>
  </si>
  <si>
    <t>2022121434703395540246186325</t>
  </si>
  <si>
    <t>2022121434703405540246173472</t>
  </si>
  <si>
    <t>2022121434703405540246174095</t>
  </si>
  <si>
    <t>2022121434703405540246175047</t>
  </si>
  <si>
    <t>2022121434703405540246175049</t>
  </si>
  <si>
    <t>2022121434703405540246175050</t>
  </si>
  <si>
    <t>2022121434703565540246183554</t>
  </si>
  <si>
    <t>2022121434703565540246183558</t>
  </si>
  <si>
    <t>2022121434703565540246183560</t>
  </si>
  <si>
    <t>2022121434703565540246192209</t>
  </si>
  <si>
    <t>2022121434703565540246192462</t>
  </si>
  <si>
    <t>2022121434703565540246192594</t>
  </si>
  <si>
    <t>2022121434703565540246192831</t>
  </si>
  <si>
    <t>2022121434703635540246173906</t>
  </si>
  <si>
    <t>2022121434703635540246181016</t>
  </si>
  <si>
    <t>2022121434703825540246172978</t>
  </si>
  <si>
    <t>2022121434703825540246188175</t>
  </si>
  <si>
    <t>2022121434804325540246172539</t>
  </si>
  <si>
    <t>2022121434804325540246172978</t>
  </si>
  <si>
    <t>2022121434804325540246174174</t>
  </si>
  <si>
    <t>2022121434804325540246176699</t>
  </si>
  <si>
    <t>2022121434804335540246176295</t>
  </si>
  <si>
    <t>2022121434804805540246187987</t>
  </si>
  <si>
    <t>2022121434804815540246172669</t>
  </si>
  <si>
    <t>2022121434804815540246172978</t>
  </si>
  <si>
    <t>2022121434804815540246174174</t>
  </si>
  <si>
    <t>2022121434804815540246192102</t>
  </si>
  <si>
    <t>2022121434804855540246186325</t>
  </si>
  <si>
    <t>2022121434804895540246173472</t>
  </si>
  <si>
    <t>2022121434804895540246175047</t>
  </si>
  <si>
    <t>2022121434804895540246175049</t>
  </si>
  <si>
    <t>2022121434804895540246175050</t>
  </si>
  <si>
    <t>2022121434805055540246192102</t>
  </si>
  <si>
    <t>2022121434805135540246171933</t>
  </si>
  <si>
    <t>2022121434805135540246176294</t>
  </si>
  <si>
    <t>2022121434805135540246176295</t>
  </si>
  <si>
    <t>2022121434805135540246187987</t>
  </si>
  <si>
    <t>2022121434805145540246172539</t>
  </si>
  <si>
    <t>2022121434805145540246172669</t>
  </si>
  <si>
    <t>2022121434805145540246172978</t>
  </si>
  <si>
    <t>2022121434805145540246174174</t>
  </si>
  <si>
    <t>2022121434805145540246176699</t>
  </si>
  <si>
    <t>2022121434805255540246185429</t>
  </si>
  <si>
    <t>2022121434805255540246185562</t>
  </si>
  <si>
    <t>2022121434805375540246181061</t>
  </si>
  <si>
    <t>2022121434805375540246185278</t>
  </si>
  <si>
    <t>2022121434805395540246183130</t>
  </si>
  <si>
    <t>2022121434805395540246183537</t>
  </si>
  <si>
    <t>2022121434805395540246183541</t>
  </si>
  <si>
    <t>2022121434805395540246183555</t>
  </si>
  <si>
    <t>2022121434805395540246192571</t>
  </si>
  <si>
    <t>2022121434805525540246194632</t>
  </si>
  <si>
    <t>2022121434805585540246171759</t>
  </si>
  <si>
    <t>2022121434805585540246177133</t>
  </si>
  <si>
    <t>2022121434805585540246192518</t>
  </si>
  <si>
    <t>2022121434805635540246180522</t>
  </si>
  <si>
    <t>2022121434805745540246171933</t>
  </si>
  <si>
    <t>2022121434805745540246176295</t>
  </si>
  <si>
    <t>2022121434805745540246187987</t>
  </si>
  <si>
    <t>2022121434805755540246172978</t>
  </si>
  <si>
    <t>2022121434805755540246174174</t>
  </si>
  <si>
    <t>2022121434805755540246176699</t>
  </si>
  <si>
    <t>2022121434805755540246188175</t>
  </si>
  <si>
    <t>2022121434805775540246191598</t>
  </si>
  <si>
    <t>2022121434805815540246188200</t>
  </si>
  <si>
    <t>2022121434805925540246173472</t>
  </si>
  <si>
    <t>2022121434805925540246174095</t>
  </si>
  <si>
    <t>2022121434805925540246175047</t>
  </si>
  <si>
    <t>2022121434805925540246175049</t>
  </si>
  <si>
    <t>2022121434805925540246175050</t>
  </si>
  <si>
    <t>2022121434806085540246176294</t>
  </si>
  <si>
    <t>2022121434806085540246176295</t>
  </si>
  <si>
    <t>2022121434806085540246187987</t>
  </si>
  <si>
    <t>2022121434806095540246176699</t>
  </si>
  <si>
    <t>2022121434806205540246188200</t>
  </si>
  <si>
    <t>2022121434806215540246194632</t>
  </si>
  <si>
    <t>2022121434806215540246195250</t>
  </si>
  <si>
    <t>2022121434806455540246182684</t>
  </si>
  <si>
    <t>2022121434806455540246183844</t>
  </si>
  <si>
    <t>2022121434806495540246183558</t>
  </si>
  <si>
    <t>2022121434806495540246192594</t>
  </si>
  <si>
    <t>2022121434806515540246183589</t>
  </si>
  <si>
    <t>2022121434806515540246194790</t>
  </si>
  <si>
    <t>2022121434806535540246195241</t>
  </si>
  <si>
    <t>2022121434806555540246195653</t>
  </si>
  <si>
    <t>2022121434906605540246172978</t>
  </si>
  <si>
    <t>2022121434906605540246174174</t>
  </si>
  <si>
    <t>2022121434906605540246188175</t>
  </si>
  <si>
    <t>2022121434906625540246171933</t>
  </si>
  <si>
    <t>2022121434906825540246183560</t>
  </si>
  <si>
    <t>2022121434907115540246174095</t>
  </si>
  <si>
    <t>2022121434907115540246175049</t>
  </si>
  <si>
    <t>2022121434907115540246175050</t>
  </si>
  <si>
    <t>2022121434907365540246172539</t>
  </si>
  <si>
    <t>2022121434907365540246172669</t>
  </si>
  <si>
    <t>2022121434907365540246172978</t>
  </si>
  <si>
    <t>2022121434907365540246174174</t>
  </si>
  <si>
    <t>2022121434907365540246176699</t>
  </si>
  <si>
    <t>2022121434907375540246171933</t>
  </si>
  <si>
    <t>2022121434907375540246176294</t>
  </si>
  <si>
    <t>2022121434907375540246176295</t>
  </si>
  <si>
    <t>2022121434907375540246187987</t>
  </si>
  <si>
    <t>2022121434907475540246188175</t>
  </si>
  <si>
    <t>2022121434907865540246176295</t>
  </si>
  <si>
    <t>2022121434907865540246187987</t>
  </si>
  <si>
    <t>2022121434907875540246172978</t>
  </si>
  <si>
    <t>2022121434907875540246176699</t>
  </si>
  <si>
    <t>2022121434907875540246188175</t>
  </si>
  <si>
    <t>2022121434907905540246191598</t>
  </si>
  <si>
    <t>2022121434908035540246185562</t>
  </si>
  <si>
    <t>2022121434908045540246174095</t>
  </si>
  <si>
    <t>2022121434908045540246175047</t>
  </si>
  <si>
    <t>2022121434908045540246175049</t>
  </si>
  <si>
    <t>2022121434908045540246190743</t>
  </si>
  <si>
    <t>2022121434908145540246196046</t>
  </si>
  <si>
    <t>2022121434908295540246176699</t>
  </si>
  <si>
    <t>2022121434908305540246176295</t>
  </si>
  <si>
    <t>2022121434908305540246187987</t>
  </si>
  <si>
    <t>2022121435008505540246174174</t>
  </si>
  <si>
    <t>2022121435008515540246187987</t>
  </si>
  <si>
    <t>2022121435008605540246173472</t>
  </si>
  <si>
    <t>2022121435008605540246175049</t>
  </si>
  <si>
    <t>2022121435008605540246175050</t>
  </si>
  <si>
    <t>2022121435008925540246188175</t>
  </si>
  <si>
    <t>2022121435008925540246192102</t>
  </si>
  <si>
    <t>2022121435009315540246171933</t>
  </si>
  <si>
    <t>2022121435009315540246176294</t>
  </si>
  <si>
    <t>2022121435009315540246176295</t>
  </si>
  <si>
    <t>2022121435009315540246187987</t>
  </si>
  <si>
    <t>2022121435009365540246185429</t>
  </si>
  <si>
    <t>2022121435009425540246191598</t>
  </si>
  <si>
    <t>2022121435009435540246191594</t>
  </si>
  <si>
    <t>2022121435009675540246172978</t>
  </si>
  <si>
    <t>2022121435009675540246176699</t>
  </si>
  <si>
    <t>2022121435009695540246171933</t>
  </si>
  <si>
    <t>2022121435009695540246187987</t>
  </si>
  <si>
    <t>2022121435009695540246188200</t>
  </si>
  <si>
    <t>2022121435009735540246185278</t>
  </si>
  <si>
    <t>2022121435010075540246172539</t>
  </si>
  <si>
    <t>2022121435010075540246172669</t>
  </si>
  <si>
    <t>2022121435010075540246172978</t>
  </si>
  <si>
    <t>2022121435010085540246191598</t>
  </si>
  <si>
    <t>2022121435010095540246171933</t>
  </si>
  <si>
    <t>2022121435010095540246176294</t>
  </si>
  <si>
    <t>2022121435010095540246176295</t>
  </si>
  <si>
    <t>2022121435010095540246187987</t>
  </si>
  <si>
    <t>2022121435010095540246188200</t>
  </si>
  <si>
    <t>2022121435010155540246188175</t>
  </si>
  <si>
    <t>2022121435010165540246196800</t>
  </si>
  <si>
    <t>2023011435110445540246174174</t>
  </si>
  <si>
    <t>2023011435110455540246176295</t>
  </si>
  <si>
    <t>2023011435110455540246188200</t>
  </si>
  <si>
    <t>2023011435110525540246175049</t>
  </si>
  <si>
    <t>2023011435110525540246175050</t>
  </si>
  <si>
    <t>2023011435110645540246194632</t>
  </si>
  <si>
    <t>2023011435110685540246192209</t>
  </si>
  <si>
    <t>2023011435110685540246192594</t>
  </si>
  <si>
    <t>2023011435110685540246192831</t>
  </si>
  <si>
    <t>2023011435110705540246193316</t>
  </si>
  <si>
    <t>2023011435110825540246172669</t>
  </si>
  <si>
    <t>2023011435110825540246174174</t>
  </si>
  <si>
    <t>2023011435110825540246176699</t>
  </si>
  <si>
    <t>2023011435110825540246192102</t>
  </si>
  <si>
    <t>2023011435110835540246176295</t>
  </si>
  <si>
    <t>2023011435110835540246187987</t>
  </si>
  <si>
    <t>2023011435110975540246183130</t>
  </si>
  <si>
    <t>2023011435110975540246183537</t>
  </si>
  <si>
    <t>2023011435110975540246183538</t>
  </si>
  <si>
    <t>2023011435110975540246183541</t>
  </si>
  <si>
    <t>2023011435110975540246183552</t>
  </si>
  <si>
    <t>2023011435110975540246192571</t>
  </si>
  <si>
    <t>2023011435111015540246180522</t>
  </si>
  <si>
    <t>2023011435111015540246193409</t>
  </si>
  <si>
    <t>2023011435111025540246191596</t>
  </si>
  <si>
    <t>2023011435111025540246196466</t>
  </si>
  <si>
    <t>2023011435111205540246172978</t>
  </si>
  <si>
    <t>2023011435111205540246174174</t>
  </si>
  <si>
    <t>2023011435111205540246176699</t>
  </si>
  <si>
    <t>2023011435111205540246188175</t>
  </si>
  <si>
    <t>2023011435111215540246176294</t>
  </si>
  <si>
    <t>2023011435111215540246176295</t>
  </si>
  <si>
    <t>2023011435111215540246188200</t>
  </si>
  <si>
    <t>2023011435111275540246191598</t>
  </si>
  <si>
    <t>2023011435111295540246195242</t>
  </si>
  <si>
    <t>2023011435111485540246174174</t>
  </si>
  <si>
    <t>2023011435111485540246176699</t>
  </si>
  <si>
    <t>2023011435111495540246176294</t>
  </si>
  <si>
    <t>2023011435111495540246187987</t>
  </si>
  <si>
    <t>2023011435111525540246175049</t>
  </si>
  <si>
    <t>2023011435111685540246183587</t>
  </si>
  <si>
    <t>2023011435111685540246183589</t>
  </si>
  <si>
    <t>2023011435111685540246186352</t>
  </si>
  <si>
    <t>2023011435111685540246194790</t>
  </si>
  <si>
    <t>2023011435111735540246192148</t>
  </si>
  <si>
    <t>2023011435111745540246192148</t>
  </si>
  <si>
    <t>2023011435111755540246171759</t>
  </si>
  <si>
    <t>2023011435111755540246177133</t>
  </si>
  <si>
    <t>2023011435111755540246192518</t>
  </si>
  <si>
    <t>2023011435111885540246174174</t>
  </si>
  <si>
    <t>2023011435111885540246188175</t>
  </si>
  <si>
    <t>2023011435111895540246176294</t>
  </si>
  <si>
    <t>2023011435111895540246187987</t>
  </si>
  <si>
    <t>2023011435111895540246188200</t>
  </si>
  <si>
    <t>2023011435111945540246185429</t>
  </si>
  <si>
    <t>2023011435111945540246185562</t>
  </si>
  <si>
    <t>2023011435112015540246173906</t>
  </si>
  <si>
    <t>2023011435112015540246181016</t>
  </si>
  <si>
    <t>2023011435112095540246194632</t>
  </si>
  <si>
    <t>2023011435212225540246172539</t>
  </si>
  <si>
    <t>2023011435212225540246172669</t>
  </si>
  <si>
    <t>2023011435212225540246172978</t>
  </si>
  <si>
    <t>2023011435212225540246174174</t>
  </si>
  <si>
    <t>2023011435212225540246176699</t>
  </si>
  <si>
    <t>2023011435212245540246176294</t>
  </si>
  <si>
    <t>2023011435212245540246176295</t>
  </si>
  <si>
    <t>2023011435212245540246187987</t>
  </si>
  <si>
    <t>2023011435212245540246188200</t>
  </si>
  <si>
    <t>2023011435212315540246191598</t>
  </si>
  <si>
    <t>2023011435212455540246175047</t>
  </si>
  <si>
    <t>2023011435212455540246175049</t>
  </si>
  <si>
    <t>2023011435212455540246175050</t>
  </si>
  <si>
    <t>2023011435212725540246176699</t>
  </si>
  <si>
    <t>2023011435212725540246188175</t>
  </si>
  <si>
    <t>2023011435212745540246176295</t>
  </si>
  <si>
    <t>2023011435212745540246187987</t>
  </si>
  <si>
    <t>2023011435212855540246194632</t>
  </si>
  <si>
    <t>2023011435212895540246195250</t>
  </si>
  <si>
    <t>2023011435213005540246176699</t>
  </si>
  <si>
    <t>2023011435213005540246192102</t>
  </si>
  <si>
    <t>2023011435213025540246187987</t>
  </si>
  <si>
    <t>2023011435213245540246172978</t>
  </si>
  <si>
    <t>2023011435213245540246174174</t>
  </si>
  <si>
    <t>2023011435213245540246176699</t>
  </si>
  <si>
    <t>2023011435213245540246188175</t>
  </si>
  <si>
    <t>2023011435213255540246171933</t>
  </si>
  <si>
    <t>2023011435213255540246188200</t>
  </si>
  <si>
    <t>2023011435213425540246185429</t>
  </si>
  <si>
    <t>2023011435213425540246185562</t>
  </si>
  <si>
    <t>2023011435213425540246186325</t>
  </si>
  <si>
    <t>2023011435313655540246174174</t>
  </si>
  <si>
    <t>2023011435313655540246188175</t>
  </si>
  <si>
    <t>2023011435313665540246176294</t>
  </si>
  <si>
    <t>2023011435313665540246176295</t>
  </si>
  <si>
    <t>2023011435313825540246171933</t>
  </si>
  <si>
    <t>2023011435313935540246194632</t>
  </si>
  <si>
    <t>2023011435314235540246188175</t>
  </si>
  <si>
    <t>2023011435314255540246171933</t>
  </si>
  <si>
    <t>2023011435314255540246176294</t>
  </si>
  <si>
    <t>2023011435314255540246176295</t>
  </si>
  <si>
    <t>2023011435314255540246187987</t>
  </si>
  <si>
    <t>2023011435314305540246194632</t>
  </si>
  <si>
    <t>2023011435314325540246188175</t>
  </si>
  <si>
    <t>2023011435314335540246188175</t>
  </si>
  <si>
    <t>2023011435314355540246183844</t>
  </si>
  <si>
    <t>2023011435314535540246172978</t>
  </si>
  <si>
    <t>2023011435314535540246174174</t>
  </si>
  <si>
    <t>2023011435314535540246176699</t>
  </si>
  <si>
    <t>2023011435314535540246192102</t>
  </si>
  <si>
    <t>2023011435314545540246171933</t>
  </si>
  <si>
    <t>2023011435314545540246176294</t>
  </si>
  <si>
    <t>2023011435314545540246176295</t>
  </si>
  <si>
    <t>2023011435314545540246187987</t>
  </si>
  <si>
    <t>2023011435314585540246188175</t>
  </si>
  <si>
    <t>2023011435314605540246191598</t>
  </si>
  <si>
    <t>2023011435414755540246172669</t>
  </si>
  <si>
    <t>2023011435414755540246172978</t>
  </si>
  <si>
    <t>2023011435414755540246174174</t>
  </si>
  <si>
    <t>2023011435414755540246176699</t>
  </si>
  <si>
    <t>2023011435414775540246176294</t>
  </si>
  <si>
    <t>2023011435414775540246176295</t>
  </si>
  <si>
    <t>2023011435414865540246173472</t>
  </si>
  <si>
    <t>2023011435414865540246174095</t>
  </si>
  <si>
    <t>2023011435414865540246175049</t>
  </si>
  <si>
    <t>2023011435414865540246175050</t>
  </si>
  <si>
    <t>2023011435414865540246190743</t>
  </si>
  <si>
    <t>2023011435415055540246172539</t>
  </si>
  <si>
    <t>2023011435415055540246172669</t>
  </si>
  <si>
    <t>2023011435415055540246172978</t>
  </si>
  <si>
    <t>2023011435415055540246174174</t>
  </si>
  <si>
    <t>2023011435415055540246176699</t>
  </si>
  <si>
    <t>2023011435415065540246171933</t>
  </si>
  <si>
    <t>2023011435415065540246187987</t>
  </si>
  <si>
    <t>2023011435415325540246172978</t>
  </si>
  <si>
    <t>2023011435415355540246171933</t>
  </si>
  <si>
    <t>2023011435415355540246176294</t>
  </si>
  <si>
    <t>2023011435415355540246187987</t>
  </si>
  <si>
    <t>2023011435415375540246188175</t>
  </si>
  <si>
    <t>2023011435415425540246186325</t>
  </si>
  <si>
    <t>2023011435415655540246172978</t>
  </si>
  <si>
    <t>2023011435415665540246171933</t>
  </si>
  <si>
    <t>2023011435415665540246176294</t>
  </si>
  <si>
    <t>2023011435415735540246191594</t>
  </si>
  <si>
    <t>2023011435415735540246191598</t>
  </si>
  <si>
    <t>2023011435415735540246192102</t>
  </si>
  <si>
    <t>2023011435415815540246188175</t>
  </si>
  <si>
    <t>2023011435415945540246194632</t>
  </si>
  <si>
    <t>2023011435415955540246174174</t>
  </si>
  <si>
    <t>2023011435415955540246176699</t>
  </si>
  <si>
    <t>2023011435415965540246171933</t>
  </si>
  <si>
    <t>2023011435415965540246176295</t>
  </si>
  <si>
    <t>2023011435415965540246187987</t>
  </si>
  <si>
    <t>2023011435416165540246194632</t>
  </si>
  <si>
    <t>ID COMMANDES</t>
  </si>
  <si>
    <t>Qte Réceptionnée (UVC)</t>
  </si>
  <si>
    <t>Étiquettes de colonnes</t>
  </si>
  <si>
    <t>Étiquettes de lignes</t>
  </si>
  <si>
    <t>Total général</t>
  </si>
  <si>
    <t>Somme de Qte receptionnee (UVC)</t>
  </si>
  <si>
    <t>2022051426349855540246188047</t>
  </si>
  <si>
    <t>2022081426350405540246187995</t>
  </si>
  <si>
    <t>2022051426450845540246188047</t>
  </si>
  <si>
    <t>2022051426451885540246190727</t>
  </si>
  <si>
    <t>2022051426451925540246192264</t>
  </si>
  <si>
    <t>2022051426451925540246192265</t>
  </si>
  <si>
    <t>2022051426553455540246181061</t>
  </si>
  <si>
    <t>2022051426553505540246193505</t>
  </si>
  <si>
    <t>2022051426553515540246193505</t>
  </si>
  <si>
    <t>2022051426653705540246188224</t>
  </si>
  <si>
    <t>2022051426653795540246180522</t>
  </si>
  <si>
    <t>2022051426654205540246192264</t>
  </si>
  <si>
    <t>2022051426654205540246192265</t>
  </si>
  <si>
    <t>2022051426654415540246173472</t>
  </si>
  <si>
    <t>2022051426654415540246175050</t>
  </si>
  <si>
    <t>2022051426654585540246182684</t>
  </si>
  <si>
    <t>2022051426654585540246183844</t>
  </si>
  <si>
    <t>2022051426654885540246170256</t>
  </si>
  <si>
    <t>2022051426654885540246171888</t>
  </si>
  <si>
    <t>2022051426654905540246177376</t>
  </si>
  <si>
    <t>2022051426655155540246174095</t>
  </si>
  <si>
    <t>2022051426655155540246190743</t>
  </si>
  <si>
    <t>2022051426655205540246173906</t>
  </si>
  <si>
    <t>2022051426655205540246181016</t>
  </si>
  <si>
    <t>2022051426755505540246188583</t>
  </si>
  <si>
    <t>2022051426755535540246175047</t>
  </si>
  <si>
    <t>2022051426755545540246174095</t>
  </si>
  <si>
    <t>2022051426755545540246175049</t>
  </si>
  <si>
    <t>2022051426755545540246175050</t>
  </si>
  <si>
    <t>2022051426755555540246173472</t>
  </si>
  <si>
    <t>2022051426755625540246184617</t>
  </si>
  <si>
    <t>2022051426755655540246170256</t>
  </si>
  <si>
    <t>2022051426755655540246171888</t>
  </si>
  <si>
    <t>2022061426857225540246173686</t>
  </si>
  <si>
    <t>2022061426857935540246190092</t>
  </si>
  <si>
    <t>2022061426858115540246192264</t>
  </si>
  <si>
    <t>2022061426858115540246192265</t>
  </si>
  <si>
    <t>2022061426858125540246192264</t>
  </si>
  <si>
    <t>2022061426858125540246192265</t>
  </si>
  <si>
    <t>2022061426958485540246180522</t>
  </si>
  <si>
    <t>2022061426958575540246170256</t>
  </si>
  <si>
    <t>2022061426958575540246171888</t>
  </si>
  <si>
    <t>2022061426958585540246170256</t>
  </si>
  <si>
    <t>2022061426958585540246171888</t>
  </si>
  <si>
    <t>2022061426959145540246188512</t>
  </si>
  <si>
    <t>2022061426959145540246190092</t>
  </si>
  <si>
    <t>2022061426959315540246181061</t>
  </si>
  <si>
    <t>2022061426959315540246183547</t>
  </si>
  <si>
    <t>2022061426959315540246185278</t>
  </si>
  <si>
    <t>2022061426959405540246173906</t>
  </si>
  <si>
    <t>2022061426959405540246181016</t>
  </si>
  <si>
    <t>2022061426959525540246193878</t>
  </si>
  <si>
    <t>2022061426959625540246186010</t>
  </si>
  <si>
    <t>2022061426959625540246186011</t>
  </si>
  <si>
    <t>2022061426959625540246186017</t>
  </si>
  <si>
    <t>2022081427060095540246187998</t>
  </si>
  <si>
    <t>2022061427060125540246187995</t>
  </si>
  <si>
    <t>2022061427161135540246190097</t>
  </si>
  <si>
    <t>2022061427161315540246183558</t>
  </si>
  <si>
    <t>2022061427161345540246188224</t>
  </si>
  <si>
    <t>2022071427161365540246192907</t>
  </si>
  <si>
    <t>2022061427161375540246193878</t>
  </si>
  <si>
    <t>2022061427161385540246186352</t>
  </si>
  <si>
    <t>2022061427161685540246192264</t>
  </si>
  <si>
    <t>2022061427161685540246192265</t>
  </si>
  <si>
    <t>2022061427161825540246171759</t>
  </si>
  <si>
    <t>2022061427161825540246177132</t>
  </si>
  <si>
    <t>2022061427161825540246183562</t>
  </si>
  <si>
    <t>2022061427161825540246192518</t>
  </si>
  <si>
    <t>2022061427161925540246181061</t>
  </si>
  <si>
    <t>2022061427161925540246183547</t>
  </si>
  <si>
    <t>2022061427161925540246185278</t>
  </si>
  <si>
    <t>2022051427162235540246172978</t>
  </si>
  <si>
    <t>2022051427162235540246176699</t>
  </si>
  <si>
    <t>2022071427364565540246192264</t>
  </si>
  <si>
    <t>2022071427364565540246192265</t>
  </si>
  <si>
    <t>2022071427364635540246183587</t>
  </si>
  <si>
    <t>2022071427365025540246177376</t>
  </si>
  <si>
    <t>2022071427465755540246170256</t>
  </si>
  <si>
    <t>2022071427465755540246171888</t>
  </si>
  <si>
    <t>2022081427566225540246194478</t>
  </si>
  <si>
    <t>2022071427566605540246174095</t>
  </si>
  <si>
    <t>2022071427566605540246175047</t>
  </si>
  <si>
    <t>2022071427566605540246175049</t>
  </si>
  <si>
    <t>2022071427566605540246175050</t>
  </si>
  <si>
    <t>2022071427566605540246190743</t>
  </si>
  <si>
    <t>2022071427566775540246185429</t>
  </si>
  <si>
    <t>2022071427566775540246186325</t>
  </si>
  <si>
    <t>2022071427566945540246182684</t>
  </si>
  <si>
    <t>2022071427566945540246183844</t>
  </si>
  <si>
    <t>2022071427566965540246192209</t>
  </si>
  <si>
    <t>2022071427566965540246192831</t>
  </si>
  <si>
    <t>2022071427667015540246172669</t>
  </si>
  <si>
    <t>2022071427667015540246174174</t>
  </si>
  <si>
    <t>2022071427667015540246176699</t>
  </si>
  <si>
    <t>2022071427667015540246188175</t>
  </si>
  <si>
    <t>2022071427667025540246176295</t>
  </si>
  <si>
    <t>2022071427667025540246187987</t>
  </si>
  <si>
    <t>2022071427667025540246188200</t>
  </si>
  <si>
    <t>2022071427667045540246174095</t>
  </si>
  <si>
    <t>2022071427667045540246175047</t>
  </si>
  <si>
    <t>2022071427667045540246175049</t>
  </si>
  <si>
    <t>2022071427667045540246175050</t>
  </si>
  <si>
    <t>2022071427667045540246190743</t>
  </si>
  <si>
    <t>2022071427667055540246177132</t>
  </si>
  <si>
    <t>2022071427667055540246177133</t>
  </si>
  <si>
    <t>2022071427667055540246183542</t>
  </si>
  <si>
    <t>2022071427667055540246192148</t>
  </si>
  <si>
    <t>2022071427667055540246192518</t>
  </si>
  <si>
    <t>2022071427667125540246173686</t>
  </si>
  <si>
    <t>2022091432568915540246194478</t>
  </si>
  <si>
    <t>2022081432569065540246191736</t>
  </si>
  <si>
    <t>2022081432569275540246173685</t>
  </si>
  <si>
    <t>2022081432569275540246173686</t>
  </si>
  <si>
    <t>2022081432770675540246192209</t>
  </si>
  <si>
    <t>2022081432770915540246183130</t>
  </si>
  <si>
    <t>2022081432770915540246183537</t>
  </si>
  <si>
    <t>2022081432770915540246183538</t>
  </si>
  <si>
    <t>2022081432770975540246184036</t>
  </si>
  <si>
    <t>2022081432871365540246185562</t>
  </si>
  <si>
    <t>2022081432871525540246173472</t>
  </si>
  <si>
    <t>2022081432871525540246175047</t>
  </si>
  <si>
    <t>2022081432871525540246175049</t>
  </si>
  <si>
    <t>2022081432871525540246175050</t>
  </si>
  <si>
    <t>2022081432871525540246190743</t>
  </si>
  <si>
    <t>2022071432871595540246171933</t>
  </si>
  <si>
    <t>2022071432871595540246176294</t>
  </si>
  <si>
    <t>2022071432871595540246187987</t>
  </si>
  <si>
    <t>2022071432871635540246172978</t>
  </si>
  <si>
    <t>2022071432871635540246176699</t>
  </si>
  <si>
    <t>2022091432973875540246194790</t>
  </si>
  <si>
    <t>2022101433074245540246187995</t>
  </si>
  <si>
    <t>2022101433074245540246187997</t>
  </si>
  <si>
    <t>2022101433074245540246187998</t>
  </si>
  <si>
    <t>2022091433074405540246193878</t>
  </si>
  <si>
    <t>2022091433074745540246190727</t>
  </si>
  <si>
    <t>2022111433176315540246187882</t>
  </si>
  <si>
    <t>2022111433176315540246187995</t>
  </si>
  <si>
    <t>2022111433176315540246187997</t>
  </si>
  <si>
    <t>2022091433276715540246194632</t>
  </si>
  <si>
    <t>2022091433276735540246184036</t>
  </si>
  <si>
    <t>2022091433276735540246191596</t>
  </si>
  <si>
    <t>2022091433276745540246171759</t>
  </si>
  <si>
    <t>2022091433276745540246177133</t>
  </si>
  <si>
    <t>2022091433276745540246192148</t>
  </si>
  <si>
    <t>2022091433276875540246183587</t>
  </si>
  <si>
    <t>2022091433277025540246181061</t>
  </si>
  <si>
    <t>2022091433277025540246183547</t>
  </si>
  <si>
    <t>2022091433277025540246185278</t>
  </si>
  <si>
    <t>2022091433277035540246173906</t>
  </si>
  <si>
    <t>2022091433277035540246181016</t>
  </si>
  <si>
    <t>2022091433277235540246174095</t>
  </si>
  <si>
    <t>2022091433277235540246175047</t>
  </si>
  <si>
    <t>2022091433277235540246175049</t>
  </si>
  <si>
    <t>2022091433277235540246175050</t>
  </si>
  <si>
    <t>2022091433277285540246170256</t>
  </si>
  <si>
    <t>2022091433277285540246171888</t>
  </si>
  <si>
    <t>2022091433277365540246182684</t>
  </si>
  <si>
    <t>2022091433277365540246183844</t>
  </si>
  <si>
    <t>2022091433277475540246188200</t>
  </si>
  <si>
    <t>2022091433277485540246174174</t>
  </si>
  <si>
    <t>2022091433277485540246176699</t>
  </si>
  <si>
    <t>2022091433277485540246188175</t>
  </si>
  <si>
    <t>2022091433277515540246194632</t>
  </si>
  <si>
    <t>2022091433277555540246194632</t>
  </si>
  <si>
    <t>2022091433277555540246195250</t>
  </si>
  <si>
    <t>2022091433277565540246171759</t>
  </si>
  <si>
    <t>2022091433277565540246177133</t>
  </si>
  <si>
    <t>2022091433277565540246192148</t>
  </si>
  <si>
    <t>2022091433277575540246183130</t>
  </si>
  <si>
    <t>2022091433277575540246183537</t>
  </si>
  <si>
    <t>2022091433277575540246183541</t>
  </si>
  <si>
    <t>2022091433277575540246192571</t>
  </si>
  <si>
    <t>2022091433277595540246183558</t>
  </si>
  <si>
    <t>2022091433277595540246183560</t>
  </si>
  <si>
    <t>2022091433277595540246192209</t>
  </si>
  <si>
    <t>2022091433277595540246192462</t>
  </si>
  <si>
    <t>2022101433581935540246192462</t>
  </si>
  <si>
    <t>2022101433581935540246192594</t>
  </si>
  <si>
    <t>2022101433582125540246180522</t>
  </si>
  <si>
    <t>2022101433582205540246192907</t>
  </si>
  <si>
    <t>2022101433583155540246194478</t>
  </si>
  <si>
    <t>2022101433683555540246182684</t>
  </si>
  <si>
    <t>2022101433683555540246194467</t>
  </si>
  <si>
    <t>2022101433683615540246194632</t>
  </si>
  <si>
    <t>2022101433683625540246183130</t>
  </si>
  <si>
    <t>2022101433683625540246183455</t>
  </si>
  <si>
    <t>2022101433683625540246183537</t>
  </si>
  <si>
    <t>2022101433683625540246183555</t>
  </si>
  <si>
    <t>2022111433683815540246191736</t>
  </si>
  <si>
    <t>2022101433683825540246183558</t>
  </si>
  <si>
    <t>2022101433683825540246183560</t>
  </si>
  <si>
    <t>2022101433683825540246192209</t>
  </si>
  <si>
    <t>2022101433683825540246192462</t>
  </si>
  <si>
    <t>2022101433683825540246192831</t>
  </si>
  <si>
    <t>2022101433683835540246181061</t>
  </si>
  <si>
    <t>2022101433683835540246185278</t>
  </si>
  <si>
    <t>2022101433683855540246170256</t>
  </si>
  <si>
    <t>2022101433683855540246171888</t>
  </si>
  <si>
    <t>2022101433684265540246173906</t>
  </si>
  <si>
    <t>2022101433684265540246181016</t>
  </si>
  <si>
    <t>2022101433684275540246192907</t>
  </si>
  <si>
    <t>2022101433684305540246193316</t>
  </si>
  <si>
    <t>2022101433684365540246190092</t>
  </si>
  <si>
    <t>2022101433684585540246173472</t>
  </si>
  <si>
    <t>2022101433684585540246174095</t>
  </si>
  <si>
    <t>2022101433684585540246175047</t>
  </si>
  <si>
    <t>2022101433684585540246175049</t>
  </si>
  <si>
    <t>2022101433684585540246175050</t>
  </si>
  <si>
    <t>2022101433684585540246190743</t>
  </si>
  <si>
    <t>2022101433684645540246177133</t>
  </si>
  <si>
    <t>2022101433684645540246192148</t>
  </si>
  <si>
    <t>2022101433684645540246192518</t>
  </si>
  <si>
    <t>2022101433684655540246183587</t>
  </si>
  <si>
    <t>2022101433684655540246194790</t>
  </si>
  <si>
    <t>2022101433684735540246170256</t>
  </si>
  <si>
    <t>2022101433684735540246171888</t>
  </si>
  <si>
    <t>2022101433684755540246182684</t>
  </si>
  <si>
    <t>2022101433684755540246183844</t>
  </si>
  <si>
    <t>2022101433684755540246194467</t>
  </si>
  <si>
    <t>2022101433684765540246194632</t>
  </si>
  <si>
    <t>2022101433684765540246195250</t>
  </si>
  <si>
    <t>2022101433685035540246194632</t>
  </si>
  <si>
    <t>2022101433685035540246195250</t>
  </si>
  <si>
    <t>2022111433888195540246195943</t>
  </si>
  <si>
    <t>2022111433888195540246195944</t>
  </si>
  <si>
    <t>2022111433888225540246193316</t>
  </si>
  <si>
    <t>2022111433888675540246183541</t>
  </si>
  <si>
    <t>2022111433989895540246196002</t>
  </si>
  <si>
    <t>2022111433990335540246195999</t>
  </si>
  <si>
    <t>2022111434090625540246195653</t>
  </si>
  <si>
    <t>2022111434091345540246183130</t>
  </si>
  <si>
    <t>2022111434091345540246183538</t>
  </si>
  <si>
    <t>2022111434091345540246192571</t>
  </si>
  <si>
    <t>2022111434091365540246192148</t>
  </si>
  <si>
    <t>2022111434091375540246171759</t>
  </si>
  <si>
    <t>2022111434091375540246177133</t>
  </si>
  <si>
    <t>2022111434091375540246192518</t>
  </si>
  <si>
    <t>2022111434091405540246183558</t>
  </si>
  <si>
    <t>2022111434091405540246183560</t>
  </si>
  <si>
    <t>2022111434091405540246192209</t>
  </si>
  <si>
    <t>2022111434091405540246192462</t>
  </si>
  <si>
    <t>2022111434091405540246192594</t>
  </si>
  <si>
    <t>2022111434091425540246183589</t>
  </si>
  <si>
    <t>2022111434091555540246182684</t>
  </si>
  <si>
    <t>2022111434091555540246194467</t>
  </si>
  <si>
    <t>2022111434091645540246193316</t>
  </si>
  <si>
    <t>2022111434091765540246194632</t>
  </si>
  <si>
    <t>2022111434091765540246195250</t>
  </si>
  <si>
    <t>2022111434091765540246196046</t>
  </si>
  <si>
    <t>2022111434091865540246170256</t>
  </si>
  <si>
    <t>2022111434091865540246171888</t>
  </si>
  <si>
    <t>2022111434092045540246187995</t>
  </si>
  <si>
    <t>2022111434092045540246187998</t>
  </si>
  <si>
    <t>2023011434092055540246196092</t>
  </si>
  <si>
    <t>2022111434092355540246183547</t>
  </si>
  <si>
    <t>2022111434092375540246196065</t>
  </si>
  <si>
    <t>2022111434193005540246192907</t>
  </si>
  <si>
    <t>2022111434193015540246193878</t>
  </si>
  <si>
    <t>2022111434193105540246173472</t>
  </si>
  <si>
    <t>2022111434193105540246175047</t>
  </si>
  <si>
    <t>2022111434193105540246175049</t>
  </si>
  <si>
    <t>2022111434193105540246175050</t>
  </si>
  <si>
    <t>2022101434193325540246171933</t>
  </si>
  <si>
    <t>2022101434193325540246176295</t>
  </si>
  <si>
    <t>2022101434193325540246187987</t>
  </si>
  <si>
    <t>2022101434193325540246188200</t>
  </si>
  <si>
    <t>2022101434193335540246172978</t>
  </si>
  <si>
    <t>2022101434193335540246174174</t>
  </si>
  <si>
    <t>2022101434193335540246176699</t>
  </si>
  <si>
    <t>2022101434193335540246188175</t>
  </si>
  <si>
    <t>2022121434294715540246192907</t>
  </si>
  <si>
    <t>2022121434294725540246192907</t>
  </si>
  <si>
    <t>2022121434294835540246195999</t>
  </si>
  <si>
    <t>2022121434296155540246195943</t>
  </si>
  <si>
    <t>2022121434296155540246195944</t>
  </si>
  <si>
    <t>2022121434296515540246194947</t>
  </si>
  <si>
    <t>2022121434396915540246195943</t>
  </si>
  <si>
    <t>2022121434396915540246195944</t>
  </si>
  <si>
    <t>2022121434397475540246170256</t>
  </si>
  <si>
    <t>2022121434397475540246171888</t>
  </si>
  <si>
    <t>2022121434397485540246170256</t>
  </si>
  <si>
    <t>2022121434397485540246171888</t>
  </si>
  <si>
    <t>2022121434397495540246170256</t>
  </si>
  <si>
    <t>2022121434397495540246171888</t>
  </si>
  <si>
    <t>2022121434498755540246170256</t>
  </si>
  <si>
    <t>2022121434498755540246171888</t>
  </si>
  <si>
    <t>2022121434498765540246170256</t>
  </si>
  <si>
    <t>2022121434498765540246171888</t>
  </si>
  <si>
    <t>2023011434498775540246170256</t>
  </si>
  <si>
    <t>2023011434498775540246171888</t>
  </si>
  <si>
    <t>2022121434499175540246183130</t>
  </si>
  <si>
    <t>2022121434499175540246183537</t>
  </si>
  <si>
    <t>2022121434499295540246196148</t>
  </si>
  <si>
    <t>2022121434499475540246194632</t>
  </si>
  <si>
    <t>2022121434499475540246195250</t>
  </si>
  <si>
    <t>2022121434499475540246196046</t>
  </si>
  <si>
    <t>2022121434499485540246194632</t>
  </si>
  <si>
    <t>2022121434499495540246194632</t>
  </si>
  <si>
    <t>2022121434499515540246194632</t>
  </si>
  <si>
    <t>2022121434499525540246194632</t>
  </si>
  <si>
    <t>2022121434499535540246194632</t>
  </si>
  <si>
    <t>2023011434499615540246192907</t>
  </si>
  <si>
    <t>2023011434499625540246192907</t>
  </si>
  <si>
    <t>2022121434499755540246192148</t>
  </si>
  <si>
    <t>2022121434499775540246195943</t>
  </si>
  <si>
    <t>2022121434499775540246195944</t>
  </si>
  <si>
    <t>2022121434499785540246195943</t>
  </si>
  <si>
    <t>2022121434499785540246195944</t>
  </si>
  <si>
    <t>2022121434499815540246191596</t>
  </si>
  <si>
    <t>2022121434500045540246182684</t>
  </si>
  <si>
    <t>2022121434500045540246194467</t>
  </si>
  <si>
    <t>2022121434600355540246181061</t>
  </si>
  <si>
    <t>2022121434600355540246185278</t>
  </si>
  <si>
    <t>2022121434600375540246183130</t>
  </si>
  <si>
    <t>2022121434600375540246183538</t>
  </si>
  <si>
    <t>2022121434600445540246174095</t>
  </si>
  <si>
    <t>2022121434600445540246175047</t>
  </si>
  <si>
    <t>2022121434600445540246175049</t>
  </si>
  <si>
    <t>2022121434600445540246190743</t>
  </si>
  <si>
    <t>2022121434600455540246183587</t>
  </si>
  <si>
    <t>2022121434600455540246183589</t>
  </si>
  <si>
    <t>2022121434600455540246186352</t>
  </si>
  <si>
    <t>2022121434600475540246183558</t>
  </si>
  <si>
    <t>2022121434600475540246192209</t>
  </si>
  <si>
    <t>2022121434600475540246192462</t>
  </si>
  <si>
    <t>2022121434600475540246192594</t>
  </si>
  <si>
    <t>2022121434600475540246192831</t>
  </si>
  <si>
    <t>2022121434600485540246187995</t>
  </si>
  <si>
    <t>2022121434600515540246177133</t>
  </si>
  <si>
    <t>2022121434600525540246192148</t>
  </si>
  <si>
    <t>2022121434600545540246194632</t>
  </si>
  <si>
    <t>2022121434600565540246185429</t>
  </si>
  <si>
    <t>2022121434600755540246194632</t>
  </si>
  <si>
    <t>2022121434600755540246195250</t>
  </si>
  <si>
    <t>2022121434600755540246196046</t>
  </si>
  <si>
    <t>2022121434600955540246175049</t>
  </si>
  <si>
    <t>2022121434600965540246192148</t>
  </si>
  <si>
    <t>2022121434601075540246196466</t>
  </si>
  <si>
    <t>2022121434601355540246183547</t>
  </si>
  <si>
    <t>2022121434601525540246171933</t>
  </si>
  <si>
    <t>2022121434601525540246176294</t>
  </si>
  <si>
    <t>2022121434601525540246176295</t>
  </si>
  <si>
    <t>2022121434601525540246187987</t>
  </si>
  <si>
    <t>2022121434601525540246188200</t>
  </si>
  <si>
    <t>2022121434601535540246172539</t>
  </si>
  <si>
    <t>2022121434601535540246172669</t>
  </si>
  <si>
    <t>2022121434601535540246172978</t>
  </si>
  <si>
    <t>2022121434601535540246174174</t>
  </si>
  <si>
    <t>2022121434601535540246176699</t>
  </si>
  <si>
    <t>2022121434601575540246185562</t>
  </si>
  <si>
    <t>2022121434601575540246186325</t>
  </si>
  <si>
    <t>2022121434601585540246175047</t>
  </si>
  <si>
    <t>2023011434805215540246192148</t>
  </si>
  <si>
    <t>2023011434805475540246193316</t>
  </si>
  <si>
    <t>2023011434806165540246193878</t>
  </si>
  <si>
    <t>2023011434906835540246170256</t>
  </si>
  <si>
    <t>2023011434906835540246171888</t>
  </si>
  <si>
    <t>2023011434906935540246194632</t>
  </si>
  <si>
    <t>2023011434906945540246195250</t>
  </si>
  <si>
    <t>2023011434906945540246196046</t>
  </si>
  <si>
    <t>2023011434907325540246196148</t>
  </si>
  <si>
    <t>2023011434907615540246191394</t>
  </si>
  <si>
    <t>2023011434907635540246196002</t>
  </si>
  <si>
    <t>2023011434907655540246177133</t>
  </si>
  <si>
    <t>2023011434907655540246192148</t>
  </si>
  <si>
    <t>2023011434907655540246192518</t>
  </si>
  <si>
    <t>2023011434907675540246177376</t>
  </si>
  <si>
    <t>2023011434907725540246170256</t>
  </si>
  <si>
    <t>2023011434907725540246171888</t>
  </si>
  <si>
    <t>2023011434908065540246194632</t>
  </si>
  <si>
    <t>2023011434908065540246195250</t>
  </si>
  <si>
    <t>2023011434908065540246196046</t>
  </si>
  <si>
    <t>2023011434908075540246177133</t>
  </si>
  <si>
    <t>2023011434908075540246192148</t>
  </si>
  <si>
    <t>2023011434908075540246192518</t>
  </si>
  <si>
    <t>2023011434908135540246173492</t>
  </si>
  <si>
    <t>2023011434908215540246181061</t>
  </si>
  <si>
    <t>2023011434908215540246185278</t>
  </si>
  <si>
    <t>2023011434908375540246194632</t>
  </si>
  <si>
    <t>2023011435008655540246194632</t>
  </si>
  <si>
    <t>2023011435008655540246195250</t>
  </si>
  <si>
    <t>2023011435008665540246182684</t>
  </si>
  <si>
    <t>2023011435008665540246194467</t>
  </si>
  <si>
    <t>2023011435008735540246173906</t>
  </si>
  <si>
    <t>2023011435008735540246181016</t>
  </si>
  <si>
    <t>2023011435008745540246183130</t>
  </si>
  <si>
    <t>2023011435008745540246183455</t>
  </si>
  <si>
    <t>2023011435008745540246183538</t>
  </si>
  <si>
    <t>2023011435008765540246183587</t>
  </si>
  <si>
    <t>2023011435008765540246183589</t>
  </si>
  <si>
    <t>2023011435008765540246186352</t>
  </si>
  <si>
    <t>2023011435009475540246191596</t>
  </si>
  <si>
    <t>2023011435009475540246196466</t>
  </si>
  <si>
    <t>2023011435009845540246194632</t>
  </si>
  <si>
    <t>2023011435009875540246192148</t>
  </si>
  <si>
    <t>2023011435009885540246171759</t>
  </si>
  <si>
    <t>2023011435009885540246177133</t>
  </si>
  <si>
    <t>2023011435009885540246192518</t>
  </si>
  <si>
    <t>2023011435010145540246186325</t>
  </si>
  <si>
    <t>2023011435010185540246173472</t>
  </si>
  <si>
    <t>2023011435010185540246174095</t>
  </si>
  <si>
    <t>2023011435010185540246175049</t>
  </si>
  <si>
    <t>2023011435010185540246175050</t>
  </si>
  <si>
    <t>2022121435110445540246174174</t>
  </si>
  <si>
    <t>2022121435110455540246176295</t>
  </si>
  <si>
    <t>2022121435110455540246188200</t>
  </si>
  <si>
    <t>Date Livraison prévue Annéemois</t>
  </si>
  <si>
    <t>2022051426553445540246183547</t>
  </si>
  <si>
    <t>2022051426553445540246185278</t>
  </si>
  <si>
    <t>2022051426653765540246170256</t>
  </si>
  <si>
    <t>2022051426654185540246181016</t>
  </si>
  <si>
    <t>2022051426654995540246177132</t>
  </si>
  <si>
    <t>2022051426654995540246177133</t>
  </si>
  <si>
    <t>2022051426655105540246172978</t>
  </si>
  <si>
    <t>2022051426655105540246174174</t>
  </si>
  <si>
    <t>2022051426655105540246176294</t>
  </si>
  <si>
    <t>2022051426655105540246176295</t>
  </si>
  <si>
    <t>2022051426655105540246184808</t>
  </si>
  <si>
    <t>2022051426655105540246187987</t>
  </si>
  <si>
    <t>2022051426655105540246188200</t>
  </si>
  <si>
    <t>2022051426755425540246184808</t>
  </si>
  <si>
    <t>2022051426755435540246172669</t>
  </si>
  <si>
    <t>2022051426755435540246174174</t>
  </si>
  <si>
    <t>2022051426755435540246176294</t>
  </si>
  <si>
    <t>2022051426755435540246176295</t>
  </si>
  <si>
    <t>2022051426755435540246188175</t>
  </si>
  <si>
    <t>2022051426755435540246188200</t>
  </si>
  <si>
    <t>2022061426858175540246192264</t>
  </si>
  <si>
    <t>2022061426858175540246192265</t>
  </si>
  <si>
    <t>2022061426958565540246170256</t>
  </si>
  <si>
    <t>2022061426958565540246171888</t>
  </si>
  <si>
    <t>2022061426959785540246182684</t>
  </si>
  <si>
    <t>2022061426959785540246183844</t>
  </si>
  <si>
    <t>2022061427060565540246183589</t>
  </si>
  <si>
    <t>2022061427060565540246186351</t>
  </si>
  <si>
    <t>2022061427060565540246186352</t>
  </si>
  <si>
    <t>2022061427061065540246183130</t>
  </si>
  <si>
    <t>2022061427061065540246183455</t>
  </si>
  <si>
    <t>2022061427061115540246171759</t>
  </si>
  <si>
    <t>2022061427061115540246177132</t>
  </si>
  <si>
    <t>2022061427061115540246183562</t>
  </si>
  <si>
    <t>2022061427161365540246192907</t>
  </si>
  <si>
    <t>2022061427161705540246176295</t>
  </si>
  <si>
    <t>2022061427161705540246187987</t>
  </si>
  <si>
    <t>2022061427161765540246185429</t>
  </si>
  <si>
    <t>2022061427162095540246187987</t>
  </si>
  <si>
    <t>2022061427162105540246176699</t>
  </si>
  <si>
    <t>2022071427566725540246171933</t>
  </si>
  <si>
    <t>2022071427566725540246176294</t>
  </si>
  <si>
    <t>2022071427566725540246176295</t>
  </si>
  <si>
    <t>2022071427566725540246187987</t>
  </si>
  <si>
    <t>2022071427566725540246188200</t>
  </si>
  <si>
    <t>2022071427566745540246172978</t>
  </si>
  <si>
    <t>2022071427566745540246174174</t>
  </si>
  <si>
    <t>2022071427566745540246176699</t>
  </si>
  <si>
    <t>2022081432467645540246192264</t>
  </si>
  <si>
    <t>2022081432467645540246192265</t>
  </si>
  <si>
    <t>2022081432670105540246170256</t>
  </si>
  <si>
    <t>2022081432670105540246171888</t>
  </si>
  <si>
    <t>2022081432670335540246175047</t>
  </si>
  <si>
    <t>2022081432670335540246175049</t>
  </si>
  <si>
    <t>2022081432670395540246194330</t>
  </si>
  <si>
    <t>2022081432770905540246171759</t>
  </si>
  <si>
    <t>2022081432770905540246177133</t>
  </si>
  <si>
    <t>2022081432770905540246192148</t>
  </si>
  <si>
    <t>2022081432770905540246192518</t>
  </si>
  <si>
    <t>2022081432771235540246176294</t>
  </si>
  <si>
    <t>2022081432771235540246176295</t>
  </si>
  <si>
    <t>2022081432771235540246188200</t>
  </si>
  <si>
    <t>2022081432771245540246172978</t>
  </si>
  <si>
    <t>2022081432771245540246176699</t>
  </si>
  <si>
    <t>2022081432771245540246188175</t>
  </si>
  <si>
    <t>2022081432871325540246172978</t>
  </si>
  <si>
    <t>2022081432871325540246176699</t>
  </si>
  <si>
    <t>2022081432871325540246188175</t>
  </si>
  <si>
    <t>2022081432871335540246187987</t>
  </si>
  <si>
    <t>2022091433074755540246183558</t>
  </si>
  <si>
    <t>2022091433074755540246192209</t>
  </si>
  <si>
    <t>2022091433074755540246192831</t>
  </si>
  <si>
    <t>2022091433074815540246170256</t>
  </si>
  <si>
    <t>2022091433075255540246194632</t>
  </si>
  <si>
    <t>2022091433176425540246173472</t>
  </si>
  <si>
    <t>2022091433176425540246175047</t>
  </si>
  <si>
    <t>2022091433176425540246175049</t>
  </si>
  <si>
    <t>2022091433176425540246175050</t>
  </si>
  <si>
    <t>2022091433176425540246190743</t>
  </si>
  <si>
    <t>2022091433277125540246195250</t>
  </si>
  <si>
    <t>2022091433277185540246176294</t>
  </si>
  <si>
    <t>2022091433277185540246176295</t>
  </si>
  <si>
    <t>2022091433277185540246187987</t>
  </si>
  <si>
    <t>2022091433277185540246188200</t>
  </si>
  <si>
    <t>2022091433277205540246172669</t>
  </si>
  <si>
    <t>2022091433277205540246172978</t>
  </si>
  <si>
    <t>2022091433277205540246174174</t>
  </si>
  <si>
    <t>2022091433277205540246176699</t>
  </si>
  <si>
    <t>2022091433277205540246192102</t>
  </si>
  <si>
    <t>2022091433277635540246173906</t>
  </si>
  <si>
    <t>2022101433581945540246182684</t>
  </si>
  <si>
    <t>2022101433581945540246183844</t>
  </si>
  <si>
    <t>2022101433582145540246194632</t>
  </si>
  <si>
    <t>2022101433582145540246195250</t>
  </si>
  <si>
    <t>2022101433582245540246188224</t>
  </si>
  <si>
    <t>2022101433582485540246194632</t>
  </si>
  <si>
    <t>2022101433582485540246195250</t>
  </si>
  <si>
    <t>2022111433583155540246194478</t>
  </si>
  <si>
    <t>2022101433683815540246191736</t>
  </si>
  <si>
    <t>2022101433683845540246171759</t>
  </si>
  <si>
    <t>2022101433683845540246177133</t>
  </si>
  <si>
    <t>2022101433683845540246192148</t>
  </si>
  <si>
    <t>2022101433683845540246192518</t>
  </si>
  <si>
    <t>2022101433684495540246171933</t>
  </si>
  <si>
    <t>2022101433684495540246176294</t>
  </si>
  <si>
    <t>2022101433684495540246176295</t>
  </si>
  <si>
    <t>2022101433684495540246188200</t>
  </si>
  <si>
    <t>2022101433684545540246172978</t>
  </si>
  <si>
    <t>2022101433684545540246176699</t>
  </si>
  <si>
    <t>2022101433684875540246187987</t>
  </si>
  <si>
    <t>2022101433684875540246188200</t>
  </si>
  <si>
    <t>2022101433684925540246185429</t>
  </si>
  <si>
    <t>2022101433684925540246185562</t>
  </si>
  <si>
    <t>2022101433684925540246186325</t>
  </si>
  <si>
    <t>2022111433989535540246170256</t>
  </si>
  <si>
    <t>2022111433989535540246171888</t>
  </si>
  <si>
    <t>2022111433990025540246194632</t>
  </si>
  <si>
    <t>2022111433990035540246194632</t>
  </si>
  <si>
    <t>2022111433990035540246195250</t>
  </si>
  <si>
    <t>2022111433990445540246173906</t>
  </si>
  <si>
    <t>2022111433990445540246181016</t>
  </si>
  <si>
    <t>2022111434090825540246177133</t>
  </si>
  <si>
    <t>2022111434090825540246192148</t>
  </si>
  <si>
    <t>2022111434090825540246192518</t>
  </si>
  <si>
    <t>2022111434091545540246180522</t>
  </si>
  <si>
    <t>2022111434091685540246186325</t>
  </si>
  <si>
    <t>2022111434092165540246175049</t>
  </si>
  <si>
    <t>2022111434092165540246190743</t>
  </si>
  <si>
    <t>2022111434092245540246196092</t>
  </si>
  <si>
    <t>2022111434192835540246188175</t>
  </si>
  <si>
    <t>2022111434192845540246171933</t>
  </si>
  <si>
    <t>2022111434192845540246176295</t>
  </si>
  <si>
    <t>2022111434192845540246188200</t>
  </si>
  <si>
    <t>2022111434192855540246191594</t>
  </si>
  <si>
    <t>2022111434193075540246171933</t>
  </si>
  <si>
    <t>2022111434193075540246176295</t>
  </si>
  <si>
    <t>2022111434193075540246187987</t>
  </si>
  <si>
    <t>2022111434193075540246188200</t>
  </si>
  <si>
    <t>2022111434193085540246172669</t>
  </si>
  <si>
    <t>2022111434193085540246172978</t>
  </si>
  <si>
    <t>2023011434498765540246170256</t>
  </si>
  <si>
    <t>2023011434498765540246171888</t>
  </si>
  <si>
    <t>2022121434499715540246171759</t>
  </si>
  <si>
    <t>2022121434499715540246192518</t>
  </si>
  <si>
    <t>2023011434499785540246195943</t>
  </si>
  <si>
    <t>2023011434499785540246195944</t>
  </si>
  <si>
    <t>2022121434600915540246172669</t>
  </si>
  <si>
    <t>2022121434600915540246174174</t>
  </si>
  <si>
    <t>2022121434600915540246176699</t>
  </si>
  <si>
    <t>2022121434600915540246192102</t>
  </si>
  <si>
    <t>2022121434600925540246171933</t>
  </si>
  <si>
    <t>2022121434600925540246176295</t>
  </si>
  <si>
    <t>2022121434600925540246187987</t>
  </si>
  <si>
    <t>2022121434600925540246188200</t>
  </si>
  <si>
    <t>2023011434703135540246194632</t>
  </si>
  <si>
    <t>2023011434805375540246181061</t>
  </si>
  <si>
    <t>2023011434805375540246185278</t>
  </si>
  <si>
    <t>2023011434805525540246194632</t>
  </si>
  <si>
    <t>2023011434805585540246171759</t>
  </si>
  <si>
    <t>2023011434805585540246177133</t>
  </si>
  <si>
    <t>2023011434805585540246192518</t>
  </si>
  <si>
    <t>2023011434805635540246180522</t>
  </si>
  <si>
    <t>2023011434806515540246183589</t>
  </si>
  <si>
    <t>2023011434806515540246194790</t>
  </si>
  <si>
    <t>2023011434806535540246195241</t>
  </si>
  <si>
    <t>2023011434806555540246195653</t>
  </si>
  <si>
    <t>2023011435008605540246173472</t>
  </si>
  <si>
    <t>2023011435008605540246175049</t>
  </si>
  <si>
    <t>2023011435008605540246175050</t>
  </si>
  <si>
    <t>2023011435009365540246185429</t>
  </si>
  <si>
    <t>2023011435009425540246191598</t>
  </si>
  <si>
    <t>2023011435009435540246191594</t>
  </si>
  <si>
    <t>2023011435009675540246172978</t>
  </si>
  <si>
    <t>2023011435009675540246176699</t>
  </si>
  <si>
    <t>2023011435009695540246171933</t>
  </si>
  <si>
    <t>2023011435009695540246187987</t>
  </si>
  <si>
    <t>2023011435009695540246188200</t>
  </si>
  <si>
    <t>2023011435010075540246172539</t>
  </si>
  <si>
    <t>2023011435010075540246172669</t>
  </si>
  <si>
    <t>2023011435010075540246172978</t>
  </si>
  <si>
    <t>2023011435010085540246191598</t>
  </si>
  <si>
    <t>2023011435010095540246171933</t>
  </si>
  <si>
    <t>2023011435010095540246176294</t>
  </si>
  <si>
    <t>2023011435010095540246176295</t>
  </si>
  <si>
    <t>2023011435010095540246187987</t>
  </si>
  <si>
    <t>2023011435010095540246188200</t>
  </si>
  <si>
    <t>2023011435010155540246188175</t>
  </si>
  <si>
    <t>2023011435010165540246196800</t>
  </si>
  <si>
    <t>Famille produits</t>
  </si>
  <si>
    <t>Famille de produits</t>
  </si>
  <si>
    <t>Somme de Stock Moyen (UVC)</t>
  </si>
  <si>
    <t>ANALYSER L'EVOLUTION DU STOCK EN UVC</t>
  </si>
  <si>
    <t>Colonne1</t>
  </si>
  <si>
    <t>TOTAL</t>
  </si>
  <si>
    <t>Date 202205</t>
  </si>
  <si>
    <t>Date 202301</t>
  </si>
  <si>
    <t>EVOLUTION</t>
  </si>
  <si>
    <t>TAUX VARIATION</t>
  </si>
  <si>
    <t>EN POURCENTAGE</t>
  </si>
  <si>
    <t>Prix moyen pondéré</t>
  </si>
  <si>
    <t>Moyenne de Prix moyen pondéré</t>
  </si>
  <si>
    <t>Boulangerie</t>
  </si>
  <si>
    <t>Crèmerie</t>
  </si>
  <si>
    <t>Emballage</t>
  </si>
  <si>
    <t>Mix Légume</t>
  </si>
  <si>
    <t>Volaille</t>
  </si>
  <si>
    <t>total</t>
  </si>
  <si>
    <t>PMP 202205 (€)</t>
  </si>
  <si>
    <t>PMP 202301 (€)</t>
  </si>
  <si>
    <t>Taux de variation (%)</t>
  </si>
  <si>
    <t>Variation (€)</t>
  </si>
  <si>
    <t>ANALYSER L'EVOLUTION DU PRIX MOYEN PAR REFERENCE</t>
  </si>
  <si>
    <t>Nombre de Codes Produits Achetes</t>
  </si>
  <si>
    <t>Nombre références stockées Mai 2022</t>
  </si>
  <si>
    <t>Nombre références stockées Janvier 2023</t>
  </si>
  <si>
    <t>Variation en nombre de référence</t>
  </si>
  <si>
    <t>CONTROLER L'EVOLUTION DU NOMBRE DE REFERENCES STOCKEES</t>
  </si>
  <si>
    <t>Familles produits</t>
  </si>
  <si>
    <t>(Tous)</t>
  </si>
  <si>
    <t>Somme de Expeditions (UVC)</t>
  </si>
  <si>
    <t>ID Receptions</t>
  </si>
  <si>
    <t>202205BOULANGERIE</t>
  </si>
  <si>
    <t>202205CREMERIE</t>
  </si>
  <si>
    <t>202205EMBALLAGES</t>
  </si>
  <si>
    <t>202205MIX LEGUMES</t>
  </si>
  <si>
    <t>202205VOLAILLE</t>
  </si>
  <si>
    <t>202206BOULANGERIE</t>
  </si>
  <si>
    <t>202206CREMERIE</t>
  </si>
  <si>
    <t>202206EMBALLAGES</t>
  </si>
  <si>
    <t>202206MIX LEGUMES</t>
  </si>
  <si>
    <t>202206VOLAILLE</t>
  </si>
  <si>
    <t>202207BOULANGERIE</t>
  </si>
  <si>
    <t>202207CREMERIE</t>
  </si>
  <si>
    <t>202207EMBALLAGES</t>
  </si>
  <si>
    <t>202207MIX LEGUMES</t>
  </si>
  <si>
    <t>202207VOLAILLE</t>
  </si>
  <si>
    <t>202208BOULANGERIE</t>
  </si>
  <si>
    <t>202208CREMERIE</t>
  </si>
  <si>
    <t>202208EMBALLAGES</t>
  </si>
  <si>
    <t>202208MIX LEGUMES</t>
  </si>
  <si>
    <t>202208VOLAILLE</t>
  </si>
  <si>
    <t>202209BOULANGERIE</t>
  </si>
  <si>
    <t>202209CREMERIE</t>
  </si>
  <si>
    <t>202209EMBALLAGES</t>
  </si>
  <si>
    <t>202209MIX LEGUMES</t>
  </si>
  <si>
    <t>202209VOLAILLE</t>
  </si>
  <si>
    <t>202210BOULANGERIE</t>
  </si>
  <si>
    <t>202210CREMERIE</t>
  </si>
  <si>
    <t>202210EMBALLAGES</t>
  </si>
  <si>
    <t>202210MIX LEGUMES</t>
  </si>
  <si>
    <t>202210VOLAILLE</t>
  </si>
  <si>
    <t>202211BOULANGERIE</t>
  </si>
  <si>
    <t>202211CREMERIE</t>
  </si>
  <si>
    <t>202211EMBALLAGES</t>
  </si>
  <si>
    <t>202211MIX LEGUMES</t>
  </si>
  <si>
    <t>202211VOLAILLE</t>
  </si>
  <si>
    <t>202212BOULANGERIE</t>
  </si>
  <si>
    <t>202212CREMERIE</t>
  </si>
  <si>
    <t>202212EMBALLAGES</t>
  </si>
  <si>
    <t>202212MIX LEGUMES</t>
  </si>
  <si>
    <t>202212VOLAILLE</t>
  </si>
  <si>
    <t>202301BOULANGERIE</t>
  </si>
  <si>
    <t>202301CREMERIE</t>
  </si>
  <si>
    <t>202301EMBALLAGES</t>
  </si>
  <si>
    <t>202301MIX LEGUMES</t>
  </si>
  <si>
    <t>202301VOLAILLE</t>
  </si>
  <si>
    <t>QUANTITES RECEPTIONNEES VS QUANTITES EXPEDIEES</t>
  </si>
  <si>
    <t>Qtés réceptionnées - Qtés expédiées</t>
  </si>
  <si>
    <t>Quantités réceptionnées 202205</t>
  </si>
  <si>
    <t>Quantités réceptionnées 202212</t>
  </si>
  <si>
    <t>Variation en nombre</t>
  </si>
  <si>
    <t>Taux variation</t>
  </si>
  <si>
    <t>Quantités expédiées 202205</t>
  </si>
  <si>
    <t>Quantités expédiées 202212</t>
  </si>
  <si>
    <t>Somme de Somme de Qte receptionnee (UVC)</t>
  </si>
  <si>
    <t>Somme de Somme de Expeditions (UVC)</t>
  </si>
  <si>
    <t>Somme de Qte expédiées (UVC)</t>
  </si>
  <si>
    <t>Nombre de Num CDE</t>
  </si>
  <si>
    <t>Colonne2</t>
  </si>
  <si>
    <t>Nombre CDE 202205</t>
  </si>
  <si>
    <t>Nombre CDE 202301</t>
  </si>
  <si>
    <t>Variation</t>
  </si>
  <si>
    <t>Taux de variation</t>
  </si>
  <si>
    <t>ANALYSER L'EVOLUTION DU NOMBRE DE COMMANDES</t>
  </si>
  <si>
    <t>CALCULER LE TAUX DE SERVICE DES CDES RECEPTIONNEES</t>
  </si>
  <si>
    <t>% Taux de service</t>
  </si>
  <si>
    <t>Somme de Qte Commandee (UVC)</t>
  </si>
  <si>
    <t>Somme de Qte Réceptionnée (UVC)</t>
  </si>
  <si>
    <t>Année Mois</t>
  </si>
  <si>
    <t xml:space="preserve">Somme de QUANTITES RECUES </t>
  </si>
  <si>
    <t>Somme de QUANTITES COMMANDEES</t>
  </si>
  <si>
    <t>Moyenne de Taux de Service / commande</t>
  </si>
  <si>
    <t>Points d'écarts (cmde-reçu)</t>
  </si>
  <si>
    <t>Total</t>
  </si>
  <si>
    <t>Taux de service / commande</t>
  </si>
  <si>
    <t>Moyenne de Taux de service / commande</t>
  </si>
  <si>
    <t>TAUX DE SERVICE / COMMANDE 202205</t>
  </si>
  <si>
    <t>TAUX DE SERVICE / COMMANDE 202301</t>
  </si>
  <si>
    <t>ECART EN POINTS</t>
  </si>
  <si>
    <t>TAUX D'EVOLUTION</t>
  </si>
  <si>
    <t>Somme de Moyenne de Taux de Service / commande</t>
  </si>
  <si>
    <t>NB UVC 202205</t>
  </si>
  <si>
    <t>NB UVC 202301</t>
  </si>
  <si>
    <t>EVOLUTION (UVC)</t>
  </si>
  <si>
    <t>TAUX VARIATION NB UVC</t>
  </si>
  <si>
    <t>EVOLUTION € (PMP)</t>
  </si>
  <si>
    <t>TAUX VARIATION PMP</t>
  </si>
  <si>
    <t>Le nombre total d'UVC a augmenté de 67 %</t>
  </si>
  <si>
    <t>Les prix de 3 catégories de produits critiques ont augmentés</t>
  </si>
  <si>
    <t>Le nombre de référence stockées a augmenté de 7, ce qui pourrait expliquer la hausse de stock</t>
  </si>
  <si>
    <t>Le taux de service a baissé de 11%</t>
  </si>
  <si>
    <t>Le nombre de commandes a baissé de 14% soit 17 commandes en tout</t>
  </si>
  <si>
    <t>Les quantités réceptionnées sont supérieures aux quantités expédiés</t>
  </si>
  <si>
    <t>Les références stockées ont augmenté de 8% soit 7 références</t>
  </si>
  <si>
    <t>Les prix de 3 catégories de produits critiques ont augmenté</t>
  </si>
  <si>
    <t>Le stock total a augmenté de 67%</t>
  </si>
  <si>
    <t>4 catégories critiques par la quantité de leurs stocks (même si la catégorie volaille a diminué)</t>
  </si>
  <si>
    <t>4 familles / 5  ont augmenté en 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</si>
</sst>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/m/yyyy"/>
    <numFmt numFmtId="165" formatCode="dd/mm/yy;@"/>
    <numFmt numFmtId="166" formatCode="d/m/yy;@"/>
    <numFmt numFmtId="167" formatCode="0.000"/>
    <numFmt numFmtId="168" formatCode="_-* #,##0.00\ [$€-40C]_-;\-* #,##0.00\ [$€-40C]_-;_-* &quot;-&quot;??\ [$€-40C]_-;_-@_-"/>
    <numFmt numFmtId="169" formatCode="_([$€-2]\ * #,##0.00_);_([$€-2]\ * \(#,##0.00\);_([$€-2]\ * &quot;-&quot;??_);_(@_)"/>
  </numFmts>
  <fonts count="14" x14ac:knownFonts="1">
    <font>
      <sz val="10"/>
      <color rgb="FF000000"/>
      <name val="Arial"/>
      <scheme val="minor"/>
    </font>
    <font>
      <b/>
      <sz val="9"/>
      <color rgb="FFFFFFFF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sz val="9"/>
      <color rgb="FF333333"/>
      <name val="Arial"/>
    </font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9"/>
      <color rgb="FFFFFFFF"/>
      <name val="Arial"/>
      <family val="2"/>
    </font>
    <font>
      <sz val="9"/>
      <color rgb="FF333333"/>
      <name val="Arial"/>
      <family val="2"/>
    </font>
    <font>
      <b/>
      <sz val="10"/>
      <color rgb="FFFF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name val="Arial"/>
      <family val="2"/>
      <scheme val="minor"/>
    </font>
    <font>
      <sz val="10"/>
      <name val="Arial"/>
      <family val="2"/>
      <scheme val="minor"/>
    </font>
    <font>
      <sz val="8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64">
    <xf numFmtId="0" fontId="0" fillId="0" borderId="0" xfId="0"/>
    <xf numFmtId="49" fontId="1" fillId="2" borderId="1" xfId="0" applyNumberFormat="1" applyFont="1" applyFill="1" applyBorder="1" applyAlignment="1">
      <alignment horizontal="left" vertical="center" wrapText="1"/>
    </xf>
    <xf numFmtId="1" fontId="1" fillId="2" borderId="1" xfId="0" applyNumberFormat="1" applyFont="1" applyFill="1" applyBorder="1" applyAlignment="1">
      <alignment horizontal="left" vertical="center" wrapText="1"/>
    </xf>
    <xf numFmtId="1" fontId="2" fillId="0" borderId="0" xfId="0" applyNumberFormat="1" applyFont="1"/>
    <xf numFmtId="0" fontId="2" fillId="0" borderId="0" xfId="0" applyFont="1"/>
    <xf numFmtId="0" fontId="3" fillId="0" borderId="0" xfId="0" applyFont="1"/>
    <xf numFmtId="164" fontId="4" fillId="3" borderId="2" xfId="0" applyNumberFormat="1" applyFont="1" applyFill="1" applyBorder="1" applyAlignment="1">
      <alignment horizontal="left"/>
    </xf>
    <xf numFmtId="1" fontId="4" fillId="3" borderId="2" xfId="0" applyNumberFormat="1" applyFont="1" applyFill="1" applyBorder="1" applyAlignment="1">
      <alignment horizontal="right"/>
    </xf>
    <xf numFmtId="2" fontId="4" fillId="3" borderId="2" xfId="0" applyNumberFormat="1" applyFont="1" applyFill="1" applyBorder="1" applyAlignment="1">
      <alignment horizontal="right"/>
    </xf>
    <xf numFmtId="1" fontId="4" fillId="4" borderId="2" xfId="0" applyNumberFormat="1" applyFont="1" applyFill="1" applyBorder="1" applyAlignment="1">
      <alignment horizontal="right"/>
    </xf>
    <xf numFmtId="2" fontId="4" fillId="4" borderId="2" xfId="0" applyNumberFormat="1" applyFont="1" applyFill="1" applyBorder="1" applyAlignment="1">
      <alignment horizontal="right"/>
    </xf>
    <xf numFmtId="0" fontId="4" fillId="3" borderId="3" xfId="0" applyFont="1" applyFill="1" applyBorder="1" applyAlignment="1">
      <alignment horizontal="left" vertical="center" wrapText="1"/>
    </xf>
    <xf numFmtId="1" fontId="4" fillId="3" borderId="2" xfId="0" applyNumberFormat="1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1" fontId="4" fillId="4" borderId="2" xfId="0" applyNumberFormat="1" applyFont="1" applyFill="1" applyBorder="1" applyAlignment="1">
      <alignment horizontal="left"/>
    </xf>
    <xf numFmtId="0" fontId="4" fillId="3" borderId="3" xfId="0" applyFont="1" applyFill="1" applyBorder="1" applyAlignment="1">
      <alignment horizontal="left" vertical="top" wrapText="1"/>
    </xf>
    <xf numFmtId="1" fontId="4" fillId="3" borderId="3" xfId="0" applyNumberFormat="1" applyFont="1" applyFill="1" applyBorder="1" applyAlignment="1">
      <alignment horizontal="left"/>
    </xf>
    <xf numFmtId="165" fontId="4" fillId="3" borderId="2" xfId="0" applyNumberFormat="1" applyFont="1" applyFill="1" applyBorder="1" applyAlignment="1">
      <alignment horizontal="left"/>
    </xf>
    <xf numFmtId="165" fontId="4" fillId="4" borderId="2" xfId="0" applyNumberFormat="1" applyFont="1" applyFill="1" applyBorder="1" applyAlignment="1">
      <alignment horizontal="left"/>
    </xf>
    <xf numFmtId="0" fontId="6" fillId="0" borderId="0" xfId="0" applyFont="1"/>
    <xf numFmtId="49" fontId="7" fillId="2" borderId="4" xfId="0" applyNumberFormat="1" applyFont="1" applyFill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 wrapText="1"/>
    </xf>
    <xf numFmtId="166" fontId="4" fillId="3" borderId="2" xfId="0" applyNumberFormat="1" applyFont="1" applyFill="1" applyBorder="1" applyAlignment="1">
      <alignment horizontal="left"/>
    </xf>
    <xf numFmtId="166" fontId="4" fillId="4" borderId="2" xfId="0" applyNumberFormat="1" applyFont="1" applyFill="1" applyBorder="1" applyAlignment="1">
      <alignment horizontal="left"/>
    </xf>
    <xf numFmtId="0" fontId="8" fillId="3" borderId="3" xfId="0" applyFont="1" applyFill="1" applyBorder="1" applyAlignment="1">
      <alignment horizontal="left" vertical="center" wrapText="1"/>
    </xf>
    <xf numFmtId="1" fontId="0" fillId="0" borderId="0" xfId="0" applyNumberFormat="1"/>
    <xf numFmtId="0" fontId="8" fillId="3" borderId="3" xfId="0" applyFont="1" applyFill="1" applyBorder="1" applyAlignment="1">
      <alignment horizontal="left" vertical="top" wrapText="1"/>
    </xf>
    <xf numFmtId="1" fontId="7" fillId="2" borderId="1" xfId="0" applyNumberFormat="1" applyFont="1" applyFill="1" applyBorder="1" applyAlignment="1">
      <alignment horizontal="left" vertical="center" wrapText="1"/>
    </xf>
    <xf numFmtId="0" fontId="0" fillId="0" borderId="0" xfId="0" pivotButton="1"/>
    <xf numFmtId="1" fontId="0" fillId="0" borderId="0" xfId="0" applyNumberFormat="1" applyAlignment="1">
      <alignment horizontal="left"/>
    </xf>
    <xf numFmtId="0" fontId="9" fillId="5" borderId="0" xfId="0" applyFont="1" applyFill="1"/>
    <xf numFmtId="9" fontId="0" fillId="0" borderId="0" xfId="1" applyFont="1"/>
    <xf numFmtId="9" fontId="10" fillId="0" borderId="0" xfId="1" applyFont="1"/>
    <xf numFmtId="0" fontId="11" fillId="0" borderId="0" xfId="0" applyFont="1"/>
    <xf numFmtId="167" fontId="11" fillId="0" borderId="0" xfId="0" applyNumberFormat="1" applyFont="1"/>
    <xf numFmtId="9" fontId="11" fillId="0" borderId="0" xfId="1" applyFont="1"/>
    <xf numFmtId="0" fontId="11" fillId="5" borderId="0" xfId="0" applyFont="1" applyFill="1"/>
    <xf numFmtId="0" fontId="11" fillId="6" borderId="0" xfId="0" applyFont="1" applyFill="1"/>
    <xf numFmtId="0" fontId="11" fillId="7" borderId="0" xfId="0" applyFont="1" applyFill="1"/>
    <xf numFmtId="9" fontId="11" fillId="6" borderId="0" xfId="1" applyFont="1" applyFill="1"/>
    <xf numFmtId="168" fontId="4" fillId="3" borderId="3" xfId="0" applyNumberFormat="1" applyFont="1" applyFill="1" applyBorder="1" applyAlignment="1">
      <alignment horizontal="left"/>
    </xf>
    <xf numFmtId="169" fontId="0" fillId="0" borderId="0" xfId="0" applyNumberFormat="1"/>
    <xf numFmtId="168" fontId="11" fillId="0" borderId="0" xfId="0" applyNumberFormat="1" applyFont="1"/>
    <xf numFmtId="168" fontId="11" fillId="6" borderId="0" xfId="0" applyNumberFormat="1" applyFont="1" applyFill="1"/>
    <xf numFmtId="168" fontId="11" fillId="7" borderId="0" xfId="0" applyNumberFormat="1" applyFont="1" applyFill="1"/>
    <xf numFmtId="168" fontId="11" fillId="5" borderId="0" xfId="0" applyNumberFormat="1" applyFont="1" applyFill="1"/>
    <xf numFmtId="0" fontId="11" fillId="8" borderId="0" xfId="0" applyFont="1" applyFill="1"/>
    <xf numFmtId="9" fontId="11" fillId="9" borderId="0" xfId="1" applyFont="1" applyFill="1"/>
    <xf numFmtId="0" fontId="10" fillId="0" borderId="5" xfId="0" applyFont="1" applyBorder="1"/>
    <xf numFmtId="0" fontId="0" fillId="0" borderId="0" xfId="0" applyAlignment="1">
      <alignment horizontal="left"/>
    </xf>
    <xf numFmtId="0" fontId="0" fillId="6" borderId="0" xfId="0" applyFill="1"/>
    <xf numFmtId="0" fontId="6" fillId="7" borderId="0" xfId="0" applyFont="1" applyFill="1"/>
    <xf numFmtId="0" fontId="10" fillId="7" borderId="0" xfId="0" applyFont="1" applyFill="1"/>
    <xf numFmtId="0" fontId="9" fillId="5" borderId="0" xfId="0" applyFont="1" applyFill="1" applyAlignment="1">
      <alignment horizontal="left" wrapText="1"/>
    </xf>
    <xf numFmtId="0" fontId="9" fillId="5" borderId="0" xfId="0" applyFont="1" applyFill="1" applyAlignment="1">
      <alignment horizontal="center"/>
    </xf>
    <xf numFmtId="9" fontId="10" fillId="0" borderId="5" xfId="0" applyNumberFormat="1" applyFont="1" applyBorder="1"/>
    <xf numFmtId="9" fontId="0" fillId="0" borderId="0" xfId="0" applyNumberFormat="1"/>
    <xf numFmtId="0" fontId="12" fillId="0" borderId="0" xfId="0" applyFont="1"/>
    <xf numFmtId="0" fontId="12" fillId="5" borderId="0" xfId="0" applyFont="1" applyFill="1"/>
    <xf numFmtId="9" fontId="12" fillId="0" borderId="0" xfId="1" applyFont="1"/>
    <xf numFmtId="0" fontId="10" fillId="6" borderId="0" xfId="0" applyFont="1" applyFill="1"/>
    <xf numFmtId="9" fontId="10" fillId="6" borderId="5" xfId="0" applyNumberFormat="1" applyFont="1" applyFill="1" applyBorder="1"/>
    <xf numFmtId="9" fontId="0" fillId="7" borderId="0" xfId="1" applyFont="1" applyFill="1"/>
    <xf numFmtId="2" fontId="12" fillId="0" borderId="0" xfId="0" applyNumberFormat="1" applyFont="1"/>
  </cellXfs>
  <cellStyles count="2">
    <cellStyle name="Normal" xfId="0" builtinId="0"/>
    <cellStyle name="Pourcentage" xfId="1" builtinId="5"/>
  </cellStyles>
  <dxfs count="47">
    <dxf>
      <font>
        <strike val="0"/>
        <outline val="0"/>
        <shadow val="0"/>
        <u val="none"/>
        <vertAlign val="baseline"/>
        <sz val="10"/>
        <color auto="1"/>
        <name val="Arial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Arial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Arial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Arial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Arial"/>
        <scheme val="minor"/>
      </font>
    </dxf>
    <dxf>
      <font>
        <b/>
        <strike val="0"/>
        <outline val="0"/>
        <shadow val="0"/>
        <u val="none"/>
        <vertAlign val="baseline"/>
        <sz val="10"/>
        <color auto="1"/>
        <name val="Arial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Arial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</dxf>
    <dxf>
      <numFmt numFmtId="13" formatCode="0%"/>
    </dxf>
    <dxf>
      <numFmt numFmtId="0" formatCode="General"/>
    </dxf>
    <dxf>
      <font>
        <b/>
        <strike val="0"/>
        <outline val="0"/>
        <shadow val="0"/>
        <u val="none"/>
        <vertAlign val="baseline"/>
        <sz val="10"/>
        <color auto="1"/>
        <name val="Arial"/>
        <family val="2"/>
        <scheme val="minor"/>
      </font>
    </dxf>
    <dxf>
      <font>
        <b/>
        <strike val="0"/>
        <outline val="0"/>
        <shadow val="0"/>
        <u val="none"/>
        <vertAlign val="baseline"/>
        <sz val="10"/>
        <color auto="1"/>
        <name val="Arial"/>
        <family val="2"/>
        <scheme val="minor"/>
      </font>
    </dxf>
    <dxf>
      <font>
        <b/>
        <strike val="0"/>
        <outline val="0"/>
        <shadow val="0"/>
        <u val="none"/>
        <vertAlign val="baseline"/>
        <sz val="10"/>
        <color auto="1"/>
        <name val="Arial"/>
        <family val="2"/>
        <scheme val="minor"/>
      </font>
    </dxf>
    <dxf>
      <font>
        <b/>
        <strike val="0"/>
        <outline val="0"/>
        <shadow val="0"/>
        <u val="none"/>
        <vertAlign val="baseline"/>
        <sz val="10"/>
        <color auto="1"/>
        <name val="Arial"/>
        <family val="2"/>
        <scheme val="minor"/>
      </font>
    </dxf>
    <dxf>
      <font>
        <b/>
        <strike val="0"/>
        <outline val="0"/>
        <shadow val="0"/>
        <u val="none"/>
        <vertAlign val="baseline"/>
        <sz val="10"/>
        <color auto="1"/>
        <name val="Arial"/>
        <family val="2"/>
        <scheme val="minor"/>
      </font>
    </dxf>
    <dxf>
      <font>
        <b/>
        <strike val="0"/>
        <outline val="0"/>
        <shadow val="0"/>
        <u val="none"/>
        <vertAlign val="baseline"/>
        <sz val="10"/>
        <color auto="1"/>
        <name val="Arial"/>
        <family val="2"/>
        <scheme val="minor"/>
      </font>
    </dxf>
    <dxf>
      <font>
        <b/>
        <strike val="0"/>
        <outline val="0"/>
        <shadow val="0"/>
        <u val="none"/>
        <vertAlign val="baseline"/>
        <sz val="10"/>
        <color auto="1"/>
        <name val="Arial"/>
        <family val="2"/>
        <scheme val="minor"/>
      </font>
    </dxf>
    <dxf>
      <font>
        <b/>
        <strike val="0"/>
        <outline val="0"/>
        <shadow val="0"/>
        <u val="none"/>
        <vertAlign val="baseline"/>
        <sz val="10"/>
        <color auto="1"/>
        <name val="Arial"/>
        <family val="2"/>
        <scheme val="minor"/>
      </font>
    </dxf>
    <dxf>
      <font>
        <b/>
        <strike val="0"/>
        <outline val="0"/>
        <shadow val="0"/>
        <u val="none"/>
        <vertAlign val="baseline"/>
        <sz val="10"/>
        <color auto="1"/>
        <name val="Arial"/>
        <family val="2"/>
        <scheme val="minor"/>
      </font>
    </dxf>
    <dxf>
      <font>
        <b/>
        <strike val="0"/>
        <outline val="0"/>
        <shadow val="0"/>
        <u val="none"/>
        <vertAlign val="baseline"/>
        <sz val="10"/>
        <color auto="1"/>
        <name val="Arial"/>
        <family val="2"/>
        <scheme val="minor"/>
      </font>
    </dxf>
    <dxf>
      <font>
        <b/>
        <strike val="0"/>
        <outline val="0"/>
        <shadow val="0"/>
        <u val="none"/>
        <vertAlign val="baseline"/>
        <sz val="10"/>
        <color auto="1"/>
        <name val="Arial"/>
        <family val="2"/>
        <scheme val="minor"/>
      </font>
    </dxf>
    <dxf>
      <font>
        <b/>
        <strike val="0"/>
        <outline val="0"/>
        <shadow val="0"/>
        <u val="none"/>
        <vertAlign val="baseline"/>
        <sz val="10"/>
        <color auto="1"/>
        <name val="Arial"/>
        <family val="2"/>
        <scheme val="minor"/>
      </font>
    </dxf>
    <dxf>
      <font>
        <b/>
        <strike val="0"/>
        <outline val="0"/>
        <shadow val="0"/>
        <u val="none"/>
        <vertAlign val="baseline"/>
        <sz val="10"/>
        <color auto="1"/>
        <name val="Arial"/>
        <family val="2"/>
        <scheme val="minor"/>
      </font>
    </dxf>
    <dxf>
      <font>
        <b/>
        <strike val="0"/>
        <outline val="0"/>
        <shadow val="0"/>
        <u val="none"/>
        <vertAlign val="baseline"/>
        <sz val="10"/>
        <color auto="1"/>
        <name val="Arial"/>
        <family val="2"/>
        <scheme val="minor"/>
      </font>
    </dxf>
    <dxf>
      <font>
        <b/>
        <strike val="0"/>
        <outline val="0"/>
        <shadow val="0"/>
        <u val="none"/>
        <vertAlign val="baseline"/>
        <sz val="10"/>
        <color auto="1"/>
        <name val="Arial"/>
        <family val="2"/>
        <scheme val="minor"/>
      </font>
    </dxf>
    <dxf>
      <font>
        <b/>
        <strike val="0"/>
        <outline val="0"/>
        <shadow val="0"/>
        <u val="none"/>
        <vertAlign val="baseline"/>
        <sz val="10"/>
        <color auto="1"/>
        <name val="Arial"/>
        <family val="2"/>
        <scheme val="minor"/>
      </font>
    </dxf>
    <dxf>
      <font>
        <b/>
        <strike val="0"/>
        <outline val="0"/>
        <shadow val="0"/>
        <u val="none"/>
        <vertAlign val="baseline"/>
        <sz val="10"/>
        <color auto="1"/>
        <name val="Arial"/>
        <family val="2"/>
        <scheme val="minor"/>
      </font>
    </dxf>
    <dxf>
      <font>
        <b/>
        <strike val="0"/>
        <outline val="0"/>
        <shadow val="0"/>
        <u val="none"/>
        <vertAlign val="baseline"/>
        <sz val="10"/>
        <color auto="1"/>
        <name val="Arial"/>
        <family val="2"/>
        <scheme val="minor"/>
      </font>
    </dxf>
    <dxf>
      <numFmt numFmtId="169" formatCode="_([$€-2]\ * #,##0.00_);_([$€-2]\ * \(#,##0.00\);_([$€-2]\ * &quot;-&quot;??_);_(@_)"/>
    </dxf>
    <dxf>
      <font>
        <b/>
        <strike val="0"/>
        <outline val="0"/>
        <shadow val="0"/>
        <u val="none"/>
        <vertAlign val="baseline"/>
        <sz val="10"/>
        <color auto="1"/>
        <name val="Arial"/>
        <family val="2"/>
        <scheme val="minor"/>
      </font>
    </dxf>
    <dxf>
      <font>
        <b/>
        <strike val="0"/>
        <outline val="0"/>
        <shadow val="0"/>
        <u val="none"/>
        <vertAlign val="baseline"/>
        <sz val="10"/>
        <color auto="1"/>
        <name val="Arial"/>
        <family val="2"/>
        <scheme val="minor"/>
      </font>
    </dxf>
    <dxf>
      <font>
        <b/>
        <strike val="0"/>
        <outline val="0"/>
        <shadow val="0"/>
        <u val="none"/>
        <vertAlign val="baseline"/>
        <sz val="10"/>
        <color auto="1"/>
        <name val="Arial"/>
        <family val="2"/>
        <scheme val="minor"/>
      </font>
    </dxf>
    <dxf>
      <font>
        <b/>
        <strike val="0"/>
        <outline val="0"/>
        <shadow val="0"/>
        <u val="none"/>
        <vertAlign val="baseline"/>
        <sz val="10"/>
        <color auto="1"/>
        <name val="Arial"/>
        <family val="2"/>
        <scheme val="minor"/>
      </font>
    </dxf>
    <dxf>
      <font>
        <b/>
        <strike val="0"/>
        <outline val="0"/>
        <shadow val="0"/>
        <u val="none"/>
        <vertAlign val="baseline"/>
        <sz val="10"/>
        <color auto="1"/>
        <name val="Arial"/>
        <family val="2"/>
        <scheme val="minor"/>
      </font>
    </dxf>
    <dxf>
      <font>
        <b/>
        <strike val="0"/>
        <outline val="0"/>
        <shadow val="0"/>
        <u val="none"/>
        <vertAlign val="baseline"/>
        <sz val="10"/>
        <color auto="1"/>
        <name val="Arial"/>
        <family val="2"/>
        <scheme val="minor"/>
      </font>
    </dxf>
    <dxf>
      <font>
        <b/>
        <strike val="0"/>
        <outline val="0"/>
        <shadow val="0"/>
        <u val="none"/>
        <vertAlign val="baseline"/>
        <sz val="10"/>
        <color auto="1"/>
        <name val="Arial"/>
        <family val="2"/>
        <scheme val="minor"/>
      </font>
    </dxf>
    <dxf>
      <font>
        <b/>
        <strike val="0"/>
        <outline val="0"/>
        <shadow val="0"/>
        <u val="none"/>
        <vertAlign val="baseline"/>
        <sz val="10"/>
        <color auto="1"/>
        <name val="Arial"/>
        <family val="2"/>
        <scheme val="minor"/>
      </font>
    </dxf>
    <dxf>
      <font>
        <b/>
        <strike val="0"/>
        <outline val="0"/>
        <shadow val="0"/>
        <u val="none"/>
        <vertAlign val="baseline"/>
        <sz val="10"/>
        <color auto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family val="2"/>
        <scheme val="none"/>
      </font>
      <fill>
        <patternFill patternType="solid">
          <fgColor rgb="FFFFFFFF"/>
          <bgColor rgb="FFFFFFFF"/>
        </patternFill>
      </fill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4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7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3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pivotCacheDefinition" Target="pivotCache/pivotCacheDefinition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8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[Données+entrepôt+BestOfFresh - Copy.xlsx]Etape 1!Tableau croisé dynamique2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r>
              <a:rPr lang="fr-FR" b="1">
                <a:solidFill>
                  <a:srgbClr val="FF0000"/>
                </a:solidFill>
              </a:rPr>
              <a:t>+ 67%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'Etape 1'!$B$3:$B$4</c:f>
              <c:strCache>
                <c:ptCount val="1"/>
                <c:pt idx="0">
                  <c:v>BOULANGERIE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'Etape 1'!$A$5:$A$14</c:f>
              <c:strCache>
                <c:ptCount val="9"/>
                <c:pt idx="0">
                  <c:v>202205</c:v>
                </c:pt>
                <c:pt idx="1">
                  <c:v>202206</c:v>
                </c:pt>
                <c:pt idx="2">
                  <c:v>202207</c:v>
                </c:pt>
                <c:pt idx="3">
                  <c:v>202208</c:v>
                </c:pt>
                <c:pt idx="4">
                  <c:v>202209</c:v>
                </c:pt>
                <c:pt idx="5">
                  <c:v>202210</c:v>
                </c:pt>
                <c:pt idx="6">
                  <c:v>202211</c:v>
                </c:pt>
                <c:pt idx="7">
                  <c:v>202212</c:v>
                </c:pt>
                <c:pt idx="8">
                  <c:v>202301</c:v>
                </c:pt>
              </c:strCache>
            </c:strRef>
          </c:cat>
          <c:val>
            <c:numRef>
              <c:f>'Etape 1'!$B$5:$B$14</c:f>
              <c:numCache>
                <c:formatCode>General</c:formatCode>
                <c:ptCount val="9"/>
                <c:pt idx="0">
                  <c:v>10200</c:v>
                </c:pt>
                <c:pt idx="1">
                  <c:v>33814</c:v>
                </c:pt>
                <c:pt idx="2">
                  <c:v>19386</c:v>
                </c:pt>
                <c:pt idx="3">
                  <c:v>32000</c:v>
                </c:pt>
                <c:pt idx="4">
                  <c:v>40725</c:v>
                </c:pt>
                <c:pt idx="5">
                  <c:v>57990</c:v>
                </c:pt>
                <c:pt idx="6">
                  <c:v>77934</c:v>
                </c:pt>
                <c:pt idx="7">
                  <c:v>80717</c:v>
                </c:pt>
                <c:pt idx="8">
                  <c:v>112484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8D-4A5B-96F7-96E46412F113}"/>
            </c:ext>
          </c:extLst>
        </c:ser>
        <c:ser>
          <c:idx val="1"/>
          <c:order val="1"/>
          <c:tx>
            <c:strRef>
              <c:f>'Etape 1'!$C$3:$C$4</c:f>
              <c:strCache>
                <c:ptCount val="1"/>
                <c:pt idx="0">
                  <c:v>CREMERIE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'Etape 1'!$A$5:$A$14</c:f>
              <c:strCache>
                <c:ptCount val="9"/>
                <c:pt idx="0">
                  <c:v>202205</c:v>
                </c:pt>
                <c:pt idx="1">
                  <c:v>202206</c:v>
                </c:pt>
                <c:pt idx="2">
                  <c:v>202207</c:v>
                </c:pt>
                <c:pt idx="3">
                  <c:v>202208</c:v>
                </c:pt>
                <c:pt idx="4">
                  <c:v>202209</c:v>
                </c:pt>
                <c:pt idx="5">
                  <c:v>202210</c:v>
                </c:pt>
                <c:pt idx="6">
                  <c:v>202211</c:v>
                </c:pt>
                <c:pt idx="7">
                  <c:v>202212</c:v>
                </c:pt>
                <c:pt idx="8">
                  <c:v>202301</c:v>
                </c:pt>
              </c:strCache>
            </c:strRef>
          </c:cat>
          <c:val>
            <c:numRef>
              <c:f>'Etape 1'!$C$5:$C$14</c:f>
              <c:numCache>
                <c:formatCode>General</c:formatCode>
                <c:ptCount val="9"/>
                <c:pt idx="0">
                  <c:v>22508</c:v>
                </c:pt>
                <c:pt idx="1">
                  <c:v>24700</c:v>
                </c:pt>
                <c:pt idx="2">
                  <c:v>18537</c:v>
                </c:pt>
                <c:pt idx="3">
                  <c:v>25112</c:v>
                </c:pt>
                <c:pt idx="4">
                  <c:v>27558</c:v>
                </c:pt>
                <c:pt idx="5">
                  <c:v>39661</c:v>
                </c:pt>
                <c:pt idx="6">
                  <c:v>37794</c:v>
                </c:pt>
                <c:pt idx="7">
                  <c:v>25570</c:v>
                </c:pt>
                <c:pt idx="8">
                  <c:v>40564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98D-4A5B-96F7-96E46412F113}"/>
            </c:ext>
          </c:extLst>
        </c:ser>
        <c:ser>
          <c:idx val="2"/>
          <c:order val="2"/>
          <c:tx>
            <c:strRef>
              <c:f>'Etape 1'!$D$3:$D$4</c:f>
              <c:strCache>
                <c:ptCount val="1"/>
                <c:pt idx="0">
                  <c:v>EMBALLAGES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'Etape 1'!$A$5:$A$14</c:f>
              <c:strCache>
                <c:ptCount val="9"/>
                <c:pt idx="0">
                  <c:v>202205</c:v>
                </c:pt>
                <c:pt idx="1">
                  <c:v>202206</c:v>
                </c:pt>
                <c:pt idx="2">
                  <c:v>202207</c:v>
                </c:pt>
                <c:pt idx="3">
                  <c:v>202208</c:v>
                </c:pt>
                <c:pt idx="4">
                  <c:v>202209</c:v>
                </c:pt>
                <c:pt idx="5">
                  <c:v>202210</c:v>
                </c:pt>
                <c:pt idx="6">
                  <c:v>202211</c:v>
                </c:pt>
                <c:pt idx="7">
                  <c:v>202212</c:v>
                </c:pt>
                <c:pt idx="8">
                  <c:v>202301</c:v>
                </c:pt>
              </c:strCache>
            </c:strRef>
          </c:cat>
          <c:val>
            <c:numRef>
              <c:f>'Etape 1'!$D$5:$D$14</c:f>
              <c:numCache>
                <c:formatCode>General</c:formatCode>
                <c:ptCount val="9"/>
                <c:pt idx="0">
                  <c:v>3029</c:v>
                </c:pt>
                <c:pt idx="1">
                  <c:v>6102</c:v>
                </c:pt>
                <c:pt idx="2">
                  <c:v>5057</c:v>
                </c:pt>
                <c:pt idx="3">
                  <c:v>4106</c:v>
                </c:pt>
                <c:pt idx="4">
                  <c:v>7943</c:v>
                </c:pt>
                <c:pt idx="5">
                  <c:v>6468</c:v>
                </c:pt>
                <c:pt idx="6">
                  <c:v>5938</c:v>
                </c:pt>
                <c:pt idx="7">
                  <c:v>7702</c:v>
                </c:pt>
                <c:pt idx="8">
                  <c:v>7897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98D-4A5B-96F7-96E46412F113}"/>
            </c:ext>
          </c:extLst>
        </c:ser>
        <c:ser>
          <c:idx val="3"/>
          <c:order val="3"/>
          <c:tx>
            <c:strRef>
              <c:f>'Etape 1'!$E$3:$E$4</c:f>
              <c:strCache>
                <c:ptCount val="1"/>
                <c:pt idx="0">
                  <c:v>MIX LEGUMES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'Etape 1'!$A$5:$A$14</c:f>
              <c:strCache>
                <c:ptCount val="9"/>
                <c:pt idx="0">
                  <c:v>202205</c:v>
                </c:pt>
                <c:pt idx="1">
                  <c:v>202206</c:v>
                </c:pt>
                <c:pt idx="2">
                  <c:v>202207</c:v>
                </c:pt>
                <c:pt idx="3">
                  <c:v>202208</c:v>
                </c:pt>
                <c:pt idx="4">
                  <c:v>202209</c:v>
                </c:pt>
                <c:pt idx="5">
                  <c:v>202210</c:v>
                </c:pt>
                <c:pt idx="6">
                  <c:v>202211</c:v>
                </c:pt>
                <c:pt idx="7">
                  <c:v>202212</c:v>
                </c:pt>
                <c:pt idx="8">
                  <c:v>202301</c:v>
                </c:pt>
              </c:strCache>
            </c:strRef>
          </c:cat>
          <c:val>
            <c:numRef>
              <c:f>'Etape 1'!$E$5:$E$14</c:f>
              <c:numCache>
                <c:formatCode>General</c:formatCode>
                <c:ptCount val="9"/>
                <c:pt idx="0">
                  <c:v>97637</c:v>
                </c:pt>
                <c:pt idx="1">
                  <c:v>175992</c:v>
                </c:pt>
                <c:pt idx="2">
                  <c:v>128605</c:v>
                </c:pt>
                <c:pt idx="3">
                  <c:v>84384</c:v>
                </c:pt>
                <c:pt idx="4">
                  <c:v>85499</c:v>
                </c:pt>
                <c:pt idx="5">
                  <c:v>76507</c:v>
                </c:pt>
                <c:pt idx="6">
                  <c:v>94020</c:v>
                </c:pt>
                <c:pt idx="7">
                  <c:v>93722</c:v>
                </c:pt>
                <c:pt idx="8">
                  <c:v>112450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98D-4A5B-96F7-96E46412F113}"/>
            </c:ext>
          </c:extLst>
        </c:ser>
        <c:ser>
          <c:idx val="4"/>
          <c:order val="4"/>
          <c:tx>
            <c:strRef>
              <c:f>'Etape 1'!$F$3:$F$4</c:f>
              <c:strCache>
                <c:ptCount val="1"/>
                <c:pt idx="0">
                  <c:v>VOLAILLE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'Etape 1'!$A$5:$A$14</c:f>
              <c:strCache>
                <c:ptCount val="9"/>
                <c:pt idx="0">
                  <c:v>202205</c:v>
                </c:pt>
                <c:pt idx="1">
                  <c:v>202206</c:v>
                </c:pt>
                <c:pt idx="2">
                  <c:v>202207</c:v>
                </c:pt>
                <c:pt idx="3">
                  <c:v>202208</c:v>
                </c:pt>
                <c:pt idx="4">
                  <c:v>202209</c:v>
                </c:pt>
                <c:pt idx="5">
                  <c:v>202210</c:v>
                </c:pt>
                <c:pt idx="6">
                  <c:v>202211</c:v>
                </c:pt>
                <c:pt idx="7">
                  <c:v>202212</c:v>
                </c:pt>
                <c:pt idx="8">
                  <c:v>202301</c:v>
                </c:pt>
              </c:strCache>
            </c:strRef>
          </c:cat>
          <c:val>
            <c:numRef>
              <c:f>'Etape 1'!$F$5:$F$14</c:f>
              <c:numCache>
                <c:formatCode>General</c:formatCode>
                <c:ptCount val="9"/>
                <c:pt idx="0">
                  <c:v>73990</c:v>
                </c:pt>
                <c:pt idx="1">
                  <c:v>110913</c:v>
                </c:pt>
                <c:pt idx="2">
                  <c:v>112836</c:v>
                </c:pt>
                <c:pt idx="3">
                  <c:v>134970</c:v>
                </c:pt>
                <c:pt idx="4">
                  <c:v>85126</c:v>
                </c:pt>
                <c:pt idx="5">
                  <c:v>64534</c:v>
                </c:pt>
                <c:pt idx="6">
                  <c:v>185361</c:v>
                </c:pt>
                <c:pt idx="7">
                  <c:v>199341</c:v>
                </c:pt>
                <c:pt idx="8">
                  <c:v>72083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98D-4A5B-96F7-96E46412F1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4188912"/>
        <c:axId val="834191312"/>
      </c:barChart>
      <c:catAx>
        <c:axId val="834188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34191312"/>
        <c:crosses val="autoZero"/>
        <c:auto val="1"/>
        <c:lblAlgn val="ctr"/>
        <c:lblOffset val="100"/>
        <c:noMultiLvlLbl val="0"/>
      </c:catAx>
      <c:valAx>
        <c:axId val="83419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34188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[Données+entrepôt+BestOfFresh - Copy.xlsx]Etape 2!Tableau croisé dynamique3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'Etape 2'!$B$3:$B$4</c:f>
              <c:strCache>
                <c:ptCount val="1"/>
                <c:pt idx="0">
                  <c:v>BOULANGERIE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'Etape 2'!$A$5:$A$14</c:f>
              <c:strCache>
                <c:ptCount val="9"/>
                <c:pt idx="0">
                  <c:v>202205</c:v>
                </c:pt>
                <c:pt idx="1">
                  <c:v>202206</c:v>
                </c:pt>
                <c:pt idx="2">
                  <c:v>202207</c:v>
                </c:pt>
                <c:pt idx="3">
                  <c:v>202208</c:v>
                </c:pt>
                <c:pt idx="4">
                  <c:v>202209</c:v>
                </c:pt>
                <c:pt idx="5">
                  <c:v>202210</c:v>
                </c:pt>
                <c:pt idx="6">
                  <c:v>202211</c:v>
                </c:pt>
                <c:pt idx="7">
                  <c:v>202212</c:v>
                </c:pt>
                <c:pt idx="8">
                  <c:v>202301</c:v>
                </c:pt>
              </c:strCache>
            </c:strRef>
          </c:cat>
          <c:val>
            <c:numRef>
              <c:f>'Etape 2'!$B$5:$B$14</c:f>
              <c:numCache>
                <c:formatCode>_([$€-2]\ * #,##0.00_);_([$€-2]\ * \(#,##0.00\);_([$€-2]\ * "-"??_);_(@_)</c:formatCode>
                <c:ptCount val="9"/>
                <c:pt idx="0">
                  <c:v>38.782207668228054</c:v>
                </c:pt>
                <c:pt idx="1">
                  <c:v>36.247969607946615</c:v>
                </c:pt>
                <c:pt idx="2">
                  <c:v>36.255925471931434</c:v>
                </c:pt>
                <c:pt idx="3">
                  <c:v>34.848725540037975</c:v>
                </c:pt>
                <c:pt idx="4">
                  <c:v>38.696404070606945</c:v>
                </c:pt>
                <c:pt idx="5">
                  <c:v>37.317545708387357</c:v>
                </c:pt>
                <c:pt idx="6">
                  <c:v>36.66770916967026</c:v>
                </c:pt>
                <c:pt idx="7">
                  <c:v>38.876562314721674</c:v>
                </c:pt>
                <c:pt idx="8">
                  <c:v>36.988693167791709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DB-4F86-ADCE-8A0E9E6B2A73}"/>
            </c:ext>
          </c:extLst>
        </c:ser>
        <c:ser>
          <c:idx val="1"/>
          <c:order val="1"/>
          <c:tx>
            <c:strRef>
              <c:f>'Etape 2'!$C$3:$C$4</c:f>
              <c:strCache>
                <c:ptCount val="1"/>
                <c:pt idx="0">
                  <c:v>CREMERIE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'Etape 2'!$A$5:$A$14</c:f>
              <c:strCache>
                <c:ptCount val="9"/>
                <c:pt idx="0">
                  <c:v>202205</c:v>
                </c:pt>
                <c:pt idx="1">
                  <c:v>202206</c:v>
                </c:pt>
                <c:pt idx="2">
                  <c:v>202207</c:v>
                </c:pt>
                <c:pt idx="3">
                  <c:v>202208</c:v>
                </c:pt>
                <c:pt idx="4">
                  <c:v>202209</c:v>
                </c:pt>
                <c:pt idx="5">
                  <c:v>202210</c:v>
                </c:pt>
                <c:pt idx="6">
                  <c:v>202211</c:v>
                </c:pt>
                <c:pt idx="7">
                  <c:v>202212</c:v>
                </c:pt>
                <c:pt idx="8">
                  <c:v>202301</c:v>
                </c:pt>
              </c:strCache>
            </c:strRef>
          </c:cat>
          <c:val>
            <c:numRef>
              <c:f>'Etape 2'!$C$5:$C$14</c:f>
              <c:numCache>
                <c:formatCode>_([$€-2]\ * #,##0.00_);_([$€-2]\ * \(#,##0.00\);_([$€-2]\ * "-"??_);_(@_)</c:formatCode>
                <c:ptCount val="9"/>
                <c:pt idx="0">
                  <c:v>9.2999931701132983</c:v>
                </c:pt>
                <c:pt idx="1">
                  <c:v>10.094536442134059</c:v>
                </c:pt>
                <c:pt idx="2">
                  <c:v>11.141104613731901</c:v>
                </c:pt>
                <c:pt idx="3">
                  <c:v>10.174996364876868</c:v>
                </c:pt>
                <c:pt idx="4">
                  <c:v>10.090032225328246</c:v>
                </c:pt>
                <c:pt idx="5">
                  <c:v>10.322270656053606</c:v>
                </c:pt>
                <c:pt idx="6">
                  <c:v>10.387565739641611</c:v>
                </c:pt>
                <c:pt idx="7">
                  <c:v>12.570939885021533</c:v>
                </c:pt>
                <c:pt idx="8">
                  <c:v>13.389689706950826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DB-4F86-ADCE-8A0E9E6B2A73}"/>
            </c:ext>
          </c:extLst>
        </c:ser>
        <c:ser>
          <c:idx val="2"/>
          <c:order val="2"/>
          <c:tx>
            <c:strRef>
              <c:f>'Etape 2'!$D$3:$D$4</c:f>
              <c:strCache>
                <c:ptCount val="1"/>
                <c:pt idx="0">
                  <c:v>EMBALLAGES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'Etape 2'!$A$5:$A$14</c:f>
              <c:strCache>
                <c:ptCount val="9"/>
                <c:pt idx="0">
                  <c:v>202205</c:v>
                </c:pt>
                <c:pt idx="1">
                  <c:v>202206</c:v>
                </c:pt>
                <c:pt idx="2">
                  <c:v>202207</c:v>
                </c:pt>
                <c:pt idx="3">
                  <c:v>202208</c:v>
                </c:pt>
                <c:pt idx="4">
                  <c:v>202209</c:v>
                </c:pt>
                <c:pt idx="5">
                  <c:v>202210</c:v>
                </c:pt>
                <c:pt idx="6">
                  <c:v>202211</c:v>
                </c:pt>
                <c:pt idx="7">
                  <c:v>202212</c:v>
                </c:pt>
                <c:pt idx="8">
                  <c:v>202301</c:v>
                </c:pt>
              </c:strCache>
            </c:strRef>
          </c:cat>
          <c:val>
            <c:numRef>
              <c:f>'Etape 2'!$D$5:$D$14</c:f>
              <c:numCache>
                <c:formatCode>_([$€-2]\ * #,##0.00_);_([$€-2]\ * \(#,##0.00\);_([$€-2]\ * "-"??_);_(@_)</c:formatCode>
                <c:ptCount val="9"/>
                <c:pt idx="0">
                  <c:v>129.04166148862507</c:v>
                </c:pt>
                <c:pt idx="1">
                  <c:v>109.16283921916943</c:v>
                </c:pt>
                <c:pt idx="2">
                  <c:v>113.54733930501077</c:v>
                </c:pt>
                <c:pt idx="3">
                  <c:v>83.228830362460485</c:v>
                </c:pt>
                <c:pt idx="4">
                  <c:v>80.603717171307522</c:v>
                </c:pt>
                <c:pt idx="5">
                  <c:v>73.765197065031614</c:v>
                </c:pt>
                <c:pt idx="6">
                  <c:v>71.680903298316963</c:v>
                </c:pt>
                <c:pt idx="7">
                  <c:v>75.820513836402938</c:v>
                </c:pt>
                <c:pt idx="8">
                  <c:v>77.940611263945854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DB-4F86-ADCE-8A0E9E6B2A73}"/>
            </c:ext>
          </c:extLst>
        </c:ser>
        <c:ser>
          <c:idx val="3"/>
          <c:order val="3"/>
          <c:tx>
            <c:strRef>
              <c:f>'Etape 2'!$E$3:$E$4</c:f>
              <c:strCache>
                <c:ptCount val="1"/>
                <c:pt idx="0">
                  <c:v>MIX LEGUMES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'Etape 2'!$A$5:$A$14</c:f>
              <c:strCache>
                <c:ptCount val="9"/>
                <c:pt idx="0">
                  <c:v>202205</c:v>
                </c:pt>
                <c:pt idx="1">
                  <c:v>202206</c:v>
                </c:pt>
                <c:pt idx="2">
                  <c:v>202207</c:v>
                </c:pt>
                <c:pt idx="3">
                  <c:v>202208</c:v>
                </c:pt>
                <c:pt idx="4">
                  <c:v>202209</c:v>
                </c:pt>
                <c:pt idx="5">
                  <c:v>202210</c:v>
                </c:pt>
                <c:pt idx="6">
                  <c:v>202211</c:v>
                </c:pt>
                <c:pt idx="7">
                  <c:v>202212</c:v>
                </c:pt>
                <c:pt idx="8">
                  <c:v>202301</c:v>
                </c:pt>
              </c:strCache>
            </c:strRef>
          </c:cat>
          <c:val>
            <c:numRef>
              <c:f>'Etape 2'!$E$5:$E$14</c:f>
              <c:numCache>
                <c:formatCode>_([$€-2]\ * #,##0.00_);_([$€-2]\ * \(#,##0.00\);_([$€-2]\ * "-"??_);_(@_)</c:formatCode>
                <c:ptCount val="9"/>
                <c:pt idx="0">
                  <c:v>8.8111569231614411</c:v>
                </c:pt>
                <c:pt idx="1">
                  <c:v>8.5310333232769135</c:v>
                </c:pt>
                <c:pt idx="2">
                  <c:v>8.4947828160302272</c:v>
                </c:pt>
                <c:pt idx="3">
                  <c:v>8.8680843071180373</c:v>
                </c:pt>
                <c:pt idx="4">
                  <c:v>8.7794679706945473</c:v>
                </c:pt>
                <c:pt idx="5">
                  <c:v>10.412104080757647</c:v>
                </c:pt>
                <c:pt idx="6">
                  <c:v>10.558482527968287</c:v>
                </c:pt>
                <c:pt idx="7">
                  <c:v>10.486326622134772</c:v>
                </c:pt>
                <c:pt idx="8">
                  <c:v>10.839103483296354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5DB-4F86-ADCE-8A0E9E6B2A73}"/>
            </c:ext>
          </c:extLst>
        </c:ser>
        <c:ser>
          <c:idx val="4"/>
          <c:order val="4"/>
          <c:tx>
            <c:strRef>
              <c:f>'Etape 2'!$F$3:$F$4</c:f>
              <c:strCache>
                <c:ptCount val="1"/>
                <c:pt idx="0">
                  <c:v>VOLAILLE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'Etape 2'!$A$5:$A$14</c:f>
              <c:strCache>
                <c:ptCount val="9"/>
                <c:pt idx="0">
                  <c:v>202205</c:v>
                </c:pt>
                <c:pt idx="1">
                  <c:v>202206</c:v>
                </c:pt>
                <c:pt idx="2">
                  <c:v>202207</c:v>
                </c:pt>
                <c:pt idx="3">
                  <c:v>202208</c:v>
                </c:pt>
                <c:pt idx="4">
                  <c:v>202209</c:v>
                </c:pt>
                <c:pt idx="5">
                  <c:v>202210</c:v>
                </c:pt>
                <c:pt idx="6">
                  <c:v>202211</c:v>
                </c:pt>
                <c:pt idx="7">
                  <c:v>202212</c:v>
                </c:pt>
                <c:pt idx="8">
                  <c:v>202301</c:v>
                </c:pt>
              </c:strCache>
            </c:strRef>
          </c:cat>
          <c:val>
            <c:numRef>
              <c:f>'Etape 2'!$F$5:$F$14</c:f>
              <c:numCache>
                <c:formatCode>_([$€-2]\ * #,##0.00_);_([$€-2]\ * \(#,##0.00\);_([$€-2]\ * "-"??_);_(@_)</c:formatCode>
                <c:ptCount val="9"/>
                <c:pt idx="0">
                  <c:v>11.731783834726134</c:v>
                </c:pt>
                <c:pt idx="1">
                  <c:v>11.368460585020619</c:v>
                </c:pt>
                <c:pt idx="2">
                  <c:v>10.949136619082953</c:v>
                </c:pt>
                <c:pt idx="3">
                  <c:v>9.4230254755730858</c:v>
                </c:pt>
                <c:pt idx="4">
                  <c:v>9.4166482192287884</c:v>
                </c:pt>
                <c:pt idx="5">
                  <c:v>10.644136845960194</c:v>
                </c:pt>
                <c:pt idx="6">
                  <c:v>15.615093616304055</c:v>
                </c:pt>
                <c:pt idx="7">
                  <c:v>15.506347080514391</c:v>
                </c:pt>
                <c:pt idx="8">
                  <c:v>17.33626588835304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5DB-4F86-ADCE-8A0E9E6B2A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5318336"/>
        <c:axId val="935346656"/>
      </c:lineChart>
      <c:catAx>
        <c:axId val="935318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35346656"/>
        <c:crosses val="autoZero"/>
        <c:auto val="1"/>
        <c:lblAlgn val="ctr"/>
        <c:lblOffset val="100"/>
        <c:noMultiLvlLbl val="0"/>
      </c:catAx>
      <c:valAx>
        <c:axId val="93534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€-2]\ * #,##0.00_);_([$€-2]\ * \(#,##0.00\);_([$€-2]\ 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35318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[Données+entrepôt+BestOfFresh - Copy.xlsx]Etape 3!Tableau croisé dynamique7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6256707181988516E-2"/>
          <c:y val="0.11698994942705332"/>
          <c:w val="0.73719546859217711"/>
          <c:h val="0.70512579220280391"/>
        </c:manualLayout>
      </c:layout>
      <c:lineChart>
        <c:grouping val="standard"/>
        <c:varyColors val="0"/>
        <c:ser>
          <c:idx val="0"/>
          <c:order val="0"/>
          <c:tx>
            <c:strRef>
              <c:f>'Etape 3'!$B$1:$B$2</c:f>
              <c:strCache>
                <c:ptCount val="1"/>
                <c:pt idx="0">
                  <c:v>BOULANGERIE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'Etape 3'!$A$3:$A$11</c:f>
              <c:strCache>
                <c:ptCount val="9"/>
                <c:pt idx="0">
                  <c:v>202205</c:v>
                </c:pt>
                <c:pt idx="1">
                  <c:v>202206</c:v>
                </c:pt>
                <c:pt idx="2">
                  <c:v>202207</c:v>
                </c:pt>
                <c:pt idx="3">
                  <c:v>202208</c:v>
                </c:pt>
                <c:pt idx="4">
                  <c:v>202209</c:v>
                </c:pt>
                <c:pt idx="5">
                  <c:v>202210</c:v>
                </c:pt>
                <c:pt idx="6">
                  <c:v>202211</c:v>
                </c:pt>
                <c:pt idx="7">
                  <c:v>202212</c:v>
                </c:pt>
                <c:pt idx="8">
                  <c:v>202301</c:v>
                </c:pt>
              </c:strCache>
            </c:strRef>
          </c:cat>
          <c:val>
            <c:numRef>
              <c:f>'Etape 3'!$B$3:$B$11</c:f>
              <c:numCache>
                <c:formatCode>General</c:formatCode>
                <c:ptCount val="9"/>
                <c:pt idx="0">
                  <c:v>13</c:v>
                </c:pt>
                <c:pt idx="1">
                  <c:v>15</c:v>
                </c:pt>
                <c:pt idx="2">
                  <c:v>15</c:v>
                </c:pt>
                <c:pt idx="3">
                  <c:v>16</c:v>
                </c:pt>
                <c:pt idx="4">
                  <c:v>14</c:v>
                </c:pt>
                <c:pt idx="5">
                  <c:v>16</c:v>
                </c:pt>
                <c:pt idx="6">
                  <c:v>17</c:v>
                </c:pt>
                <c:pt idx="7">
                  <c:v>16</c:v>
                </c:pt>
                <c:pt idx="8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17-4835-9532-7CC63EC575F9}"/>
            </c:ext>
          </c:extLst>
        </c:ser>
        <c:ser>
          <c:idx val="1"/>
          <c:order val="1"/>
          <c:tx>
            <c:strRef>
              <c:f>'Etape 3'!$C$1:$C$2</c:f>
              <c:strCache>
                <c:ptCount val="1"/>
                <c:pt idx="0">
                  <c:v>CREMERIE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'Etape 3'!$A$3:$A$11</c:f>
              <c:strCache>
                <c:ptCount val="9"/>
                <c:pt idx="0">
                  <c:v>202205</c:v>
                </c:pt>
                <c:pt idx="1">
                  <c:v>202206</c:v>
                </c:pt>
                <c:pt idx="2">
                  <c:v>202207</c:v>
                </c:pt>
                <c:pt idx="3">
                  <c:v>202208</c:v>
                </c:pt>
                <c:pt idx="4">
                  <c:v>202209</c:v>
                </c:pt>
                <c:pt idx="5">
                  <c:v>202210</c:v>
                </c:pt>
                <c:pt idx="6">
                  <c:v>202211</c:v>
                </c:pt>
                <c:pt idx="7">
                  <c:v>202212</c:v>
                </c:pt>
                <c:pt idx="8">
                  <c:v>202301</c:v>
                </c:pt>
              </c:strCache>
            </c:strRef>
          </c:cat>
          <c:val>
            <c:numRef>
              <c:f>'Etape 3'!$C$3:$C$11</c:f>
              <c:numCache>
                <c:formatCode>General</c:formatCode>
                <c:ptCount val="9"/>
                <c:pt idx="0">
                  <c:v>21</c:v>
                </c:pt>
                <c:pt idx="1">
                  <c:v>24</c:v>
                </c:pt>
                <c:pt idx="2">
                  <c:v>22</c:v>
                </c:pt>
                <c:pt idx="3">
                  <c:v>23</c:v>
                </c:pt>
                <c:pt idx="4">
                  <c:v>22</c:v>
                </c:pt>
                <c:pt idx="5">
                  <c:v>25</c:v>
                </c:pt>
                <c:pt idx="6">
                  <c:v>25</c:v>
                </c:pt>
                <c:pt idx="7">
                  <c:v>27</c:v>
                </c:pt>
                <c:pt idx="8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817-4835-9532-7CC63EC575F9}"/>
            </c:ext>
          </c:extLst>
        </c:ser>
        <c:ser>
          <c:idx val="2"/>
          <c:order val="2"/>
          <c:tx>
            <c:strRef>
              <c:f>'Etape 3'!$D$1:$D$2</c:f>
              <c:strCache>
                <c:ptCount val="1"/>
                <c:pt idx="0">
                  <c:v>EMBALLAGES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'Etape 3'!$A$3:$A$11</c:f>
              <c:strCache>
                <c:ptCount val="9"/>
                <c:pt idx="0">
                  <c:v>202205</c:v>
                </c:pt>
                <c:pt idx="1">
                  <c:v>202206</c:v>
                </c:pt>
                <c:pt idx="2">
                  <c:v>202207</c:v>
                </c:pt>
                <c:pt idx="3">
                  <c:v>202208</c:v>
                </c:pt>
                <c:pt idx="4">
                  <c:v>202209</c:v>
                </c:pt>
                <c:pt idx="5">
                  <c:v>202210</c:v>
                </c:pt>
                <c:pt idx="6">
                  <c:v>202211</c:v>
                </c:pt>
                <c:pt idx="7">
                  <c:v>202212</c:v>
                </c:pt>
                <c:pt idx="8">
                  <c:v>202301</c:v>
                </c:pt>
              </c:strCache>
            </c:strRef>
          </c:cat>
          <c:val>
            <c:numRef>
              <c:f>'Etape 3'!$D$3:$D$11</c:f>
              <c:numCache>
                <c:formatCode>General</c:formatCode>
                <c:ptCount val="9"/>
                <c:pt idx="0">
                  <c:v>12</c:v>
                </c:pt>
                <c:pt idx="1">
                  <c:v>16</c:v>
                </c:pt>
                <c:pt idx="2">
                  <c:v>15</c:v>
                </c:pt>
                <c:pt idx="3">
                  <c:v>14</c:v>
                </c:pt>
                <c:pt idx="4">
                  <c:v>15</c:v>
                </c:pt>
                <c:pt idx="5">
                  <c:v>15</c:v>
                </c:pt>
                <c:pt idx="6">
                  <c:v>17</c:v>
                </c:pt>
                <c:pt idx="7">
                  <c:v>16</c:v>
                </c:pt>
                <c:pt idx="8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817-4835-9532-7CC63EC575F9}"/>
            </c:ext>
          </c:extLst>
        </c:ser>
        <c:ser>
          <c:idx val="3"/>
          <c:order val="3"/>
          <c:tx>
            <c:strRef>
              <c:f>'Etape 3'!$E$1:$E$2</c:f>
              <c:strCache>
                <c:ptCount val="1"/>
                <c:pt idx="0">
                  <c:v>MIX LEGUMES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'Etape 3'!$A$3:$A$11</c:f>
              <c:strCache>
                <c:ptCount val="9"/>
                <c:pt idx="0">
                  <c:v>202205</c:v>
                </c:pt>
                <c:pt idx="1">
                  <c:v>202206</c:v>
                </c:pt>
                <c:pt idx="2">
                  <c:v>202207</c:v>
                </c:pt>
                <c:pt idx="3">
                  <c:v>202208</c:v>
                </c:pt>
                <c:pt idx="4">
                  <c:v>202209</c:v>
                </c:pt>
                <c:pt idx="5">
                  <c:v>202210</c:v>
                </c:pt>
                <c:pt idx="6">
                  <c:v>202211</c:v>
                </c:pt>
                <c:pt idx="7">
                  <c:v>202212</c:v>
                </c:pt>
                <c:pt idx="8">
                  <c:v>202301</c:v>
                </c:pt>
              </c:strCache>
            </c:strRef>
          </c:cat>
          <c:val>
            <c:numRef>
              <c:f>'Etape 3'!$E$3:$E$11</c:f>
              <c:numCache>
                <c:formatCode>General</c:formatCode>
                <c:ptCount val="9"/>
                <c:pt idx="0">
                  <c:v>32</c:v>
                </c:pt>
                <c:pt idx="1">
                  <c:v>35</c:v>
                </c:pt>
                <c:pt idx="2">
                  <c:v>34</c:v>
                </c:pt>
                <c:pt idx="3">
                  <c:v>31</c:v>
                </c:pt>
                <c:pt idx="4">
                  <c:v>32</c:v>
                </c:pt>
                <c:pt idx="5">
                  <c:v>32</c:v>
                </c:pt>
                <c:pt idx="6">
                  <c:v>30</c:v>
                </c:pt>
                <c:pt idx="7">
                  <c:v>31</c:v>
                </c:pt>
                <c:pt idx="8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817-4835-9532-7CC63EC575F9}"/>
            </c:ext>
          </c:extLst>
        </c:ser>
        <c:ser>
          <c:idx val="4"/>
          <c:order val="4"/>
          <c:tx>
            <c:strRef>
              <c:f>'Etape 3'!$F$1:$F$2</c:f>
              <c:strCache>
                <c:ptCount val="1"/>
                <c:pt idx="0">
                  <c:v>VOLAILLE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'Etape 3'!$A$3:$A$11</c:f>
              <c:strCache>
                <c:ptCount val="9"/>
                <c:pt idx="0">
                  <c:v>202205</c:v>
                </c:pt>
                <c:pt idx="1">
                  <c:v>202206</c:v>
                </c:pt>
                <c:pt idx="2">
                  <c:v>202207</c:v>
                </c:pt>
                <c:pt idx="3">
                  <c:v>202208</c:v>
                </c:pt>
                <c:pt idx="4">
                  <c:v>202209</c:v>
                </c:pt>
                <c:pt idx="5">
                  <c:v>202210</c:v>
                </c:pt>
                <c:pt idx="6">
                  <c:v>202211</c:v>
                </c:pt>
                <c:pt idx="7">
                  <c:v>202212</c:v>
                </c:pt>
                <c:pt idx="8">
                  <c:v>202301</c:v>
                </c:pt>
              </c:strCache>
            </c:strRef>
          </c:cat>
          <c:val>
            <c:numRef>
              <c:f>'Etape 3'!$F$3:$F$11</c:f>
              <c:numCache>
                <c:formatCode>General</c:formatCode>
                <c:ptCount val="9"/>
                <c:pt idx="0">
                  <c:v>10</c:v>
                </c:pt>
                <c:pt idx="1">
                  <c:v>9</c:v>
                </c:pt>
                <c:pt idx="2">
                  <c:v>10</c:v>
                </c:pt>
                <c:pt idx="3">
                  <c:v>8</c:v>
                </c:pt>
                <c:pt idx="4">
                  <c:v>8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817-4835-9532-7CC63EC575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144016"/>
        <c:axId val="563145456"/>
      </c:lineChart>
      <c:catAx>
        <c:axId val="563144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63145456"/>
        <c:crosses val="autoZero"/>
        <c:auto val="1"/>
        <c:lblAlgn val="ctr"/>
        <c:lblOffset val="100"/>
        <c:noMultiLvlLbl val="0"/>
      </c:catAx>
      <c:valAx>
        <c:axId val="56314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63144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[Données+entrepôt+BestOfFresh - Copy.xlsx]Etape 4-3!Tableau croisé dynamique16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8.4159903817251896E-3"/>
              <c:y val="2.875816401458205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0"/>
              <c:y val="2.352940692102163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1.2022843402464683E-2"/>
              <c:y val="-4.7929719669425136E-1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1.9236549443943492E-2"/>
              <c:y val="-2.6143785467801868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2.2843402464682899E-2"/>
              <c:y val="5.2287570935602781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7.213706041478766E-3"/>
              <c:y val="-2.6143785467801868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2.6450255485422302E-2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0"/>
              <c:y val="-1.830064982746135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'Etape 4-3'!$B$3</c:f>
              <c:strCache>
                <c:ptCount val="1"/>
                <c:pt idx="0">
                  <c:v>Somme de Somme de Qte receptionnee (UVC)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228-4091-97F4-ED683523E886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228-4091-97F4-ED683523E886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D228-4091-97F4-ED683523E886}"/>
              </c:ext>
            </c:extLst>
          </c:dPt>
          <c:dLbls>
            <c:dLbl>
              <c:idx val="2"/>
              <c:layout>
                <c:manualLayout>
                  <c:x val="-2.6450255485422302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228-4091-97F4-ED683523E886}"/>
                </c:ext>
              </c:extLst>
            </c:dLbl>
            <c:dLbl>
              <c:idx val="3"/>
              <c:layout>
                <c:manualLayout>
                  <c:x val="-2.2843402464682899E-2"/>
                  <c:y val="5.2287570935602781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228-4091-97F4-ED683523E886}"/>
                </c:ext>
              </c:extLst>
            </c:dLbl>
            <c:dLbl>
              <c:idx val="4"/>
              <c:layout>
                <c:manualLayout>
                  <c:x val="-1.9236549443943492E-2"/>
                  <c:y val="-2.6143785467801868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228-4091-97F4-ED683523E88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'Etape 4-3'!$A$4:$A$13</c:f>
              <c:strCache>
                <c:ptCount val="9"/>
                <c:pt idx="0">
                  <c:v>202205</c:v>
                </c:pt>
                <c:pt idx="1">
                  <c:v>202206</c:v>
                </c:pt>
                <c:pt idx="2">
                  <c:v>202207</c:v>
                </c:pt>
                <c:pt idx="3">
                  <c:v>202208</c:v>
                </c:pt>
                <c:pt idx="4">
                  <c:v>202209</c:v>
                </c:pt>
                <c:pt idx="5">
                  <c:v>202210</c:v>
                </c:pt>
                <c:pt idx="6">
                  <c:v>202211</c:v>
                </c:pt>
                <c:pt idx="7">
                  <c:v>202212</c:v>
                </c:pt>
                <c:pt idx="8">
                  <c:v>202301</c:v>
                </c:pt>
              </c:strCache>
            </c:strRef>
          </c:cat>
          <c:val>
            <c:numRef>
              <c:f>'Etape 4-3'!$B$4:$B$13</c:f>
              <c:numCache>
                <c:formatCode>General</c:formatCode>
                <c:ptCount val="9"/>
                <c:pt idx="0">
                  <c:v>682402</c:v>
                </c:pt>
                <c:pt idx="1">
                  <c:v>642686</c:v>
                </c:pt>
                <c:pt idx="2">
                  <c:v>373895</c:v>
                </c:pt>
                <c:pt idx="3">
                  <c:v>508099</c:v>
                </c:pt>
                <c:pt idx="4">
                  <c:v>685728</c:v>
                </c:pt>
                <c:pt idx="5">
                  <c:v>898975</c:v>
                </c:pt>
                <c:pt idx="6">
                  <c:v>788633</c:v>
                </c:pt>
                <c:pt idx="7">
                  <c:v>819616</c:v>
                </c:pt>
                <c:pt idx="8">
                  <c:v>697323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28-4091-97F4-ED683523E88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937939312"/>
        <c:axId val="950127136"/>
      </c:barChart>
      <c:lineChart>
        <c:grouping val="standard"/>
        <c:varyColors val="0"/>
        <c:ser>
          <c:idx val="1"/>
          <c:order val="1"/>
          <c:tx>
            <c:strRef>
              <c:f>'Etape 4-3'!$C$3</c:f>
              <c:strCache>
                <c:ptCount val="1"/>
                <c:pt idx="0">
                  <c:v>Somme de Somme de Expeditions (UVC)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3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D228-4091-97F4-ED683523E886}"/>
              </c:ext>
            </c:extLst>
          </c:dPt>
          <c:dPt>
            <c:idx val="4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D228-4091-97F4-ED683523E886}"/>
              </c:ext>
            </c:extLst>
          </c:dPt>
          <c:dPt>
            <c:idx val="5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D228-4091-97F4-ED683523E886}"/>
              </c:ext>
            </c:extLst>
          </c:dPt>
          <c:dPt>
            <c:idx val="6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D228-4091-97F4-ED683523E886}"/>
              </c:ext>
            </c:extLst>
          </c:dPt>
          <c:dPt>
            <c:idx val="7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D228-4091-97F4-ED683523E886}"/>
              </c:ext>
            </c:extLst>
          </c:dPt>
          <c:dLbls>
            <c:dLbl>
              <c:idx val="3"/>
              <c:layout>
                <c:manualLayout>
                  <c:x val="7.213706041478766E-3"/>
                  <c:y val="-2.6143785467801868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D228-4091-97F4-ED683523E886}"/>
                </c:ext>
              </c:extLst>
            </c:dLbl>
            <c:dLbl>
              <c:idx val="4"/>
              <c:layout>
                <c:manualLayout>
                  <c:x val="1.2022843402464683E-2"/>
                  <c:y val="-4.7929719669425136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228-4091-97F4-ED683523E886}"/>
                </c:ext>
              </c:extLst>
            </c:dLbl>
            <c:dLbl>
              <c:idx val="5"/>
              <c:layout>
                <c:manualLayout>
                  <c:x val="0"/>
                  <c:y val="-1.830064982746135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D228-4091-97F4-ED683523E886}"/>
                </c:ext>
              </c:extLst>
            </c:dLbl>
            <c:dLbl>
              <c:idx val="6"/>
              <c:layout>
                <c:manualLayout>
                  <c:x val="8.4159903817251896E-3"/>
                  <c:y val="2.875816401458205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228-4091-97F4-ED683523E886}"/>
                </c:ext>
              </c:extLst>
            </c:dLbl>
            <c:dLbl>
              <c:idx val="7"/>
              <c:layout>
                <c:manualLayout>
                  <c:x val="0"/>
                  <c:y val="2.352940692102163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228-4091-97F4-ED683523E88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'Etape 4-3'!$A$4:$A$13</c:f>
              <c:strCache>
                <c:ptCount val="9"/>
                <c:pt idx="0">
                  <c:v>202205</c:v>
                </c:pt>
                <c:pt idx="1">
                  <c:v>202206</c:v>
                </c:pt>
                <c:pt idx="2">
                  <c:v>202207</c:v>
                </c:pt>
                <c:pt idx="3">
                  <c:v>202208</c:v>
                </c:pt>
                <c:pt idx="4">
                  <c:v>202209</c:v>
                </c:pt>
                <c:pt idx="5">
                  <c:v>202210</c:v>
                </c:pt>
                <c:pt idx="6">
                  <c:v>202211</c:v>
                </c:pt>
                <c:pt idx="7">
                  <c:v>202212</c:v>
                </c:pt>
                <c:pt idx="8">
                  <c:v>202301</c:v>
                </c:pt>
              </c:strCache>
            </c:strRef>
          </c:cat>
          <c:val>
            <c:numRef>
              <c:f>'Etape 4-3'!$C$4:$C$13</c:f>
              <c:numCache>
                <c:formatCode>General</c:formatCode>
                <c:ptCount val="9"/>
                <c:pt idx="0">
                  <c:v>630493</c:v>
                </c:pt>
                <c:pt idx="1">
                  <c:v>867493</c:v>
                </c:pt>
                <c:pt idx="2">
                  <c:v>377436</c:v>
                </c:pt>
                <c:pt idx="3">
                  <c:v>503449</c:v>
                </c:pt>
                <c:pt idx="4">
                  <c:v>711535</c:v>
                </c:pt>
                <c:pt idx="5">
                  <c:v>812164</c:v>
                </c:pt>
                <c:pt idx="6">
                  <c:v>796795</c:v>
                </c:pt>
                <c:pt idx="7">
                  <c:v>801462</c:v>
                </c:pt>
                <c:pt idx="8">
                  <c:v>117297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28-4091-97F4-ED683523E88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37939312"/>
        <c:axId val="950127136"/>
      </c:lineChart>
      <c:catAx>
        <c:axId val="937939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0127136"/>
        <c:crosses val="autoZero"/>
        <c:auto val="1"/>
        <c:lblAlgn val="ctr"/>
        <c:lblOffset val="100"/>
        <c:noMultiLvlLbl val="0"/>
      </c:catAx>
      <c:valAx>
        <c:axId val="95012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37939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[Données+entrepôt+BestOfFresh - Copy.xlsx]Etape 5!Tableau croisé dynamique17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Nombre de commandes mensuelles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'Etape 5'!$G$1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'Etape 5'!$F$2:$F$11</c:f>
              <c:strCache>
                <c:ptCount val="9"/>
                <c:pt idx="0">
                  <c:v>202205</c:v>
                </c:pt>
                <c:pt idx="1">
                  <c:v>202206</c:v>
                </c:pt>
                <c:pt idx="2">
                  <c:v>202207</c:v>
                </c:pt>
                <c:pt idx="3">
                  <c:v>202208</c:v>
                </c:pt>
                <c:pt idx="4">
                  <c:v>202209</c:v>
                </c:pt>
                <c:pt idx="5">
                  <c:v>202210</c:v>
                </c:pt>
                <c:pt idx="6">
                  <c:v>202211</c:v>
                </c:pt>
                <c:pt idx="7">
                  <c:v>202212</c:v>
                </c:pt>
                <c:pt idx="8">
                  <c:v>202301</c:v>
                </c:pt>
              </c:strCache>
            </c:strRef>
          </c:cat>
          <c:val>
            <c:numRef>
              <c:f>'Etape 5'!$G$2:$G$11</c:f>
              <c:numCache>
                <c:formatCode>General</c:formatCode>
                <c:ptCount val="9"/>
                <c:pt idx="0">
                  <c:v>118</c:v>
                </c:pt>
                <c:pt idx="1">
                  <c:v>96</c:v>
                </c:pt>
                <c:pt idx="2">
                  <c:v>79</c:v>
                </c:pt>
                <c:pt idx="3">
                  <c:v>104</c:v>
                </c:pt>
                <c:pt idx="4">
                  <c:v>114</c:v>
                </c:pt>
                <c:pt idx="5">
                  <c:v>130</c:v>
                </c:pt>
                <c:pt idx="6">
                  <c:v>104</c:v>
                </c:pt>
                <c:pt idx="7">
                  <c:v>125</c:v>
                </c:pt>
                <c:pt idx="8">
                  <c:v>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38-4AE2-9AE8-BFD085599CC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58393216"/>
        <c:axId val="958389376"/>
      </c:barChart>
      <c:catAx>
        <c:axId val="958393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8389376"/>
        <c:crosses val="autoZero"/>
        <c:auto val="1"/>
        <c:lblAlgn val="ctr"/>
        <c:lblOffset val="100"/>
        <c:noMultiLvlLbl val="0"/>
      </c:catAx>
      <c:valAx>
        <c:axId val="95838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8393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[Données+entrepôt+BestOfFresh - Copy.xlsx]Etape 6-2!Tableau croisé dynamique21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Moyenne</a:t>
            </a:r>
            <a:r>
              <a:rPr lang="fr-FR" baseline="0"/>
              <a:t> de taux de service / commande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'Etape 6-2'!$B$28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'Etape 6-2'!$A$29:$A$38</c:f>
              <c:strCache>
                <c:ptCount val="10"/>
                <c:pt idx="0">
                  <c:v>202204</c:v>
                </c:pt>
                <c:pt idx="1">
                  <c:v>202205</c:v>
                </c:pt>
                <c:pt idx="2">
                  <c:v>202206</c:v>
                </c:pt>
                <c:pt idx="3">
                  <c:v>202207</c:v>
                </c:pt>
                <c:pt idx="4">
                  <c:v>202208</c:v>
                </c:pt>
                <c:pt idx="5">
                  <c:v>202209</c:v>
                </c:pt>
                <c:pt idx="6">
                  <c:v>202210</c:v>
                </c:pt>
                <c:pt idx="7">
                  <c:v>202211</c:v>
                </c:pt>
                <c:pt idx="8">
                  <c:v>202212</c:v>
                </c:pt>
                <c:pt idx="9">
                  <c:v>202301</c:v>
                </c:pt>
              </c:strCache>
            </c:strRef>
          </c:cat>
          <c:val>
            <c:numRef>
              <c:f>'Etape 6-2'!$B$29:$B$38</c:f>
              <c:numCache>
                <c:formatCode>0%</c:formatCode>
                <c:ptCount val="10"/>
                <c:pt idx="0">
                  <c:v>0</c:v>
                </c:pt>
                <c:pt idx="1">
                  <c:v>0.89058398086268298</c:v>
                </c:pt>
                <c:pt idx="2">
                  <c:v>0.89091331830626375</c:v>
                </c:pt>
                <c:pt idx="3">
                  <c:v>0.93670703996556859</c:v>
                </c:pt>
                <c:pt idx="4">
                  <c:v>0.90027200389793371</c:v>
                </c:pt>
                <c:pt idx="5">
                  <c:v>0.89678678479859442</c:v>
                </c:pt>
                <c:pt idx="6">
                  <c:v>0.88996358875834758</c:v>
                </c:pt>
                <c:pt idx="7">
                  <c:v>0.85131171499612401</c:v>
                </c:pt>
                <c:pt idx="8">
                  <c:v>0.92621915714898484</c:v>
                </c:pt>
                <c:pt idx="9">
                  <c:v>0.79373104436955655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21-446D-9E3E-18561E01975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37934992"/>
        <c:axId val="937941712"/>
      </c:barChart>
      <c:catAx>
        <c:axId val="937934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37941712"/>
        <c:crosses val="autoZero"/>
        <c:auto val="1"/>
        <c:lblAlgn val="ctr"/>
        <c:lblOffset val="100"/>
        <c:noMultiLvlLbl val="0"/>
      </c:catAx>
      <c:valAx>
        <c:axId val="93794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37934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942975</xdr:colOff>
      <xdr:row>20</xdr:row>
      <xdr:rowOff>19050</xdr:rowOff>
    </xdr:from>
    <xdr:to>
      <xdr:col>7</xdr:col>
      <xdr:colOff>504825</xdr:colOff>
      <xdr:row>41</xdr:row>
      <xdr:rowOff>104775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C748379-4242-A158-5F96-718CB25BA3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0.37632</cdr:x>
      <cdr:y>0.10282</cdr:y>
    </cdr:from>
    <cdr:to>
      <cdr:x>0.63811</cdr:x>
      <cdr:y>0.37666</cdr:y>
    </cdr:to>
    <cdr:pic>
      <cdr:nvPicPr>
        <cdr:cNvPr id="3" name="Graphique 2" descr="Ligne fléchée : incurvée dans le sens des aiguilles d’une montre avec un remplissage uni">
          <a:extLst xmlns:a="http://schemas.openxmlformats.org/drawingml/2006/main">
            <a:ext uri="{FF2B5EF4-FFF2-40B4-BE49-F238E27FC236}">
              <a16:creationId xmlns:a16="http://schemas.microsoft.com/office/drawing/2014/main" id="{5EEDC238-84C9-DD3B-86A6-AC036330DE45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 rot="5195008">
          <a:off x="3638878" y="-226454"/>
          <a:ext cx="954645" cy="2124472"/>
        </a:xfrm>
        <a:prstGeom xmlns:a="http://schemas.openxmlformats.org/drawingml/2006/main" prst="rect">
          <a:avLst/>
        </a:prstGeom>
        <a:effectLst xmlns:a="http://schemas.openxmlformats.org/drawingml/2006/main">
          <a:outerShdw blurRad="50800" dist="38100" dir="16200000" rotWithShape="0">
            <a:prstClr val="black">
              <a:alpha val="40000"/>
            </a:prstClr>
          </a:outerShdw>
        </a:effectLst>
      </cdr:spPr>
    </cdr:pic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9525</xdr:rowOff>
    </xdr:from>
    <xdr:to>
      <xdr:col>7</xdr:col>
      <xdr:colOff>38100</xdr:colOff>
      <xdr:row>39</xdr:row>
      <xdr:rowOff>142875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26834C2-EC05-20D7-CDFE-142213A410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514350</xdr:colOff>
      <xdr:row>15</xdr:row>
      <xdr:rowOff>104775</xdr:rowOff>
    </xdr:from>
    <xdr:to>
      <xdr:col>6</xdr:col>
      <xdr:colOff>19050</xdr:colOff>
      <xdr:row>34</xdr:row>
      <xdr:rowOff>152400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BFD57D00-173E-1276-AB40-A5B225D6F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304799</xdr:colOff>
      <xdr:row>18</xdr:row>
      <xdr:rowOff>133348</xdr:rowOff>
    </xdr:from>
    <xdr:to>
      <xdr:col>11</xdr:col>
      <xdr:colOff>0</xdr:colOff>
      <xdr:row>48</xdr:row>
      <xdr:rowOff>133349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4E386517-6C24-7383-9427-259BC7A1E8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15</xdr:row>
      <xdr:rowOff>9524</xdr:rowOff>
    </xdr:from>
    <xdr:to>
      <xdr:col>13</xdr:col>
      <xdr:colOff>28575</xdr:colOff>
      <xdr:row>36</xdr:row>
      <xdr:rowOff>161924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EDF6749-88D2-DFC1-88C6-99AD630934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23</xdr:row>
      <xdr:rowOff>19050</xdr:rowOff>
    </xdr:from>
    <xdr:to>
      <xdr:col>6</xdr:col>
      <xdr:colOff>2752725</xdr:colOff>
      <xdr:row>40</xdr:row>
      <xdr:rowOff>9525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F5A3AD87-A0ED-3596-35D6-F73A36C16C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ssica Ngami" refreshedDate="45442.692495023148" createdVersion="8" refreshedVersion="8" minRefreshableVersion="3" recordCount="928" xr:uid="{2A4C0AAB-8F25-4358-9779-B68E17C0076B}">
  <cacheSource type="worksheet">
    <worksheetSource ref="A1:F929" sheet="Expéditions"/>
  </cacheSource>
  <cacheFields count="7">
    <cacheField name="ID Réceptions" numFmtId="1">
      <sharedItems containsMixedTypes="1" containsNumber="1" containsInteger="1" minValue="2.0220555402461701E+18" maxValue="2.0220555402461701E+18"/>
    </cacheField>
    <cacheField name="AnnéeMois" numFmtId="1">
      <sharedItems containsSemiMixedTypes="0" containsString="0" containsNumber="1" containsInteger="1" minValue="202205" maxValue="202301" count="9">
        <n v="202205"/>
        <n v="202206"/>
        <n v="202207"/>
        <n v="202208"/>
        <n v="202209"/>
        <n v="202210"/>
        <n v="202211"/>
        <n v="202212"/>
        <n v="202301"/>
      </sharedItems>
    </cacheField>
    <cacheField name="Codes Produits Achetes" numFmtId="1">
      <sharedItems containsSemiMixedTypes="0" containsString="0" containsNumber="1" containsInteger="1" minValue="5540246170256" maxValue="5540246196800"/>
    </cacheField>
    <cacheField name="Famille de produits" numFmtId="1">
      <sharedItems count="5">
        <s v="BOULANGERIE"/>
        <s v="MIX LEGUMES"/>
        <s v="CREMERIE"/>
        <s v="VOLAILLE"/>
        <s v="EMBALLAGES"/>
      </sharedItems>
    </cacheField>
    <cacheField name="Stock Moyen (UVC)" numFmtId="2">
      <sharedItems containsSemiMixedTypes="0" containsString="0" containsNumber="1" containsInteger="1" minValue="-1253" maxValue="93209"/>
    </cacheField>
    <cacheField name="Stock Moyen (PMP €)" numFmtId="2">
      <sharedItems containsSemiMixedTypes="0" containsString="0" containsNumber="1" minValue="-559.87199999999996" maxValue="278205.27840000001"/>
    </cacheField>
    <cacheField name="Expeditions (UVC)" numFmtId="2">
      <sharedItems containsSemiMixedTypes="0" containsString="0" containsNumber="1" containsInteger="1" minValue="0" maxValue="1278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ssica Ngami" refreshedDate="45442.703546759258" createdVersion="8" refreshedVersion="8" minRefreshableVersion="3" recordCount="928" xr:uid="{CCDE10FB-2458-4A4A-B73D-EF6C74739B38}">
  <cacheSource type="worksheet">
    <worksheetSource ref="A1:G929" sheet="Expéditions"/>
  </cacheSource>
  <cacheFields count="8">
    <cacheField name="ID Réceptions" numFmtId="1">
      <sharedItems containsMixedTypes="1" containsNumber="1" containsInteger="1" minValue="2.0220555402461701E+18" maxValue="2.0220555402461701E+18"/>
    </cacheField>
    <cacheField name="AnnéeMois" numFmtId="1">
      <sharedItems containsSemiMixedTypes="0" containsString="0" containsNumber="1" containsInteger="1" minValue="202205" maxValue="202301" count="9">
        <n v="202205"/>
        <n v="202206"/>
        <n v="202207"/>
        <n v="202208"/>
        <n v="202209"/>
        <n v="202210"/>
        <n v="202211"/>
        <n v="202212"/>
        <n v="202301"/>
      </sharedItems>
    </cacheField>
    <cacheField name="Codes Produits Achetes" numFmtId="1">
      <sharedItems containsSemiMixedTypes="0" containsString="0" containsNumber="1" containsInteger="1" minValue="5540246170256" maxValue="5540246196800"/>
    </cacheField>
    <cacheField name="Famille de produits" numFmtId="1">
      <sharedItems count="5">
        <s v="BOULANGERIE"/>
        <s v="MIX LEGUMES"/>
        <s v="CREMERIE"/>
        <s v="VOLAILLE"/>
        <s v="EMBALLAGES"/>
      </sharedItems>
    </cacheField>
    <cacheField name="Stock Moyen (UVC)" numFmtId="2">
      <sharedItems containsSemiMixedTypes="0" containsString="0" containsNumber="1" containsInteger="1" minValue="-1253" maxValue="93209"/>
    </cacheField>
    <cacheField name="Stock Moyen (PMP €)" numFmtId="2">
      <sharedItems containsSemiMixedTypes="0" containsString="0" containsNumber="1" minValue="-559.87199999999996" maxValue="278205.27840000001"/>
    </cacheField>
    <cacheField name="Expeditions (UVC)" numFmtId="2">
      <sharedItems containsSemiMixedTypes="0" containsString="0" containsNumber="1" containsInteger="1" minValue="0" maxValue="127805"/>
    </cacheField>
    <cacheField name="Prix moyen pondéré" numFmtId="168">
      <sharedItems containsMixedTypes="1" containsNumber="1" minValue="0.44646889952153118" maxValue="575.4240000000000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ssica Ngami" refreshedDate="45442.738571875001" createdVersion="8" refreshedVersion="8" minRefreshableVersion="3" recordCount="852" xr:uid="{1521414F-1416-4A38-9B95-DDBC76AEFD42}">
  <cacheSource type="worksheet">
    <worksheetSource ref="K1:N853" sheet="Etape 3"/>
  </cacheSource>
  <cacheFields count="4">
    <cacheField name="AnnéeMois" numFmtId="1">
      <sharedItems containsSemiMixedTypes="0" containsString="0" containsNumber="1" containsInteger="1" minValue="202205" maxValue="202301" count="9">
        <n v="202205"/>
        <n v="202206"/>
        <n v="202207"/>
        <n v="202208"/>
        <n v="202209"/>
        <n v="202210"/>
        <n v="202211"/>
        <n v="202212"/>
        <n v="202301"/>
      </sharedItems>
    </cacheField>
    <cacheField name="Codes Produits Achetes" numFmtId="1">
      <sharedItems containsSemiMixedTypes="0" containsString="0" containsNumber="1" containsInteger="1" minValue="5540246170256" maxValue="5540246196466"/>
    </cacheField>
    <cacheField name="Famille de produits" numFmtId="1">
      <sharedItems count="5">
        <s v="BOULANGERIE"/>
        <s v="MIX LEGUMES"/>
        <s v="CREMERIE"/>
        <s v="VOLAILLE"/>
        <s v="EMBALLAGES"/>
      </sharedItems>
    </cacheField>
    <cacheField name="Stock Moyen (UVC)" numFmtId="2">
      <sharedItems containsSemiMixedTypes="0" containsString="0" containsNumber="1" containsInteger="1" minValue="5" maxValue="9320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ssica Ngami" refreshedDate="45443.409379282406" createdVersion="8" refreshedVersion="8" minRefreshableVersion="3" recordCount="2158" xr:uid="{3F14D090-535E-4348-9A39-2129B6DDF0B4}">
  <cacheSource type="worksheet">
    <worksheetSource ref="A1:G2159" sheet="Réception"/>
  </cacheSource>
  <cacheFields count="7">
    <cacheField name="ID COMMANDES" numFmtId="0">
      <sharedItems/>
    </cacheField>
    <cacheField name="Date Annéemois" numFmtId="164">
      <sharedItems count="9">
        <s v="202205"/>
        <s v="202208"/>
        <s v="202206"/>
        <s v="202207"/>
        <s v="202209"/>
        <s v="202210"/>
        <s v="202211"/>
        <s v="202301"/>
        <s v="202212"/>
      </sharedItems>
    </cacheField>
    <cacheField name="Num CDE" numFmtId="1">
      <sharedItems containsSemiMixedTypes="0" containsString="0" containsNumber="1" containsInteger="1" minValue="142634985" maxValue="143541616"/>
    </cacheField>
    <cacheField name="Article Commande" numFmtId="1">
      <sharedItems containsSemiMixedTypes="0" containsString="0" containsNumber="1" containsInteger="1" minValue="5540246170256" maxValue="5540246196800"/>
    </cacheField>
    <cacheField name="Familles produits" numFmtId="1">
      <sharedItems count="5">
        <s v="EMBALLAGES"/>
        <s v="BOULANGERIE"/>
        <s v="CREMERIE"/>
        <s v="VOLAILLE"/>
        <s v="MIX LEGUMES"/>
      </sharedItems>
    </cacheField>
    <cacheField name="Date de Reception" numFmtId="166">
      <sharedItems containsSemiMixedTypes="0" containsNonDate="0" containsDate="1" containsString="0" minDate="2022-05-01T00:00:00" maxDate="2023-01-28T00:00:00"/>
    </cacheField>
    <cacheField name="Qte receptionnee (UVC)" numFmtId="2">
      <sharedItems containsSemiMixedTypes="0" containsString="0" containsNumber="1" containsInteger="1" minValue="3" maxValue="5874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ssica Ngami" refreshedDate="45443.43997511574" createdVersion="8" refreshedVersion="8" minRefreshableVersion="3" recordCount="45" xr:uid="{5C2A4659-50E0-497D-A51B-DD50CBB1447C}">
  <cacheSource type="worksheet">
    <worksheetSource name="Tableau7"/>
  </cacheSource>
  <cacheFields count="6">
    <cacheField name="ID Receptions" numFmtId="0">
      <sharedItems/>
    </cacheField>
    <cacheField name="Date Annéemois" numFmtId="0">
      <sharedItems count="10">
        <s v="202205"/>
        <s v="202206"/>
        <s v="202207"/>
        <s v="202208"/>
        <s v="202209"/>
        <s v="202210"/>
        <s v="202211"/>
        <s v="202212"/>
        <s v="202301"/>
        <s v="Total général" u="1"/>
      </sharedItems>
    </cacheField>
    <cacheField name="Familles produits" numFmtId="0">
      <sharedItems containsBlank="1" count="6">
        <s v="BOULANGERIE"/>
        <s v="CREMERIE"/>
        <s v="EMBALLAGES"/>
        <s v="MIX LEGUMES"/>
        <s v="VOLAILLE"/>
        <m u="1"/>
      </sharedItems>
    </cacheField>
    <cacheField name="Somme de Qte receptionnee (UVC)" numFmtId="0">
      <sharedItems containsSemiMixedTypes="0" containsString="0" containsNumber="1" containsInteger="1" minValue="223" maxValue="359044"/>
    </cacheField>
    <cacheField name="Somme de Expeditions (UVC)" numFmtId="0">
      <sharedItems containsSemiMixedTypes="0" containsString="0" containsNumber="1" containsInteger="1" minValue="379" maxValue="326406"/>
    </cacheField>
    <cacheField name="Qtés réceptionnées - Qtés expédiées" numFmtId="0">
      <sharedItems containsSemiMixedTypes="0" containsString="0" containsNumber="1" containsInteger="1" minValue="-166105" maxValue="2825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ssica Ngami" refreshedDate="45443.456661226854" createdVersion="8" refreshedVersion="8" minRefreshableVersion="3" recordCount="971" xr:uid="{FAC6184F-A036-4BE6-BACA-B7D2215D3444}">
  <cacheSource type="worksheet">
    <worksheetSource ref="A1:B972" sheet="Etape 5"/>
  </cacheSource>
  <cacheFields count="2">
    <cacheField name="Date Annéemois" numFmtId="164">
      <sharedItems count="9">
        <s v="202205"/>
        <s v="202208"/>
        <s v="202206"/>
        <s v="202207"/>
        <s v="202209"/>
        <s v="202210"/>
        <s v="202211"/>
        <s v="202301"/>
        <s v="202212"/>
      </sharedItems>
    </cacheField>
    <cacheField name="Num CDE" numFmtId="1">
      <sharedItems containsSemiMixedTypes="0" containsString="0" containsNumber="1" containsInteger="1" minValue="142634985" maxValue="1435416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ssica Ngami" refreshedDate="45443.518036921298" createdVersion="8" refreshedVersion="8" minRefreshableVersion="3" recordCount="2348" xr:uid="{18447715-2336-4B09-AB02-BFE1F272A913}">
  <cacheSource type="worksheet">
    <worksheetSource ref="A1:K2349" sheet="Commandes (CDE)"/>
  </cacheSource>
  <cacheFields count="14">
    <cacheField name="ID COMMANDE" numFmtId="0">
      <sharedItems count="2348">
        <s v="2022051426349855540246188047"/>
        <s v="2022041426349895540246174174"/>
        <s v="2022041426349905540246193316"/>
        <s v="2022041426350065540246192505"/>
        <s v="2022041426350135540246171933"/>
        <s v="2022041426350135540246172669"/>
        <s v="2022041426350135540246176294"/>
        <s v="2022041426350135540246176295"/>
        <s v="2022041426350135540246184808"/>
        <s v="2022041426350135540246187987"/>
        <s v="2022041426350135540246188200"/>
        <s v="2022041426350155540246183589"/>
        <s v="2022041426350185540246191596"/>
        <s v="2022041426350225540246177132"/>
        <s v="2022041426350225540246177133"/>
        <s v="2022041426350225540246192518"/>
        <s v="2022041426350285540246191594"/>
        <s v="2022041426350285540246191598"/>
        <s v="2022041426350285540246192102"/>
        <s v="2022041426350335540246175050"/>
        <s v="2022041426350345540246185429"/>
        <s v="2022041426350345540246185562"/>
        <s v="2022041426350345540246186325"/>
        <s v="2022041426350395540246193249"/>
        <s v="2022081426350405540246187995"/>
        <s v="2022041426350445540246183547"/>
        <s v="2022041426450575540246171933"/>
        <s v="2022041426450575540246174174"/>
        <s v="2022041426450575540246176294"/>
        <s v="2022041426450575540246176295"/>
        <s v="2022041426450575540246184808"/>
        <s v="2022041426450575540246187987"/>
        <s v="2022041426450575540246188200"/>
        <s v="2022041426450605540246173472"/>
        <s v="2022041426450605540246174095"/>
        <s v="2022041426450605540246175047"/>
        <s v="2022041426450605540246175050"/>
        <s v="2022041426450785540246186010"/>
        <s v="2022041426450785540246186011"/>
        <s v="2022051426450845540246188047"/>
        <s v="2022041426450895540246171933"/>
        <s v="2022041426450895540246176294"/>
        <s v="2022041426450895540246176295"/>
        <s v="2022041426450895540246184808"/>
        <s v="2022041426450895540246187987"/>
        <s v="2022041426451205540246173492"/>
        <s v="2022041426451215540246181016"/>
        <s v="2022041426451225540246191594"/>
        <s v="2022041426451225540246191598"/>
        <s v="2022041426451235540246174174"/>
        <s v="2022041426451235540246176295"/>
        <s v="2022041426451235540246187987"/>
        <s v="2022041426451305540246183560"/>
        <s v="2022041426451305540246192209"/>
        <s v="2022041426451315540246185562"/>
        <s v="2022041426451315540246186325"/>
        <s v="2022041426451325540246177132"/>
        <s v="2022041426451325540246177133"/>
        <s v="2022041426451325540246183542"/>
        <s v="2022041426451335540246186351"/>
        <s v="2022041426451385540246173686"/>
        <s v="2022041426451415540246192907"/>
        <s v="2022041426451465540246171933"/>
        <s v="2022041426451465540246174174"/>
        <s v="2022041426451465540246176294"/>
        <s v="2022041426451465540246176295"/>
        <s v="2022041426451465540246184808"/>
        <s v="2022041426451465540246187987"/>
        <s v="2022041426451465540246188200"/>
        <s v="2022041426451495540246172669"/>
        <s v="2022041426451515540246175050"/>
        <s v="2022041426451725540246171933"/>
        <s v="2022041426451725540246172978"/>
        <s v="2022041426451725540246174174"/>
        <s v="2022041426451725540246176295"/>
        <s v="2022041426451725540246188200"/>
        <s v="2022041426451795540246183554"/>
        <s v="2022041426451805540246191594"/>
        <s v="2022041426451805540246191598"/>
        <s v="2022041426451815540246186352"/>
        <s v="2022041426451825540246185429"/>
        <s v="2022041426451825540246186325"/>
        <s v="2022041426451855540246180522"/>
        <s v="2022041426451855540246193409"/>
        <s v="2022051426451885540246190727"/>
        <s v="2022051426451925540246192264"/>
        <s v="2022051426451925540246192265"/>
        <s v="2022041426551965540246184617"/>
        <s v="2022041426552025540246172978"/>
        <s v="2022041426552025540246174174"/>
        <s v="2022041426552025540246176295"/>
        <s v="2022041426552025540246184808"/>
        <s v="2022041426552215540246192505"/>
        <s v="2022041426552275540246172669"/>
        <s v="2022041426552275540246172978"/>
        <s v="2022041426552275540246184808"/>
        <s v="2022041426552275540246187987"/>
        <s v="2022041426552275540246188200"/>
        <s v="2022041426552275540246191594"/>
        <s v="2022041426552275540246191598"/>
        <s v="2022041426552565540246183589"/>
        <s v="2022041426552605540246184617"/>
        <s v="2022041426552645540246171933"/>
        <s v="2022041426552645540246172978"/>
        <s v="2022041426552645540246176295"/>
        <s v="2022041426552645540246184808"/>
        <s v="2022041426552645540246188200"/>
        <s v="2022041426552765540246177132"/>
        <s v="2022041426552765540246177133"/>
        <s v="2022041426552785540246183547"/>
        <s v="2022041426552795540246173492"/>
        <s v="2022041426552825540246183130"/>
        <s v="2022041426552875540246183587"/>
        <s v="2022041426552905540246184036"/>
        <s v="2022041426552915540246188583"/>
        <s v="2022041426553055540246171933"/>
        <s v="2022041426553055540246172669"/>
        <s v="2022041426553055540246172978"/>
        <s v="2022041426553055540246176294"/>
        <s v="2022041426553055540246176295"/>
        <s v="2022041426553055540246184808"/>
        <s v="2022041426553055540246187987"/>
        <s v="2022041426553055540246188200"/>
        <s v="2022041426553255540246176294"/>
        <s v="2022041426553255540246176295"/>
        <s v="2022041426553255540246184808"/>
        <s v="2022041426553255540246188200"/>
        <s v="2022041426553315540246172539"/>
        <s v="2022041426553345540246185429"/>
        <s v="2022041426553345540246185562"/>
        <s v="2022041426553345540246186325"/>
        <s v="2022051426553445540246183547"/>
        <s v="2022051426553445540246185278"/>
        <s v="2022051426553455540246181061"/>
        <s v="2022051426553505540246193505"/>
        <s v="2022051426553515540246193505"/>
        <s v="2022041426653615540246171933"/>
        <s v="2022041426653615540246172978"/>
        <s v="2022041426653615540246174174"/>
        <s v="2022041426653615540246176294"/>
        <s v="2022041426653615540246176295"/>
        <s v="2022041426653615540246184808"/>
        <s v="2022041426653615540246188200"/>
        <s v="2022041426653655540246173472"/>
        <s v="2022041426653655540246174095"/>
        <s v="2022041426653655540246175049"/>
        <s v="2022041426653655540246175050"/>
        <s v="2022041426653655540246190743"/>
        <s v="2022051426653705540246188224"/>
        <s v="2022041426653735540246183556"/>
        <s v="2022041426653735540246183558"/>
        <s v="2022041426653735540246192209"/>
        <s v="2022041426653735540246192462"/>
        <s v="2022041426653735540246192594"/>
        <s v="2022051426653765540246170256"/>
        <s v="2022041426653785540246191596"/>
        <s v="2022051426653795540246180522"/>
        <s v="2022041426653805540246175049"/>
        <s v="2022041426653805540246175050"/>
        <s v="2022041426653965540246172978"/>
        <s v="2022041426653965540246184808"/>
        <s v="2022041426653965540246188175"/>
        <s v="2022041426653965540246188200"/>
        <s v="2022041426653965540246192102"/>
        <s v="2022041426654085540246184617"/>
        <s v="2022041426654095540246187987"/>
        <s v="2022041426654105540246193566"/>
        <s v="2022041426654135540246171759"/>
        <s v="2022041426654135540246177132"/>
        <s v="2022041426654135540246177133"/>
        <s v="2022051426654185540246181016"/>
        <s v="2022051426654205540246192264"/>
        <s v="2022051426654205540246192265"/>
        <s v="2022041426654385540246172978"/>
        <s v="2022041426654385540246187987"/>
        <s v="2022041426654385540246188200"/>
        <s v="2022051426654415540246173472"/>
        <s v="2022051426654415540246175050"/>
        <s v="2022051426654585540246182684"/>
        <s v="2022051426654585540246183844"/>
        <s v="2022041426654705540246171933"/>
        <s v="2022041426654705540246172978"/>
        <s v="2022041426654705540246174174"/>
        <s v="2022041426654705540246176294"/>
        <s v="2022041426654705540246176295"/>
        <s v="2022041426654705540246184808"/>
        <s v="2022041426654705540246187987"/>
        <s v="2022041426654705540246188175"/>
        <s v="2022041426654705540246188200"/>
        <s v="2022041426654705540246192102"/>
        <s v="2022051426654885540246170256"/>
        <s v="2022051426654885540246171888"/>
        <s v="2022051426654905540246177376"/>
        <s v="2022051426654995540246177132"/>
        <s v="2022051426654995540246177133"/>
        <s v="2022051426655105540246172978"/>
        <s v="2022051426655105540246174174"/>
        <s v="2022051426655105540246176294"/>
        <s v="2022051426655105540246176295"/>
        <s v="2022051426655105540246184808"/>
        <s v="2022051426655105540246187987"/>
        <s v="2022051426655105540246188200"/>
        <s v="2022051426655155540246174095"/>
        <s v="2022051426655155540246190743"/>
        <s v="2022051426655205540246173906"/>
        <s v="2022051426655205540246181016"/>
        <s v="2022051426755425540246184808"/>
        <s v="2022051426755435540246172669"/>
        <s v="2022051426755435540246174174"/>
        <s v="2022051426755435540246176294"/>
        <s v="2022051426755435540246176295"/>
        <s v="2022051426755435540246188175"/>
        <s v="2022051426755435540246188200"/>
        <s v="2022051426755505540246188583"/>
        <s v="2022051426755535540246175047"/>
        <s v="2022051426755545540246174095"/>
        <s v="2022051426755545540246175049"/>
        <s v="2022051426755545540246175050"/>
        <s v="2022051426755555540246173472"/>
        <s v="2022051426755625540246184617"/>
        <s v="2022051426755655540246170256"/>
        <s v="2022051426755655540246171888"/>
        <s v="2022051426755765540246172978"/>
        <s v="2022051426755765540246174174"/>
        <s v="2022051426755765540246176295"/>
        <s v="2022051426755765540246184808"/>
        <s v="2022051426755765540246187987"/>
        <s v="2022051426755815540246177132"/>
        <s v="2022051426755815540246177133"/>
        <s v="2022051426755815540246183562"/>
        <s v="2022051426755825540246174095"/>
        <s v="2022051426755825540246175047"/>
        <s v="2022051426755825540246175049"/>
        <s v="2022051426755825540246175050"/>
        <s v="2022051426755825540246190743"/>
        <s v="2022051426755835540246188224"/>
        <s v="2022051426755855540246183130"/>
        <s v="2022051426755855540246183537"/>
        <s v="2022051426755855540246183538"/>
        <s v="2022051426755875540246183558"/>
        <s v="2022051426755875540246183560"/>
        <s v="2022051426755895540246183589"/>
        <s v="2022051426755965540246184617"/>
        <s v="2022051426756075540246173685"/>
        <s v="2022051426756175540246171888"/>
        <s v="2022051426756185540246171933"/>
        <s v="2022051426756185540246176295"/>
        <s v="2022051426756185540246187987"/>
        <s v="2022051426756185540246188200"/>
        <s v="2022051426756195540246172539"/>
        <s v="2022051426756195540246172978"/>
        <s v="2022051426756195540246184808"/>
        <s v="2022051426756385540246184617"/>
        <s v="2022051426756505540246191598"/>
        <s v="2022051426756525540246172978"/>
        <s v="2022051426756525540246174174"/>
        <s v="2022051426756525540246184808"/>
        <s v="2022051426756535540246171933"/>
        <s v="2022051426756535540246187987"/>
        <s v="2022051426756685540246192907"/>
        <s v="2022051426756715540246171759"/>
        <s v="2022051426756715540246177132"/>
        <s v="2022051426756715540246177133"/>
        <s v="2022051426756715540246183562"/>
        <s v="2022051426756795540246183844"/>
        <s v="2022051426856875540246172978"/>
        <s v="2022051426856875540246174174"/>
        <s v="2022051426856875540246184808"/>
        <s v="2022051426856885540246176294"/>
        <s v="2022051426856885540246176295"/>
        <s v="2022051426856885540246187987"/>
        <s v="2022051426856915540246181061"/>
        <s v="2022051426856915540246185278"/>
        <s v="2022051426856925540246187987"/>
        <s v="2022051426856935540246190097"/>
        <s v="2022051426856945540246185429"/>
        <s v="2022051426856945540246186325"/>
        <s v="2022051426856995540246184036"/>
        <s v="2022051426856995540246191596"/>
        <s v="2022051426857005540246190835"/>
        <s v="2022051426857015540246190835"/>
        <s v="2022051426857025540246190727"/>
        <s v="2022051426857055540246187995"/>
        <s v="2022051426857105540246171796"/>
        <s v="2022051426857125540246182684"/>
        <s v="2022051426857125540246183844"/>
        <s v="2022051426857145540246192505"/>
        <s v="2022061426857225540246173686"/>
        <s v="2022051426857325540246172539"/>
        <s v="2022051426857325540246172978"/>
        <s v="2022051426857325540246174174"/>
        <s v="2022051426857335540246171933"/>
        <s v="2022051426857335540246176294"/>
        <s v="2022051426857335540246176295"/>
        <s v="2022051426857335540246187987"/>
        <s v="2022051426857365540246188200"/>
        <s v="2022051426857395540246175047"/>
        <s v="2022051426857395540246175049"/>
        <s v="2022051426857395540246175050"/>
        <s v="2022051426857395540246190743"/>
        <s v="2022051426857405540246171796"/>
        <s v="2022051426857595540246171933"/>
        <s v="2022051426857595540246188200"/>
        <s v="2022051426857775540246184617"/>
        <s v="2022051426857805540246186351"/>
        <s v="2022051426857805540246186352"/>
        <s v="2022051426857835540246170256"/>
        <s v="2022051426857835540246171888"/>
        <s v="2022061426857935540246190092"/>
        <s v="2022051426857975540246171933"/>
        <s v="2022051426857985540246188175"/>
        <s v="2022051426857985540246192102"/>
        <s v="2022051426858025540246171759"/>
        <s v="2022051426858025540246177132"/>
        <s v="2022051426858025540246177133"/>
        <s v="2022051426858075540246188583"/>
        <s v="2022061426858115540246192264"/>
        <s v="2022061426858115540246192265"/>
        <s v="2022061426858125540246192264"/>
        <s v="2022061426858125540246192265"/>
        <s v="2022051426858145540246186011"/>
        <s v="2022061426858175540246192264"/>
        <s v="2022061426858175540246192265"/>
        <s v="2022051426958345540246172669"/>
        <s v="2022051426958345540246172978"/>
        <s v="2022051426958345540246188175"/>
        <s v="2022051426958355540246171933"/>
        <s v="2022051426958355540246176295"/>
        <s v="2022051426958355540246188200"/>
        <s v="2022051426958375540246183589"/>
        <s v="2022051426958375540246186351"/>
        <s v="2022051426958375540246186352"/>
        <s v="2022051426958395540246183554"/>
        <s v="2022051426958395540246183556"/>
        <s v="2022051426958395540246183558"/>
        <s v="2022051426958395540246192209"/>
        <s v="2022051426958395540246192462"/>
        <s v="2022051426958395540246192594"/>
        <s v="2022051426958395540246192831"/>
        <s v="2022051426958425540246185429"/>
        <s v="2022051426958455540246183130"/>
        <s v="2022051426958455540246183537"/>
        <s v="2022051426958455540246183541"/>
        <s v="2022051426958455540246183555"/>
        <s v="2022061426958485540246180522"/>
        <s v="2022061426958565540246170256"/>
        <s v="2022061426958565540246171888"/>
        <s v="2022061426958575540246170256"/>
        <s v="2022061426958575540246171888"/>
        <s v="2022061426958585540246170256"/>
        <s v="2022061426958585540246171888"/>
        <s v="2022051426958655540246184808"/>
        <s v="2022051426958665540246171933"/>
        <s v="2022051426958665540246187987"/>
        <s v="2022051426958665540246188200"/>
        <s v="2022051426958675540246175372"/>
        <s v="2022051426958745540246193505"/>
        <s v="2022051426959065540246188175"/>
        <s v="2022051426959075540246171933"/>
        <s v="2022051426959075540246187987"/>
        <s v="2022051426959075540246188200"/>
        <s v="2022051426959095540246175461"/>
        <s v="2022051426959095540246177132"/>
        <s v="2022051426959095540246177133"/>
        <s v="2022051426959095540246183562"/>
        <s v="2022061426959145540246188512"/>
        <s v="2022061426959145540246190092"/>
        <s v="2022051426959215540246172669"/>
        <s v="2022051426959215540246174174"/>
        <s v="2022051426959225540246171933"/>
        <s v="2022051426959225540246176294"/>
        <s v="2022051426959225540246176295"/>
        <s v="2022051426959225540246187987"/>
        <s v="2022051426959225540246188200"/>
        <s v="2022061426959315540246181061"/>
        <s v="2022061426959315540246183547"/>
        <s v="2022061426959315540246185278"/>
        <s v="2022061426959405540246173906"/>
        <s v="2022061426959405540246181016"/>
        <s v="2022051426959485540246176294"/>
        <s v="2022051426959485540246176295"/>
        <s v="2022051426959495540246174174"/>
        <s v="2022051426959495540246188175"/>
        <s v="2022061426959525540246193878"/>
        <s v="2022051426959565540246175047"/>
        <s v="2022051426959565540246175049"/>
        <s v="2022051426959565540246175050"/>
        <s v="2022051426959565540246190743"/>
        <s v="2022061426959625540246186010"/>
        <s v="2022061426959625540246186011"/>
        <s v="2022061426959625540246186017"/>
        <s v="2022051426959705540246186325"/>
        <s v="2022061426959785540246182684"/>
        <s v="2022061426959785540246183844"/>
        <s v="2022051426959815540246184036"/>
        <s v="2022051426959815540246191596"/>
        <s v="2022051426959815540246193505"/>
        <s v="2022081427060095540246187998"/>
        <s v="2022061427060125540246187995"/>
        <s v="2022051427060185540246176294"/>
        <s v="2022051427060185540246176295"/>
        <s v="2022051427060185540246187987"/>
        <s v="2022051427060185540246188200"/>
        <s v="2022051427060195540246172669"/>
        <s v="2022051427060195540246174174"/>
        <s v="2022051427060245540246175049"/>
        <s v="2022051427060245540246175050"/>
        <s v="2022051427060245540246190743"/>
        <s v="2022051427060405540246192518"/>
        <s v="2022051427060415540246176699"/>
        <s v="2022051427060485540246190097"/>
        <s v="2022051427060535540246176295"/>
        <s v="2022061427060565540246183589"/>
        <s v="2022061427060565540246186351"/>
        <s v="2022061427060565540246186352"/>
        <s v="2022051427060585540246171759"/>
        <s v="2022051427060585540246177132"/>
        <s v="2022051427060585540246177133"/>
        <s v="2022051427060605540246188583"/>
        <s v="2022051427060675540246171933"/>
        <s v="2022051427060675540246176294"/>
        <s v="2022051427060675540246176295"/>
        <s v="2022051427060675540246187987"/>
        <s v="2022051427060675540246188200"/>
        <s v="2022051427060685540246172669"/>
        <s v="2022051427060685540246172978"/>
        <s v="2022051427060685540246174174"/>
        <s v="2022051427060685540246176699"/>
        <s v="2022051427060935540246172978"/>
        <s v="2022051427060935540246174174"/>
        <s v="2022051427060945540246171933"/>
        <s v="2022051427060945540246187987"/>
        <s v="2022051427061015540246193999"/>
        <s v="2022061427061065540246183130"/>
        <s v="2022061427061065540246183455"/>
        <s v="2022061427061115540246171759"/>
        <s v="2022061427061115540246177132"/>
        <s v="2022061427061115540246183562"/>
        <s v="2022061427161135540246190097"/>
        <s v="2022051427161185540246172669"/>
        <s v="2022051427161185540246188175"/>
        <s v="2022051427161195540246188200"/>
        <s v="2022051427161225540246185429"/>
        <s v="2022051427161225540246186325"/>
        <s v="2022061427161315540246183558"/>
        <s v="2022061427161345540246188224"/>
        <s v="2022061427161365540246192907"/>
        <s v="2022061427161375540246193878"/>
        <s v="2022061427161385540246186352"/>
        <s v="2022051427161505540246172978"/>
        <s v="2022051427161505540246176699"/>
        <s v="2022051427161505540246192102"/>
        <s v="2022051427161515540246176294"/>
        <s v="2022051427161515540246176295"/>
        <s v="2022051427161515540246188200"/>
        <s v="2022061427161685540246192264"/>
        <s v="2022061427161685540246192265"/>
        <s v="2022061427161705540246176295"/>
        <s v="2022061427161705540246187987"/>
        <s v="2022061427161765540246185429"/>
        <s v="2022061427161825540246171759"/>
        <s v="2022061427161825540246177132"/>
        <s v="2022061427161825540246183562"/>
        <s v="2022061427161825540246192518"/>
        <s v="2022061427161925540246181061"/>
        <s v="2022061427161925540246183547"/>
        <s v="2022061427161925540246185278"/>
        <s v="2022061427162095540246187987"/>
        <s v="2022061427162105540246176699"/>
        <s v="2022061427162235540246172978"/>
        <s v="2022061427162235540246176699"/>
        <s v="2022061427162255540246171933"/>
        <s v="2022061427162255540246187987"/>
        <s v="2022061427162255540246188200"/>
        <s v="2022061427162265540246172978"/>
        <s v="2022061427162265540246174174"/>
        <s v="2022061427162265540246176699"/>
        <s v="2022061427162265540246188175"/>
        <s v="2022061427162395540246173472"/>
        <s v="2022061427162395540246174095"/>
        <s v="2022061427162395540246175049"/>
        <s v="2022061427162395540246175050"/>
        <s v="2022061427162425540246171888"/>
        <s v="2022061427162475540246170256"/>
        <s v="2022061427162475540246171888"/>
        <s v="2022061427162485540246184036"/>
        <s v="2022061427162485540246191596"/>
        <s v="2022061427162485540246193505"/>
        <s v="2022061427162505540246188583"/>
        <s v="2022061427162515540246188583"/>
        <s v="2022061427262645540246171933"/>
        <s v="2022061427262645540246176294"/>
        <s v="2022061427262645540246176295"/>
        <s v="2022061427262655540246172539"/>
        <s v="2022061427262655540246176699"/>
        <s v="2022061427262765540246183587"/>
        <s v="2022061427262765540246183589"/>
        <s v="2022061427262765540246186351"/>
        <s v="2022061427262765540246186352"/>
        <s v="2022061427262765540246191718"/>
        <s v="2022061427262785540246183558"/>
        <s v="2022061427262785540246183560"/>
        <s v="2022061427262785540246192209"/>
        <s v="2022061427262785540246192462"/>
        <s v="2022061427262815540246183130"/>
        <s v="2022061427262815540246183455"/>
        <s v="2022061427262815540246183538"/>
        <s v="2022061427262815540246192571"/>
        <s v="2022061427262985540246172978"/>
        <s v="2022061427262985540246174174"/>
        <s v="2022061427262995540246171933"/>
        <s v="2022061427262995540246176294"/>
        <s v="2022061427262995540246176295"/>
        <s v="2022061427262995540246187987"/>
        <s v="2022061427262995540246188200"/>
        <s v="2022061427263015540246185429"/>
        <s v="2022061427263015540246186325"/>
        <s v="2022061427263025540246173472"/>
        <s v="2022061427263025540246175049"/>
        <s v="2022061427263025540246175050"/>
        <s v="2022061427263225540246172978"/>
        <s v="2022061427263225540246188175"/>
        <s v="2022061427263235540246176294"/>
        <s v="2022061427263235540246176295"/>
        <s v="2022061427263235540246187987"/>
        <s v="2022061427263235540246188200"/>
        <s v="2022061427263295540246177132"/>
        <s v="2022061427263305540246173906"/>
        <s v="2022061427263305540246181016"/>
        <s v="2022061427263345540246183541"/>
        <s v="2022061427263445540246176699"/>
        <s v="2022061427263465540246171933"/>
        <s v="2022061427263465540246176294"/>
        <s v="2022061427263465540246176295"/>
        <s v="2022061427263465540246187987"/>
        <s v="2022061427263465540246188200"/>
        <s v="2022061427263475540246172978"/>
        <s v="2022061427263475540246174174"/>
        <s v="2022061427263475540246176699"/>
        <s v="2022061427263635540246183547"/>
        <s v="2022061427263645540246173472"/>
        <s v="2022061427263645540246174095"/>
        <s v="2022061427263645540246175047"/>
        <s v="2022061427263645540246175049"/>
        <s v="2022061427263645540246175050"/>
        <s v="2022061427263685540246171759"/>
        <s v="2022061427263685540246177132"/>
        <s v="2022061427263685540246177133"/>
        <s v="2022061427263705540246171933"/>
        <s v="2022061427263705540246176294"/>
        <s v="2022061427263705540246176295"/>
        <s v="2022061427263705540246187987"/>
        <s v="2022061427263705540246188200"/>
        <s v="2022061427263715540246172539"/>
        <s v="2022061427263715540246172978"/>
        <s v="2022061427263715540246176699"/>
        <s v="2022061427363925540246176295"/>
        <s v="2022061427363925540246187987"/>
        <s v="2022061427363925540246188200"/>
        <s v="2022061427363945540246188175"/>
        <s v="2022061427364125540246182684"/>
        <s v="2022061427364125540246183844"/>
        <s v="2022061427364145540246193316"/>
        <s v="2022061427364175540246177132"/>
        <s v="2022061427364175540246177133"/>
        <s v="2022061427364245540246176294"/>
        <s v="2022061427364245540246176295"/>
        <s v="2022061427364255540246172978"/>
        <s v="2022061427364255540246176699"/>
        <s v="2022061427364255540246192102"/>
        <s v="2022061427364275540246185429"/>
        <s v="2022061427364275540246185562"/>
        <s v="2022061427364355540246188583"/>
        <s v="2022061427364495540246187987"/>
        <s v="2022071427364565540246192264"/>
        <s v="2022071427364565540246192265"/>
        <s v="2022061427364595540246180522"/>
        <s v="2022061427364595540246193409"/>
        <s v="2022061427364625540246171759"/>
        <s v="2022061427364625540246177132"/>
        <s v="2022061427364625540246177133"/>
        <s v="2022061427364625540246192518"/>
        <s v="2022071427364635540246183587"/>
        <s v="2022061427364645540246190097"/>
        <s v="2022061427364715540246176295"/>
        <s v="2022061427364715540246187987"/>
        <s v="2022061427364715540246188200"/>
        <s v="2022061427364725540246172978"/>
        <s v="2022061427364745540246188200"/>
        <s v="2022061427364895540246176295"/>
        <s v="2022061427364895540246187987"/>
        <s v="2022061427364905540246172669"/>
        <s v="2022061427364905540246174174"/>
        <s v="2022061427364905540246176699"/>
        <s v="2022061427364905540246188175"/>
        <s v="2022061427364935540246185429"/>
        <s v="2022061427364935540246186325"/>
        <s v="2022061427364995540246173906"/>
        <s v="2022061427364995540246181016"/>
        <s v="2022071427365025540246177376"/>
        <s v="2022061427465145540246176699"/>
        <s v="2022061427465145540246188175"/>
        <s v="2022061427465155540246171933"/>
        <s v="2022061427465165540246171759"/>
        <s v="2022061427465165540246177132"/>
        <s v="2022061427465165540246177133"/>
        <s v="2022061427465175540246183562"/>
        <s v="2022061427465245540246181061"/>
        <s v="2022061427465245540246183547"/>
        <s v="2022061427465245540246185278"/>
        <s v="2022061427465425540246192907"/>
        <s v="2022061427465455540246171933"/>
        <s v="2022061427465455540246176294"/>
        <s v="2022061427465455540246176295"/>
        <s v="2022061427465455540246187987"/>
        <s v="2022061427465455540246188200"/>
        <s v="2022061427465465540246176699"/>
        <s v="2022061427465695540246172978"/>
        <s v="2022061427465705540246176295"/>
        <s v="2022061427465705540246187987"/>
        <s v="2022061427465705540246188200"/>
        <s v="2022071427465755540246170256"/>
        <s v="2022071427465755540246171888"/>
        <s v="2022061427465885540246172978"/>
        <s v="2022061427465885540246174174"/>
        <s v="2022061427465885540246176699"/>
        <s v="2022061427465885540246188175"/>
        <s v="2022061427465905540246176295"/>
        <s v="2022061427465905540246187987"/>
        <s v="2022061427465905540246188200"/>
        <s v="2022061427466065540246172978"/>
        <s v="2022061427466065540246174174"/>
        <s v="2022061427466085540246171933"/>
        <s v="2022061427466085540246176294"/>
        <s v="2022061427466085540246176295"/>
        <s v="2022061427466085540246187987"/>
        <s v="2022061427466115540246185429"/>
        <s v="2022061427466115540246186325"/>
        <s v="2022061427466125540246174095"/>
        <s v="2022061427466125540246175050"/>
        <s v="2022061427566215540246176699"/>
        <s v="2022081427566225540246194478"/>
        <s v="2022061427566235540246171759"/>
        <s v="2022061427566235540246177132"/>
        <s v="2022061427566235540246177133"/>
        <s v="2022061427566235540246183542"/>
        <s v="2022061427566235540246192518"/>
        <s v="2022061427566295540246171933"/>
        <s v="2022061427566395540246171933"/>
        <s v="2022061427566395540246176294"/>
        <s v="2022061427566395540246176295"/>
        <s v="2022061427566395540246187987"/>
        <s v="2022061427566395540246188200"/>
        <s v="2022061427566405540246172978"/>
        <s v="2022061427566405540246174174"/>
        <s v="2022061427566405540246176699"/>
        <s v="2022061427566585540246171933"/>
        <s v="2022061427566585540246176294"/>
        <s v="2022061427566585540246176295"/>
        <s v="2022061427566585540246187987"/>
        <s v="2022061427566585540246188200"/>
        <s v="2022061427566595540246172539"/>
        <s v="2022061427566595540246172669"/>
        <s v="2022061427566595540246172978"/>
        <s v="2022061427566595540246174174"/>
        <s v="2022061427566595540246176699"/>
        <s v="2022061427566595540246188175"/>
        <s v="2022061427566595540246192102"/>
        <s v="2022071427566605540246174095"/>
        <s v="2022071427566605540246175047"/>
        <s v="2022071427566605540246175049"/>
        <s v="2022071427566605540246175050"/>
        <s v="2022071427566605540246190743"/>
        <s v="2022071427566725540246171933"/>
        <s v="2022071427566725540246176294"/>
        <s v="2022071427566725540246176295"/>
        <s v="2022071427566725540246187987"/>
        <s v="2022071427566725540246188200"/>
        <s v="2022071427566745540246172978"/>
        <s v="2022071427566745540246174174"/>
        <s v="2022071427566745540246176699"/>
        <s v="2022071427566775540246185429"/>
        <s v="2022071427566775540246186325"/>
        <s v="2022071427566945540246182684"/>
        <s v="2022071427566945540246183844"/>
        <s v="2022071427566965540246192209"/>
        <s v="2022071427566965540246192831"/>
        <s v="2022071427667015540246172669"/>
        <s v="2022071427667015540246174174"/>
        <s v="2022071427667015540246176699"/>
        <s v="2022071427667015540246188175"/>
        <s v="2022071427667025540246176295"/>
        <s v="2022071427667025540246187987"/>
        <s v="2022071427667025540246188200"/>
        <s v="2022071427667045540246174095"/>
        <s v="2022071427667045540246175047"/>
        <s v="2022071427667045540246175049"/>
        <s v="2022071427667045540246175050"/>
        <s v="2022071427667045540246190743"/>
        <s v="2022071427667055540246177132"/>
        <s v="2022071427667055540246177133"/>
        <s v="2022071427667055540246183542"/>
        <s v="2022071427667055540246192148"/>
        <s v="2022071427667055540246192518"/>
        <s v="2022071427667125540246173686"/>
        <s v="2022071432467145540246171933"/>
        <s v="2022071432467145540246176294"/>
        <s v="2022071432467145540246176295"/>
        <s v="2022071432467145540246188200"/>
        <s v="2022071432467155540246172978"/>
        <s v="2022071432467155540246176699"/>
        <s v="2022071432467315540246172669"/>
        <s v="2022071432467315540246188175"/>
        <s v="2022071432467325540246171933"/>
        <s v="2022071432467325540246187987"/>
        <s v="2022071432467325540246188200"/>
        <s v="2022071432467415540246183130"/>
        <s v="2022071432467415540246183537"/>
        <s v="2022071432467425540246170256"/>
        <s v="2022071432467425540246171888"/>
        <s v="2022071432467555540246172978"/>
        <s v="2022071432467555540246174174"/>
        <s v="2022071432467565540246171933"/>
        <s v="2022071432467565540246176294"/>
        <s v="2022071432467565540246176295"/>
        <s v="2022071432467565540246187987"/>
        <s v="2022071432467565540246188200"/>
        <s v="2022071432467595540246175047"/>
        <s v="2022071432467595540246175049"/>
        <s v="2022071432467595540246175050"/>
        <s v="2022071432467635540246188583"/>
        <s v="2022081432467645540246192264"/>
        <s v="2022081432467645540246192265"/>
        <s v="2022071432467715540246181061"/>
        <s v="2022071432467715540246183547"/>
        <s v="2022071432467715540246185278"/>
        <s v="2022071432467725540246192907"/>
        <s v="2022071432467755540246177132"/>
        <s v="2022071432467755540246177133"/>
        <s v="2022071432467755540246192148"/>
        <s v="2022071432467755540246192518"/>
        <s v="2022071432467825540246193316"/>
        <s v="2022071432467915540246171933"/>
        <s v="2022071432467915540246176294"/>
        <s v="2022071432467915540246176295"/>
        <s v="2022071432467915540246188200"/>
        <s v="2022071432467935540246172669"/>
        <s v="2022071432467935540246174174"/>
        <s v="2022071432467935540246188175"/>
        <s v="2022071432468025540246180522"/>
        <s v="2022071432468035540246180522"/>
        <s v="2022071432468155540246171933"/>
        <s v="2022071432468155540246187987"/>
        <s v="2022071432468155540246188200"/>
        <s v="2022071432468165540246172539"/>
        <s v="2022071432468165540246172669"/>
        <s v="2022071432468165540246172978"/>
        <s v="2022071432468165540246174174"/>
        <s v="2022071432468165540246176699"/>
        <s v="2022071432468165540246192102"/>
        <s v="2022071432468185540246173906"/>
        <s v="2022071432468185540246181016"/>
        <s v="2022071432468225540246174095"/>
        <s v="2022071432468225540246175049"/>
        <s v="2022071432468225540246175050"/>
        <s v="2022071432468225540246190743"/>
        <s v="2022071432468235540246176699"/>
        <s v="2022071432468275540246171759"/>
        <s v="2022071432468275540246192148"/>
        <s v="2022071432468275540246192518"/>
        <s v="2022071432568475540246172978"/>
        <s v="2022071432568475540246188175"/>
        <s v="2022071432568665540246183130"/>
        <s v="2022071432568705540246185429"/>
        <s v="2022071432568765540246176295"/>
        <s v="2022071432568765540246187987"/>
        <s v="2022071432568765540246188200"/>
        <s v="2022071432568775540246172978"/>
        <s v="2022071432568775540246176699"/>
        <s v="2022091432568915540246194478"/>
        <s v="2022071432568985540246187987"/>
        <s v="2022071432568985540246188200"/>
        <s v="2022071432568995540246188175"/>
        <s v="2022071432569015540246175049"/>
        <s v="2022071432569015540246190743"/>
        <s v="2022071432569065540246191736"/>
        <s v="2022081432569275540246173685"/>
        <s v="2022081432569275540246173686"/>
        <s v="2022071432569395540246172978"/>
        <s v="2022071432569395540246176699"/>
        <s v="2022071432569415540246185429"/>
        <s v="2022071432669565540246174174"/>
        <s v="2022071432669665540246182684"/>
        <s v="2022071432669665540246183844"/>
        <s v="2022071432669665540246194467"/>
        <s v="2022071432669685540246194632"/>
        <s v="2022071432669735540246176294"/>
        <s v="2022071432669735540246176295"/>
        <s v="2022071432669805540246183558"/>
        <s v="2022071432669885540246172978"/>
        <s v="2022071432669885540246176699"/>
        <s v="2022071432669895540246176294"/>
        <s v="2022071432669895540246176295"/>
        <s v="2022071432670025540246172978"/>
        <s v="2022071432670025540246174174"/>
        <s v="2022071432670025540246188175"/>
        <s v="2022071432670045540246171933"/>
        <s v="2022071432670045540246188200"/>
        <s v="2022071432670095540246188583"/>
        <s v="2022081432670105540246170256"/>
        <s v="2022081432670105540246171888"/>
        <s v="2022071432670305540246171933"/>
        <s v="2022071432670305540246188200"/>
        <s v="2022071432670315540246174174"/>
        <s v="2022071432670315540246176699"/>
        <s v="2022081432670335540246175047"/>
        <s v="2022081432670335540246175049"/>
        <s v="2022081432670395540246194330"/>
        <s v="2022071432770525540246172978"/>
        <s v="2022071432770525540246174174"/>
        <s v="2022071432770525540246176699"/>
        <s v="2022071432770535540246171933"/>
        <s v="2022071432770535540246188200"/>
        <s v="2022081432770675540246192209"/>
        <s v="2022071432770745540246188200"/>
        <s v="2022071432770755540246186325"/>
        <s v="2022071432770885540246176294"/>
        <s v="2022071432770885540246176295"/>
        <s v="2022071432770885540246188200"/>
        <s v="2022071432770895540246172978"/>
        <s v="2022071432770895540246174174"/>
        <s v="2022071432770895540246176699"/>
        <s v="2022081432770905540246171759"/>
        <s v="2022081432770905540246177133"/>
        <s v="2022081432770905540246192148"/>
        <s v="2022081432770905540246192518"/>
        <s v="2022081432770915540246183130"/>
        <s v="2022081432770915540246183537"/>
        <s v="2022081432770915540246183538"/>
        <s v="2022081432770975540246184036"/>
        <s v="2022071432771095540246174174"/>
        <s v="2022071432771095540246176699"/>
        <s v="2022071432771095540246188175"/>
        <s v="2022071432771095540246192102"/>
        <s v="2022071432771105540246176294"/>
        <s v="2022071432771105540246176295"/>
        <s v="2022071432771105540246187987"/>
        <s v="2022071432771105540246188200"/>
        <s v="2022081432771235540246176294"/>
        <s v="2022081432771235540246176295"/>
        <s v="2022081432771235540246188200"/>
        <s v="2022081432771245540246172978"/>
        <s v="2022081432771245540246176699"/>
        <s v="2022081432771245540246188175"/>
        <s v="2022081432871325540246172978"/>
        <s v="2022081432871325540246176699"/>
        <s v="2022081432871325540246188175"/>
        <s v="2022081432871335540246187987"/>
        <s v="2022081432871365540246185562"/>
        <s v="2022081432871525540246173472"/>
        <s v="2022081432871525540246175047"/>
        <s v="2022081432871525540246175049"/>
        <s v="2022081432871525540246175050"/>
        <s v="2022081432871525540246190743"/>
        <s v="2022081432871595540246171933"/>
        <s v="2022081432871595540246176294"/>
        <s v="2022081432871595540246187987"/>
        <s v="2022081432871635540246172978"/>
        <s v="2022081432871635540246176699"/>
        <s v="2022081432871695540246183587"/>
        <s v="2022081432871695540246183589"/>
        <s v="2022081432871725540246180522"/>
        <s v="2022081432871735540246194632"/>
        <s v="2022081432871815540246176294"/>
        <s v="2022081432871815540246176295"/>
        <s v="2022081432871815540246187987"/>
        <s v="2022081432871815540246188200"/>
        <s v="2022081432871855540246172669"/>
        <s v="2022081432871855540246172978"/>
        <s v="2022081432871855540246174174"/>
        <s v="2022081432872085540246171933"/>
        <s v="2022081432872085540246176294"/>
        <s v="2022081432872085540246176295"/>
        <s v="2022081432872085540246187987"/>
        <s v="2022081432872085540246188200"/>
        <s v="2022081432872125540246171933"/>
        <s v="2022081432872125540246176294"/>
        <s v="2022081432872125540246176295"/>
        <s v="2022081432872125540246187987"/>
        <s v="2022081432872125540246188200"/>
        <s v="2022081432872135540246176699"/>
        <s v="2022081432872145540246172978"/>
        <s v="2022081432872145540246174174"/>
        <s v="2022081432872145540246176699"/>
        <s v="2022081432872195540246174095"/>
        <s v="2022081432872205540246181061"/>
        <s v="2022081432872205540246183547"/>
        <s v="2022081432872205540246185278"/>
        <s v="2022081432872225540246183558"/>
        <s v="2022081432872225540246183560"/>
        <s v="2022081432872225540246192209"/>
        <s v="2022081432872225540246192462"/>
        <s v="2022081432872235540246192264"/>
        <s v="2022081432872235540246192265"/>
        <s v="2022081432872285540246188583"/>
        <s v="2022081432872295540246170256"/>
        <s v="2022081432872485540246172978"/>
        <s v="2022081432872485540246176699"/>
        <s v="2022081432872495540246185429"/>
        <s v="2022081432872525540246194330"/>
        <s v="2022081432872555540246171759"/>
        <s v="2022081432872555540246177133"/>
        <s v="2022081432872555540246192148"/>
        <s v="2022081432872625540246176294"/>
        <s v="2022081432972715540246176295"/>
        <s v="2022081432972715540246188200"/>
        <s v="2022081432972725540246174174"/>
        <s v="2022081432972725540246176699"/>
        <s v="2022081432972725540246192102"/>
        <s v="2022081432972735540246174095"/>
        <s v="2022081432972735540246175047"/>
        <s v="2022081432972735540246175049"/>
        <s v="2022081432972735540246175050"/>
        <s v="2022081432972735540246190743"/>
        <s v="2022081432972895540246176294"/>
        <s v="2022081432972895540246176295"/>
        <s v="2022081432972895540246187987"/>
        <s v="2022081432972895540246188200"/>
        <s v="2022081432972915540246172539"/>
        <s v="2022081432972915540246174174"/>
        <s v="2022081432972915540246176699"/>
        <s v="2022081432973035540246183130"/>
        <s v="2022081432973035540246183552"/>
        <s v="2022081432973065540246193316"/>
        <s v="2022081432973225540246172669"/>
        <s v="2022081432973225540246172978"/>
        <s v="2022081432973225540246176699"/>
        <s v="2022081432973225540246188175"/>
        <s v="2022081432973225540246192102"/>
        <s v="2022081432973265540246171933"/>
        <s v="2022081432973265540246176295"/>
        <s v="2022081432973265540246187987"/>
        <s v="2022081432973265540246188200"/>
        <s v="2022081432973485540246176294"/>
        <s v="2022081432973485540246176295"/>
        <s v="2022081432973485540246187987"/>
        <s v="2022081432973485540246188200"/>
        <s v="2022081432973495540246172978"/>
        <s v="2022081432973495540246174174"/>
        <s v="2022081432973495540246176699"/>
        <s v="2022081432973495540246188175"/>
        <s v="2022081432973515540246173472"/>
        <s v="2022081432973515540246175049"/>
        <s v="2022081432973515540246175050"/>
        <s v="2022081432973515540246190743"/>
        <s v="2022081432973535540246185429"/>
        <s v="2022081432973535540246185562"/>
        <s v="2022081432973625540246194330"/>
        <s v="2022081432973755540246172539"/>
        <s v="2022081432973755540246172978"/>
        <s v="2022081432973755540246174174"/>
        <s v="2022081432973755540246176699"/>
        <s v="2022081432973765540246171933"/>
        <s v="2022081432973765540246176295"/>
        <s v="2022081432973765540246188200"/>
        <s v="2022081432973845540246183547"/>
        <s v="2022081432973845540246185278"/>
        <s v="2022081432973855540246171759"/>
        <s v="2022081432973855540246177133"/>
        <s v="2022081432973855540246192148"/>
        <s v="2022091432973875540246194790"/>
        <s v="2022081432973945540246194632"/>
        <s v="2022081432973955540246177376"/>
        <s v="2022081432973985540246194467"/>
        <s v="2022081432973995540246191596"/>
        <s v="2022081433074135540246174174"/>
        <s v="2022081433074135540246176699"/>
        <s v="2022081433074145540246171933"/>
        <s v="2022101433074245540246187995"/>
        <s v="2022101433074245540246187997"/>
        <s v="2022101433074245540246187998"/>
        <s v="2022081433074345540246176295"/>
        <s v="2022081433074355540246172978"/>
        <s v="2022081433074355540246176699"/>
        <s v="2022081433074355540246192102"/>
        <s v="2022081433074395540246188224"/>
        <s v="2022081433074405540246193878"/>
        <s v="2022081433074415540246171759"/>
        <s v="2022081433074415540246177133"/>
        <s v="2022081433074415540246192148"/>
        <s v="2022081433074425540246194632"/>
        <s v="2022081433074495540246171933"/>
        <s v="2022081433074495540246176295"/>
        <s v="2022081433074495540246188200"/>
        <s v="2022081433074515540246172669"/>
        <s v="2022081433074515540246172978"/>
        <s v="2022081433074515540246174174"/>
        <s v="2022081433074515540246176699"/>
        <s v="2022081433074615540246180522"/>
        <s v="2022091433074745540246190727"/>
        <s v="2022091433074755540246183558"/>
        <s v="2022091433074755540246192209"/>
        <s v="2022091433074755540246192831"/>
        <s v="2022081433074805540246181061"/>
        <s v="2022081433074805540246183547"/>
        <s v="2022081433074805540246185278"/>
        <s v="2022091433074815540246170256"/>
        <s v="2022081433074865540246171933"/>
        <s v="2022081433074875540246172669"/>
        <s v="2022081433074875540246172978"/>
        <s v="2022081433074875540246174174"/>
        <s v="2022081433074875540246176699"/>
        <s v="2022081433074875540246188175"/>
        <s v="2022081433074895540246174095"/>
        <s v="2022081433074905540246185429"/>
        <s v="2022081433074905540246186325"/>
        <s v="2022081433074945540246194330"/>
        <s v="2022081433075025540246187987"/>
        <s v="2022081433075135540246187987"/>
        <s v="2022081433075145540246172978"/>
        <s v="2022081433075145540246176699"/>
        <s v="2022081433075145540246188175"/>
        <s v="2022081433075195540246195096"/>
        <s v="2022081433075215540246183130"/>
        <s v="2022081433075215540246183538"/>
        <s v="2022081433075215540246183555"/>
        <s v="2022081433075225540246171759"/>
        <s v="2022081433075225540246177133"/>
        <s v="2022081433075225540246192148"/>
        <s v="2022091433075255540246194632"/>
        <s v="2022081433075275540246173906"/>
        <s v="2022081433075275540246181016"/>
        <s v="2022081433075305540246183844"/>
        <s v="2022081433175545540246176294"/>
        <s v="2022081433175545540246176295"/>
        <s v="2022081433175545540246187987"/>
        <s v="2022081433175545540246188200"/>
        <s v="2022081433175555540246172978"/>
        <s v="2022081433175555540246174174"/>
        <s v="2022081433175555540246176699"/>
        <s v="2022081433175615540246173472"/>
        <s v="2022081433175615540246175049"/>
        <s v="2022081433175615540246175050"/>
        <s v="2022081433175765540246171933"/>
        <s v="2022081433175765540246176294"/>
        <s v="2022081433175765540246176295"/>
        <s v="2022081433175765540246188200"/>
        <s v="2022081433175775540246172539"/>
        <s v="2022081433175775540246172669"/>
        <s v="2022081433175775540246172978"/>
        <s v="2022081433175775540246174174"/>
        <s v="2022081433175775540246176699"/>
        <s v="2022081433175875540246171933"/>
        <s v="2022081433175875540246188200"/>
        <s v="2022081433175885540246172978"/>
        <s v="2022081433175885540246174174"/>
        <s v="2022081433175885540246176699"/>
        <s v="2022081433175885540246188175"/>
        <s v="2022081433175985540246173472"/>
        <s v="2022081433176095540246187987"/>
        <s v="2022081433176095540246188200"/>
        <s v="2022081433176105540246174174"/>
        <s v="2022081433176105540246188175"/>
        <s v="2022081433176155540246185429"/>
        <s v="2022081433176155540246186325"/>
        <s v="2022111433176315540246187882"/>
        <s v="2022111433176315540246187995"/>
        <s v="2022111433176315540246187997"/>
        <s v="2022081433176385540246172539"/>
        <s v="2022081433176385540246172669"/>
        <s v="2022081433176385540246176699"/>
        <s v="2022081433176385540246188175"/>
        <s v="2022081433176385540246192102"/>
        <s v="2022081433176395540246187987"/>
        <s v="2022091433176425540246173472"/>
        <s v="2022091433176425540246175047"/>
        <s v="2022091433176425540246175049"/>
        <s v="2022091433176425540246175050"/>
        <s v="2022091433176425540246190743"/>
        <s v="2022081433276585540246172978"/>
        <s v="2022081433276585540246174174"/>
        <s v="2022081433276585540246176699"/>
        <s v="2022081433276605540246176295"/>
        <s v="2022081433276605540246188200"/>
        <s v="2022081433276615540246194632"/>
        <s v="2022091433276715540246194632"/>
        <s v="2022091433276735540246184036"/>
        <s v="2022091433276735540246191596"/>
        <s v="2022091433276745540246171759"/>
        <s v="2022091433276745540246177133"/>
        <s v="2022091433276745540246192148"/>
        <s v="2022091433276875540246183587"/>
        <s v="2022081433276915540246176295"/>
        <s v="2022081433276915540246187987"/>
        <s v="2022081433276915540246188200"/>
        <s v="2022081433276935540246174174"/>
        <s v="2022081433276985540246195241"/>
        <s v="2022081433276985540246195242"/>
        <s v="2022091433277025540246181061"/>
        <s v="2022091433277025540246183547"/>
        <s v="2022091433277025540246185278"/>
        <s v="2022091433277035540246173906"/>
        <s v="2022091433277035540246181016"/>
        <s v="2022091433277125540246195250"/>
        <s v="2022091433277185540246176294"/>
        <s v="2022091433277185540246176295"/>
        <s v="2022091433277185540246187987"/>
        <s v="2022091433277185540246188200"/>
        <s v="2022091433277205540246172669"/>
        <s v="2022091433277205540246172978"/>
        <s v="2022091433277205540246174174"/>
        <s v="2022091433277205540246176699"/>
        <s v="2022091433277205540246192102"/>
        <s v="2022091433277235540246174095"/>
        <s v="2022091433277235540246175047"/>
        <s v="2022091433277235540246175049"/>
        <s v="2022091433277235540246175050"/>
        <s v="2022081433277275540246194632"/>
        <s v="2022091433277285540246170256"/>
        <s v="2022091433277285540246171888"/>
        <s v="2022091433277365540246182684"/>
        <s v="2022091433277365540246183844"/>
        <s v="2022091433277475540246188200"/>
        <s v="2022091433277485540246174174"/>
        <s v="2022091433277485540246176699"/>
        <s v="2022091433277485540246188175"/>
        <s v="2022091433277515540246194632"/>
        <s v="2022091433277555540246194632"/>
        <s v="2022091433277555540246195250"/>
        <s v="2022091433277565540246171759"/>
        <s v="2022091433277565540246177133"/>
        <s v="2022091433277565540246192148"/>
        <s v="2022091433277575540246183130"/>
        <s v="2022091433277575540246183537"/>
        <s v="2022091433277575540246183541"/>
        <s v="2022091433277575540246192571"/>
        <s v="2022091433277595540246183558"/>
        <s v="2022091433277595540246183560"/>
        <s v="2022091433277595540246192209"/>
        <s v="2022091433277595540246192462"/>
        <s v="2022091433277635540246173906"/>
        <s v="2022091433277795540246171933"/>
        <s v="2022091433277795540246187987"/>
        <s v="2022091433277805540246174174"/>
        <s v="2022091433277805540246176699"/>
        <s v="2022091433277825540246175047"/>
        <s v="2022091433277825540246175049"/>
        <s v="2022091433277825540246175050"/>
        <s v="2022091433277845540246185429"/>
        <s v="2022091433277845540246185562"/>
        <s v="2022091433277845540246186325"/>
        <s v="2022091433277985540246195242"/>
        <s v="2022091433278015540246193316"/>
        <s v="2022091433278025540246180522"/>
        <s v="2022091433278235540246195241"/>
        <s v="2022091433378305540246172539"/>
        <s v="2022091433378305540246172978"/>
        <s v="2022091433378305540246188175"/>
        <s v="2022091433378315540246187987"/>
        <s v="2022091433378315540246188200"/>
        <s v="2022091433378505540246194467"/>
        <s v="2022091433378515540246182684"/>
        <s v="2022091433378515540246183844"/>
        <s v="2022091433378515540246194467"/>
        <s v="2022091433378565540246170256"/>
        <s v="2022091433378565540246171888"/>
        <s v="2022091433378725540246194632"/>
        <s v="2022091433378735540246171759"/>
        <s v="2022091433378735540246177133"/>
        <s v="2022091433378735540246192148"/>
        <s v="2022091433378865540246171933"/>
        <s v="2022091433378865540246187987"/>
        <s v="2022091433378865540246188200"/>
        <s v="2022091433379155540246190727"/>
        <s v="2022091433379205540246194632"/>
        <s v="2022091433379205540246195250"/>
        <s v="2022091433379265540246181061"/>
        <s v="2022091433379265540246183547"/>
        <s v="2022091433379265540246185278"/>
        <s v="2022091433379295540246172978"/>
        <s v="2022091433379295540246176699"/>
        <s v="2022091433379295540246188175"/>
        <s v="2022091433379315540246176295"/>
        <s v="2022091433379545540246176699"/>
        <s v="2022091433379545540246188175"/>
        <s v="2022091433379555540246171933"/>
        <s v="2022091433379555540246176295"/>
        <s v="2022091433379555540246187987"/>
        <s v="2022091433379595540246188224"/>
        <s v="2022091433379645540246183844"/>
        <s v="2022091433379645540246194467"/>
        <s v="2022091433379915540246171933"/>
        <s v="2022091433379955540246183130"/>
        <s v="2022091433379965540246185429"/>
        <s v="2022091433379965540246186325"/>
        <s v="2022091433379975540246174095"/>
        <s v="2022091433379975540246175049"/>
        <s v="2022091433380035540246173906"/>
        <s v="2022091433380035540246181016"/>
        <s v="2022091433480105540246171933"/>
        <s v="2022091433480105540246176294"/>
        <s v="2022091433480105540246176295"/>
        <s v="2022091433480105540246187987"/>
        <s v="2022091433480105540246188200"/>
        <s v="2022091433480145540246177376"/>
        <s v="2022091433480225540246194632"/>
        <s v="2022091433480235540246184036"/>
        <s v="2022091433480235540246191596"/>
        <s v="2022091433480315540246171759"/>
        <s v="2022091433480315540246177133"/>
        <s v="2022091433480315540246192148"/>
        <s v="2022091433480325540246183587"/>
        <s v="2022091433480375540246170256"/>
        <s v="2022091433480375540246171888"/>
        <s v="2022091433480385540246193316"/>
        <s v="2022091433480395540246180522"/>
        <s v="2022091433480655540246172978"/>
        <s v="2022091433480655540246176699"/>
        <s v="2022091433480655540246188175"/>
        <s v="2022091433480675540246171933"/>
        <s v="2022091433480675540246176295"/>
        <s v="2022091433480675540246187987"/>
        <s v="2022091433480805540246195539"/>
        <s v="2022091433481045540246171933"/>
        <s v="2022091433481045540246176295"/>
        <s v="2022091433481045540246187987"/>
        <s v="2022091433481045540246188200"/>
        <s v="2022091433481055540246172539"/>
        <s v="2022091433481055540246172669"/>
        <s v="2022091433481055540246172978"/>
        <s v="2022091433481055540246174174"/>
        <s v="2022091433481075540246174095"/>
        <s v="2022091433481075540246175049"/>
        <s v="2022091433481075540246175050"/>
        <s v="2022091433481075540246190743"/>
        <s v="2022091433481105540246176294"/>
        <s v="2022091433481225540246171933"/>
        <s v="2022091433481225540246187987"/>
        <s v="2022091433481225540246188200"/>
        <s v="2022091433481245540246176699"/>
        <s v="2022091433481245540246192102"/>
        <s v="2022091433481295540246185429"/>
        <s v="2022091433481295540246186325"/>
        <s v="2022091433481335540246173906"/>
        <s v="2022091433481335540246181016"/>
        <s v="2022091433481385540246194632"/>
        <s v="2022091433481385540246195250"/>
        <s v="2022091433481395540246171759"/>
        <s v="2022091433481395540246177133"/>
        <s v="2022091433481395540246192148"/>
        <s v="2022091433481475540246195241"/>
        <s v="2022091433481495540246176699"/>
        <s v="2022091433481705540246191594"/>
        <s v="2022091433581735540246176294"/>
        <s v="2022091433581735540246176295"/>
        <s v="2022091433581735540246187987"/>
        <s v="2022091433581735540246188200"/>
        <s v="2022091433581745540246172539"/>
        <s v="2022091433581745540246172669"/>
        <s v="2022091433581745540246172978"/>
        <s v="2022091433581745540246176699"/>
        <s v="2022091433581805540246195596"/>
        <s v="2022091433581855540246191598"/>
        <s v="2022091433581895540246183130"/>
        <s v="2022091433581895540246183538"/>
        <s v="2022091433581895540246183541"/>
        <s v="2022101433581935540246192462"/>
        <s v="2022101433581935540246192594"/>
        <s v="2022101433581945540246182684"/>
        <s v="2022101433581945540246183844"/>
        <s v="2022091433582035540246174174"/>
        <s v="2022091433582035540246176699"/>
        <s v="2022091433582045540246176294"/>
        <s v="2022091433582045540246176295"/>
        <s v="2022091433582045540246187987"/>
        <s v="2022091433582045540246188200"/>
        <s v="2022101433582125540246180522"/>
        <s v="2022101433582145540246194632"/>
        <s v="2022101433582145540246195250"/>
        <s v="2022101433582205540246192907"/>
        <s v="2022091433582235540246181061"/>
        <s v="2022101433582245540246188224"/>
        <s v="2022091433582355540246195195"/>
        <s v="2022091433582405540246174174"/>
        <s v="2022091433582405540246176699"/>
        <s v="2022091433582415540246171933"/>
        <s v="2022091433582415540246176294"/>
        <s v="2022091433582415540246176295"/>
        <s v="2022091433582415540246187987"/>
        <s v="2022091433582415540246188200"/>
        <s v="2022101433582485540246194632"/>
        <s v="2022101433582485540246195250"/>
        <s v="2022091433582495540246170256"/>
        <s v="2022091433582495540246171888"/>
        <s v="2022091433582605540246174095"/>
        <s v="2022091433582605540246175049"/>
        <s v="2022091433582605540246175050"/>
        <s v="2022091433582605540246190743"/>
        <s v="2022091433582705540246195242"/>
        <s v="2022091433582715540246195241"/>
        <s v="2022091433582745540246195653"/>
        <s v="2022091433582785540246172539"/>
        <s v="2022091433582785540246172669"/>
        <s v="2022091433582785540246172978"/>
        <s v="2022091433582785540246174174"/>
        <s v="2022091433582785540246176699"/>
        <s v="2022091433582785540246188175"/>
        <s v="2022091433582785540246192102"/>
        <s v="2022091433582805540246176294"/>
        <s v="2022091433582805540246176295"/>
        <s v="2022091433582805540246187987"/>
        <s v="2022091433582805540246188200"/>
        <s v="2022091433582915540246171759"/>
        <s v="2022091433582915540246177133"/>
        <s v="2022091433582915540246192148"/>
        <s v="2022091433582915540246192518"/>
        <s v="2022091433582935540246177133"/>
        <s v="2022091433582935540246192148"/>
        <s v="2022091433582935540246192518"/>
        <s v="2022091433583045540246176294"/>
        <s v="2022091433583045540246176295"/>
        <s v="2022091433583055540246172669"/>
        <s v="2022091433583055540246174174"/>
        <s v="2022091433583055540246188175"/>
        <s v="2022091433583065540246185429"/>
        <s v="2022091433583065540246185562"/>
        <s v="2022091433583065540246186325"/>
        <s v="2022111433583155540246194478"/>
        <s v="2022091433683395540246176294"/>
        <s v="2022091433683395540246188200"/>
        <s v="2022091433683425540246172978"/>
        <s v="2022101433683555540246182684"/>
        <s v="2022101433683555540246194467"/>
        <s v="2022101433683615540246194632"/>
        <s v="2022101433683625540246183130"/>
        <s v="2022101433683625540246183455"/>
        <s v="2022101433683625540246183537"/>
        <s v="2022101433683625540246183555"/>
        <s v="2022091433683665540246171933"/>
        <s v="2022091433683665540246176294"/>
        <s v="2022091433683665540246176295"/>
        <s v="2022091433683665540246187987"/>
        <s v="2022091433683665540246188200"/>
        <s v="2022091433683705540246176699"/>
        <s v="2022091433683735540246171933"/>
        <s v="2022101433683815540246191736"/>
        <s v="2022101433683825540246183558"/>
        <s v="2022101433683825540246183560"/>
        <s v="2022101433683825540246192209"/>
        <s v="2022101433683825540246192462"/>
        <s v="2022101433683825540246192831"/>
        <s v="2022101433683835540246181061"/>
        <s v="2022101433683835540246185278"/>
        <s v="2022101433683845540246171759"/>
        <s v="2022101433683845540246177133"/>
        <s v="2022101433683845540246192148"/>
        <s v="2022101433683845540246192518"/>
        <s v="2022101433683855540246170256"/>
        <s v="2022101433683855540246171888"/>
        <s v="2022091433684115540246172978"/>
        <s v="2022091433684115540246174174"/>
        <s v="2022091433684115540246188175"/>
        <s v="2022091433684135540246176294"/>
        <s v="2022091433684135540246176295"/>
        <s v="2022091433684135540246187987"/>
        <s v="2022091433684135540246188200"/>
        <s v="2022101433684265540246173906"/>
        <s v="2022101433684265540246181016"/>
        <s v="2022101433684275540246192907"/>
        <s v="2022101433684305540246193316"/>
        <s v="2022101433684365540246190092"/>
        <s v="2022101433684495540246171933"/>
        <s v="2022101433684495540246176294"/>
        <s v="2022101433684495540246176295"/>
        <s v="2022101433684495540246188200"/>
        <s v="2022101433684545540246172978"/>
        <s v="2022101433684545540246176699"/>
        <s v="2022101433684585540246173472"/>
        <s v="2022101433684585540246174095"/>
        <s v="2022101433684585540246175047"/>
        <s v="2022101433684585540246175049"/>
        <s v="2022101433684585540246175050"/>
        <s v="2022101433684585540246190743"/>
        <s v="2022101433684645540246177133"/>
        <s v="2022101433684645540246192148"/>
        <s v="2022101433684645540246192518"/>
        <s v="2022101433684655540246183587"/>
        <s v="2022101433684655540246194790"/>
        <s v="2022101433684735540246170256"/>
        <s v="2022101433684735540246171888"/>
        <s v="2022101433684755540246182684"/>
        <s v="2022101433684755540246183844"/>
        <s v="2022101433684755540246194467"/>
        <s v="2022101433684765540246194632"/>
        <s v="2022101433684765540246195250"/>
        <s v="2022101433684875540246187987"/>
        <s v="2022101433684875540246188200"/>
        <s v="2022101433684925540246185429"/>
        <s v="2022101433684925540246185562"/>
        <s v="2022101433684925540246186325"/>
        <s v="2022101433685035540246194632"/>
        <s v="2022101433685035540246195250"/>
        <s v="2022101433785085540246176295"/>
        <s v="2022101433785085540246188200"/>
        <s v="2022101433785095540246176699"/>
        <s v="2022101433785135540246175049"/>
        <s v="2022101433785135540246175050"/>
        <s v="2022101433785145540246195242"/>
        <s v="2022101433785155540246195241"/>
        <s v="2022101433785165540246185562"/>
        <s v="2022101433785165540246186325"/>
        <s v="2022101433785195540246177133"/>
        <s v="2022101433785195540246192148"/>
        <s v="2022101433785195540246192518"/>
        <s v="2022101433785235540246183587"/>
        <s v="2022101433785235540246183589"/>
        <s v="2022101433785235540246194790"/>
        <s v="2022101433785245540246183130"/>
        <s v="2022101433785245540246183541"/>
        <s v="2022101433785255540246191598"/>
        <s v="2022101433785315540246176294"/>
        <s v="2022101433785315540246176295"/>
        <s v="2022101433785315540246188200"/>
        <s v="2022101433785335540246172669"/>
        <s v="2022101433785615540246184036"/>
        <s v="2022101433785715540246176295"/>
        <s v="2022101433785715540246188200"/>
        <s v="2022101433785725540246174174"/>
        <s v="2022101433785725540246176699"/>
        <s v="2022101433785725540246188175"/>
        <s v="2022101433785745540246173472"/>
        <s v="2022101433785745540246174095"/>
        <s v="2022101433785745540246175049"/>
        <s v="2022101433785745540246175050"/>
        <s v="2022101433785745540246190743"/>
        <s v="2022101433786145540246176295"/>
        <s v="2022101433786145540246187987"/>
        <s v="2022101433786145540246188200"/>
        <s v="2022101433786165540246172539"/>
        <s v="2022101433786165540246174174"/>
        <s v="2022101433786165540246176699"/>
        <s v="2022101433786165540246188175"/>
        <s v="2022101433786165540246192102"/>
        <s v="2022101433786175540246191594"/>
        <s v="2022101433786175540246191598"/>
        <s v="2022101433786215540246186325"/>
        <s v="2022101433786225540246173472"/>
        <s v="2022101433786225540246174095"/>
        <s v="2022101433786225540246175047"/>
        <s v="2022101433786225540246175049"/>
        <s v="2022101433786225540246175050"/>
        <s v="2022101433786225540246190743"/>
        <s v="2022101433786535540246176294"/>
        <s v="2022101433786535540246176295"/>
        <s v="2022101433786535540246187987"/>
        <s v="2022101433786535540246188200"/>
        <s v="2022101433786695540246194947"/>
        <s v="2022101433886795540246172978"/>
        <s v="2022101433886795540246176699"/>
        <s v="2022101433886805540246171933"/>
        <s v="2022101433886805540246176294"/>
        <s v="2022101433886805540246176295"/>
        <s v="2022101433886805540246188200"/>
        <s v="2022101433886815540246191598"/>
        <s v="2022101433886895540246194632"/>
        <s v="2022101433886945540246177133"/>
        <s v="2022101433886945540246192148"/>
        <s v="2022101433886945540246192518"/>
        <s v="2022101433887015540246185562"/>
        <s v="2022101433887095540246171933"/>
        <s v="2022101433887095540246176294"/>
        <s v="2022101433887095540246176295"/>
        <s v="2022101433887095540246187987"/>
        <s v="2022101433887105540246172669"/>
        <s v="2022101433887105540246174174"/>
        <s v="2022101433887125540246191594"/>
        <s v="2022101433887135540246175049"/>
        <s v="2022101433887135540246175050"/>
        <s v="2022101433887235540246183130"/>
        <s v="2022101433887235540246183537"/>
        <s v="2022101433887235540246183538"/>
        <s v="2022101433887235540246192571"/>
        <s v="2022101433887265540246180522"/>
        <s v="2022101433887275540246177376"/>
        <s v="2022101433887285540246191596"/>
        <s v="2022101433887395540246192571"/>
        <s v="2022101433887445540246194632"/>
        <s v="2022101433887445540246195250"/>
        <s v="2022101433887485540246173906"/>
        <s v="2022101433887485540246181016"/>
        <s v="2022101433887535540246188224"/>
        <s v="2022101433887605540246171933"/>
        <s v="2022101433887605540246176294"/>
        <s v="2022101433887605540246176295"/>
        <s v="2022101433887605540246187987"/>
        <s v="2022101433887605540246188200"/>
        <s v="2022101433887625540246172978"/>
        <s v="2022101433887625540246174174"/>
        <s v="2022101433887625540246176699"/>
        <s v="2022101433887625540246188175"/>
        <s v="2022101433887625540246192102"/>
        <s v="2022101433888005540246170256"/>
        <s v="2022101433888005540246171888"/>
        <s v="2022101433888025540246171933"/>
        <s v="2022101433888025540246187987"/>
        <s v="2022101433888025540246188200"/>
        <s v="2022101433888035540246172669"/>
        <s v="2022101433888035540246172978"/>
        <s v="2022101433888035540246174174"/>
        <s v="2022101433888035540246176699"/>
        <s v="2022101433888035540246192102"/>
        <s v="2022101433888065540246173472"/>
        <s v="2022101433888065540246174095"/>
        <s v="2022101433888065540246175047"/>
        <s v="2022101433888065540246175049"/>
        <s v="2022101433888065540246175050"/>
        <s v="2022101433888065540246190743"/>
        <s v="2022101433888185540246195943"/>
        <s v="2022101433888185540246195944"/>
        <s v="2022111433888195540246195943"/>
        <s v="2022111433888195540246195944"/>
        <s v="2022101433888215540246181061"/>
        <s v="2022101433888215540246183547"/>
        <s v="2022101433888215540246185278"/>
        <s v="2022111433888225540246193316"/>
        <s v="2022101433888275540246177133"/>
        <s v="2022101433888275540246192148"/>
        <s v="2022101433888275540246192518"/>
        <s v="2022101433888285540246194632"/>
        <s v="2022101433888375540246183558"/>
        <s v="2022101433888375540246183560"/>
        <s v="2022101433888375540246192209"/>
        <s v="2022101433888375540246192462"/>
        <s v="2022101433888375540246192831"/>
        <s v="2022101433888485540246172978"/>
        <s v="2022101433888485540246174174"/>
        <s v="2022101433888505540246171933"/>
        <s v="2022101433888505540246187987"/>
        <s v="2022101433888575540246194632"/>
        <s v="2022101433888655540246194632"/>
        <s v="2022101433888675540246183541"/>
        <s v="2022101433888695540246171759"/>
        <s v="2022101433888695540246177133"/>
        <s v="2022101433888705540246192148"/>
        <s v="2022101433988855540246172539"/>
        <s v="2022101433988855540246172978"/>
        <s v="2022101433988855540246174174"/>
        <s v="2022101433988855540246176699"/>
        <s v="2022101433988865540246191598"/>
        <s v="2022101433988885540246176295"/>
        <s v="2022101433988885540246187987"/>
        <s v="2022101433988885540246188200"/>
        <s v="2022101433988985540246176295"/>
        <s v="2022101433989015540246173906"/>
        <s v="2022101433989015540246181016"/>
        <s v="2022101433989025540246195242"/>
        <s v="2022101433989145540246176294"/>
        <s v="2022101433989145540246176295"/>
        <s v="2022101433989145540246187987"/>
        <s v="2022101433989145540246188200"/>
        <s v="2022101433989155540246172669"/>
        <s v="2022101433989375540246194632"/>
        <s v="2022101433989385540246182684"/>
        <s v="2022101433989385540246183844"/>
        <s v="2022101433989385540246194467"/>
        <s v="2022111433989535540246170256"/>
        <s v="2022111433989535540246171888"/>
        <s v="2022101433989605540246183589"/>
        <s v="2022101433989605540246186352"/>
        <s v="2022101433989605540246194790"/>
        <s v="2022101433989805540246187987"/>
        <s v="2022101433989805540246188200"/>
        <s v="2022101433989815540246188175"/>
        <s v="2022111433989895540246196002"/>
        <s v="2022101433990015540246194632"/>
        <s v="2022101433990015540246195250"/>
        <s v="2022111433990025540246194632"/>
        <s v="2022111433990035540246194632"/>
        <s v="2022111433990035540246195250"/>
        <s v="2022101433990135540246172669"/>
        <s v="2022101433990135540246174174"/>
        <s v="2022101433990135540246176699"/>
        <s v="2022101433990135540246188175"/>
        <s v="2022101433990145540246176295"/>
        <s v="2022101433990145540246187987"/>
        <s v="2022101433990145540246188200"/>
        <s v="2022101433990185540246185429"/>
        <s v="2022101433990185540246185562"/>
        <s v="2022111433990335540246195999"/>
        <s v="2022101433990425540246181061"/>
        <s v="2022101433990425540246183547"/>
        <s v="2022101433990425540246185278"/>
        <s v="2022101433990435540246171759"/>
        <s v="2022101433990435540246177133"/>
        <s v="2022101433990435540246192148"/>
        <s v="2022111433990445540246173906"/>
        <s v="2022111433990445540246181016"/>
        <s v="2022101433990485540246191594"/>
        <s v="2022101433990495540246175047"/>
        <s v="2022101434090595540246174174"/>
        <s v="2022101434090595540246176699"/>
        <s v="2022101434090615540246188200"/>
        <s v="2022111434090625540246195653"/>
        <s v="2022101434090725540246173492"/>
        <s v="2022111434090825540246177133"/>
        <s v="2022111434090825540246192148"/>
        <s v="2022111434090825540246192518"/>
        <s v="2022101434090955540246196046"/>
        <s v="2022101434091215540246191598"/>
        <s v="2022111434091345540246183130"/>
        <s v="2022111434091345540246183538"/>
        <s v="2022111434091345540246192571"/>
        <s v="2022111434091365540246192148"/>
        <s v="2022111434091375540246171759"/>
        <s v="2022111434091375540246177133"/>
        <s v="2022111434091375540246192518"/>
        <s v="2022111434091405540246183558"/>
        <s v="2022111434091405540246183560"/>
        <s v="2022111434091405540246192209"/>
        <s v="2022111434091405540246192462"/>
        <s v="2022111434091405540246192594"/>
        <s v="2022111434091425540246183589"/>
        <s v="2022111434091545540246180522"/>
        <s v="2022111434091555540246182684"/>
        <s v="2022111434091555540246194467"/>
        <s v="2022111434091645540246193316"/>
        <s v="2022101434091665540246176295"/>
        <s v="2022101434091665540246187987"/>
        <s v="2022101434091665540246188200"/>
        <s v="2022101434091675540246176699"/>
        <s v="2022101434091675540246192102"/>
        <s v="2022111434091685540246186325"/>
        <s v="2022111434091765540246194632"/>
        <s v="2022111434091765540246195250"/>
        <s v="2022111434091765540246196046"/>
        <s v="2022111434091865540246170256"/>
        <s v="2022111434091865540246171888"/>
        <s v="2022101434091885540246181061"/>
        <s v="2022101434091885540246185278"/>
        <s v="2022111434092045540246187995"/>
        <s v="2022111434092045540246187998"/>
        <s v="2023011434092055540246196092"/>
        <s v="2022101434092095540246172978"/>
        <s v="2022101434092095540246174174"/>
        <s v="2022101434092095540246176699"/>
        <s v="2022101434092115540246176295"/>
        <s v="2022101434092115540246187987"/>
        <s v="2022111434092165540246175049"/>
        <s v="2022111434092165540246190743"/>
        <s v="2022111434092245540246196092"/>
        <s v="2022111434092355540246183547"/>
        <s v="2022111434092375540246196065"/>
        <s v="2022101434092505540246176699"/>
        <s v="2022101434092515540246171933"/>
        <s v="2022101434092515540246176294"/>
        <s v="2022101434092515540246187987"/>
        <s v="2022101434092695540246196092"/>
        <s v="2022111434192835540246188175"/>
        <s v="2022111434192845540246171933"/>
        <s v="2022111434192845540246176295"/>
        <s v="2022111434192845540246188200"/>
        <s v="2022111434192855540246191594"/>
        <s v="2022111434193005540246192907"/>
        <s v="2022111434193015540246193878"/>
        <s v="2022111434193075540246171933"/>
        <s v="2022111434193075540246176295"/>
        <s v="2022111434193075540246187987"/>
        <s v="2022111434193075540246188200"/>
        <s v="2022111434193085540246172669"/>
        <s v="2022111434193085540246172978"/>
        <s v="2022111434193105540246173472"/>
        <s v="2022111434193105540246175047"/>
        <s v="2022111434193105540246175049"/>
        <s v="2022111434193105540246175050"/>
        <s v="2022111434193325540246171933"/>
        <s v="2022111434193325540246176295"/>
        <s v="2022111434193325540246187987"/>
        <s v="2022111434193325540246188200"/>
        <s v="2022111434193335540246172978"/>
        <s v="2022111434193335540246174174"/>
        <s v="2022111434193335540246176699"/>
        <s v="2022111434193335540246188175"/>
        <s v="2022111434193435540246174095"/>
        <s v="2022111434193435540246175047"/>
        <s v="2022111434193435540246175049"/>
        <s v="2022111434193435540246175050"/>
        <s v="2022111434193565540246171933"/>
        <s v="2022111434193565540246176295"/>
        <s v="2022111434193565540246187987"/>
        <s v="2022111434193565540246188200"/>
        <s v="2022111434193605540246174174"/>
        <s v="2022111434193605540246176699"/>
        <s v="2022111434193605540246192102"/>
        <s v="2022111434193655540246186325"/>
        <s v="2022111434193765540246196148"/>
        <s v="2022111434194075540246172669"/>
        <s v="2022111434194075540246174174"/>
        <s v="2022111434194095540246176294"/>
        <s v="2022111434194095540246176295"/>
        <s v="2022111434194185540246195241"/>
        <s v="2022111434194185540246195242"/>
        <s v="2022111434194285540246195653"/>
        <s v="2022111434294355540246172978"/>
        <s v="2022111434294355540246176699"/>
        <s v="2022111434294355540246188175"/>
        <s v="2022111434294365540246171933"/>
        <s v="2022111434294425540246181016"/>
        <s v="2022111434294505540246195943"/>
        <s v="2022111434294565540246171759"/>
        <s v="2022111434294565540246177133"/>
        <s v="2022111434294565540246192518"/>
        <s v="2022111434294645540246172539"/>
        <s v="2022111434294655540246176294"/>
        <s v="2022111434294655540246176295"/>
        <s v="2022111434294655540246187987"/>
        <s v="2022111434294715540246192907"/>
        <s v="2022111434294725540246192907"/>
        <s v="2022111434294755540246194632"/>
        <s v="2022111434294755540246196046"/>
        <s v="2022111434294765540246194632"/>
        <s v="2022111434294765540246196046"/>
        <s v="2022111434294775540246191598"/>
        <s v="2022111434294785540246170256"/>
        <s v="2022111434294785540246171888"/>
        <s v="2022111434294795540246170256"/>
        <s v="2022111434294795540246171888"/>
        <s v="2022111434294805540246173472"/>
        <s v="2022111434294805540246175049"/>
        <s v="2022111434294805540246175050"/>
        <s v="2022121434294835540246195999"/>
        <s v="2022111434294905540246177133"/>
        <s v="2022111434294905540246192148"/>
        <s v="2022111434294905540246192518"/>
        <s v="2022111434295085540246176294"/>
        <s v="2022111434295085540246176295"/>
        <s v="2022111434295085540246187987"/>
        <s v="2022111434295095540246172978"/>
        <s v="2022111434295095540246188175"/>
        <s v="2022111434295385540246172978"/>
        <s v="2022111434295385540246176699"/>
        <s v="2022111434295385540246192102"/>
        <s v="2022111434295395540246187987"/>
        <s v="2022111434295395540246188200"/>
        <s v="2022111434295535540246185429"/>
        <s v="2022111434295845540246172539"/>
        <s v="2022111434295845540246172669"/>
        <s v="2022111434295845540246172978"/>
        <s v="2022111434295845540246174174"/>
        <s v="2022111434295845540246176699"/>
        <s v="2022111434295855540246176294"/>
        <s v="2022111434295855540246176295"/>
        <s v="2022111434295855540246187987"/>
        <s v="2022111434295865540246185429"/>
        <s v="2022111434295865540246185562"/>
        <s v="2022111434295865540246186325"/>
        <s v="2022111434295925540246181061"/>
        <s v="2022111434295925540246183547"/>
        <s v="2022111434295925540246185278"/>
        <s v="2022111434295935540246183587"/>
        <s v="2022111434295935540246183589"/>
        <s v="2022111434295995540246177376"/>
        <s v="2022111434296005540246180522"/>
        <s v="2022111434296045540246182684"/>
        <s v="2022111434296045540246183844"/>
        <s v="2022111434296045540246194467"/>
        <s v="2022111434296145540246183130"/>
        <s v="2022111434296145540246183455"/>
        <s v="2022111434296145540246183555"/>
        <s v="2022121434296155540246195943"/>
        <s v="2022121434296155540246195944"/>
        <s v="2022111434296165540246183558"/>
        <s v="2022111434296165540246192209"/>
        <s v="2022111434296185540246190727"/>
        <s v="2022121434296515540246194947"/>
        <s v="2022111434396535540246172539"/>
        <s v="2022111434396535540246172669"/>
        <s v="2022111434396555540246176294"/>
        <s v="2022111434396555540246176295"/>
        <s v="2022111434396555540246187987"/>
        <s v="2022111434396555540246188200"/>
        <s v="2022111434396595540246173472"/>
        <s v="2022111434396595540246175049"/>
        <s v="2022111434396595540246175050"/>
        <s v="2022111434396795540246171759"/>
        <s v="2022111434396795540246177133"/>
        <s v="2022111434396825540246176699"/>
        <s v="2022111434396835540246176295"/>
        <s v="2022111434396905540246191598"/>
        <s v="2022121434396915540246195943"/>
        <s v="2022121434396915540246195944"/>
        <s v="2022111434397205540246172669"/>
        <s v="2022111434397205540246172978"/>
        <s v="2022111434397205540246174174"/>
        <s v="2022111434397205540246188175"/>
        <s v="2022111434397235540246171933"/>
        <s v="2022111434397235540246176294"/>
        <s v="2022111434397235540246176295"/>
        <s v="2022111434397235540246187987"/>
        <s v="2022111434397235540246188200"/>
        <s v="2022111434397265540246194632"/>
        <s v="2022111434397265540246196046"/>
        <s v="2022111434397315540246194632"/>
        <s v="2022121434397475540246170256"/>
        <s v="2022121434397475540246171888"/>
        <s v="2022121434397485540246170256"/>
        <s v="2022121434397485540246171888"/>
        <s v="2022121434397495540246170256"/>
        <s v="2022121434397495540246171888"/>
        <s v="2022111434397715540246172669"/>
        <s v="2022111434397715540246191594"/>
        <s v="2022111434397735540246171933"/>
        <s v="2022111434397735540246176295"/>
        <s v="2022111434397735540246187987"/>
        <s v="2022111434397805540246177133"/>
        <s v="2022111434397805540246192148"/>
        <s v="2022111434397875540246174095"/>
        <s v="2022111434397875540246175049"/>
        <s v="2022111434397875540246175050"/>
        <s v="2022111434397895540246185562"/>
        <s v="2022111434398035540246176699"/>
        <s v="2022111434398035540246192102"/>
        <s v="2022111434398055540246171933"/>
        <s v="2022111434398055540246176294"/>
        <s v="2022111434398055540246176295"/>
        <s v="2022111434398055540246187987"/>
        <s v="2022111434398065540246191598"/>
        <s v="2022111434398255540246194632"/>
        <s v="2022111434398255540246195250"/>
        <s v="2022111434398255540246196046"/>
        <s v="2022111434398275540246194632"/>
        <s v="2022111434398275540246196046"/>
        <s v="2022111434398285540246194632"/>
        <s v="2022111434498575540246172978"/>
        <s v="2022111434498605540246176294"/>
        <s v="2022111434498605540246176295"/>
        <s v="2022111434498605540246188200"/>
        <s v="2022111434498625540246172978"/>
        <s v="2022121434498755540246170256"/>
        <s v="2022121434498755540246171888"/>
        <s v="2023011434498765540246170256"/>
        <s v="2023011434498765540246171888"/>
        <s v="2023011434498775540246170256"/>
        <s v="2023011434498775540246171888"/>
        <s v="2022111434498915540246181016"/>
        <s v="2022121434499175540246183130"/>
        <s v="2022121434499175540246183537"/>
        <s v="2022111434499195540246172539"/>
        <s v="2022111434499195540246172669"/>
        <s v="2022111434499195540246172978"/>
        <s v="2022111434499195540246174174"/>
        <s v="2022111434499195540246176699"/>
        <s v="2022111434499195540246188175"/>
        <s v="2022111434499195540246191594"/>
        <s v="2022111434499195540246191598"/>
        <s v="2022111434499225540246176294"/>
        <s v="2022111434499225540246187987"/>
        <s v="2022111434499225540246188200"/>
        <s v="2022111434499285540246174095"/>
        <s v="2022111434499285540246175049"/>
        <s v="2022111434499285540246175050"/>
        <s v="2022111434499285540246190743"/>
        <s v="2022121434499295540246196148"/>
        <s v="2022111434499465540246185429"/>
        <s v="2022111434499465540246185562"/>
        <s v="2022111434499465540246186325"/>
        <s v="2022121434499475540246194632"/>
        <s v="2022121434499475540246195250"/>
        <s v="2022121434499475540246196046"/>
        <s v="2022121434499485540246194632"/>
        <s v="2022121434499495540246194632"/>
        <s v="2022121434499515540246194632"/>
        <s v="2022121434499525540246194632"/>
        <s v="2022121434499535540246194632"/>
        <s v="2023011434499615540246192907"/>
        <s v="2023011434499625540246192907"/>
        <s v="2022111434499665540246172978"/>
        <s v="2022111434499665540246176699"/>
        <s v="2022111434499665540246188175"/>
        <s v="2022111434499675540246187987"/>
        <s v="2022111434499675540246188200"/>
        <s v="2022121434499715540246171759"/>
        <s v="2022121434499715540246192518"/>
        <s v="2022111434499745540246192148"/>
        <s v="2022121434499755540246192148"/>
        <s v="2022121434499775540246195943"/>
        <s v="2022121434499775540246195944"/>
        <s v="2023011434499785540246195943"/>
        <s v="2023011434499785540246195944"/>
        <s v="2022121434499815540246191596"/>
        <s v="2022111434499965540246171933"/>
        <s v="2022111434499965540246176295"/>
        <s v="2022111434499965540246187987"/>
        <s v="2022121434500045540246182684"/>
        <s v="2022121434500045540246194467"/>
        <s v="2022111434600205540246193878"/>
        <s v="2022111434600295540246172539"/>
        <s v="2022111434600295540246172669"/>
        <s v="2022111434600295540246172978"/>
        <s v="2022111434600295540246174174"/>
        <s v="2022111434600295540246176699"/>
        <s v="2022111434600305540246171933"/>
        <s v="2022111434600305540246176295"/>
        <s v="2022111434600305540246187987"/>
        <s v="2022121434600355540246181061"/>
        <s v="2022121434600355540246185278"/>
        <s v="2022121434600375540246183130"/>
        <s v="2022121434600375540246183538"/>
        <s v="2022121434600445540246174095"/>
        <s v="2022121434600445540246175047"/>
        <s v="2022121434600445540246175049"/>
        <s v="2022121434600445540246190743"/>
        <s v="2022121434600455540246183587"/>
        <s v="2022121434600455540246183589"/>
        <s v="2022121434600455540246186352"/>
        <s v="2022121434600475540246183558"/>
        <s v="2022121434600475540246192209"/>
        <s v="2022121434600475540246192462"/>
        <s v="2022121434600475540246192594"/>
        <s v="2022121434600475540246192831"/>
        <s v="2022121434600485540246187995"/>
        <s v="2022121434600515540246177133"/>
        <s v="2022121434600525540246192148"/>
        <s v="2022121434600545540246194632"/>
        <s v="2022121434600565540246185429"/>
        <s v="2022111434600705540246174174"/>
        <s v="2022111434600705540246176699"/>
        <s v="2022111434600705540246188175"/>
        <s v="2022111434600705540246192102"/>
        <s v="2022111434600735540246171933"/>
        <s v="2022111434600735540246176294"/>
        <s v="2022111434600735540246187987"/>
        <s v="2022111434600735540246188200"/>
        <s v="2022121434600755540246194632"/>
        <s v="2022121434600755540246195250"/>
        <s v="2022121434600755540246196046"/>
        <s v="2022121434600915540246172669"/>
        <s v="2022121434600915540246174174"/>
        <s v="2022121434600915540246176699"/>
        <s v="2022121434600915540246192102"/>
        <s v="2022121434600925540246171933"/>
        <s v="2022121434600925540246176295"/>
        <s v="2022121434600925540246187987"/>
        <s v="2022121434600925540246188200"/>
        <s v="2022121434600955540246175049"/>
        <s v="2022121434600965540246192148"/>
        <s v="2022121434601075540246196466"/>
        <s v="2022121434601355540246183547"/>
        <s v="2022121434601525540246171933"/>
        <s v="2022121434601525540246176294"/>
        <s v="2022121434601525540246176295"/>
        <s v="2022121434601525540246187987"/>
        <s v="2022121434601525540246188200"/>
        <s v="2022121434601535540246172539"/>
        <s v="2022121434601535540246172669"/>
        <s v="2022121434601535540246172978"/>
        <s v="2022121434601535540246174174"/>
        <s v="2022121434601535540246176699"/>
        <s v="2022121434601575540246185562"/>
        <s v="2022121434601575540246186325"/>
        <s v="2022121434601585540246175047"/>
        <s v="2022121434601995540246176294"/>
        <s v="2022121434601995540246176295"/>
        <s v="2022121434601995540246187987"/>
        <s v="2022121434601995540246188200"/>
        <s v="2022121434602005540246172978"/>
        <s v="2022121434602005540246176699"/>
        <s v="2022121434702285540246172669"/>
        <s v="2022121434702285540246176699"/>
        <s v="2022121434702295540246176295"/>
        <s v="2022121434702295540246187987"/>
        <s v="2022121434702295540246188200"/>
        <s v="2022121434702305540246175049"/>
        <s v="2022121434702305540246175050"/>
        <s v="2022121434702305540246190743"/>
        <s v="2022121434702465540246182684"/>
        <s v="2022121434702465540246183844"/>
        <s v="2022121434702465540246194467"/>
        <s v="2022121434702555540246171759"/>
        <s v="2022121434702555540246177133"/>
        <s v="2022121434702555540246192148"/>
        <s v="2022121434702555540246192518"/>
        <s v="2022121434702755540246176294"/>
        <s v="2022121434702755540246176295"/>
        <s v="2022121434702755540246187987"/>
        <s v="2022121434702765540246174174"/>
        <s v="2022121434702765540246176699"/>
        <s v="2022121434702765540246192102"/>
        <s v="2023011434703135540246194632"/>
        <s v="2022121434703175540246194467"/>
        <s v="2022121434703305540246174174"/>
        <s v="2022121434703325540246176295"/>
        <s v="2022121434703325540246187987"/>
        <s v="2022121434703345540246177133"/>
        <s v="2022121434703345540246192148"/>
        <s v="2022121434703355540246190727"/>
        <s v="2022121434703395540246186325"/>
        <s v="2022121434703405540246173472"/>
        <s v="2022121434703405540246174095"/>
        <s v="2022121434703405540246175047"/>
        <s v="2022121434703405540246175049"/>
        <s v="2022121434703405540246175050"/>
        <s v="2022121434703565540246183554"/>
        <s v="2022121434703565540246183558"/>
        <s v="2022121434703565540246183560"/>
        <s v="2022121434703565540246192209"/>
        <s v="2022121434703565540246192462"/>
        <s v="2022121434703565540246192594"/>
        <s v="2022121434703565540246192831"/>
        <s v="2022121434703635540246173906"/>
        <s v="2022121434703635540246181016"/>
        <s v="2022121434703825540246172978"/>
        <s v="2022121434703825540246188175"/>
        <s v="2022121434804325540246172539"/>
        <s v="2022121434804325540246172978"/>
        <s v="2022121434804325540246174174"/>
        <s v="2022121434804325540246176699"/>
        <s v="2022121434804335540246176295"/>
        <s v="2022121434804805540246187987"/>
        <s v="2022121434804815540246172669"/>
        <s v="2022121434804815540246172978"/>
        <s v="2022121434804815540246174174"/>
        <s v="2022121434804815540246192102"/>
        <s v="2022121434804855540246186325"/>
        <s v="2022121434804895540246173472"/>
        <s v="2022121434804895540246175047"/>
        <s v="2022121434804895540246175049"/>
        <s v="2022121434804895540246175050"/>
        <s v="2022121434805055540246192102"/>
        <s v="2022121434805135540246171933"/>
        <s v="2022121434805135540246176294"/>
        <s v="2022121434805135540246176295"/>
        <s v="2022121434805135540246187987"/>
        <s v="2022121434805145540246172539"/>
        <s v="2022121434805145540246172669"/>
        <s v="2022121434805145540246172978"/>
        <s v="2022121434805145540246174174"/>
        <s v="2022121434805145540246176699"/>
        <s v="2023011434805215540246192148"/>
        <s v="2022121434805255540246185429"/>
        <s v="2022121434805255540246185562"/>
        <s v="2023011434805375540246181061"/>
        <s v="2023011434805375540246185278"/>
        <s v="2022121434805395540246183130"/>
        <s v="2022121434805395540246183537"/>
        <s v="2022121434805395540246183541"/>
        <s v="2022121434805395540246183555"/>
        <s v="2022121434805395540246192571"/>
        <s v="2023011434805475540246193316"/>
        <s v="2023011434805525540246194632"/>
        <s v="2023011434805585540246171759"/>
        <s v="2023011434805585540246177133"/>
        <s v="2023011434805585540246192518"/>
        <s v="2023011434805635540246180522"/>
        <s v="2022121434805745540246171933"/>
        <s v="2022121434805745540246176295"/>
        <s v="2022121434805745540246187987"/>
        <s v="2022121434805755540246172978"/>
        <s v="2022121434805755540246174174"/>
        <s v="2022121434805755540246176699"/>
        <s v="2022121434805755540246188175"/>
        <s v="2022121434805775540246191598"/>
        <s v="2022121434805815540246188200"/>
        <s v="2022121434805925540246173472"/>
        <s v="2022121434805925540246174095"/>
        <s v="2022121434805925540246175047"/>
        <s v="2022121434805925540246175049"/>
        <s v="2022121434805925540246175050"/>
        <s v="2022121434806085540246176294"/>
        <s v="2022121434806085540246176295"/>
        <s v="2022121434806085540246187987"/>
        <s v="2022121434806095540246176699"/>
        <s v="2023011434806165540246193878"/>
        <s v="2022121434806205540246188200"/>
        <s v="2022121434806215540246194632"/>
        <s v="2022121434806215540246195250"/>
        <s v="2022121434806455540246182684"/>
        <s v="2022121434806455540246183844"/>
        <s v="2022121434806495540246183558"/>
        <s v="2022121434806495540246192594"/>
        <s v="2023011434806515540246183589"/>
        <s v="2023011434806515540246194790"/>
        <s v="2023011434806535540246195241"/>
        <s v="2023011434806555540246195653"/>
        <s v="2022121434906605540246172978"/>
        <s v="2022121434906605540246174174"/>
        <s v="2022121434906605540246188175"/>
        <s v="2022121434906625540246171933"/>
        <s v="2022121434906825540246183560"/>
        <s v="2023011434906835540246170256"/>
        <s v="2023011434906835540246171888"/>
        <s v="2023011434906935540246194632"/>
        <s v="2023011434906945540246195250"/>
        <s v="2023011434906945540246196046"/>
        <s v="2022121434907115540246174095"/>
        <s v="2022121434907115540246175049"/>
        <s v="2022121434907115540246175050"/>
        <s v="2023011434907325540246196148"/>
        <s v="2022121434907365540246172539"/>
        <s v="2022121434907365540246172669"/>
        <s v="2022121434907365540246172978"/>
        <s v="2022121434907365540246174174"/>
        <s v="2022121434907365540246176699"/>
        <s v="2022121434907375540246171933"/>
        <s v="2022121434907375540246176294"/>
        <s v="2022121434907375540246176295"/>
        <s v="2022121434907375540246187987"/>
        <s v="2022121434907475540246188175"/>
        <s v="2023011434907615540246191394"/>
        <s v="2023011434907635540246196002"/>
        <s v="2023011434907655540246177133"/>
        <s v="2023011434907655540246192148"/>
        <s v="2023011434907655540246192518"/>
        <s v="2023011434907675540246177376"/>
        <s v="2023011434907725540246170256"/>
        <s v="2023011434907725540246171888"/>
        <s v="2022121434907865540246176295"/>
        <s v="2022121434907865540246187987"/>
        <s v="2022121434907875540246172978"/>
        <s v="2022121434907875540246176699"/>
        <s v="2022121434907875540246188175"/>
        <s v="2022121434907905540246191598"/>
        <s v="2022121434908035540246185562"/>
        <s v="2022121434908045540246174095"/>
        <s v="2022121434908045540246175047"/>
        <s v="2022121434908045540246175049"/>
        <s v="2022121434908045540246190743"/>
        <s v="2023011434908065540246194632"/>
        <s v="2023011434908065540246195250"/>
        <s v="2023011434908065540246196046"/>
        <s v="2023011434908075540246177133"/>
        <s v="2023011434908075540246192148"/>
        <s v="2023011434908075540246192518"/>
        <s v="2023011434908135540246173492"/>
        <s v="2022121434908145540246196046"/>
        <s v="2023011434908215540246181061"/>
        <s v="2023011434908215540246185278"/>
        <s v="2022121434908295540246176699"/>
        <s v="2022121434908305540246176295"/>
        <s v="2022121434908305540246187987"/>
        <s v="2023011434908375540246194632"/>
        <s v="2022121435008505540246174174"/>
        <s v="2022121435008515540246187987"/>
        <s v="2023011435008605540246173472"/>
        <s v="2023011435008605540246175049"/>
        <s v="2023011435008605540246175050"/>
        <s v="2023011435008655540246194632"/>
        <s v="2023011435008655540246195250"/>
        <s v="2023011435008665540246182684"/>
        <s v="2023011435008665540246194467"/>
        <s v="2023011435008735540246173906"/>
        <s v="2023011435008735540246181016"/>
        <s v="2023011435008745540246183130"/>
        <s v="2023011435008745540246183455"/>
        <s v="2023011435008745540246183538"/>
        <s v="2023011435008765540246183587"/>
        <s v="2023011435008765540246183589"/>
        <s v="2023011435008765540246186352"/>
        <s v="2022121435008925540246188175"/>
        <s v="2022121435008925540246192102"/>
        <s v="2022121435009315540246171933"/>
        <s v="2022121435009315540246176294"/>
        <s v="2022121435009315540246176295"/>
        <s v="2022121435009315540246187987"/>
        <s v="2023011435009365540246185429"/>
        <s v="2023011435009425540246191598"/>
        <s v="2023011435009435540246191594"/>
        <s v="2023011435009475540246191596"/>
        <s v="2023011435009475540246196466"/>
        <s v="2023011435009675540246172978"/>
        <s v="2023011435009675540246176699"/>
        <s v="2023011435009695540246171933"/>
        <s v="2023011435009695540246187987"/>
        <s v="2023011435009695540246188200"/>
        <s v="2022121435009735540246185278"/>
        <s v="2023011435009845540246194632"/>
        <s v="2023011435009875540246192148"/>
        <s v="2023011435009885540246171759"/>
        <s v="2023011435009885540246177133"/>
        <s v="2023011435009885540246192518"/>
        <s v="2023011435010075540246172539"/>
        <s v="2023011435010075540246172669"/>
        <s v="2023011435010075540246172978"/>
        <s v="2023011435010085540246191598"/>
        <s v="2023011435010095540246171933"/>
        <s v="2023011435010095540246176294"/>
        <s v="2023011435010095540246176295"/>
        <s v="2023011435010095540246187987"/>
        <s v="2023011435010095540246188200"/>
        <s v="2023011435010145540246186325"/>
        <s v="2023011435010155540246188175"/>
        <s v="2023011435010165540246196800"/>
        <s v="2023011435010185540246173472"/>
        <s v="2023011435010185540246174095"/>
        <s v="2023011435010185540246175049"/>
        <s v="2023011435010185540246175050"/>
        <s v="2023011435110445540246174174"/>
        <s v="2023011435110455540246176295"/>
        <s v="2023011435110455540246188200"/>
        <s v="2023011435110525540246175049"/>
        <s v="2023011435110525540246175050"/>
        <s v="2023011435110645540246194632"/>
        <s v="2023011435110685540246192209"/>
        <s v="2023011435110685540246192594"/>
        <s v="2023011435110685540246192831"/>
        <s v="2023011435110705540246193316"/>
        <s v="2023011435110825540246172669"/>
        <s v="2023011435110825540246174174"/>
        <s v="2023011435110825540246176699"/>
        <s v="2023011435110825540246192102"/>
        <s v="2023011435110835540246176295"/>
        <s v="2023011435110835540246187987"/>
        <s v="2023011435110975540246183130"/>
        <s v="2023011435110975540246183537"/>
        <s v="2023011435110975540246183538"/>
        <s v="2023011435110975540246183541"/>
        <s v="2023011435110975540246183552"/>
        <s v="2023011435110975540246192571"/>
        <s v="2023011435111015540246180522"/>
        <s v="2023011435111015540246193409"/>
        <s v="2023011435111025540246191596"/>
        <s v="2023011435111025540246196466"/>
        <s v="2023011435111205540246172978"/>
        <s v="2023011435111205540246174174"/>
        <s v="2023011435111205540246176699"/>
        <s v="2023011435111205540246188175"/>
        <s v="2023011435111215540246176294"/>
        <s v="2023011435111215540246176295"/>
        <s v="2023011435111215540246188200"/>
        <s v="2023011435111275540246191598"/>
        <s v="2023011435111295540246195242"/>
        <s v="2023011435111485540246174174"/>
        <s v="2023011435111485540246176699"/>
        <s v="2023011435111495540246176294"/>
        <s v="2023011435111495540246187987"/>
        <s v="2023011435111525540246175049"/>
        <s v="2023011435111685540246183587"/>
        <s v="2023011435111685540246183589"/>
        <s v="2023011435111685540246186352"/>
        <s v="2023011435111685540246194790"/>
        <s v="2023011435111735540246192148"/>
        <s v="2023011435111745540246192148"/>
        <s v="2023011435111755540246171759"/>
        <s v="2023011435111755540246177133"/>
        <s v="2023011435111755540246192518"/>
        <s v="2023011435111885540246174174"/>
        <s v="2023011435111885540246188175"/>
        <s v="2023011435111895540246176294"/>
        <s v="2023011435111895540246187987"/>
        <s v="2023011435111895540246188200"/>
        <s v="2023011435111945540246185429"/>
        <s v="2023011435111945540246185562"/>
        <s v="2023011435112015540246173906"/>
        <s v="2023011435112015540246181016"/>
        <s v="2023011435112095540246194632"/>
        <s v="2023011435212225540246172539"/>
        <s v="2023011435212225540246172669"/>
        <s v="2023011435212225540246172978"/>
        <s v="2023011435212225540246174174"/>
        <s v="2023011435212225540246176699"/>
        <s v="2023011435212245540246176294"/>
        <s v="2023011435212245540246176295"/>
        <s v="2023011435212245540246187987"/>
        <s v="2023011435212245540246188200"/>
        <s v="2023011435212315540246191598"/>
        <s v="2023011435212455540246175047"/>
        <s v="2023011435212455540246175049"/>
        <s v="2023011435212455540246175050"/>
        <s v="2023011435212725540246176699"/>
        <s v="2023011435212725540246188175"/>
        <s v="2023011435212745540246176295"/>
        <s v="2023011435212745540246187987"/>
        <s v="2023011435212855540246194632"/>
        <s v="2023011435212895540246195250"/>
        <s v="2023011435213005540246176699"/>
        <s v="2023011435213005540246192102"/>
        <s v="2023011435213025540246187987"/>
        <s v="2023011435213245540246172978"/>
        <s v="2023011435213245540246174174"/>
        <s v="2023011435213245540246176699"/>
        <s v="2023011435213245540246188175"/>
        <s v="2023011435213255540246171933"/>
        <s v="2023011435213255540246188200"/>
        <s v="2023011435213425540246185429"/>
        <s v="2023011435213425540246185562"/>
        <s v="2023011435213425540246186325"/>
        <s v="2023011435313655540246174174"/>
        <s v="2023011435313655540246188175"/>
        <s v="2023011435313665540246176294"/>
        <s v="2023011435313665540246176295"/>
        <s v="2023011435313825540246171933"/>
        <s v="2023011435313935540246194632"/>
        <s v="2023011435314235540246188175"/>
        <s v="2023011435314255540246171933"/>
        <s v="2023011435314255540246176294"/>
        <s v="2023011435314255540246176295"/>
        <s v="2023011435314255540246187987"/>
        <s v="2023011435314305540246194632"/>
        <s v="2023011435314325540246188175"/>
        <s v="2023011435314335540246188175"/>
        <s v="2023011435314355540246183844"/>
        <s v="2023011435314535540246172978"/>
        <s v="2023011435314535540246174174"/>
        <s v="2023011435314535540246176699"/>
        <s v="2023011435314535540246192102"/>
        <s v="2023011435314545540246171933"/>
        <s v="2023011435314545540246176294"/>
        <s v="2023011435314545540246176295"/>
        <s v="2023011435314545540246187987"/>
        <s v="2023011435314585540246188175"/>
        <s v="2023011435314605540246191598"/>
        <s v="2023011435414755540246172669"/>
        <s v="2023011435414755540246172978"/>
        <s v="2023011435414755540246174174"/>
        <s v="2023011435414755540246176699"/>
        <s v="2023011435414775540246176294"/>
        <s v="2023011435414775540246176295"/>
        <s v="2023011435414865540246173472"/>
        <s v="2023011435414865540246174095"/>
        <s v="2023011435414865540246175049"/>
        <s v="2023011435414865540246175050"/>
        <s v="2023011435414865540246190743"/>
        <s v="2023011435415055540246172539"/>
        <s v="2023011435415055540246172669"/>
        <s v="2023011435415055540246172978"/>
        <s v="2023011435415055540246174174"/>
        <s v="2023011435415055540246176699"/>
        <s v="2023011435415065540246171933"/>
        <s v="2023011435415065540246187987"/>
        <s v="2023011435415325540246172978"/>
        <s v="2023011435415355540246171933"/>
        <s v="2023011435415355540246176294"/>
        <s v="2023011435415355540246187987"/>
        <s v="2023011435415375540246188175"/>
        <s v="2023011435415425540246186325"/>
        <s v="2023011435415655540246172978"/>
        <s v="2023011435415665540246171933"/>
        <s v="2023011435415665540246176294"/>
        <s v="2023011435415735540246191594"/>
        <s v="2023011435415735540246191598"/>
        <s v="2023011435415735540246192102"/>
        <s v="2023011435415815540246188175"/>
        <s v="2023011435415945540246194632"/>
        <s v="2023011435415955540246174174"/>
        <s v="2023011435415955540246176699"/>
        <s v="2023011435415965540246171933"/>
        <s v="2023011435415965540246176295"/>
        <s v="2023011435415965540246187987"/>
        <s v="2023011435416165540246194632"/>
      </sharedItems>
    </cacheField>
    <cacheField name="Date de Passation de CDE" numFmtId="165">
      <sharedItems containsSemiMixedTypes="0" containsNonDate="0" containsDate="1" containsString="0" minDate="2022-04-03T00:00:00" maxDate="2023-01-27T00:00:00" count="210">
        <d v="2022-04-03T00:00:00"/>
        <d v="2022-04-04T00:00:00"/>
        <d v="2022-04-05T00:00:00"/>
        <d v="2022-04-06T00:00:00"/>
        <d v="2022-04-07T00:00:00"/>
        <d v="2022-04-09T00:00:00"/>
        <d v="2022-04-10T00:00:00"/>
        <d v="2022-04-11T00:00:00"/>
        <d v="2022-04-12T00:00:00"/>
        <d v="2022-04-13T00:00:00"/>
        <d v="2022-04-14T00:00:00"/>
        <d v="2022-04-17T00:00:00"/>
        <d v="2022-04-18T00:00:00"/>
        <d v="2022-04-19T00:00:00"/>
        <d v="2022-04-20T00:00:00"/>
        <d v="2022-04-21T00:00:00"/>
        <d v="2022-04-24T00:00:00"/>
        <d v="2022-04-25T00:00:00"/>
        <d v="2022-04-26T00:00:00"/>
        <d v="2022-04-27T00:00:00"/>
        <d v="2022-04-28T00:00:00"/>
        <d v="2022-05-02T00:00:00"/>
        <d v="2022-05-03T00:00:00"/>
        <d v="2022-05-04T00:00:00"/>
        <d v="2022-05-05T00:00:00"/>
        <d v="2022-05-07T00:00:00"/>
        <d v="2022-05-08T00:00:00"/>
        <d v="2022-05-09T00:00:00"/>
        <d v="2022-05-10T00:00:00"/>
        <d v="2022-05-12T00:00:00"/>
        <d v="2022-05-15T00:00:00"/>
        <d v="2022-05-16T00:00:00"/>
        <d v="2022-05-17T00:00:00"/>
        <d v="2022-05-18T00:00:00"/>
        <d v="2022-05-19T00:00:00"/>
        <d v="2022-05-22T00:00:00"/>
        <d v="2022-05-23T00:00:00"/>
        <d v="2022-05-24T00:00:00"/>
        <d v="2022-05-25T00:00:00"/>
        <d v="2022-05-26T00:00:00"/>
        <d v="2022-05-29T00:00:00"/>
        <d v="2022-05-30T00:00:00"/>
        <d v="2022-05-31T00:00:00"/>
        <d v="2022-06-01T00:00:00"/>
        <d v="2022-06-02T00:00:00"/>
        <d v="2022-06-05T00:00:00"/>
        <d v="2022-06-06T00:00:00"/>
        <d v="2022-06-07T00:00:00"/>
        <d v="2022-06-08T00:00:00"/>
        <d v="2022-06-09T00:00:00"/>
        <d v="2022-06-12T00:00:00"/>
        <d v="2022-06-13T00:00:00"/>
        <d v="2022-06-14T00:00:00"/>
        <d v="2022-06-15T00:00:00"/>
        <d v="2022-06-16T00:00:00"/>
        <d v="2022-06-19T00:00:00"/>
        <d v="2022-06-20T00:00:00"/>
        <d v="2022-06-21T00:00:00"/>
        <d v="2022-06-22T00:00:00"/>
        <d v="2022-06-23T00:00:00"/>
        <d v="2022-06-26T00:00:00"/>
        <d v="2022-06-27T00:00:00"/>
        <d v="2022-06-28T00:00:00"/>
        <d v="2022-06-29T00:00:00"/>
        <d v="2022-06-30T00:00:00"/>
        <d v="2022-07-03T00:00:00"/>
        <d v="2022-07-04T00:00:00"/>
        <d v="2022-07-05T00:00:00"/>
        <d v="2022-07-06T00:00:00"/>
        <d v="2022-07-07T00:00:00"/>
        <d v="2022-07-10T00:00:00"/>
        <d v="2022-07-11T00:00:00"/>
        <d v="2022-07-12T00:00:00"/>
        <d v="2022-07-13T00:00:00"/>
        <d v="2022-07-14T00:00:00"/>
        <d v="2022-07-17T00:00:00"/>
        <d v="2022-07-18T00:00:00"/>
        <d v="2022-07-19T00:00:00"/>
        <d v="2022-07-20T00:00:00"/>
        <d v="2022-07-21T00:00:00"/>
        <d v="2022-07-24T00:00:00"/>
        <d v="2022-07-25T00:00:00"/>
        <d v="2022-07-26T00:00:00"/>
        <d v="2022-07-27T00:00:00"/>
        <d v="2022-07-28T00:00:00"/>
        <d v="2022-07-31T00:00:00"/>
        <d v="2022-08-01T00:00:00"/>
        <d v="2022-08-02T00:00:00"/>
        <d v="2022-08-03T00:00:00"/>
        <d v="2022-08-04T00:00:00"/>
        <d v="2022-08-07T00:00:00"/>
        <d v="2022-08-08T00:00:00"/>
        <d v="2022-08-09T00:00:00"/>
        <d v="2022-08-10T00:00:00"/>
        <d v="2022-08-11T00:00:00"/>
        <d v="2022-08-14T00:00:00"/>
        <d v="2022-08-15T00:00:00"/>
        <d v="2022-08-16T00:00:00"/>
        <d v="2022-08-17T00:00:00"/>
        <d v="2022-08-18T00:00:00"/>
        <d v="2022-08-21T00:00:00"/>
        <d v="2022-08-22T00:00:00"/>
        <d v="2022-08-23T00:00:00"/>
        <d v="2022-08-24T00:00:00"/>
        <d v="2022-08-25T00:00:00"/>
        <d v="2022-08-28T00:00:00"/>
        <d v="2022-08-29T00:00:00"/>
        <d v="2022-08-30T00:00:00"/>
        <d v="2022-08-31T00:00:00"/>
        <d v="2022-09-01T00:00:00"/>
        <d v="2022-09-04T00:00:00"/>
        <d v="2022-09-05T00:00:00"/>
        <d v="2022-09-06T00:00:00"/>
        <d v="2022-09-07T00:00:00"/>
        <d v="2022-09-08T00:00:00"/>
        <d v="2022-09-11T00:00:00"/>
        <d v="2022-09-12T00:00:00"/>
        <d v="2022-09-13T00:00:00"/>
        <d v="2022-09-14T00:00:00"/>
        <d v="2022-09-15T00:00:00"/>
        <d v="2022-09-18T00:00:00"/>
        <d v="2022-09-19T00:00:00"/>
        <d v="2022-09-20T00:00:00"/>
        <d v="2022-09-21T00:00:00"/>
        <d v="2022-09-22T00:00:00"/>
        <d v="2022-09-25T00:00:00"/>
        <d v="2022-09-26T00:00:00"/>
        <d v="2022-09-27T00:00:00"/>
        <d v="2022-09-28T00:00:00"/>
        <d v="2022-09-29T00:00:00"/>
        <d v="2022-10-02T00:00:00"/>
        <d v="2022-10-03T00:00:00"/>
        <d v="2022-10-04T00:00:00"/>
        <d v="2022-10-05T00:00:00"/>
        <d v="2022-10-06T00:00:00"/>
        <d v="2022-10-09T00:00:00"/>
        <d v="2022-10-10T00:00:00"/>
        <d v="2022-10-11T00:00:00"/>
        <d v="2022-10-12T00:00:00"/>
        <d v="2022-10-13T00:00:00"/>
        <d v="2022-10-17T00:00:00"/>
        <d v="2022-10-18T00:00:00"/>
        <d v="2022-10-19T00:00:00"/>
        <d v="2022-10-20T00:00:00"/>
        <d v="2022-10-23T00:00:00"/>
        <d v="2022-10-24T00:00:00"/>
        <d v="2022-10-25T00:00:00"/>
        <d v="2022-10-26T00:00:00"/>
        <d v="2022-10-27T00:00:00"/>
        <d v="2022-10-30T00:00:00"/>
        <d v="2022-10-31T00:00:00"/>
        <d v="2022-11-01T00:00:00"/>
        <d v="2022-11-02T00:00:00"/>
        <d v="2022-11-03T00:00:00"/>
        <d v="2022-11-06T00:00:00"/>
        <d v="2022-11-07T00:00:00"/>
        <d v="2022-11-08T00:00:00"/>
        <d v="2022-11-09T00:00:00"/>
        <d v="2022-11-10T00:00:00"/>
        <d v="2022-11-13T00:00:00"/>
        <d v="2022-11-14T00:00:00"/>
        <d v="2022-11-15T00:00:00"/>
        <d v="2022-11-16T00:00:00"/>
        <d v="2022-11-17T00:00:00"/>
        <d v="2022-11-20T00:00:00"/>
        <d v="2022-11-21T00:00:00"/>
        <d v="2022-11-22T00:00:00"/>
        <d v="2022-11-24T00:00:00"/>
        <d v="2022-11-27T00:00:00"/>
        <d v="2022-11-28T00:00:00"/>
        <d v="2022-11-29T00:00:00"/>
        <d v="2022-11-30T00:00:00"/>
        <d v="2022-12-01T00:00:00"/>
        <d v="2022-12-05T00:00:00"/>
        <d v="2022-12-06T00:00:00"/>
        <d v="2022-12-07T00:00:00"/>
        <d v="2022-12-08T00:00:00"/>
        <d v="2022-12-11T00:00:00"/>
        <d v="2022-12-12T00:00:00"/>
        <d v="2022-12-13T00:00:00"/>
        <d v="2022-12-14T00:00:00"/>
        <d v="2022-12-15T00:00:00"/>
        <d v="2022-12-18T00:00:00"/>
        <d v="2022-12-19T00:00:00"/>
        <d v="2022-12-20T00:00:00"/>
        <d v="2022-12-21T00:00:00"/>
        <d v="2022-12-22T00:00:00"/>
        <d v="2022-12-25T00:00:00"/>
        <d v="2022-12-26T00:00:00"/>
        <d v="2022-12-27T00:00:00"/>
        <d v="2022-12-28T00:00:00"/>
        <d v="2022-12-29T00:00:00"/>
        <d v="2023-01-01T00:00:00"/>
        <d v="2023-01-02T00:00:00"/>
        <d v="2023-01-03T00:00:00"/>
        <d v="2023-01-04T00:00:00"/>
        <d v="2023-01-05T00:00:00"/>
        <d v="2023-01-08T00:00:00"/>
        <d v="2023-01-09T00:00:00"/>
        <d v="2023-01-10T00:00:00"/>
        <d v="2023-01-12T00:00:00"/>
        <d v="2023-01-15T00:00:00"/>
        <d v="2023-01-16T00:00:00"/>
        <d v="2023-01-18T00:00:00"/>
        <d v="2023-01-19T00:00:00"/>
        <d v="2023-01-22T00:00:00"/>
        <d v="2023-01-23T00:00:00"/>
        <d v="2023-01-24T00:00:00"/>
        <d v="2023-01-25T00:00:00"/>
        <d v="2023-01-26T00:00:00"/>
      </sharedItems>
      <fieldGroup par="13"/>
    </cacheField>
    <cacheField name="Date Livraison prévue Annéemois" numFmtId="164">
      <sharedItems count="10">
        <s v="202205"/>
        <s v="202204"/>
        <s v="202208"/>
        <s v="202206"/>
        <s v="202207"/>
        <s v="202209"/>
        <s v="202210"/>
        <s v="202211"/>
        <s v="202301"/>
        <s v="202212"/>
      </sharedItems>
    </cacheField>
    <cacheField name="Num CDE" numFmtId="1">
      <sharedItems containsSemiMixedTypes="0" containsString="0" containsNumber="1" containsInteger="1" minValue="142634985" maxValue="143541616"/>
    </cacheField>
    <cacheField name="Article Commande" numFmtId="1">
      <sharedItems containsSemiMixedTypes="0" containsString="0" containsNumber="1" containsInteger="1" minValue="5540246170256" maxValue="5540246196800"/>
    </cacheField>
    <cacheField name="Famille produits" numFmtId="1">
      <sharedItems/>
    </cacheField>
    <cacheField name="Date de Livraison prévue" numFmtId="166">
      <sharedItems containsSemiMixedTypes="0" containsNonDate="0" containsDate="1" containsString="0" minDate="2022-04-06T00:00:00" maxDate="2023-01-31T00:00:00"/>
    </cacheField>
    <cacheField name="Qte Commandee (UVC)" numFmtId="1">
      <sharedItems containsSemiMixedTypes="0" containsString="0" containsNumber="1" containsInteger="1" minValue="24" maxValue="58799"/>
    </cacheField>
    <cacheField name="Qte Réceptionnée (UVC)" numFmtId="1">
      <sharedItems containsMixedTypes="1" containsNumber="1" containsInteger="1" minValue="3" maxValue="58743"/>
    </cacheField>
    <cacheField name="Taux de service / commande" numFmtId="0">
      <sharedItems containsSemiMixedTypes="0" containsString="0" containsNumber="1" minValue="0" maxValue="4"/>
    </cacheField>
    <cacheField name="% Taux de service" numFmtId="9">
      <sharedItems containsSemiMixedTypes="0" containsString="0" containsNumber="1" minValue="0" maxValue="4"/>
    </cacheField>
    <cacheField name="Mois (Date de Passation de CDE)" numFmtId="0" databaseField="0">
      <fieldGroup base="1">
        <rangePr groupBy="months" startDate="2022-04-03T00:00:00" endDate="2023-01-27T00:00:00"/>
        <groupItems count="14">
          <s v="&lt;4/3/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3"/>
        </groupItems>
      </fieldGroup>
    </cacheField>
    <cacheField name="Trimestres (Date de Passation de CDE)" numFmtId="0" databaseField="0">
      <fieldGroup base="1">
        <rangePr groupBy="quarters" startDate="2022-04-03T00:00:00" endDate="2023-01-27T00:00:00"/>
        <groupItems count="6">
          <s v="&lt;4/3/2022"/>
          <s v="Trimestre1"/>
          <s v="Trimestre2"/>
          <s v="Trimestre3"/>
          <s v="Trimestre4"/>
          <s v="&gt;1/27/2023"/>
        </groupItems>
      </fieldGroup>
    </cacheField>
    <cacheField name="Années (Date de Passation de CDE)" numFmtId="0" databaseField="0">
      <fieldGroup base="1">
        <rangePr groupBy="years" startDate="2022-04-03T00:00:00" endDate="2023-01-27T00:00:00"/>
        <groupItems count="4">
          <s v="&lt;4/3/2022"/>
          <s v="2022"/>
          <s v="2023"/>
          <s v="&gt;1/27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ssica Ngami" refreshedDate="45443.573204166663" createdVersion="8" refreshedVersion="8" minRefreshableVersion="3" recordCount="10" xr:uid="{DD26926C-9B39-4194-B97B-7C1F65F8BEBC}">
  <cacheSource type="worksheet">
    <worksheetSource name="Tableau12"/>
  </cacheSource>
  <cacheFields count="5">
    <cacheField name="Année Mois" numFmtId="0">
      <sharedItems count="11">
        <s v="202204"/>
        <s v="202205"/>
        <s v="202206"/>
        <s v="202207"/>
        <s v="202208"/>
        <s v="202209"/>
        <s v="202210"/>
        <s v="202211"/>
        <s v="202212"/>
        <s v="202301"/>
        <s v="Total" u="1"/>
      </sharedItems>
    </cacheField>
    <cacheField name="Somme de QUANTITES RECUES " numFmtId="0">
      <sharedItems containsSemiMixedTypes="0" containsString="0" containsNumber="1" containsInteger="1" minValue="0" maxValue="796021"/>
    </cacheField>
    <cacheField name="Somme de QUANTITES COMMANDEES" numFmtId="0">
      <sharedItems containsSemiMixedTypes="0" containsString="0" containsNumber="1" containsInteger="1" minValue="327196" maxValue="901486"/>
    </cacheField>
    <cacheField name="Moyenne de Taux de Service / commande" numFmtId="9">
      <sharedItems containsSemiMixedTypes="0" containsString="0" containsNumber="1" minValue="0" maxValue="0.93670703996556859"/>
    </cacheField>
    <cacheField name="Points d'écarts (cmde-reçu)" numFmtId="0">
      <sharedItems containsSemiMixedTypes="0" containsString="0" containsNumber="1" containsInteger="1" minValue="27484" maxValue="39175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28">
  <r>
    <n v="2.0220555402461701E+18"/>
    <x v="0"/>
    <n v="5540246170256"/>
    <x v="0"/>
    <n v="1594"/>
    <n v="10713.902400000001"/>
    <n v="8357"/>
  </r>
  <r>
    <s v="2022055540246171759"/>
    <x v="0"/>
    <n v="5540246171759"/>
    <x v="1"/>
    <n v="2423"/>
    <n v="13304.736000000001"/>
    <n v="5049"/>
  </r>
  <r>
    <s v="2022055540246171796"/>
    <x v="0"/>
    <n v="5540246171796"/>
    <x v="2"/>
    <n v="0"/>
    <n v="0"/>
    <n v="1323"/>
  </r>
  <r>
    <s v="2022055540246171888"/>
    <x v="0"/>
    <n v="5540246171888"/>
    <x v="0"/>
    <n v="-21"/>
    <n v="-351.86400000000003"/>
    <n v="1673"/>
  </r>
  <r>
    <s v="2022055540246171933"/>
    <x v="0"/>
    <n v="5540246171933"/>
    <x v="2"/>
    <n v="836"/>
    <n v="538.0992"/>
    <n v="6738"/>
  </r>
  <r>
    <s v="2022055540246172539"/>
    <x v="0"/>
    <n v="5540246172539"/>
    <x v="2"/>
    <n v="28"/>
    <n v="579.35520000000008"/>
    <n v="89"/>
  </r>
  <r>
    <s v="2022055540246172669"/>
    <x v="0"/>
    <n v="5540246172669"/>
    <x v="2"/>
    <n v="168"/>
    <n v="2273.0976000000001"/>
    <n v="1170"/>
  </r>
  <r>
    <s v="2022055540246172978"/>
    <x v="0"/>
    <n v="5540246172978"/>
    <x v="2"/>
    <n v="752"/>
    <n v="606.05280000000005"/>
    <n v="8854"/>
  </r>
  <r>
    <s v="2022055540246173472"/>
    <x v="0"/>
    <n v="5540246173472"/>
    <x v="2"/>
    <n v="0"/>
    <n v="0"/>
    <n v="543"/>
  </r>
  <r>
    <s v="2022055540246173492"/>
    <x v="0"/>
    <n v="5540246173492"/>
    <x v="3"/>
    <n v="989"/>
    <n v="15396.134400000001"/>
    <n v="993"/>
  </r>
  <r>
    <s v="2022055540246173685"/>
    <x v="0"/>
    <n v="5540246173685"/>
    <x v="4"/>
    <n v="107"/>
    <n v="2694.6432"/>
    <n v="260"/>
  </r>
  <r>
    <s v="2022055540246173686"/>
    <x v="0"/>
    <n v="5540246173686"/>
    <x v="4"/>
    <n v="875"/>
    <n v="22084.358400000001"/>
    <n v="314"/>
  </r>
  <r>
    <s v="2022055540246173906"/>
    <x v="0"/>
    <n v="5540246173906"/>
    <x v="3"/>
    <n v="1300"/>
    <n v="24143.616000000002"/>
    <n v="1448"/>
  </r>
  <r>
    <s v="2022055540246174095"/>
    <x v="0"/>
    <n v="5540246174095"/>
    <x v="2"/>
    <n v="14"/>
    <n v="434.41920000000005"/>
    <n v="105"/>
  </r>
  <r>
    <s v="2022055540246174174"/>
    <x v="0"/>
    <n v="5540246174174"/>
    <x v="2"/>
    <n v="26"/>
    <n v="339.55200000000002"/>
    <n v="708"/>
  </r>
  <r>
    <s v="2022055540246175047"/>
    <x v="0"/>
    <n v="5540246175047"/>
    <x v="2"/>
    <n v="0"/>
    <n v="0"/>
    <n v="710"/>
  </r>
  <r>
    <s v="2022055540246175049"/>
    <x v="0"/>
    <n v="5540246175049"/>
    <x v="2"/>
    <n v="502"/>
    <n v="5216.1408000000001"/>
    <n v="1643"/>
  </r>
  <r>
    <s v="2022055540246175050"/>
    <x v="0"/>
    <n v="5540246175050"/>
    <x v="2"/>
    <n v="195"/>
    <n v="2257.1136000000001"/>
    <n v="2409"/>
  </r>
  <r>
    <s v="2022055540246175372"/>
    <x v="0"/>
    <n v="5540246175372"/>
    <x v="0"/>
    <n v="627"/>
    <n v="2449.44"/>
    <n v="696"/>
  </r>
  <r>
    <s v="2022055540246175461"/>
    <x v="0"/>
    <n v="5540246175461"/>
    <x v="1"/>
    <n v="0"/>
    <n v="0"/>
    <n v="0"/>
  </r>
  <r>
    <s v="2022055540246176294"/>
    <x v="0"/>
    <n v="5540246176294"/>
    <x v="2"/>
    <n v="4975"/>
    <n v="4584.7296000000006"/>
    <n v="22755"/>
  </r>
  <r>
    <s v="2022055540246176295"/>
    <x v="0"/>
    <n v="5540246176295"/>
    <x v="2"/>
    <n v="0"/>
    <n v="0"/>
    <n v="75104"/>
  </r>
  <r>
    <s v="2022055540246176699"/>
    <x v="0"/>
    <n v="5540246176699"/>
    <x v="2"/>
    <n v="0"/>
    <n v="0"/>
    <n v="7308"/>
  </r>
  <r>
    <s v="2022055540246177132"/>
    <x v="0"/>
    <n v="5540246177132"/>
    <x v="1"/>
    <n v="7935"/>
    <n v="29105.567999999999"/>
    <n v="48999"/>
  </r>
  <r>
    <s v="2022055540246177133"/>
    <x v="0"/>
    <n v="5540246177133"/>
    <x v="1"/>
    <n v="9849"/>
    <n v="35759.880000000005"/>
    <n v="23386"/>
  </r>
  <r>
    <s v="2022055540246177376"/>
    <x v="0"/>
    <n v="5540246177376"/>
    <x v="0"/>
    <n v="592"/>
    <n v="23353.920000000002"/>
    <n v="601"/>
  </r>
  <r>
    <s v="2022055540246180522"/>
    <x v="0"/>
    <n v="5540246180522"/>
    <x v="0"/>
    <n v="1177"/>
    <n v="20588.256000000001"/>
    <n v="1365"/>
  </r>
  <r>
    <s v="2022055540246181016"/>
    <x v="0"/>
    <n v="5540246181016"/>
    <x v="3"/>
    <n v="2228"/>
    <n v="17501.184000000001"/>
    <n v="15591"/>
  </r>
  <r>
    <s v="2022055540246181061"/>
    <x v="0"/>
    <n v="5540246181061"/>
    <x v="3"/>
    <n v="27353"/>
    <n v="33259.118399999999"/>
    <n v="68696"/>
  </r>
  <r>
    <s v="2022055540246182684"/>
    <x v="0"/>
    <n v="5540246182684"/>
    <x v="0"/>
    <n v="205"/>
    <n v="10245.312"/>
    <n v="339"/>
  </r>
  <r>
    <s v="2022055540246183130"/>
    <x v="0"/>
    <n v="5540246183130"/>
    <x v="1"/>
    <n v="5304"/>
    <n v="22456.915199999999"/>
    <n v="7392"/>
  </r>
  <r>
    <s v="2022055540246183455"/>
    <x v="0"/>
    <n v="5540246183455"/>
    <x v="1"/>
    <n v="1346"/>
    <n v="10573.632"/>
    <n v="998"/>
  </r>
  <r>
    <s v="2022055540246183537"/>
    <x v="0"/>
    <n v="5540246183537"/>
    <x v="1"/>
    <n v="1931"/>
    <n v="2713.6512000000002"/>
    <n v="3286"/>
  </r>
  <r>
    <s v="2022055540246183538"/>
    <x v="0"/>
    <n v="5540246183538"/>
    <x v="1"/>
    <n v="1615"/>
    <n v="2119.7376000000004"/>
    <n v="2525"/>
  </r>
  <r>
    <s v="2022055540246183541"/>
    <x v="0"/>
    <n v="5540246183541"/>
    <x v="1"/>
    <n v="488"/>
    <n v="4390.848"/>
    <n v="348"/>
  </r>
  <r>
    <s v="2022055540246183542"/>
    <x v="0"/>
    <n v="5540246183542"/>
    <x v="1"/>
    <n v="766"/>
    <n v="2152.6560000000004"/>
    <n v="766"/>
  </r>
  <r>
    <s v="2022055540246183547"/>
    <x v="0"/>
    <n v="5540246183547"/>
    <x v="3"/>
    <n v="9895"/>
    <n v="101704.89600000001"/>
    <n v="11902"/>
  </r>
  <r>
    <s v="2022055540246183552"/>
    <x v="0"/>
    <n v="5540246183552"/>
    <x v="1"/>
    <n v="968"/>
    <n v="1783.4256"/>
    <n v="260"/>
  </r>
  <r>
    <s v="2022055540246183554"/>
    <x v="0"/>
    <n v="5540246183554"/>
    <x v="1"/>
    <n v="864"/>
    <n v="6498.8783999999996"/>
    <n v="154"/>
  </r>
  <r>
    <s v="2022055540246183555"/>
    <x v="0"/>
    <n v="5540246183555"/>
    <x v="1"/>
    <n v="1337"/>
    <n v="1786.6224000000002"/>
    <n v="669"/>
  </r>
  <r>
    <s v="2022055540246183556"/>
    <x v="0"/>
    <n v="5540246183556"/>
    <x v="1"/>
    <n v="1977"/>
    <n v="14832.979200000002"/>
    <n v="1323"/>
  </r>
  <r>
    <s v="2022055540246183558"/>
    <x v="0"/>
    <n v="5540246183558"/>
    <x v="1"/>
    <n v="2947"/>
    <n v="16239.744000000001"/>
    <n v="4594"/>
  </r>
  <r>
    <s v="2022055540246183560"/>
    <x v="0"/>
    <n v="5540246183560"/>
    <x v="1"/>
    <n v="344"/>
    <n v="8375.616"/>
    <n v="149"/>
  </r>
  <r>
    <s v="2022055540246183562"/>
    <x v="0"/>
    <n v="5540246183562"/>
    <x v="1"/>
    <n v="0"/>
    <n v="0"/>
    <n v="4594"/>
  </r>
  <r>
    <s v="2022055540246183587"/>
    <x v="0"/>
    <n v="5540246183587"/>
    <x v="1"/>
    <n v="1413"/>
    <n v="29752.617600000001"/>
    <n v="696"/>
  </r>
  <r>
    <s v="2022055540246183589"/>
    <x v="0"/>
    <n v="5540246183589"/>
    <x v="1"/>
    <n v="917"/>
    <n v="12081.312"/>
    <n v="1914"/>
  </r>
  <r>
    <s v="2022055540246183590"/>
    <x v="0"/>
    <n v="5540246183590"/>
    <x v="1"/>
    <n v="2499"/>
    <n v="34662.167999999998"/>
    <n v="0"/>
  </r>
  <r>
    <s v="2022055540246183844"/>
    <x v="0"/>
    <n v="5540246183844"/>
    <x v="0"/>
    <n v="142"/>
    <n v="4084.5600000000004"/>
    <n v="232"/>
  </r>
  <r>
    <s v="2022055540246184036"/>
    <x v="0"/>
    <n v="5540246184036"/>
    <x v="0"/>
    <n v="158"/>
    <n v="2702.5920000000001"/>
    <n v="205"/>
  </r>
  <r>
    <s v="2022055540246184617"/>
    <x v="0"/>
    <n v="5540246184617"/>
    <x v="1"/>
    <n v="32629"/>
    <n v="46174.924800000001"/>
    <n v="56664"/>
  </r>
  <r>
    <s v="2022055540246184808"/>
    <x v="0"/>
    <n v="5540246184808"/>
    <x v="2"/>
    <n v="0"/>
    <n v="0"/>
    <n v="16287"/>
  </r>
  <r>
    <s v="2022055540246185278"/>
    <x v="0"/>
    <n v="5540246185278"/>
    <x v="3"/>
    <n v="5285"/>
    <n v="5215.7088000000003"/>
    <n v="34664"/>
  </r>
  <r>
    <s v="2022055540246185429"/>
    <x v="0"/>
    <n v="5540246185429"/>
    <x v="2"/>
    <n v="168"/>
    <n v="883.35360000000003"/>
    <n v="529"/>
  </r>
  <r>
    <s v="2022055540246185562"/>
    <x v="0"/>
    <n v="5540246185562"/>
    <x v="2"/>
    <n v="488"/>
    <n v="1415.2320000000002"/>
    <n v="195"/>
  </r>
  <r>
    <s v="2022055540246185627"/>
    <x v="0"/>
    <n v="5540246185627"/>
    <x v="4"/>
    <n v="7"/>
    <n v="4027.9680000000003"/>
    <n v="0"/>
  </r>
  <r>
    <s v="2022055540246186010"/>
    <x v="0"/>
    <n v="5540246186010"/>
    <x v="4"/>
    <n v="63"/>
    <n v="9227.3904000000002"/>
    <n v="14"/>
  </r>
  <r>
    <s v="2022055540246186011"/>
    <x v="0"/>
    <n v="5540246186011"/>
    <x v="4"/>
    <n v="96"/>
    <n v="5416.3296"/>
    <n v="28"/>
  </r>
  <r>
    <s v="2022055540246186017"/>
    <x v="0"/>
    <n v="5540246186017"/>
    <x v="4"/>
    <n v="28"/>
    <n v="2947.6224000000002"/>
    <n v="7"/>
  </r>
  <r>
    <s v="2022055540246186325"/>
    <x v="0"/>
    <n v="5540246186325"/>
    <x v="2"/>
    <n v="418"/>
    <n v="1026.432"/>
    <n v="613"/>
  </r>
  <r>
    <s v="2022055540246186351"/>
    <x v="0"/>
    <n v="5540246186351"/>
    <x v="1"/>
    <n v="453"/>
    <n v="26813.592000000004"/>
    <n v="759"/>
  </r>
  <r>
    <s v="2022055540246186352"/>
    <x v="0"/>
    <n v="5540246186352"/>
    <x v="1"/>
    <n v="870"/>
    <n v="9153"/>
    <n v="3434"/>
  </r>
  <r>
    <s v="2022055540246187882"/>
    <x v="0"/>
    <n v="5540246187882"/>
    <x v="4"/>
    <n v="96"/>
    <n v="3649.0176000000001"/>
    <n v="7"/>
  </r>
  <r>
    <s v="2022055540246187940"/>
    <x v="0"/>
    <n v="5540246187940"/>
    <x v="1"/>
    <n v="418"/>
    <n v="3576.96"/>
    <n v="10"/>
  </r>
  <r>
    <s v="2022055540246187987"/>
    <x v="0"/>
    <n v="5540246187987"/>
    <x v="2"/>
    <n v="1671"/>
    <n v="821.14560000000006"/>
    <n v="38475"/>
  </r>
  <r>
    <s v="2022055540246187995"/>
    <x v="0"/>
    <n v="5540246187995"/>
    <x v="4"/>
    <n v="0"/>
    <n v="0"/>
    <n v="386"/>
  </r>
  <r>
    <s v="2022055540246187996"/>
    <x v="0"/>
    <n v="5540246187996"/>
    <x v="4"/>
    <n v="0"/>
    <n v="0"/>
    <n v="0"/>
  </r>
  <r>
    <s v="2022055540246187997"/>
    <x v="0"/>
    <n v="5540246187997"/>
    <x v="4"/>
    <n v="0"/>
    <n v="0"/>
    <n v="12"/>
  </r>
  <r>
    <s v="2022055540246187998"/>
    <x v="0"/>
    <n v="5540246187998"/>
    <x v="4"/>
    <n v="0"/>
    <n v="0"/>
    <n v="374"/>
  </r>
  <r>
    <s v="2022055540246188047"/>
    <x v="0"/>
    <n v="5540246188047"/>
    <x v="4"/>
    <n v="154"/>
    <n v="18652.550400000004"/>
    <n v="35"/>
  </r>
  <r>
    <s v="2022055540246188175"/>
    <x v="0"/>
    <n v="5540246188175"/>
    <x v="2"/>
    <n v="0"/>
    <n v="0"/>
    <n v="288"/>
  </r>
  <r>
    <s v="2022055540246188200"/>
    <x v="0"/>
    <n v="5540246188200"/>
    <x v="2"/>
    <n v="0"/>
    <n v="0"/>
    <n v="12733"/>
  </r>
  <r>
    <s v="2022055540246188224"/>
    <x v="0"/>
    <n v="5540246188224"/>
    <x v="3"/>
    <n v="5568"/>
    <n v="6531.84"/>
    <n v="12876"/>
  </r>
  <r>
    <s v="2022055540246188512"/>
    <x v="0"/>
    <n v="5540246188512"/>
    <x v="4"/>
    <n v="179"/>
    <n v="24488.9568"/>
    <n v="28"/>
  </r>
  <r>
    <s v="2022055540246188583"/>
    <x v="0"/>
    <n v="5540246188583"/>
    <x v="0"/>
    <n v="4594"/>
    <n v="16448.572800000002"/>
    <n v="8464"/>
  </r>
  <r>
    <s v="2022055540246188647"/>
    <x v="0"/>
    <n v="5540246188647"/>
    <x v="1"/>
    <n v="1798"/>
    <n v="26616.600000000002"/>
    <n v="0"/>
  </r>
  <r>
    <s v="2022055540246190092"/>
    <x v="0"/>
    <n v="5540246190092"/>
    <x v="4"/>
    <n v="96"/>
    <n v="13163.5584"/>
    <n v="47"/>
  </r>
  <r>
    <s v="2022055540246190097"/>
    <x v="0"/>
    <n v="5540246190097"/>
    <x v="3"/>
    <n v="4880"/>
    <n v="120385.00800000002"/>
    <n v="8234"/>
  </r>
  <r>
    <s v="2022055540246190727"/>
    <x v="0"/>
    <n v="5540246190727"/>
    <x v="0"/>
    <n v="383"/>
    <n v="4326.0048000000006"/>
    <n v="557"/>
  </r>
  <r>
    <s v="2022055540246190743"/>
    <x v="0"/>
    <n v="5540246190743"/>
    <x v="2"/>
    <n v="140"/>
    <n v="1181.9520000000002"/>
    <n v="808"/>
  </r>
  <r>
    <s v="2022055540246190831"/>
    <x v="0"/>
    <n v="5540246190831"/>
    <x v="1"/>
    <n v="2019"/>
    <n v="15187.694400000002"/>
    <n v="720"/>
  </r>
  <r>
    <s v="2022055540246190835"/>
    <x v="0"/>
    <n v="5540246190835"/>
    <x v="0"/>
    <n v="114"/>
    <n v="24029.9136"/>
    <n v="52"/>
  </r>
  <r>
    <s v="2022055540246191380"/>
    <x v="0"/>
    <n v="5540246191380"/>
    <x v="2"/>
    <n v="557"/>
    <n v="2633.4720000000002"/>
    <n v="140"/>
  </r>
  <r>
    <s v="2022055540246191394"/>
    <x v="0"/>
    <n v="5540246191394"/>
    <x v="2"/>
    <n v="2436"/>
    <n v="13009.248000000001"/>
    <n v="0"/>
  </r>
  <r>
    <s v="2022055540246191594"/>
    <x v="0"/>
    <n v="5540246191594"/>
    <x v="2"/>
    <n v="112"/>
    <n v="199.88640000000004"/>
    <n v="112"/>
  </r>
  <r>
    <s v="2022055540246191596"/>
    <x v="0"/>
    <n v="5540246191596"/>
    <x v="0"/>
    <n v="161"/>
    <n v="8936.4384000000009"/>
    <n v="156"/>
  </r>
  <r>
    <s v="2022055540246191598"/>
    <x v="0"/>
    <n v="5540246191598"/>
    <x v="2"/>
    <n v="0"/>
    <n v="0"/>
    <n v="1935"/>
  </r>
  <r>
    <s v="2022055540246191718"/>
    <x v="0"/>
    <n v="5540246191718"/>
    <x v="1"/>
    <n v="1235"/>
    <n v="3658.7808000000005"/>
    <n v="488"/>
  </r>
  <r>
    <s v="2022055540246191736"/>
    <x v="0"/>
    <n v="5540246191736"/>
    <x v="2"/>
    <n v="288"/>
    <n v="9304.7616000000016"/>
    <n v="0"/>
  </r>
  <r>
    <s v="2022055540246192102"/>
    <x v="0"/>
    <n v="5540246192102"/>
    <x v="2"/>
    <n v="7879"/>
    <n v="8626.3919999999998"/>
    <n v="6652"/>
  </r>
  <r>
    <s v="2022055540246192209"/>
    <x v="0"/>
    <n v="5540246192209"/>
    <x v="1"/>
    <n v="2478"/>
    <n v="12457.152"/>
    <n v="1420"/>
  </r>
  <r>
    <s v="2022055540246192264"/>
    <x v="0"/>
    <n v="5540246192264"/>
    <x v="2"/>
    <n v="149"/>
    <n v="2156.5439999999999"/>
    <n v="1578"/>
  </r>
  <r>
    <s v="2022055540246192265"/>
    <x v="0"/>
    <n v="5540246192265"/>
    <x v="2"/>
    <n v="706"/>
    <n v="9442.4832000000024"/>
    <n v="1782"/>
  </r>
  <r>
    <s v="2022055540246192462"/>
    <x v="0"/>
    <n v="5540246192462"/>
    <x v="1"/>
    <n v="1114"/>
    <n v="7153.92"/>
    <n v="669"/>
  </r>
  <r>
    <s v="2022055540246192505"/>
    <x v="0"/>
    <n v="5540246192505"/>
    <x v="1"/>
    <n v="0"/>
    <n v="0"/>
    <n v="0"/>
  </r>
  <r>
    <s v="2022055540246192518"/>
    <x v="0"/>
    <n v="5540246192518"/>
    <x v="1"/>
    <n v="6292"/>
    <n v="40958.567999999999"/>
    <n v="7545"/>
  </r>
  <r>
    <s v="2022055540246192571"/>
    <x v="0"/>
    <n v="5540246192571"/>
    <x v="1"/>
    <n v="1003"/>
    <n v="2620.2096000000001"/>
    <n v="209"/>
  </r>
  <r>
    <s v="2022055540246192594"/>
    <x v="0"/>
    <n v="5540246192594"/>
    <x v="1"/>
    <n v="706"/>
    <n v="4662.1440000000002"/>
    <n v="195"/>
  </r>
  <r>
    <s v="2022055540246192824"/>
    <x v="0"/>
    <n v="5540246192824"/>
    <x v="1"/>
    <n v="919"/>
    <n v="4947.3936000000003"/>
    <n v="669"/>
  </r>
  <r>
    <s v="2022055540246192831"/>
    <x v="0"/>
    <n v="5540246192831"/>
    <x v="1"/>
    <n v="780"/>
    <n v="6909.2352000000001"/>
    <n v="455"/>
  </r>
  <r>
    <s v="2022055540246192836"/>
    <x v="0"/>
    <n v="5540246192836"/>
    <x v="4"/>
    <n v="84"/>
    <n v="11558.2464"/>
    <n v="0"/>
  </r>
  <r>
    <s v="2022055540246192907"/>
    <x v="0"/>
    <n v="5540246192907"/>
    <x v="3"/>
    <n v="2200"/>
    <n v="61737.552000000003"/>
    <n v="2005"/>
  </r>
  <r>
    <s v="2022055540246193249"/>
    <x v="0"/>
    <n v="5540246193249"/>
    <x v="4"/>
    <n v="1244"/>
    <n v="54530.495999999999"/>
    <n v="956"/>
  </r>
  <r>
    <s v="2022055540246193316"/>
    <x v="0"/>
    <n v="5540246193316"/>
    <x v="0"/>
    <n v="358"/>
    <n v="10817.452800000001"/>
    <n v="98"/>
  </r>
  <r>
    <s v="2022055540246193409"/>
    <x v="0"/>
    <n v="5540246193409"/>
    <x v="0"/>
    <n v="116"/>
    <n v="5961.6"/>
    <n v="21"/>
  </r>
  <r>
    <s v="2022055540246193505"/>
    <x v="0"/>
    <n v="5540246193505"/>
    <x v="0"/>
    <n v="0"/>
    <n v="0"/>
    <n v="52432"/>
  </r>
  <r>
    <s v="2022055540246193566"/>
    <x v="0"/>
    <n v="5540246193566"/>
    <x v="3"/>
    <n v="14292"/>
    <n v="127733.76000000001"/>
    <n v="4443"/>
  </r>
  <r>
    <s v="2022055540246193999"/>
    <x v="0"/>
    <n v="5540246193999"/>
    <x v="1"/>
    <n v="0"/>
    <n v="0"/>
    <n v="0"/>
  </r>
  <r>
    <s v="2022065540246170256"/>
    <x v="1"/>
    <n v="5540246170256"/>
    <x v="0"/>
    <n v="2759"/>
    <n v="18542.692800000001"/>
    <n v="10721"/>
  </r>
  <r>
    <s v="2022065540246171759"/>
    <x v="1"/>
    <n v="5540246171759"/>
    <x v="1"/>
    <n v="2887"/>
    <n v="15853.536000000002"/>
    <n v="5151"/>
  </r>
  <r>
    <s v="2022065540246171796"/>
    <x v="1"/>
    <n v="5540246171796"/>
    <x v="2"/>
    <n v="1351"/>
    <n v="10243.022400000002"/>
    <n v="1351"/>
  </r>
  <r>
    <s v="2022065540246171888"/>
    <x v="1"/>
    <n v="5540246171888"/>
    <x v="0"/>
    <n v="1457"/>
    <n v="24552.288"/>
    <n v="2733"/>
  </r>
  <r>
    <s v="2022065540246171933"/>
    <x v="1"/>
    <n v="5540246171933"/>
    <x v="2"/>
    <n v="1114"/>
    <n v="717.46560000000011"/>
    <n v="9403"/>
  </r>
  <r>
    <s v="2022065540246172539"/>
    <x v="1"/>
    <n v="5540246172539"/>
    <x v="2"/>
    <n v="56"/>
    <n v="1158.7104000000002"/>
    <n v="116"/>
  </r>
  <r>
    <s v="2022065540246172669"/>
    <x v="1"/>
    <n v="5540246172669"/>
    <x v="2"/>
    <n v="738"/>
    <n v="10039.420800000002"/>
    <n v="989"/>
  </r>
  <r>
    <s v="2022065540246172978"/>
    <x v="1"/>
    <n v="5540246172978"/>
    <x v="2"/>
    <n v="0"/>
    <n v="0"/>
    <n v="13531"/>
  </r>
  <r>
    <s v="2022065540246173472"/>
    <x v="1"/>
    <n v="5540246173472"/>
    <x v="2"/>
    <n v="321"/>
    <n v="7392.3840000000009"/>
    <n v="808"/>
  </r>
  <r>
    <s v="2022065540246173685"/>
    <x v="1"/>
    <n v="5540246173685"/>
    <x v="4"/>
    <n v="738"/>
    <n v="18628.185600000001"/>
    <n v="372"/>
  </r>
  <r>
    <s v="2022065540246173686"/>
    <x v="1"/>
    <n v="5540246173686"/>
    <x v="4"/>
    <n v="560"/>
    <n v="14117.587200000002"/>
    <n v="430"/>
  </r>
  <r>
    <s v="2022065540246173906"/>
    <x v="1"/>
    <n v="5540246173906"/>
    <x v="3"/>
    <n v="669"/>
    <n v="12416.7168"/>
    <n v="2413"/>
  </r>
  <r>
    <s v="2022065540246174095"/>
    <x v="1"/>
    <n v="5540246174095"/>
    <x v="2"/>
    <n v="56"/>
    <n v="1737.6768000000002"/>
    <n v="174"/>
  </r>
  <r>
    <s v="2022065540246174174"/>
    <x v="1"/>
    <n v="5540246174174"/>
    <x v="2"/>
    <n v="154"/>
    <n v="2037.1824000000001"/>
    <n v="766"/>
  </r>
  <r>
    <s v="2022065540246175047"/>
    <x v="1"/>
    <n v="5540246175047"/>
    <x v="2"/>
    <n v="404"/>
    <n v="4277.0591999999997"/>
    <n v="543"/>
  </r>
  <r>
    <s v="2022065540246175049"/>
    <x v="1"/>
    <n v="5540246175049"/>
    <x v="2"/>
    <n v="613"/>
    <n v="6375.2832000000008"/>
    <n v="2757"/>
  </r>
  <r>
    <s v="2022065540246175050"/>
    <x v="1"/>
    <n v="5540246175050"/>
    <x v="2"/>
    <n v="571"/>
    <n v="6610.1184000000003"/>
    <n v="2993"/>
  </r>
  <r>
    <s v="2022065540246175372"/>
    <x v="1"/>
    <n v="5540246175372"/>
    <x v="0"/>
    <n v="3272"/>
    <n v="12791.52"/>
    <n v="383"/>
  </r>
  <r>
    <s v="2022065540246175461"/>
    <x v="1"/>
    <n v="5540246175461"/>
    <x v="1"/>
    <n v="6014"/>
    <n v="55427.328000000001"/>
    <n v="0"/>
  </r>
  <r>
    <s v="2022065540246176294"/>
    <x v="1"/>
    <n v="5540246176294"/>
    <x v="2"/>
    <n v="2636"/>
    <n v="2429.2224000000006"/>
    <n v="27618"/>
  </r>
  <r>
    <s v="2022065540246176295"/>
    <x v="1"/>
    <n v="5540246176295"/>
    <x v="2"/>
    <n v="3564"/>
    <n v="3284.5824000000002"/>
    <n v="127805"/>
  </r>
  <r>
    <s v="2022065540246176699"/>
    <x v="1"/>
    <n v="5540246176699"/>
    <x v="2"/>
    <n v="-836"/>
    <n v="-373.24800000000005"/>
    <n v="47816"/>
  </r>
  <r>
    <s v="2022065540246177132"/>
    <x v="1"/>
    <n v="5540246177132"/>
    <x v="1"/>
    <n v="9512"/>
    <n v="34892.639999999999"/>
    <n v="66816"/>
  </r>
  <r>
    <s v="2022065540246177133"/>
    <x v="1"/>
    <n v="5540246177133"/>
    <x v="1"/>
    <n v="14825"/>
    <n v="53829.36"/>
    <n v="29279"/>
  </r>
  <r>
    <s v="2022065540246177376"/>
    <x v="1"/>
    <n v="5540246177376"/>
    <x v="0"/>
    <n v="1235"/>
    <n v="48722.688000000002"/>
    <n v="1005"/>
  </r>
  <r>
    <s v="2022065540246180522"/>
    <x v="1"/>
    <n v="5540246180522"/>
    <x v="0"/>
    <n v="1126"/>
    <n v="19694.88"/>
    <n v="1747"/>
  </r>
  <r>
    <s v="2022065540246181016"/>
    <x v="1"/>
    <n v="5540246181016"/>
    <x v="3"/>
    <n v="8018"/>
    <n v="65407.996800000001"/>
    <n v="20129"/>
  </r>
  <r>
    <s v="2022065540246181061"/>
    <x v="1"/>
    <n v="5540246181061"/>
    <x v="3"/>
    <n v="37689"/>
    <n v="45826.516800000005"/>
    <n v="84147"/>
  </r>
  <r>
    <s v="2022065540246182684"/>
    <x v="1"/>
    <n v="5540246182684"/>
    <x v="0"/>
    <n v="260"/>
    <n v="13039.488000000001"/>
    <n v="434"/>
  </r>
  <r>
    <s v="2022065540246183130"/>
    <x v="1"/>
    <n v="5540246183130"/>
    <x v="1"/>
    <n v="6369"/>
    <n v="26966.001600000003"/>
    <n v="8018"/>
  </r>
  <r>
    <s v="2022065540246183455"/>
    <x v="1"/>
    <n v="5540246183455"/>
    <x v="1"/>
    <n v="348"/>
    <n v="2734.5600000000004"/>
    <n v="673"/>
  </r>
  <r>
    <s v="2022065540246183537"/>
    <x v="1"/>
    <n v="5540246183537"/>
    <x v="1"/>
    <n v="6329"/>
    <n v="8897.6448"/>
    <n v="4566"/>
  </r>
  <r>
    <s v="2022065540246183538"/>
    <x v="1"/>
    <n v="5540246183538"/>
    <x v="1"/>
    <n v="2766"/>
    <n v="3630.3552000000004"/>
    <n v="3137"/>
  </r>
  <r>
    <s v="2022065540246183541"/>
    <x v="1"/>
    <n v="5540246183541"/>
    <x v="1"/>
    <n v="1253"/>
    <n v="11290.752"/>
    <n v="1346"/>
  </r>
  <r>
    <s v="2022065540246183542"/>
    <x v="1"/>
    <n v="5540246183542"/>
    <x v="1"/>
    <n v="0"/>
    <n v="0"/>
    <n v="0"/>
  </r>
  <r>
    <s v="2022065540246183547"/>
    <x v="1"/>
    <n v="5540246183547"/>
    <x v="3"/>
    <n v="4234"/>
    <n v="43519.68"/>
    <n v="19546"/>
  </r>
  <r>
    <s v="2022065540246183552"/>
    <x v="1"/>
    <n v="5540246183552"/>
    <x v="1"/>
    <n v="708"/>
    <n v="1304.424"/>
    <n v="168"/>
  </r>
  <r>
    <s v="2022065540246183554"/>
    <x v="1"/>
    <n v="5540246183554"/>
    <x v="1"/>
    <n v="1601"/>
    <n v="12030.508800000001"/>
    <n v="56"/>
  </r>
  <r>
    <s v="2022065540246183555"/>
    <x v="1"/>
    <n v="5540246183555"/>
    <x v="1"/>
    <n v="2840"/>
    <n v="3796.5456000000004"/>
    <n v="947"/>
  </r>
  <r>
    <s v="2022065540246183556"/>
    <x v="1"/>
    <n v="5540246183556"/>
    <x v="1"/>
    <n v="2436"/>
    <n v="18280.080000000002"/>
    <n v="1518"/>
  </r>
  <r>
    <s v="2022065540246183558"/>
    <x v="1"/>
    <n v="5540246183558"/>
    <x v="1"/>
    <n v="2251"/>
    <n v="12403.584000000001"/>
    <n v="4780"/>
  </r>
  <r>
    <s v="2022065540246183560"/>
    <x v="1"/>
    <n v="5540246183560"/>
    <x v="1"/>
    <n v="418"/>
    <n v="10186.560000000001"/>
    <n v="335"/>
  </r>
  <r>
    <s v="2022065540246183562"/>
    <x v="1"/>
    <n v="5540246183562"/>
    <x v="1"/>
    <n v="604"/>
    <n v="1943.1360000000002"/>
    <n v="5893"/>
  </r>
  <r>
    <s v="2022065540246183587"/>
    <x v="1"/>
    <n v="5540246183587"/>
    <x v="1"/>
    <n v="717"/>
    <n v="15096.153600000001"/>
    <n v="703"/>
  </r>
  <r>
    <s v="2022065540246183589"/>
    <x v="1"/>
    <n v="5540246183589"/>
    <x v="1"/>
    <n v="1601"/>
    <n v="21104.064000000002"/>
    <n v="2228"/>
  </r>
  <r>
    <s v="2022065540246183590"/>
    <x v="1"/>
    <n v="5540246183590"/>
    <x v="1"/>
    <n v="2499"/>
    <n v="34662.167999999998"/>
    <n v="181"/>
  </r>
  <r>
    <s v="2022065540246183844"/>
    <x v="1"/>
    <n v="5540246183844"/>
    <x v="0"/>
    <n v="216"/>
    <n v="6227.2800000000007"/>
    <n v="316"/>
  </r>
  <r>
    <s v="2022065540246184036"/>
    <x v="1"/>
    <n v="5540246184036"/>
    <x v="0"/>
    <n v="214"/>
    <n v="3656.4480000000003"/>
    <n v="230"/>
  </r>
  <r>
    <s v="2022065540246184617"/>
    <x v="1"/>
    <n v="5540246184617"/>
    <x v="1"/>
    <n v="61211"/>
    <n v="86623.948800000013"/>
    <n v="49036"/>
  </r>
  <r>
    <s v="2022065540246185278"/>
    <x v="1"/>
    <n v="5540246185278"/>
    <x v="3"/>
    <n v="30311"/>
    <n v="29913.624"/>
    <n v="53316"/>
  </r>
  <r>
    <s v="2022065540246185429"/>
    <x v="1"/>
    <n v="5540246185429"/>
    <x v="2"/>
    <n v="126"/>
    <n v="662.51520000000005"/>
    <n v="613"/>
  </r>
  <r>
    <s v="2022065540246185562"/>
    <x v="1"/>
    <n v="5540246185562"/>
    <x v="2"/>
    <n v="293"/>
    <n v="849.13920000000007"/>
    <n v="321"/>
  </r>
  <r>
    <s v="2022065540246185627"/>
    <x v="1"/>
    <n v="5540246185627"/>
    <x v="4"/>
    <n v="5"/>
    <n v="2685.3120000000004"/>
    <n v="0"/>
  </r>
  <r>
    <s v="2022065540246186010"/>
    <x v="1"/>
    <n v="5540246186010"/>
    <x v="4"/>
    <n v="49"/>
    <n v="7176.8591999999999"/>
    <n v="12"/>
  </r>
  <r>
    <s v="2022065540246186011"/>
    <x v="1"/>
    <n v="5540246186011"/>
    <x v="4"/>
    <n v="114"/>
    <n v="6473.1744000000008"/>
    <n v="10"/>
  </r>
  <r>
    <s v="2022065540246186017"/>
    <x v="1"/>
    <n v="5540246186017"/>
    <x v="4"/>
    <n v="21"/>
    <n v="2210.7168000000001"/>
    <n v="7"/>
  </r>
  <r>
    <s v="2022065540246186325"/>
    <x v="1"/>
    <n v="5540246186325"/>
    <x v="2"/>
    <n v="362"/>
    <n v="889.57439999999997"/>
    <n v="794"/>
  </r>
  <r>
    <s v="2022065540246186351"/>
    <x v="1"/>
    <n v="5540246186351"/>
    <x v="1"/>
    <n v="1386"/>
    <n v="82090.843200000003"/>
    <n v="773"/>
  </r>
  <r>
    <s v="2022065540246186352"/>
    <x v="1"/>
    <n v="5540246186352"/>
    <x v="1"/>
    <n v="1195"/>
    <n v="12570.12"/>
    <n v="4675"/>
  </r>
  <r>
    <s v="2022065540246187882"/>
    <x v="1"/>
    <n v="5540246187882"/>
    <x v="4"/>
    <n v="89"/>
    <n v="3382.0416"/>
    <n v="19"/>
  </r>
  <r>
    <s v="2022065540246187940"/>
    <x v="1"/>
    <n v="5540246187940"/>
    <x v="1"/>
    <n v="409"/>
    <n v="3497.4720000000002"/>
    <n v="0"/>
  </r>
  <r>
    <s v="2022065540246187987"/>
    <x v="1"/>
    <n v="5540246187987"/>
    <x v="2"/>
    <n v="2729"/>
    <n v="1341.1872000000001"/>
    <n v="59355"/>
  </r>
  <r>
    <s v="2022065540246187995"/>
    <x v="1"/>
    <n v="5540246187995"/>
    <x v="4"/>
    <n v="1933"/>
    <n v="169528.16159999999"/>
    <n v="996"/>
  </r>
  <r>
    <s v="2022065540246187996"/>
    <x v="1"/>
    <n v="5540246187996"/>
    <x v="4"/>
    <n v="348"/>
    <n v="16089.840000000002"/>
    <n v="14"/>
  </r>
  <r>
    <s v="2022065540246187997"/>
    <x v="1"/>
    <n v="5540246187997"/>
    <x v="4"/>
    <n v="337"/>
    <n v="16806.312000000002"/>
    <n v="84"/>
  </r>
  <r>
    <s v="2022065540246187998"/>
    <x v="1"/>
    <n v="5540246187998"/>
    <x v="4"/>
    <n v="1031"/>
    <n v="52958.188800000004"/>
    <n v="555"/>
  </r>
  <r>
    <s v="2022065540246188047"/>
    <x v="1"/>
    <n v="5540246188047"/>
    <x v="4"/>
    <n v="358"/>
    <n v="43522.617600000005"/>
    <n v="45"/>
  </r>
  <r>
    <s v="2022065540246188175"/>
    <x v="1"/>
    <n v="5540246188175"/>
    <x v="2"/>
    <n v="103"/>
    <n v="2913.9264000000003"/>
    <n v="455"/>
  </r>
  <r>
    <s v="2022065540246188200"/>
    <x v="1"/>
    <n v="5540246188200"/>
    <x v="2"/>
    <n v="780"/>
    <n v="1437.0047999999999"/>
    <n v="15289"/>
  </r>
  <r>
    <s v="2022065540246188224"/>
    <x v="1"/>
    <n v="5540246188224"/>
    <x v="3"/>
    <n v="14616"/>
    <n v="17146.080000000002"/>
    <n v="19720"/>
  </r>
  <r>
    <s v="2022065540246188512"/>
    <x v="1"/>
    <n v="5540246188512"/>
    <x v="4"/>
    <n v="151"/>
    <n v="20672.496000000003"/>
    <n v="33"/>
  </r>
  <r>
    <s v="2022065540246188583"/>
    <x v="1"/>
    <n v="5540246188583"/>
    <x v="0"/>
    <n v="4483"/>
    <n v="16049.836800000001"/>
    <n v="11220"/>
  </r>
  <r>
    <s v="2022065540246188647"/>
    <x v="1"/>
    <n v="5540246188647"/>
    <x v="1"/>
    <n v="1798"/>
    <n v="26616.600000000002"/>
    <n v="0"/>
  </r>
  <r>
    <s v="2022065540246190092"/>
    <x v="1"/>
    <n v="5540246190092"/>
    <x v="4"/>
    <n v="49"/>
    <n v="6742.3104000000003"/>
    <n v="49"/>
  </r>
  <r>
    <s v="2022065540246190097"/>
    <x v="1"/>
    <n v="5540246190097"/>
    <x v="3"/>
    <n v="3104"/>
    <n v="77433.753599999996"/>
    <n v="12982"/>
  </r>
  <r>
    <s v="2022065540246190727"/>
    <x v="1"/>
    <n v="5540246190727"/>
    <x v="0"/>
    <n v="2332"/>
    <n v="26349.192000000003"/>
    <n v="696"/>
  </r>
  <r>
    <s v="2022065540246190743"/>
    <x v="1"/>
    <n v="5540246190743"/>
    <x v="2"/>
    <n v="279"/>
    <n v="2363.9040000000005"/>
    <n v="669"/>
  </r>
  <r>
    <s v="2022065540246190831"/>
    <x v="1"/>
    <n v="5540246190831"/>
    <x v="1"/>
    <n v="1300"/>
    <n v="9775.9872000000014"/>
    <n v="0"/>
  </r>
  <r>
    <s v="2022065540246190835"/>
    <x v="1"/>
    <n v="5540246190835"/>
    <x v="0"/>
    <n v="156"/>
    <n v="32857.228800000004"/>
    <n v="21"/>
  </r>
  <r>
    <s v="2022065540246191380"/>
    <x v="1"/>
    <n v="5540246191380"/>
    <x v="2"/>
    <n v="418"/>
    <n v="1975.104"/>
    <n v="0"/>
  </r>
  <r>
    <s v="2022065540246191394"/>
    <x v="1"/>
    <n v="5540246191394"/>
    <x v="2"/>
    <n v="2436"/>
    <n v="13009.248000000001"/>
    <n v="0"/>
  </r>
  <r>
    <s v="2022065540246191596"/>
    <x v="1"/>
    <n v="5540246191596"/>
    <x v="0"/>
    <n v="79"/>
    <n v="4403.4624000000003"/>
    <n v="179"/>
  </r>
  <r>
    <s v="2022065540246191718"/>
    <x v="1"/>
    <n v="5540246191718"/>
    <x v="1"/>
    <n v="748"/>
    <n v="2214.5184000000004"/>
    <n v="325"/>
  </r>
  <r>
    <s v="2022065540246191736"/>
    <x v="1"/>
    <n v="5540246191736"/>
    <x v="2"/>
    <n v="288"/>
    <n v="9304.7616000000016"/>
    <n v="70"/>
  </r>
  <r>
    <s v="2022065540246192102"/>
    <x v="1"/>
    <n v="5540246192102"/>
    <x v="2"/>
    <n v="5086"/>
    <n v="5568.0480000000007"/>
    <n v="9125"/>
  </r>
  <r>
    <s v="2022065540246192209"/>
    <x v="1"/>
    <n v="5540246192209"/>
    <x v="1"/>
    <n v="3286"/>
    <n v="16516.224000000002"/>
    <n v="3202"/>
  </r>
  <r>
    <s v="2022065540246192264"/>
    <x v="1"/>
    <n v="5540246192264"/>
    <x v="2"/>
    <n v="1058"/>
    <n v="15365.376000000002"/>
    <n v="1838"/>
  </r>
  <r>
    <s v="2022065540246192265"/>
    <x v="1"/>
    <n v="5540246192265"/>
    <x v="2"/>
    <n v="0"/>
    <n v="0"/>
    <n v="1207"/>
  </r>
  <r>
    <s v="2022065540246192462"/>
    <x v="1"/>
    <n v="5540246192462"/>
    <x v="1"/>
    <n v="1337"/>
    <n v="9176.9328000000005"/>
    <n v="650"/>
  </r>
  <r>
    <s v="2022065540246192505"/>
    <x v="1"/>
    <n v="5540246192505"/>
    <x v="1"/>
    <n v="18375"/>
    <n v="26002.944"/>
    <n v="2079"/>
  </r>
  <r>
    <s v="2022065540246192518"/>
    <x v="1"/>
    <n v="5540246192518"/>
    <x v="1"/>
    <n v="6933"/>
    <n v="45798.134400000003"/>
    <n v="11025"/>
  </r>
  <r>
    <s v="2022065540246192571"/>
    <x v="1"/>
    <n v="5540246192571"/>
    <x v="1"/>
    <n v="794"/>
    <n v="2074.3344000000002"/>
    <n v="376"/>
  </r>
  <r>
    <s v="2022065540246192594"/>
    <x v="1"/>
    <n v="5540246192594"/>
    <x v="1"/>
    <n v="808"/>
    <n v="5336.9280000000008"/>
    <n v="195"/>
  </r>
  <r>
    <s v="2022065540246192824"/>
    <x v="1"/>
    <n v="5540246192824"/>
    <x v="1"/>
    <n v="251"/>
    <n v="1349.3088"/>
    <n v="251"/>
  </r>
  <r>
    <s v="2022065540246192831"/>
    <x v="1"/>
    <n v="5540246192831"/>
    <x v="1"/>
    <n v="845"/>
    <n v="7485.0048000000006"/>
    <n v="520"/>
  </r>
  <r>
    <s v="2022065540246192836"/>
    <x v="1"/>
    <n v="5540246192836"/>
    <x v="4"/>
    <n v="84"/>
    <n v="11558.2464"/>
    <n v="0"/>
  </r>
  <r>
    <s v="2022065540246192907"/>
    <x v="1"/>
    <n v="5540246192907"/>
    <x v="3"/>
    <n v="2423"/>
    <n v="67989.456000000006"/>
    <n v="1912"/>
  </r>
  <r>
    <s v="2022065540246193249"/>
    <x v="1"/>
    <n v="5540246193249"/>
    <x v="4"/>
    <n v="235"/>
    <n v="10275.336000000001"/>
    <n v="235"/>
  </r>
  <r>
    <s v="2022065540246193316"/>
    <x v="1"/>
    <n v="5540246193316"/>
    <x v="0"/>
    <n v="260"/>
    <n v="7867.2384000000002"/>
    <n v="256"/>
  </r>
  <r>
    <s v="2022065540246193409"/>
    <x v="1"/>
    <n v="5540246193409"/>
    <x v="0"/>
    <n v="96"/>
    <n v="4888.5119999999997"/>
    <n v="38"/>
  </r>
  <r>
    <s v="2022065540246193505"/>
    <x v="1"/>
    <n v="5540246193505"/>
    <x v="0"/>
    <n v="15869"/>
    <n v="12765.081600000001"/>
    <n v="67188"/>
  </r>
  <r>
    <s v="2022065540246193566"/>
    <x v="1"/>
    <n v="5540246193566"/>
    <x v="3"/>
    <n v="9849"/>
    <n v="88024.320000000007"/>
    <n v="9756"/>
  </r>
  <r>
    <s v="2022065540246193878"/>
    <x v="1"/>
    <n v="5540246193878"/>
    <x v="3"/>
    <n v="0"/>
    <n v="0"/>
    <n v="0"/>
  </r>
  <r>
    <s v="2022065540246193999"/>
    <x v="1"/>
    <n v="5540246193999"/>
    <x v="1"/>
    <n v="9338"/>
    <n v="46652.025600000001"/>
    <n v="8236"/>
  </r>
  <r>
    <s v="2022075540246170256"/>
    <x v="2"/>
    <n v="5540246170256"/>
    <x v="0"/>
    <n v="808"/>
    <n v="5427.1296000000002"/>
    <n v="5214"/>
  </r>
  <r>
    <s v="2022075540246171759"/>
    <x v="2"/>
    <n v="5540246171759"/>
    <x v="1"/>
    <n v="4251"/>
    <n v="23347.008000000002"/>
    <n v="2812"/>
  </r>
  <r>
    <s v="2022075540246171888"/>
    <x v="2"/>
    <n v="5540246171888"/>
    <x v="0"/>
    <n v="1216"/>
    <n v="20486.304"/>
    <n v="1200"/>
  </r>
  <r>
    <s v="2022075540246171933"/>
    <x v="2"/>
    <n v="5540246171933"/>
    <x v="2"/>
    <n v="446"/>
    <n v="286.97760000000005"/>
    <n v="5513"/>
  </r>
  <r>
    <s v="2022075540246172539"/>
    <x v="2"/>
    <n v="5540246172539"/>
    <x v="2"/>
    <n v="40"/>
    <n v="820.75680000000011"/>
    <n v="33"/>
  </r>
  <r>
    <s v="2022075540246172669"/>
    <x v="2"/>
    <n v="5540246172669"/>
    <x v="2"/>
    <n v="168"/>
    <n v="2273.0976000000001"/>
    <n v="808"/>
  </r>
  <r>
    <s v="2022075540246172978"/>
    <x v="2"/>
    <n v="5540246172978"/>
    <x v="2"/>
    <n v="84"/>
    <n v="67.348799999999997"/>
    <n v="11693"/>
  </r>
  <r>
    <s v="2022075540246173472"/>
    <x v="2"/>
    <n v="5540246173472"/>
    <x v="2"/>
    <n v="432"/>
    <n v="9963.648000000001"/>
    <n v="432"/>
  </r>
  <r>
    <s v="2022075540246173685"/>
    <x v="2"/>
    <n v="5540246173685"/>
    <x v="4"/>
    <n v="365"/>
    <n v="9196.9344000000001"/>
    <n v="177"/>
  </r>
  <r>
    <s v="2022075540246173686"/>
    <x v="2"/>
    <n v="5540246173686"/>
    <x v="4"/>
    <n v="404"/>
    <n v="10192.7808"/>
    <n v="207"/>
  </r>
  <r>
    <s v="2022075540246173906"/>
    <x v="2"/>
    <n v="5540246173906"/>
    <x v="3"/>
    <n v="1453"/>
    <n v="26989.113600000001"/>
    <n v="706"/>
  </r>
  <r>
    <s v="2022075540246174095"/>
    <x v="2"/>
    <n v="5540246174095"/>
    <x v="2"/>
    <n v="21"/>
    <n v="651.62880000000007"/>
    <n v="84"/>
  </r>
  <r>
    <s v="2022075540246174174"/>
    <x v="2"/>
    <n v="5540246174174"/>
    <x v="2"/>
    <n v="38"/>
    <n v="493.86239999999998"/>
    <n v="708"/>
  </r>
  <r>
    <s v="2022075540246175047"/>
    <x v="2"/>
    <n v="5540246175047"/>
    <x v="2"/>
    <n v="0"/>
    <n v="0"/>
    <n v="724"/>
  </r>
  <r>
    <s v="2022075540246175049"/>
    <x v="2"/>
    <n v="5540246175049"/>
    <x v="2"/>
    <n v="98"/>
    <n v="1014.2496000000001"/>
    <n v="1963"/>
  </r>
  <r>
    <s v="2022075540246175050"/>
    <x v="2"/>
    <n v="5540246175050"/>
    <x v="2"/>
    <n v="348"/>
    <n v="4030.5600000000004"/>
    <n v="1880"/>
  </r>
  <r>
    <s v="2022075540246175372"/>
    <x v="2"/>
    <n v="5540246175372"/>
    <x v="0"/>
    <n v="2889"/>
    <n v="11294.640000000001"/>
    <n v="174"/>
  </r>
  <r>
    <s v="2022075540246175461"/>
    <x v="2"/>
    <n v="5540246175461"/>
    <x v="1"/>
    <n v="6014"/>
    <n v="55427.328000000001"/>
    <n v="502"/>
  </r>
  <r>
    <s v="2022075540246176294"/>
    <x v="2"/>
    <n v="5540246176294"/>
    <x v="2"/>
    <n v="75"/>
    <n v="68.42880000000001"/>
    <n v="9615"/>
  </r>
  <r>
    <s v="2022075540246176295"/>
    <x v="2"/>
    <n v="5540246176295"/>
    <x v="2"/>
    <n v="3675"/>
    <n v="3387.2256000000002"/>
    <n v="44359"/>
  </r>
  <r>
    <s v="2022075540246176699"/>
    <x v="2"/>
    <n v="5540246176699"/>
    <x v="2"/>
    <n v="0"/>
    <n v="0"/>
    <n v="35288"/>
  </r>
  <r>
    <s v="2022075540246177132"/>
    <x v="2"/>
    <n v="5540246177132"/>
    <x v="1"/>
    <n v="9976"/>
    <n v="36594.720000000001"/>
    <n v="17168"/>
  </r>
  <r>
    <s v="2022075540246177133"/>
    <x v="2"/>
    <n v="5540246177133"/>
    <x v="1"/>
    <n v="12273"/>
    <n v="44562.960000000006"/>
    <n v="13433"/>
  </r>
  <r>
    <s v="2022075540246177376"/>
    <x v="2"/>
    <n v="5540246177376"/>
    <x v="0"/>
    <n v="230"/>
    <n v="9066.8160000000007"/>
    <n v="683"/>
  </r>
  <r>
    <s v="2022075540246180522"/>
    <x v="2"/>
    <n v="5540246180522"/>
    <x v="0"/>
    <n v="548"/>
    <n v="9583.4880000000012"/>
    <n v="1193"/>
  </r>
  <r>
    <s v="2022075540246181016"/>
    <x v="2"/>
    <n v="5540246181016"/>
    <x v="3"/>
    <n v="15507"/>
    <n v="126731.86560000002"/>
    <n v="9772"/>
  </r>
  <r>
    <s v="2022075540246181061"/>
    <x v="2"/>
    <n v="5540246181061"/>
    <x v="3"/>
    <n v="32469"/>
    <n v="39479.356800000001"/>
    <n v="46354"/>
  </r>
  <r>
    <s v="2022075540246182684"/>
    <x v="2"/>
    <n v="5540246182684"/>
    <x v="0"/>
    <n v="140"/>
    <n v="6985.4400000000005"/>
    <n v="161"/>
  </r>
  <r>
    <s v="2022075540246183130"/>
    <x v="2"/>
    <n v="5540246183130"/>
    <x v="1"/>
    <n v="5241"/>
    <n v="22191.710400000004"/>
    <n v="5367"/>
  </r>
  <r>
    <s v="2022075540246183455"/>
    <x v="2"/>
    <n v="5540246183455"/>
    <x v="1"/>
    <n v="1764"/>
    <n v="13855.103999999999"/>
    <n v="279"/>
  </r>
  <r>
    <s v="2022075540246183537"/>
    <x v="2"/>
    <n v="5540246183537"/>
    <x v="1"/>
    <n v="1782"/>
    <n v="2504.9088000000002"/>
    <n v="2822"/>
  </r>
  <r>
    <s v="2022075540246183538"/>
    <x v="2"/>
    <n v="5540246183538"/>
    <x v="1"/>
    <n v="3286"/>
    <n v="4312.5695999999998"/>
    <n v="2413"/>
  </r>
  <r>
    <s v="2022075540246183541"/>
    <x v="2"/>
    <n v="5540246183541"/>
    <x v="1"/>
    <n v="1996"/>
    <n v="17981.567999999999"/>
    <n v="511"/>
  </r>
  <r>
    <s v="2022075540246183542"/>
    <x v="2"/>
    <n v="5540246183542"/>
    <x v="1"/>
    <n v="1253"/>
    <n v="3522.5280000000002"/>
    <n v="0"/>
  </r>
  <r>
    <s v="2022075540246183547"/>
    <x v="2"/>
    <n v="5540246183547"/>
    <x v="3"/>
    <n v="12505"/>
    <n v="128532.09600000001"/>
    <n v="7390"/>
  </r>
  <r>
    <s v="2022075540246183552"/>
    <x v="2"/>
    <n v="5540246183552"/>
    <x v="1"/>
    <n v="541"/>
    <n v="996.49440000000004"/>
    <n v="297"/>
  </r>
  <r>
    <s v="2022075540246183554"/>
    <x v="2"/>
    <n v="5540246183554"/>
    <x v="1"/>
    <n v="1546"/>
    <n v="11612.073600000002"/>
    <n v="0"/>
  </r>
  <r>
    <s v="2022075540246183555"/>
    <x v="2"/>
    <n v="5540246183555"/>
    <x v="1"/>
    <n v="1894"/>
    <n v="2531.0448000000001"/>
    <n v="743"/>
  </r>
  <r>
    <s v="2022075540246183556"/>
    <x v="2"/>
    <n v="5540246183556"/>
    <x v="1"/>
    <n v="919"/>
    <n v="6894.2016000000012"/>
    <n v="919"/>
  </r>
  <r>
    <s v="2022075540246183558"/>
    <x v="2"/>
    <n v="5540246183558"/>
    <x v="1"/>
    <n v="5267"/>
    <n v="29026.944"/>
    <n v="3364"/>
  </r>
  <r>
    <s v="2022075540246183560"/>
    <x v="2"/>
    <n v="5540246183560"/>
    <x v="1"/>
    <n v="307"/>
    <n v="7470.1440000000011"/>
    <n v="93"/>
  </r>
  <r>
    <s v="2022075540246183562"/>
    <x v="2"/>
    <n v="5540246183562"/>
    <x v="1"/>
    <n v="10023"/>
    <n v="32285.952000000005"/>
    <n v="4084"/>
  </r>
  <r>
    <s v="2022075540246183587"/>
    <x v="2"/>
    <n v="5540246183587"/>
    <x v="1"/>
    <n v="516"/>
    <n v="10846.742400000001"/>
    <n v="578"/>
  </r>
  <r>
    <s v="2022075540246183589"/>
    <x v="2"/>
    <n v="5540246183589"/>
    <x v="1"/>
    <n v="2622"/>
    <n v="34561.728000000003"/>
    <n v="1056"/>
  </r>
  <r>
    <s v="2022075540246183590"/>
    <x v="2"/>
    <n v="5540246183590"/>
    <x v="1"/>
    <n v="2318"/>
    <n v="32151.816000000003"/>
    <n v="0"/>
  </r>
  <r>
    <s v="2022075540246183844"/>
    <x v="2"/>
    <n v="5540246183844"/>
    <x v="0"/>
    <n v="226"/>
    <n v="6495.1200000000008"/>
    <n v="181"/>
  </r>
  <r>
    <s v="2022075540246184036"/>
    <x v="2"/>
    <n v="5540246184036"/>
    <x v="0"/>
    <n v="244"/>
    <n v="4173.12"/>
    <n v="119"/>
  </r>
  <r>
    <s v="2022075540246184617"/>
    <x v="2"/>
    <n v="5540246184617"/>
    <x v="1"/>
    <n v="12528"/>
    <n v="17729.280000000002"/>
    <n v="12621"/>
  </r>
  <r>
    <s v="2022075540246185278"/>
    <x v="2"/>
    <n v="5540246185278"/>
    <x v="3"/>
    <n v="6840"/>
    <n v="6749.7408000000005"/>
    <n v="24094"/>
  </r>
  <r>
    <s v="2022075540246185429"/>
    <x v="2"/>
    <n v="5540246185429"/>
    <x v="2"/>
    <n v="70"/>
    <n v="368.06400000000002"/>
    <n v="397"/>
  </r>
  <r>
    <s v="2022075540246185562"/>
    <x v="2"/>
    <n v="5540246185562"/>
    <x v="2"/>
    <n v="251"/>
    <n v="727.83360000000005"/>
    <n v="126"/>
  </r>
  <r>
    <s v="2022075540246185627"/>
    <x v="2"/>
    <n v="5540246185627"/>
    <x v="4"/>
    <n v="5"/>
    <n v="2685.3120000000004"/>
    <n v="0"/>
  </r>
  <r>
    <s v="2022075540246186010"/>
    <x v="2"/>
    <n v="5540246186010"/>
    <x v="4"/>
    <n v="121"/>
    <n v="17771.270400000001"/>
    <n v="3"/>
  </r>
  <r>
    <s v="2022075540246186011"/>
    <x v="2"/>
    <n v="5540246186011"/>
    <x v="4"/>
    <n v="110"/>
    <n v="6208.9632000000001"/>
    <n v="3"/>
  </r>
  <r>
    <s v="2022075540246186017"/>
    <x v="2"/>
    <n v="5540246186017"/>
    <x v="4"/>
    <n v="77"/>
    <n v="8105.9616000000015"/>
    <n v="3"/>
  </r>
  <r>
    <s v="2022075540246186325"/>
    <x v="2"/>
    <n v="5540246186325"/>
    <x v="2"/>
    <n v="279"/>
    <n v="684.28800000000012"/>
    <n v="307"/>
  </r>
  <r>
    <s v="2022075540246186351"/>
    <x v="2"/>
    <n v="5540246186351"/>
    <x v="1"/>
    <n v="1740"/>
    <n v="103129.20000000001"/>
    <n v="223"/>
  </r>
  <r>
    <s v="2022075540246186352"/>
    <x v="2"/>
    <n v="5540246186352"/>
    <x v="1"/>
    <n v="9675"/>
    <n v="101781.36"/>
    <n v="1474"/>
  </r>
  <r>
    <s v="2022075540246187882"/>
    <x v="2"/>
    <n v="5540246187882"/>
    <x v="4"/>
    <n v="70"/>
    <n v="2670.0191999999997"/>
    <n v="3"/>
  </r>
  <r>
    <s v="2022075540246187987"/>
    <x v="2"/>
    <n v="5540246187987"/>
    <x v="2"/>
    <n v="0"/>
    <n v="0"/>
    <n v="21215"/>
  </r>
  <r>
    <s v="2022075540246187995"/>
    <x v="2"/>
    <n v="5540246187995"/>
    <x v="4"/>
    <n v="1866"/>
    <n v="163626.22080000001"/>
    <n v="418"/>
  </r>
  <r>
    <s v="2022075540246187996"/>
    <x v="2"/>
    <n v="5540246187996"/>
    <x v="4"/>
    <n v="335"/>
    <n v="15446.246400000002"/>
    <n v="7"/>
  </r>
  <r>
    <s v="2022075540246187997"/>
    <x v="2"/>
    <n v="5540246187997"/>
    <x v="4"/>
    <n v="253"/>
    <n v="12633.7104"/>
    <n v="38"/>
  </r>
  <r>
    <s v="2022075540246187998"/>
    <x v="2"/>
    <n v="5540246187998"/>
    <x v="4"/>
    <n v="474"/>
    <n v="24332.140800000001"/>
    <n v="223"/>
  </r>
  <r>
    <s v="2022075540246188047"/>
    <x v="2"/>
    <n v="5540246188047"/>
    <x v="4"/>
    <n v="314"/>
    <n v="38152.944000000003"/>
    <n v="21"/>
  </r>
  <r>
    <s v="2022075540246188175"/>
    <x v="2"/>
    <n v="5540246188175"/>
    <x v="2"/>
    <n v="84"/>
    <n v="2384.1215999999999"/>
    <n v="353"/>
  </r>
  <r>
    <s v="2022075540246188200"/>
    <x v="2"/>
    <n v="5540246188200"/>
    <x v="2"/>
    <n v="0"/>
    <n v="0"/>
    <n v="10505"/>
  </r>
  <r>
    <s v="2022075540246188224"/>
    <x v="2"/>
    <n v="5540246188224"/>
    <x v="3"/>
    <n v="19024"/>
    <n v="22317.120000000003"/>
    <n v="3944"/>
  </r>
  <r>
    <s v="2022075540246188512"/>
    <x v="2"/>
    <n v="5540246188512"/>
    <x v="4"/>
    <n v="351"/>
    <n v="48023.798400000007"/>
    <n v="5"/>
  </r>
  <r>
    <s v="2022075540246188583"/>
    <x v="2"/>
    <n v="5540246188583"/>
    <x v="0"/>
    <n v="5513"/>
    <n v="19738.296000000002"/>
    <n v="7517"/>
  </r>
  <r>
    <s v="2022075540246188647"/>
    <x v="2"/>
    <n v="5540246188647"/>
    <x v="1"/>
    <n v="1798"/>
    <n v="26616.600000000002"/>
    <n v="93"/>
  </r>
  <r>
    <s v="2022075540246190092"/>
    <x v="2"/>
    <n v="5540246190092"/>
    <x v="4"/>
    <n v="228"/>
    <n v="31464.1152"/>
    <n v="31"/>
  </r>
  <r>
    <s v="2022075540246190097"/>
    <x v="2"/>
    <n v="5540246190097"/>
    <x v="3"/>
    <n v="1271"/>
    <n v="31824.489600000001"/>
    <n v="1256"/>
  </r>
  <r>
    <s v="2022075540246190727"/>
    <x v="2"/>
    <n v="5540246190727"/>
    <x v="0"/>
    <n v="1636"/>
    <n v="18483.768"/>
    <n v="534"/>
  </r>
  <r>
    <s v="2022075540246190743"/>
    <x v="2"/>
    <n v="5540246190743"/>
    <x v="2"/>
    <n v="195"/>
    <n v="1654.7328000000002"/>
    <n v="696"/>
  </r>
  <r>
    <s v="2022075540246190831"/>
    <x v="2"/>
    <n v="5540246190831"/>
    <x v="1"/>
    <n v="1300"/>
    <n v="9775.9872000000014"/>
    <n v="0"/>
  </r>
  <r>
    <s v="2022075540246190835"/>
    <x v="2"/>
    <n v="5540246190835"/>
    <x v="0"/>
    <n v="135"/>
    <n v="28443.571200000002"/>
    <n v="19"/>
  </r>
  <r>
    <s v="2022075540246191380"/>
    <x v="2"/>
    <n v="5540246191380"/>
    <x v="2"/>
    <n v="418"/>
    <n v="1975.104"/>
    <n v="0"/>
  </r>
  <r>
    <s v="2022075540246191394"/>
    <x v="2"/>
    <n v="5540246191394"/>
    <x v="2"/>
    <n v="2436"/>
    <n v="13009.248000000001"/>
    <n v="464"/>
  </r>
  <r>
    <s v="2022075540246191596"/>
    <x v="2"/>
    <n v="5540246191596"/>
    <x v="0"/>
    <n v="346"/>
    <n v="19297.526400000002"/>
    <n v="156"/>
  </r>
  <r>
    <s v="2022075540246191718"/>
    <x v="2"/>
    <n v="5540246191718"/>
    <x v="1"/>
    <n v="2761"/>
    <n v="8184.1536000000006"/>
    <n v="390"/>
  </r>
  <r>
    <s v="2022075540246191736"/>
    <x v="2"/>
    <n v="5540246191736"/>
    <x v="2"/>
    <n v="219"/>
    <n v="7053.6096000000007"/>
    <n v="174"/>
  </r>
  <r>
    <s v="2022075540246192102"/>
    <x v="2"/>
    <n v="5540246192102"/>
    <x v="2"/>
    <n v="5930"/>
    <n v="6492.6576000000005"/>
    <n v="6501"/>
  </r>
  <r>
    <s v="2022075540246192148"/>
    <x v="2"/>
    <n v="5540246192148"/>
    <x v="1"/>
    <n v="0"/>
    <n v="0"/>
    <n v="13920"/>
  </r>
  <r>
    <s v="2022075540246192209"/>
    <x v="2"/>
    <n v="5540246192209"/>
    <x v="1"/>
    <n v="1198"/>
    <n v="6018.6240000000007"/>
    <n v="1448"/>
  </r>
  <r>
    <s v="2022075540246192264"/>
    <x v="2"/>
    <n v="5540246192264"/>
    <x v="2"/>
    <n v="854"/>
    <n v="12400.128000000001"/>
    <n v="1300"/>
  </r>
  <r>
    <s v="2022075540246192265"/>
    <x v="2"/>
    <n v="5540246192265"/>
    <x v="2"/>
    <n v="2376"/>
    <n v="31806.259200000004"/>
    <n v="873"/>
  </r>
  <r>
    <s v="2022075540246192462"/>
    <x v="2"/>
    <n v="5540246192462"/>
    <x v="1"/>
    <n v="1142"/>
    <n v="7944.9120000000003"/>
    <n v="455"/>
  </r>
  <r>
    <s v="2022075540246192505"/>
    <x v="2"/>
    <n v="5540246192505"/>
    <x v="1"/>
    <n v="16259"/>
    <n v="23008.6656"/>
    <n v="9336"/>
  </r>
  <r>
    <s v="2022075540246192518"/>
    <x v="2"/>
    <n v="5540246192518"/>
    <x v="1"/>
    <n v="3286"/>
    <n v="22804.632000000001"/>
    <n v="4130"/>
  </r>
  <r>
    <s v="2022075540246192571"/>
    <x v="2"/>
    <n v="5540246192571"/>
    <x v="1"/>
    <n v="1170"/>
    <n v="4180.3775999999998"/>
    <n v="195"/>
  </r>
  <r>
    <s v="2022075540246192594"/>
    <x v="2"/>
    <n v="5540246192594"/>
    <x v="1"/>
    <n v="613"/>
    <n v="4048.7040000000006"/>
    <n v="140"/>
  </r>
  <r>
    <s v="2022075540246192831"/>
    <x v="2"/>
    <n v="5540246192831"/>
    <x v="1"/>
    <n v="325"/>
    <n v="2878.848"/>
    <n v="121"/>
  </r>
  <r>
    <s v="2022075540246192836"/>
    <x v="2"/>
    <n v="5540246192836"/>
    <x v="4"/>
    <n v="84"/>
    <n v="11558.2464"/>
    <n v="0"/>
  </r>
  <r>
    <s v="2022075540246192907"/>
    <x v="2"/>
    <n v="5540246192907"/>
    <x v="3"/>
    <n v="1402"/>
    <n v="39334.896000000001"/>
    <n v="1457"/>
  </r>
  <r>
    <s v="2022075540246193316"/>
    <x v="2"/>
    <n v="5540246193316"/>
    <x v="0"/>
    <n v="228"/>
    <n v="6883.8336000000008"/>
    <n v="279"/>
  </r>
  <r>
    <s v="2022075540246193409"/>
    <x v="2"/>
    <n v="5540246193409"/>
    <x v="0"/>
    <n v="123"/>
    <n v="6319.2960000000003"/>
    <n v="10"/>
  </r>
  <r>
    <s v="2022075540246193505"/>
    <x v="2"/>
    <n v="5540246193505"/>
    <x v="0"/>
    <n v="5104"/>
    <n v="4105.7280000000001"/>
    <n v="743"/>
  </r>
  <r>
    <s v="2022075540246193566"/>
    <x v="2"/>
    <n v="5540246193566"/>
    <x v="3"/>
    <n v="93"/>
    <n v="829.44"/>
    <n v="93"/>
  </r>
  <r>
    <s v="2022075540246193878"/>
    <x v="2"/>
    <n v="5540246193878"/>
    <x v="3"/>
    <n v="22272"/>
    <n v="157593.60000000001"/>
    <n v="4803"/>
  </r>
  <r>
    <s v="2022075540246193999"/>
    <x v="2"/>
    <n v="5540246193999"/>
    <x v="1"/>
    <n v="1021"/>
    <n v="5099.8464000000004"/>
    <n v="1021"/>
  </r>
  <r>
    <s v="2022075540246194467"/>
    <x v="2"/>
    <n v="5540246194467"/>
    <x v="0"/>
    <n v="0"/>
    <n v="0"/>
    <n v="223"/>
  </r>
  <r>
    <s v="2022075540246194632"/>
    <x v="2"/>
    <n v="5540246194632"/>
    <x v="0"/>
    <n v="0"/>
    <n v="0"/>
    <n v="3"/>
  </r>
  <r>
    <s v="2022085540246170256"/>
    <x v="3"/>
    <n v="5540246170256"/>
    <x v="0"/>
    <n v="1768"/>
    <n v="11883.542400000002"/>
    <n v="5847"/>
  </r>
  <r>
    <s v="2022085540246171759"/>
    <x v="3"/>
    <n v="5540246171759"/>
    <x v="1"/>
    <n v="1940"/>
    <n v="10653.984"/>
    <n v="4770"/>
  </r>
  <r>
    <s v="2022085540246171888"/>
    <x v="3"/>
    <n v="5540246171888"/>
    <x v="0"/>
    <n v="1193"/>
    <n v="20095.344000000001"/>
    <n v="1506"/>
  </r>
  <r>
    <s v="2022085540246171933"/>
    <x v="3"/>
    <n v="5540246171933"/>
    <x v="2"/>
    <n v="891"/>
    <n v="573.9552000000001"/>
    <n v="8018"/>
  </r>
  <r>
    <s v="2022085540246172539"/>
    <x v="3"/>
    <n v="5540246172539"/>
    <x v="2"/>
    <n v="54"/>
    <n v="1110.4560000000001"/>
    <n v="116"/>
  </r>
  <r>
    <s v="2022085540246172669"/>
    <x v="3"/>
    <n v="5540246172669"/>
    <x v="2"/>
    <n v="195"/>
    <n v="2651.9184"/>
    <n v="1086"/>
  </r>
  <r>
    <s v="2022085540246172978"/>
    <x v="3"/>
    <n v="5540246172978"/>
    <x v="2"/>
    <n v="0"/>
    <n v="0"/>
    <n v="14616"/>
  </r>
  <r>
    <s v="2022085540246173472"/>
    <x v="3"/>
    <n v="5540246173472"/>
    <x v="2"/>
    <n v="0"/>
    <n v="0"/>
    <n v="864"/>
  </r>
  <r>
    <s v="2022085540246173685"/>
    <x v="3"/>
    <n v="5540246173685"/>
    <x v="4"/>
    <n v="188"/>
    <n v="4744.9151999999995"/>
    <n v="226"/>
  </r>
  <r>
    <s v="2022085540246173686"/>
    <x v="3"/>
    <n v="5540246173686"/>
    <x v="4"/>
    <n v="420"/>
    <n v="10770.148800000001"/>
    <n v="193"/>
  </r>
  <r>
    <s v="2022085540246173906"/>
    <x v="3"/>
    <n v="5540246173906"/>
    <x v="3"/>
    <n v="1972"/>
    <n v="36646.560000000005"/>
    <n v="1671"/>
  </r>
  <r>
    <s v="2022085540246174095"/>
    <x v="3"/>
    <n v="5540246174095"/>
    <x v="2"/>
    <n v="42"/>
    <n v="1303.2576000000001"/>
    <n v="112"/>
  </r>
  <r>
    <s v="2022085540246174174"/>
    <x v="3"/>
    <n v="5540246174174"/>
    <x v="2"/>
    <n v="103"/>
    <n v="1358.1216000000002"/>
    <n v="759"/>
  </r>
  <r>
    <s v="2022085540246175047"/>
    <x v="3"/>
    <n v="5540246175047"/>
    <x v="2"/>
    <n v="14"/>
    <n v="147.48480000000001"/>
    <n v="738"/>
  </r>
  <r>
    <s v="2022085540246175049"/>
    <x v="3"/>
    <n v="5540246175049"/>
    <x v="2"/>
    <n v="627"/>
    <n v="6520.1760000000004"/>
    <n v="2144"/>
  </r>
  <r>
    <s v="2022085540246175050"/>
    <x v="3"/>
    <n v="5540246175050"/>
    <x v="2"/>
    <n v="724"/>
    <n v="8383.5648000000001"/>
    <n v="1977"/>
  </r>
  <r>
    <s v="2022085540246175372"/>
    <x v="3"/>
    <n v="5540246175372"/>
    <x v="0"/>
    <n v="2715"/>
    <n v="10614.240000000002"/>
    <n v="348"/>
  </r>
  <r>
    <s v="2022085540246175461"/>
    <x v="3"/>
    <n v="5540246175461"/>
    <x v="1"/>
    <n v="5513"/>
    <n v="50808.384000000005"/>
    <n v="4511"/>
  </r>
  <r>
    <s v="2022085540246176294"/>
    <x v="3"/>
    <n v="5540246176294"/>
    <x v="2"/>
    <n v="1225"/>
    <n v="1129.0752000000002"/>
    <n v="11136"/>
  </r>
  <r>
    <s v="2022085540246176295"/>
    <x v="3"/>
    <n v="5540246176295"/>
    <x v="2"/>
    <n v="7016"/>
    <n v="6466.5216000000009"/>
    <n v="62933"/>
  </r>
  <r>
    <s v="2022085540246176699"/>
    <x v="3"/>
    <n v="5540246176699"/>
    <x v="2"/>
    <n v="0"/>
    <n v="0"/>
    <n v="41969"/>
  </r>
  <r>
    <s v="2022085540246177133"/>
    <x v="3"/>
    <n v="5540246177133"/>
    <x v="1"/>
    <n v="8863"/>
    <n v="32179.680000000004"/>
    <n v="17366"/>
  </r>
  <r>
    <s v="2022085540246177376"/>
    <x v="3"/>
    <n v="5540246177376"/>
    <x v="0"/>
    <n v="968"/>
    <n v="38190.527999999998"/>
    <n v="819"/>
  </r>
  <r>
    <s v="2022085540246180522"/>
    <x v="3"/>
    <n v="5540246180522"/>
    <x v="0"/>
    <n v="803"/>
    <n v="14050.368000000002"/>
    <n v="1444"/>
  </r>
  <r>
    <s v="2022085540246181016"/>
    <x v="3"/>
    <n v="5540246181016"/>
    <x v="3"/>
    <n v="16426"/>
    <n v="131426.32320000001"/>
    <n v="10357"/>
  </r>
  <r>
    <s v="2022085540246181061"/>
    <x v="3"/>
    <n v="5540246181061"/>
    <x v="3"/>
    <n v="43431"/>
    <n v="52808.371200000001"/>
    <n v="63998"/>
  </r>
  <r>
    <s v="2022085540246182684"/>
    <x v="3"/>
    <n v="5540246182684"/>
    <x v="0"/>
    <n v="462"/>
    <n v="23168.376000000004"/>
    <n v="214"/>
  </r>
  <r>
    <s v="2022085540246183130"/>
    <x v="3"/>
    <n v="5540246183130"/>
    <x v="1"/>
    <n v="4490"/>
    <n v="19008.820800000001"/>
    <n v="5534"/>
  </r>
  <r>
    <s v="2022085540246183455"/>
    <x v="3"/>
    <n v="5540246183455"/>
    <x v="1"/>
    <n v="1485"/>
    <n v="11667.456000000002"/>
    <n v="418"/>
  </r>
  <r>
    <s v="2022085540246183537"/>
    <x v="3"/>
    <n v="5540246183537"/>
    <x v="1"/>
    <n v="2803"/>
    <n v="3940.0128"/>
    <n v="3156"/>
  </r>
  <r>
    <s v="2022085540246183538"/>
    <x v="3"/>
    <n v="5540246183538"/>
    <x v="1"/>
    <n v="873"/>
    <n v="1145.1456000000001"/>
    <n v="2877"/>
  </r>
  <r>
    <s v="2022085540246183541"/>
    <x v="3"/>
    <n v="5540246183541"/>
    <x v="1"/>
    <n v="1880"/>
    <n v="16936.128000000001"/>
    <n v="975"/>
  </r>
  <r>
    <s v="2022085540246183542"/>
    <x v="3"/>
    <n v="5540246183542"/>
    <x v="1"/>
    <n v="2506"/>
    <n v="7045.0560000000005"/>
    <n v="0"/>
  </r>
  <r>
    <s v="2022085540246183547"/>
    <x v="3"/>
    <n v="5540246183547"/>
    <x v="3"/>
    <n v="9570"/>
    <n v="98366.400000000009"/>
    <n v="12540"/>
  </r>
  <r>
    <s v="2022085540246183552"/>
    <x v="3"/>
    <n v="5540246183552"/>
    <x v="1"/>
    <n v="244"/>
    <n v="449.06400000000002"/>
    <n v="260"/>
  </r>
  <r>
    <s v="2022085540246183554"/>
    <x v="3"/>
    <n v="5540246183554"/>
    <x v="1"/>
    <n v="1546"/>
    <n v="11612.073600000002"/>
    <n v="28"/>
  </r>
  <r>
    <s v="2022085540246183555"/>
    <x v="3"/>
    <n v="5540246183555"/>
    <x v="1"/>
    <n v="1151"/>
    <n v="1538.4816000000001"/>
    <n v="891"/>
  </r>
  <r>
    <s v="2022085540246183558"/>
    <x v="3"/>
    <n v="5540246183558"/>
    <x v="1"/>
    <n v="3202"/>
    <n v="17646.336000000003"/>
    <n v="4478"/>
  </r>
  <r>
    <s v="2022085540246183560"/>
    <x v="3"/>
    <n v="5540246183560"/>
    <x v="1"/>
    <n v="214"/>
    <n v="5206.4640000000009"/>
    <n v="168"/>
  </r>
  <r>
    <s v="2022085540246183562"/>
    <x v="3"/>
    <n v="5540246183562"/>
    <x v="1"/>
    <n v="5916"/>
    <n v="19057.68"/>
    <n v="4826"/>
  </r>
  <r>
    <s v="2022085540246183587"/>
    <x v="3"/>
    <n v="5540246183587"/>
    <x v="1"/>
    <n v="439"/>
    <n v="9234.3888000000006"/>
    <n v="627"/>
  </r>
  <r>
    <s v="2022085540246183589"/>
    <x v="3"/>
    <n v="5540246183589"/>
    <x v="1"/>
    <n v="1520"/>
    <n v="20033.567999999999"/>
    <n v="441"/>
  </r>
  <r>
    <s v="2022085540246183590"/>
    <x v="3"/>
    <n v="5540246183590"/>
    <x v="1"/>
    <n v="2318"/>
    <n v="32151.816000000003"/>
    <n v="105"/>
  </r>
  <r>
    <s v="2022085540246183844"/>
    <x v="3"/>
    <n v="5540246183844"/>
    <x v="0"/>
    <n v="277"/>
    <n v="7968.2400000000007"/>
    <n v="202"/>
  </r>
  <r>
    <s v="2022085540246184036"/>
    <x v="3"/>
    <n v="5540246184036"/>
    <x v="0"/>
    <n v="126"/>
    <n v="2146.1760000000004"/>
    <n v="128"/>
  </r>
  <r>
    <s v="2022085540246185278"/>
    <x v="3"/>
    <n v="5540246185278"/>
    <x v="3"/>
    <n v="27513"/>
    <n v="27152.366400000003"/>
    <n v="41658"/>
  </r>
  <r>
    <s v="2022085540246185429"/>
    <x v="3"/>
    <n v="5540246185429"/>
    <x v="2"/>
    <n v="70"/>
    <n v="368.06400000000002"/>
    <n v="474"/>
  </r>
  <r>
    <s v="2022085540246185562"/>
    <x v="3"/>
    <n v="5540246185562"/>
    <x v="2"/>
    <n v="126"/>
    <n v="363.91680000000002"/>
    <n v="140"/>
  </r>
  <r>
    <s v="2022085540246186010"/>
    <x v="3"/>
    <n v="5540246186010"/>
    <x v="4"/>
    <n v="119"/>
    <n v="17429.515200000002"/>
    <n v="10"/>
  </r>
  <r>
    <s v="2022085540246186011"/>
    <x v="3"/>
    <n v="5540246186011"/>
    <x v="4"/>
    <n v="107"/>
    <n v="6076.8576000000003"/>
    <n v="3"/>
  </r>
  <r>
    <s v="2022085540246186017"/>
    <x v="3"/>
    <n v="5540246186017"/>
    <x v="4"/>
    <n v="75"/>
    <n v="7860.3264000000008"/>
    <n v="7"/>
  </r>
  <r>
    <s v="2022085540246186325"/>
    <x v="3"/>
    <n v="5540246186325"/>
    <x v="2"/>
    <n v="516"/>
    <n v="1265.9328000000003"/>
    <n v="543"/>
  </r>
  <r>
    <s v="2022085540246186351"/>
    <x v="3"/>
    <n v="5540246186351"/>
    <x v="1"/>
    <n v="1518"/>
    <n v="89928.662400000001"/>
    <n v="133"/>
  </r>
  <r>
    <s v="2022085540246186352"/>
    <x v="3"/>
    <n v="5540246186352"/>
    <x v="1"/>
    <n v="8202"/>
    <n v="86282.28"/>
    <n v="1346"/>
  </r>
  <r>
    <s v="2022085540246187882"/>
    <x v="3"/>
    <n v="5540246187882"/>
    <x v="4"/>
    <n v="68"/>
    <n v="2581.0272000000004"/>
    <n v="21"/>
  </r>
  <r>
    <s v="2022085540246187987"/>
    <x v="3"/>
    <n v="5540246187987"/>
    <x v="2"/>
    <n v="1448"/>
    <n v="711.67680000000007"/>
    <n v="29901"/>
  </r>
  <r>
    <s v="2022085540246187995"/>
    <x v="3"/>
    <n v="5540246187995"/>
    <x v="4"/>
    <n v="1448"/>
    <n v="126993.48480000001"/>
    <n v="645"/>
  </r>
  <r>
    <s v="2022085540246187996"/>
    <x v="3"/>
    <n v="5540246187996"/>
    <x v="4"/>
    <n v="328"/>
    <n v="15124.449600000002"/>
    <n v="12"/>
  </r>
  <r>
    <s v="2022085540246187997"/>
    <x v="3"/>
    <n v="5540246187997"/>
    <x v="4"/>
    <n v="216"/>
    <n v="10779.220800000001"/>
    <n v="56"/>
  </r>
  <r>
    <s v="2022085540246187998"/>
    <x v="3"/>
    <n v="5540246187998"/>
    <x v="4"/>
    <n v="253"/>
    <n v="13000.996800000001"/>
    <n v="221"/>
  </r>
  <r>
    <s v="2022085540246188047"/>
    <x v="3"/>
    <n v="5540246188047"/>
    <x v="4"/>
    <n v="293"/>
    <n v="35609.414400000001"/>
    <n v="24"/>
  </r>
  <r>
    <s v="2022085540246188175"/>
    <x v="3"/>
    <n v="5540246188175"/>
    <x v="2"/>
    <n v="93"/>
    <n v="2649.0240000000003"/>
    <n v="483"/>
  </r>
  <r>
    <s v="2022085540246188200"/>
    <x v="3"/>
    <n v="5540246188200"/>
    <x v="2"/>
    <n v="1040"/>
    <n v="1916.0064"/>
    <n v="12844"/>
  </r>
  <r>
    <s v="2022085540246188224"/>
    <x v="3"/>
    <n v="5540246188224"/>
    <x v="3"/>
    <n v="15080"/>
    <n v="17690.400000000001"/>
    <n v="11252"/>
  </r>
  <r>
    <s v="2022085540246188512"/>
    <x v="3"/>
    <n v="5540246188512"/>
    <x v="4"/>
    <n v="332"/>
    <n v="45479.491200000004"/>
    <n v="0"/>
  </r>
  <r>
    <s v="2022085540246188583"/>
    <x v="3"/>
    <n v="5540246188583"/>
    <x v="0"/>
    <n v="2450"/>
    <n v="8772.5808000000015"/>
    <n v="4789"/>
  </r>
  <r>
    <s v="2022085540246188647"/>
    <x v="3"/>
    <n v="5540246188647"/>
    <x v="1"/>
    <n v="1706"/>
    <n v="25242.84"/>
    <n v="720"/>
  </r>
  <r>
    <s v="2022085540246190092"/>
    <x v="3"/>
    <n v="5540246190092"/>
    <x v="4"/>
    <n v="198"/>
    <n v="27290.304"/>
    <n v="40"/>
  </r>
  <r>
    <s v="2022085540246190727"/>
    <x v="3"/>
    <n v="5540246190727"/>
    <x v="0"/>
    <n v="1102"/>
    <n v="12453.609600000002"/>
    <n v="604"/>
  </r>
  <r>
    <s v="2022085540246190743"/>
    <x v="3"/>
    <n v="5540246190743"/>
    <x v="2"/>
    <n v="195"/>
    <n v="1654.7328000000002"/>
    <n v="724"/>
  </r>
  <r>
    <s v="2022085540246190831"/>
    <x v="3"/>
    <n v="5540246190831"/>
    <x v="1"/>
    <n v="1300"/>
    <n v="9775.9872000000014"/>
    <n v="0"/>
  </r>
  <r>
    <s v="2022085540246190835"/>
    <x v="3"/>
    <n v="5540246190835"/>
    <x v="0"/>
    <n v="116"/>
    <n v="24520.320000000003"/>
    <n v="3"/>
  </r>
  <r>
    <s v="2022085540246191380"/>
    <x v="3"/>
    <n v="5540246191380"/>
    <x v="2"/>
    <n v="418"/>
    <n v="1975.104"/>
    <n v="418"/>
  </r>
  <r>
    <s v="2022085540246191394"/>
    <x v="3"/>
    <n v="5540246191394"/>
    <x v="2"/>
    <n v="1972"/>
    <n v="10531.296000000002"/>
    <n v="0"/>
  </r>
  <r>
    <s v="2022085540246191596"/>
    <x v="3"/>
    <n v="5540246191596"/>
    <x v="0"/>
    <n v="191"/>
    <n v="10620.115200000002"/>
    <n v="154"/>
  </r>
  <r>
    <s v="2022085540246191718"/>
    <x v="3"/>
    <n v="5540246191718"/>
    <x v="1"/>
    <n v="2372"/>
    <n v="7028.7264000000005"/>
    <n v="163"/>
  </r>
  <r>
    <s v="2022085540246191736"/>
    <x v="3"/>
    <n v="5540246191736"/>
    <x v="2"/>
    <n v="45"/>
    <n v="1425.7295999999999"/>
    <n v="0"/>
  </r>
  <r>
    <s v="2022085540246192102"/>
    <x v="3"/>
    <n v="5540246192102"/>
    <x v="2"/>
    <n v="5457"/>
    <n v="5974.4736000000003"/>
    <n v="9216"/>
  </r>
  <r>
    <s v="2022085540246192148"/>
    <x v="3"/>
    <n v="5540246192148"/>
    <x v="1"/>
    <n v="5564"/>
    <n v="20231.8128"/>
    <n v="36188"/>
  </r>
  <r>
    <s v="2022085540246192209"/>
    <x v="3"/>
    <n v="5540246192209"/>
    <x v="1"/>
    <n v="864"/>
    <n v="4339.0079999999998"/>
    <n v="1866"/>
  </r>
  <r>
    <s v="2022085540246192264"/>
    <x v="3"/>
    <n v="5540246192264"/>
    <x v="2"/>
    <n v="1040"/>
    <n v="15095.808000000001"/>
    <n v="1151"/>
  </r>
  <r>
    <s v="2022085540246192265"/>
    <x v="3"/>
    <n v="5540246192265"/>
    <x v="2"/>
    <n v="1801"/>
    <n v="24103.180799999998"/>
    <n v="780"/>
  </r>
  <r>
    <s v="2022085540246192462"/>
    <x v="3"/>
    <n v="5540246192462"/>
    <x v="1"/>
    <n v="687"/>
    <n v="4779.8640000000005"/>
    <n v="539"/>
  </r>
  <r>
    <s v="2022085540246192505"/>
    <x v="3"/>
    <n v="5540246192505"/>
    <x v="1"/>
    <n v="6923"/>
    <n v="9797.0688000000009"/>
    <n v="7035"/>
  </r>
  <r>
    <s v="2022085540246192518"/>
    <x v="3"/>
    <n v="5540246192518"/>
    <x v="1"/>
    <n v="6172"/>
    <n v="43218.403200000001"/>
    <n v="836"/>
  </r>
  <r>
    <s v="2022085540246192571"/>
    <x v="3"/>
    <n v="5540246192571"/>
    <x v="1"/>
    <n v="975"/>
    <n v="3483.6480000000001"/>
    <n v="516"/>
  </r>
  <r>
    <s v="2022085540246192594"/>
    <x v="3"/>
    <n v="5540246192594"/>
    <x v="1"/>
    <n v="474"/>
    <n v="3128.5440000000003"/>
    <n v="158"/>
  </r>
  <r>
    <s v="2022085540246192831"/>
    <x v="3"/>
    <n v="5540246192831"/>
    <x v="1"/>
    <n v="724"/>
    <n v="6415.7183999999997"/>
    <n v="335"/>
  </r>
  <r>
    <s v="2022085540246192836"/>
    <x v="3"/>
    <n v="5540246192836"/>
    <x v="4"/>
    <n v="61"/>
    <n v="8347.6224000000002"/>
    <n v="0"/>
  </r>
  <r>
    <s v="2022085540246192907"/>
    <x v="3"/>
    <n v="5540246192907"/>
    <x v="3"/>
    <n v="3508"/>
    <n v="98467.488000000012"/>
    <n v="1736"/>
  </r>
  <r>
    <s v="2022085540246193316"/>
    <x v="3"/>
    <n v="5540246193316"/>
    <x v="0"/>
    <n v="284"/>
    <n v="8569.6704000000009"/>
    <n v="351"/>
  </r>
  <r>
    <s v="2022085540246193409"/>
    <x v="3"/>
    <n v="5540246193409"/>
    <x v="0"/>
    <n v="114"/>
    <n v="5842.3680000000004"/>
    <n v="7"/>
  </r>
  <r>
    <s v="2022085540246193878"/>
    <x v="3"/>
    <n v="5540246193878"/>
    <x v="3"/>
    <n v="17470"/>
    <n v="123612.48000000001"/>
    <n v="9118"/>
  </r>
  <r>
    <s v="2022085540246194330"/>
    <x v="3"/>
    <n v="5540246194330"/>
    <x v="1"/>
    <n v="0"/>
    <n v="0"/>
    <n v="23405"/>
  </r>
  <r>
    <s v="2022085540246194467"/>
    <x v="3"/>
    <n v="5540246194467"/>
    <x v="0"/>
    <n v="17595"/>
    <n v="17724.700799999999"/>
    <n v="1782"/>
  </r>
  <r>
    <s v="2022085540246194478"/>
    <x v="3"/>
    <n v="5540246194478"/>
    <x v="4"/>
    <n v="0"/>
    <n v="0"/>
    <n v="0"/>
  </r>
  <r>
    <s v="2022085540246194632"/>
    <x v="3"/>
    <n v="5540246194632"/>
    <x v="0"/>
    <n v="1836"/>
    <n v="23701.161600000003"/>
    <n v="3650"/>
  </r>
  <r>
    <s v="2022085540246195096"/>
    <x v="3"/>
    <n v="5540246195096"/>
    <x v="1"/>
    <n v="0"/>
    <n v="0"/>
    <n v="0"/>
  </r>
  <r>
    <s v="2022095540246170256"/>
    <x v="4"/>
    <n v="5540246170256"/>
    <x v="0"/>
    <n v="1740"/>
    <n v="11696.400000000001"/>
    <n v="8267"/>
  </r>
  <r>
    <s v="2022095540246171759"/>
    <x v="4"/>
    <n v="5540246171759"/>
    <x v="1"/>
    <n v="2181"/>
    <n v="11979.36"/>
    <n v="5652"/>
  </r>
  <r>
    <s v="2022095540246171888"/>
    <x v="4"/>
    <n v="5540246171888"/>
    <x v="0"/>
    <n v="713"/>
    <n v="12002.472"/>
    <n v="1919"/>
  </r>
  <r>
    <s v="2022095540246171933"/>
    <x v="4"/>
    <n v="5540246171933"/>
    <x v="2"/>
    <n v="446"/>
    <n v="286.97760000000005"/>
    <n v="9744"/>
  </r>
  <r>
    <s v="2022095540246172539"/>
    <x v="4"/>
    <n v="5540246172539"/>
    <x v="2"/>
    <n v="19"/>
    <n v="386.25119999999998"/>
    <n v="116"/>
  </r>
  <r>
    <s v="2022095540246172669"/>
    <x v="4"/>
    <n v="5540246172669"/>
    <x v="2"/>
    <n v="223"/>
    <n v="3030.7824000000005"/>
    <n v="1337"/>
  </r>
  <r>
    <s v="2022095540246172978"/>
    <x v="4"/>
    <n v="5540246172978"/>
    <x v="2"/>
    <n v="1253"/>
    <n v="1010.1024"/>
    <n v="14282"/>
  </r>
  <r>
    <s v="2022095540246173472"/>
    <x v="4"/>
    <n v="5540246173472"/>
    <x v="2"/>
    <n v="265"/>
    <n v="6106.7520000000004"/>
    <n v="641"/>
  </r>
  <r>
    <s v="2022095540246173685"/>
    <x v="4"/>
    <n v="5540246173685"/>
    <x v="4"/>
    <n v="541"/>
    <n v="14098.881600000001"/>
    <n v="372"/>
  </r>
  <r>
    <s v="2022095540246173686"/>
    <x v="4"/>
    <n v="5540246173686"/>
    <x v="4"/>
    <n v="502"/>
    <n v="12973.176000000001"/>
    <n v="358"/>
  </r>
  <r>
    <s v="2022095540246173906"/>
    <x v="4"/>
    <n v="5540246173906"/>
    <x v="3"/>
    <n v="302"/>
    <n v="5604.7680000000009"/>
    <n v="1411"/>
  </r>
  <r>
    <s v="2022095540246174095"/>
    <x v="4"/>
    <n v="5540246174095"/>
    <x v="2"/>
    <n v="70"/>
    <n v="2172.096"/>
    <n v="168"/>
  </r>
  <r>
    <s v="2022095540246174174"/>
    <x v="4"/>
    <n v="5540246174174"/>
    <x v="2"/>
    <n v="82"/>
    <n v="1080.3456000000001"/>
    <n v="727"/>
  </r>
  <r>
    <s v="2022095540246175047"/>
    <x v="4"/>
    <n v="5540246175047"/>
    <x v="2"/>
    <n v="42"/>
    <n v="442.45440000000002"/>
    <n v="864"/>
  </r>
  <r>
    <s v="2022095540246175049"/>
    <x v="4"/>
    <n v="5540246175049"/>
    <x v="2"/>
    <n v="0"/>
    <n v="0"/>
    <n v="3494"/>
  </r>
  <r>
    <s v="2022095540246175050"/>
    <x v="4"/>
    <n v="5540246175050"/>
    <x v="2"/>
    <n v="0"/>
    <n v="0"/>
    <n v="3063"/>
  </r>
  <r>
    <s v="2022095540246175372"/>
    <x v="4"/>
    <n v="5540246175372"/>
    <x v="0"/>
    <n v="2367"/>
    <n v="9253.44"/>
    <n v="418"/>
  </r>
  <r>
    <s v="2022095540246175461"/>
    <x v="4"/>
    <n v="5540246175461"/>
    <x v="1"/>
    <n v="1003"/>
    <n v="9237.8880000000008"/>
    <n v="1003"/>
  </r>
  <r>
    <s v="2022095540246176294"/>
    <x v="4"/>
    <n v="5540246176294"/>
    <x v="2"/>
    <n v="3007"/>
    <n v="2771.3663999999999"/>
    <n v="9726"/>
  </r>
  <r>
    <s v="2022095540246176295"/>
    <x v="4"/>
    <n v="5540246176295"/>
    <x v="2"/>
    <n v="11099"/>
    <n v="10230.105600000001"/>
    <n v="86054"/>
  </r>
  <r>
    <s v="2022095540246176699"/>
    <x v="4"/>
    <n v="5540246176699"/>
    <x v="2"/>
    <n v="-1253"/>
    <n v="-559.87199999999996"/>
    <n v="63893"/>
  </r>
  <r>
    <s v="2022095540246177133"/>
    <x v="4"/>
    <n v="5540246177133"/>
    <x v="1"/>
    <n v="8202"/>
    <n v="29778.84"/>
    <n v="24291"/>
  </r>
  <r>
    <s v="2022095540246177376"/>
    <x v="4"/>
    <n v="5540246177376"/>
    <x v="0"/>
    <n v="149"/>
    <n v="5861.3760000000002"/>
    <n v="1126"/>
  </r>
  <r>
    <s v="2022095540246180522"/>
    <x v="4"/>
    <n v="5540246180522"/>
    <x v="0"/>
    <n v="274"/>
    <n v="4791.7440000000006"/>
    <n v="1764"/>
  </r>
  <r>
    <s v="2022095540246181016"/>
    <x v="4"/>
    <n v="5540246181016"/>
    <x v="3"/>
    <n v="6070"/>
    <n v="48560.90400000001"/>
    <n v="16092"/>
  </r>
  <r>
    <s v="2022095540246181061"/>
    <x v="4"/>
    <n v="5540246181061"/>
    <x v="3"/>
    <n v="14616"/>
    <n v="17472.672000000002"/>
    <n v="69740"/>
  </r>
  <r>
    <s v="2022095540246182684"/>
    <x v="4"/>
    <n v="5540246182684"/>
    <x v="0"/>
    <n v="249"/>
    <n v="12457.368"/>
    <n v="402"/>
  </r>
  <r>
    <s v="2022095540246183130"/>
    <x v="4"/>
    <n v="5540246183130"/>
    <x v="1"/>
    <n v="2715"/>
    <n v="11493.705600000001"/>
    <n v="8728"/>
  </r>
  <r>
    <s v="2022095540246183455"/>
    <x v="4"/>
    <n v="5540246183455"/>
    <x v="1"/>
    <n v="1091"/>
    <n v="8568.2880000000005"/>
    <n v="534"/>
  </r>
  <r>
    <s v="2022095540246183537"/>
    <x v="4"/>
    <n v="5540246183537"/>
    <x v="1"/>
    <n v="3490"/>
    <n v="4905.4463999999998"/>
    <n v="3842"/>
  </r>
  <r>
    <s v="2022095540246183538"/>
    <x v="4"/>
    <n v="5540246183538"/>
    <x v="1"/>
    <n v="1671"/>
    <n v="2192.8320000000003"/>
    <n v="3508"/>
  </r>
  <r>
    <s v="2022095540246183541"/>
    <x v="4"/>
    <n v="5540246183541"/>
    <x v="1"/>
    <n v="905"/>
    <n v="8154.4319999999998"/>
    <n v="1578"/>
  </r>
  <r>
    <s v="2022095540246183542"/>
    <x v="4"/>
    <n v="5540246183542"/>
    <x v="1"/>
    <n v="2506"/>
    <n v="7045.0560000000005"/>
    <n v="24"/>
  </r>
  <r>
    <s v="2022095540246183547"/>
    <x v="4"/>
    <n v="5540246183547"/>
    <x v="3"/>
    <n v="4826"/>
    <n v="49600.512000000002"/>
    <n v="14825"/>
  </r>
  <r>
    <s v="2022095540246183552"/>
    <x v="4"/>
    <n v="5540246183552"/>
    <x v="1"/>
    <n v="2153"/>
    <n v="3968.8704000000002"/>
    <n v="335"/>
  </r>
  <r>
    <s v="2022095540246183554"/>
    <x v="4"/>
    <n v="5540246183554"/>
    <x v="1"/>
    <n v="1518"/>
    <n v="11402.8128"/>
    <n v="28"/>
  </r>
  <r>
    <s v="2022095540246183555"/>
    <x v="4"/>
    <n v="5540246183555"/>
    <x v="1"/>
    <n v="260"/>
    <n v="347.41440000000006"/>
    <n v="1300"/>
  </r>
  <r>
    <s v="2022095540246183558"/>
    <x v="4"/>
    <n v="5540246183558"/>
    <x v="1"/>
    <n v="1323"/>
    <n v="7288.7040000000006"/>
    <n v="5972"/>
  </r>
  <r>
    <s v="2022095540246183560"/>
    <x v="4"/>
    <n v="5540246183560"/>
    <x v="1"/>
    <n v="270"/>
    <n v="6564.6720000000005"/>
    <n v="179"/>
  </r>
  <r>
    <s v="2022095540246183562"/>
    <x v="4"/>
    <n v="5540246183562"/>
    <x v="1"/>
    <n v="1091"/>
    <n v="3512.5920000000006"/>
    <n v="580"/>
  </r>
  <r>
    <s v="2022095540246183587"/>
    <x v="4"/>
    <n v="5540246183587"/>
    <x v="1"/>
    <n v="300"/>
    <n v="6302.8368"/>
    <n v="724"/>
  </r>
  <r>
    <s v="2022095540246183589"/>
    <x v="4"/>
    <n v="5540246183589"/>
    <x v="1"/>
    <n v="1729"/>
    <n v="22786.272000000004"/>
    <n v="778"/>
  </r>
  <r>
    <s v="2022095540246183590"/>
    <x v="4"/>
    <n v="5540246183590"/>
    <x v="1"/>
    <n v="2214"/>
    <n v="30703.536000000004"/>
    <n v="2200"/>
  </r>
  <r>
    <s v="2022095540246183844"/>
    <x v="4"/>
    <n v="5540246183844"/>
    <x v="0"/>
    <n v="214"/>
    <n v="6160.3200000000006"/>
    <n v="325"/>
  </r>
  <r>
    <s v="2022095540246184036"/>
    <x v="4"/>
    <n v="5540246184036"/>
    <x v="0"/>
    <n v="128"/>
    <n v="2185.92"/>
    <n v="195"/>
  </r>
  <r>
    <s v="2022095540246185278"/>
    <x v="4"/>
    <n v="5540246185278"/>
    <x v="3"/>
    <n v="30622"/>
    <n v="30220.430400000005"/>
    <n v="64508"/>
  </r>
  <r>
    <s v="2022095540246185429"/>
    <x v="4"/>
    <n v="5540246185429"/>
    <x v="2"/>
    <n v="70"/>
    <n v="368.06400000000002"/>
    <n v="529"/>
  </r>
  <r>
    <s v="2022095540246185562"/>
    <x v="4"/>
    <n v="5540246185562"/>
    <x v="2"/>
    <n v="195"/>
    <n v="566.09280000000001"/>
    <n v="376"/>
  </r>
  <r>
    <s v="2022095540246186010"/>
    <x v="4"/>
    <n v="5540246186010"/>
    <x v="4"/>
    <n v="110"/>
    <n v="16062.494400000001"/>
    <n v="12"/>
  </r>
  <r>
    <s v="2022095540246186011"/>
    <x v="4"/>
    <n v="5540246186011"/>
    <x v="4"/>
    <n v="105"/>
    <n v="5944.7520000000004"/>
    <n v="5"/>
  </r>
  <r>
    <s v="2022095540246186017"/>
    <x v="4"/>
    <n v="5540246186017"/>
    <x v="4"/>
    <n v="68"/>
    <n v="7123.4208000000008"/>
    <n v="7"/>
  </r>
  <r>
    <s v="2022095540246186325"/>
    <x v="4"/>
    <n v="5540246186325"/>
    <x v="2"/>
    <n v="112"/>
    <n v="273.71520000000004"/>
    <n v="655"/>
  </r>
  <r>
    <s v="2022095540246186351"/>
    <x v="4"/>
    <n v="5540246186351"/>
    <x v="1"/>
    <n v="1386"/>
    <n v="82090.843200000003"/>
    <n v="140"/>
  </r>
  <r>
    <s v="2022095540246186352"/>
    <x v="4"/>
    <n v="5540246186352"/>
    <x v="1"/>
    <n v="6856"/>
    <n v="72125.64"/>
    <n v="1961"/>
  </r>
  <r>
    <s v="2022095540246187882"/>
    <x v="4"/>
    <n v="5540246187882"/>
    <x v="4"/>
    <n v="47"/>
    <n v="1780.0128000000002"/>
    <n v="5"/>
  </r>
  <r>
    <s v="2022095540246187987"/>
    <x v="4"/>
    <n v="5540246187987"/>
    <x v="2"/>
    <n v="3286"/>
    <n v="1614.9024000000002"/>
    <n v="48943"/>
  </r>
  <r>
    <s v="2022095540246187995"/>
    <x v="4"/>
    <n v="5540246187995"/>
    <x v="4"/>
    <n v="3123"/>
    <n v="273931.45919999998"/>
    <n v="1000"/>
  </r>
  <r>
    <s v="2022095540246187996"/>
    <x v="4"/>
    <n v="5540246187996"/>
    <x v="4"/>
    <n v="316"/>
    <n v="14588.121600000002"/>
    <n v="21"/>
  </r>
  <r>
    <s v="2022095540246187997"/>
    <x v="4"/>
    <n v="5540246187997"/>
    <x v="4"/>
    <n v="161"/>
    <n v="7997.4864000000007"/>
    <n v="130"/>
  </r>
  <r>
    <s v="2022095540246187998"/>
    <x v="4"/>
    <n v="5540246187998"/>
    <x v="4"/>
    <n v="1425"/>
    <n v="73234.972800000003"/>
    <n v="469"/>
  </r>
  <r>
    <s v="2022095540246188047"/>
    <x v="4"/>
    <n v="5540246188047"/>
    <x v="4"/>
    <n v="270"/>
    <n v="32783.270400000001"/>
    <n v="35"/>
  </r>
  <r>
    <s v="2022095540246188175"/>
    <x v="4"/>
    <n v="5540246188175"/>
    <x v="2"/>
    <n v="65"/>
    <n v="1854.3168000000001"/>
    <n v="529"/>
  </r>
  <r>
    <s v="2022095540246188200"/>
    <x v="4"/>
    <n v="5540246188200"/>
    <x v="2"/>
    <n v="928"/>
    <n v="1710.72"/>
    <n v="20194"/>
  </r>
  <r>
    <s v="2022095540246188224"/>
    <x v="4"/>
    <n v="5540246188224"/>
    <x v="3"/>
    <n v="15892"/>
    <n v="18642.960000000003"/>
    <n v="19140"/>
  </r>
  <r>
    <s v="2022095540246188512"/>
    <x v="4"/>
    <n v="5540246188512"/>
    <x v="4"/>
    <n v="332"/>
    <n v="45479.491200000004"/>
    <n v="0"/>
  </r>
  <r>
    <s v="2022095540246188647"/>
    <x v="4"/>
    <n v="5540246188647"/>
    <x v="1"/>
    <n v="986"/>
    <n v="14596.2"/>
    <n v="604"/>
  </r>
  <r>
    <s v="2022095540246190092"/>
    <x v="4"/>
    <n v="5540246190092"/>
    <x v="4"/>
    <n v="158"/>
    <n v="21832.243200000001"/>
    <n v="40"/>
  </r>
  <r>
    <s v="2022095540246190727"/>
    <x v="4"/>
    <n v="5540246190727"/>
    <x v="0"/>
    <n v="511"/>
    <n v="5767.9776000000011"/>
    <n v="685"/>
  </r>
  <r>
    <s v="2022095540246190743"/>
    <x v="4"/>
    <n v="5540246190743"/>
    <x v="2"/>
    <n v="307"/>
    <n v="2600.2943999999998"/>
    <n v="669"/>
  </r>
  <r>
    <s v="2022095540246190831"/>
    <x v="4"/>
    <n v="5540246190831"/>
    <x v="1"/>
    <n v="836"/>
    <n v="6284.5632000000005"/>
    <n v="93"/>
  </r>
  <r>
    <s v="2022095540246190835"/>
    <x v="4"/>
    <n v="5540246190835"/>
    <x v="0"/>
    <n v="114"/>
    <n v="24029.9136"/>
    <n v="3"/>
  </r>
  <r>
    <s v="2022095540246191394"/>
    <x v="4"/>
    <n v="5540246191394"/>
    <x v="2"/>
    <n v="1972"/>
    <n v="10531.296000000002"/>
    <n v="0"/>
  </r>
  <r>
    <s v="2022095540246191594"/>
    <x v="4"/>
    <n v="5540246191594"/>
    <x v="2"/>
    <n v="0"/>
    <n v="0"/>
    <n v="696"/>
  </r>
  <r>
    <s v="2022095540246191596"/>
    <x v="4"/>
    <n v="5540246191596"/>
    <x v="0"/>
    <n v="38"/>
    <n v="2072.2175999999999"/>
    <n v="184"/>
  </r>
  <r>
    <s v="2022095540246191598"/>
    <x v="4"/>
    <n v="5540246191598"/>
    <x v="2"/>
    <n v="0"/>
    <n v="0"/>
    <n v="1601"/>
  </r>
  <r>
    <s v="2022095540246191718"/>
    <x v="4"/>
    <n v="5540246191718"/>
    <x v="1"/>
    <n v="2209"/>
    <n v="6547.3055999999997"/>
    <n v="260"/>
  </r>
  <r>
    <s v="2022095540246191736"/>
    <x v="4"/>
    <n v="5540246191736"/>
    <x v="2"/>
    <n v="409"/>
    <n v="13206.758400000001"/>
    <n v="140"/>
  </r>
  <r>
    <s v="2022095540246192102"/>
    <x v="4"/>
    <n v="5540246192102"/>
    <x v="2"/>
    <n v="2269"/>
    <n v="2619.4752000000003"/>
    <n v="11206"/>
  </r>
  <r>
    <s v="2022095540246192148"/>
    <x v="4"/>
    <n v="5540246192148"/>
    <x v="1"/>
    <n v="17818"/>
    <n v="64795.852800000008"/>
    <n v="56237"/>
  </r>
  <r>
    <s v="2022095540246192209"/>
    <x v="4"/>
    <n v="5540246192209"/>
    <x v="1"/>
    <n v="1225"/>
    <n v="6158.5919999999996"/>
    <n v="2311"/>
  </r>
  <r>
    <s v="2022095540246192264"/>
    <x v="4"/>
    <n v="5540246192264"/>
    <x v="2"/>
    <n v="1374"/>
    <n v="19948.032000000003"/>
    <n v="1634"/>
  </r>
  <r>
    <s v="2022095540246192265"/>
    <x v="4"/>
    <n v="5540246192265"/>
    <x v="2"/>
    <n v="1318"/>
    <n v="17642.5344"/>
    <n v="928"/>
  </r>
  <r>
    <s v="2022095540246192462"/>
    <x v="4"/>
    <n v="5540246192462"/>
    <x v="1"/>
    <n v="594"/>
    <n v="4187.0304000000006"/>
    <n v="789"/>
  </r>
  <r>
    <s v="2022095540246192518"/>
    <x v="4"/>
    <n v="5540246192518"/>
    <x v="1"/>
    <n v="7090"/>
    <n v="49692.009600000005"/>
    <n v="5513"/>
  </r>
  <r>
    <s v="2022095540246192571"/>
    <x v="4"/>
    <n v="5540246192571"/>
    <x v="1"/>
    <n v="460"/>
    <n v="1642.2912000000001"/>
    <n v="502"/>
  </r>
  <r>
    <s v="2022095540246192594"/>
    <x v="4"/>
    <n v="5540246192594"/>
    <x v="1"/>
    <n v="307"/>
    <n v="2024.3520000000003"/>
    <n v="195"/>
  </r>
  <r>
    <s v="2022095540246192831"/>
    <x v="4"/>
    <n v="5540246192831"/>
    <x v="1"/>
    <n v="418"/>
    <n v="3701.3760000000002"/>
    <n v="567"/>
  </r>
  <r>
    <s v="2022095540246192836"/>
    <x v="4"/>
    <n v="5540246192836"/>
    <x v="4"/>
    <n v="61"/>
    <n v="8347.6224000000002"/>
    <n v="0"/>
  </r>
  <r>
    <s v="2022095540246192907"/>
    <x v="4"/>
    <n v="5540246192907"/>
    <x v="3"/>
    <n v="4446"/>
    <n v="124777.58400000002"/>
    <n v="2952"/>
  </r>
  <r>
    <s v="2022095540246193316"/>
    <x v="4"/>
    <n v="5540246193316"/>
    <x v="0"/>
    <n v="267"/>
    <n v="8728.3008000000009"/>
    <n v="467"/>
  </r>
  <r>
    <s v="2022095540246193409"/>
    <x v="4"/>
    <n v="5540246193409"/>
    <x v="0"/>
    <n v="107"/>
    <n v="5484.6719999999996"/>
    <n v="7"/>
  </r>
  <r>
    <s v="2022095540246193878"/>
    <x v="4"/>
    <n v="5540246193878"/>
    <x v="3"/>
    <n v="8352"/>
    <n v="59097.600000000006"/>
    <n v="9652"/>
  </r>
  <r>
    <s v="2022095540246194330"/>
    <x v="4"/>
    <n v="5540246194330"/>
    <x v="1"/>
    <n v="8687"/>
    <n v="12777.523200000001"/>
    <n v="11248"/>
  </r>
  <r>
    <s v="2022095540246194467"/>
    <x v="4"/>
    <n v="5540246194467"/>
    <x v="0"/>
    <n v="33854"/>
    <n v="34103.246400000004"/>
    <n v="57462"/>
  </r>
  <r>
    <s v="2022095540246194478"/>
    <x v="4"/>
    <n v="5540246194478"/>
    <x v="4"/>
    <n v="724"/>
    <n v="31499.020800000002"/>
    <n v="608"/>
  </r>
  <r>
    <s v="2022095540246194632"/>
    <x v="4"/>
    <n v="5540246194632"/>
    <x v="0"/>
    <n v="0"/>
    <n v="0"/>
    <n v="8571"/>
  </r>
  <r>
    <s v="2022095540246194790"/>
    <x v="4"/>
    <n v="5540246194790"/>
    <x v="1"/>
    <n v="0"/>
    <n v="0"/>
    <n v="710"/>
  </r>
  <r>
    <s v="2022095540246194947"/>
    <x v="4"/>
    <n v="5540246194947"/>
    <x v="4"/>
    <n v="0"/>
    <n v="0"/>
    <n v="17"/>
  </r>
  <r>
    <s v="2022095540246195096"/>
    <x v="4"/>
    <n v="5540246195096"/>
    <x v="1"/>
    <n v="2005"/>
    <n v="11925.2736"/>
    <n v="307"/>
  </r>
  <r>
    <s v="2022095540246195241"/>
    <x v="4"/>
    <n v="5540246195241"/>
    <x v="1"/>
    <n v="0"/>
    <n v="0"/>
    <n v="1165"/>
  </r>
  <r>
    <s v="2022095540246195242"/>
    <x v="4"/>
    <n v="5540246195242"/>
    <x v="1"/>
    <n v="0"/>
    <n v="0"/>
    <n v="1209"/>
  </r>
  <r>
    <s v="2022095540246195250"/>
    <x v="4"/>
    <n v="5540246195250"/>
    <x v="0"/>
    <n v="0"/>
    <n v="0"/>
    <n v="553"/>
  </r>
  <r>
    <s v="2022095540246195539"/>
    <x v="4"/>
    <n v="5540246195539"/>
    <x v="2"/>
    <n v="0"/>
    <n v="0"/>
    <n v="460"/>
  </r>
  <r>
    <s v="2022095540246195596"/>
    <x v="4"/>
    <n v="5540246195596"/>
    <x v="0"/>
    <n v="0"/>
    <n v="0"/>
    <n v="52"/>
  </r>
  <r>
    <s v="2022095540246195653"/>
    <x v="4"/>
    <n v="5540246195653"/>
    <x v="4"/>
    <n v="0"/>
    <n v="0"/>
    <n v="0"/>
  </r>
  <r>
    <s v="2022105540246170256"/>
    <x v="5"/>
    <n v="5540246170256"/>
    <x v="0"/>
    <n v="5253"/>
    <n v="35307.532800000001"/>
    <n v="10146"/>
  </r>
  <r>
    <s v="2022105540246171759"/>
    <x v="5"/>
    <n v="5540246171759"/>
    <x v="1"/>
    <n v="5884"/>
    <n v="32318.784"/>
    <n v="6042"/>
  </r>
  <r>
    <s v="2022105540246171888"/>
    <x v="5"/>
    <n v="5540246171888"/>
    <x v="0"/>
    <n v="1782"/>
    <n v="30025.727999999999"/>
    <n v="2532"/>
  </r>
  <r>
    <s v="2022105540246171933"/>
    <x v="5"/>
    <n v="5540246171933"/>
    <x v="2"/>
    <n v="1894"/>
    <n v="1251.4176000000002"/>
    <n v="8520"/>
  </r>
  <r>
    <s v="2022105540246172539"/>
    <x v="5"/>
    <n v="5540246172539"/>
    <x v="2"/>
    <n v="112"/>
    <n v="2425.2912000000001"/>
    <n v="154"/>
  </r>
  <r>
    <s v="2022105540246172669"/>
    <x v="5"/>
    <n v="5540246172669"/>
    <x v="2"/>
    <n v="557"/>
    <n v="7801.92"/>
    <n v="1420"/>
  </r>
  <r>
    <s v="2022105540246172978"/>
    <x v="5"/>
    <n v="5540246172978"/>
    <x v="2"/>
    <n v="0"/>
    <n v="0"/>
    <n v="15285"/>
  </r>
  <r>
    <s v="2022105540246173472"/>
    <x v="5"/>
    <n v="5540246173472"/>
    <x v="2"/>
    <n v="181"/>
    <n v="4178.3040000000001"/>
    <n v="850"/>
  </r>
  <r>
    <s v="2022105540246173492"/>
    <x v="5"/>
    <n v="5540246173492"/>
    <x v="3"/>
    <n v="0"/>
    <n v="0"/>
    <n v="0"/>
  </r>
  <r>
    <s v="2022105540246173685"/>
    <x v="5"/>
    <n v="5540246173685"/>
    <x v="4"/>
    <n v="170"/>
    <n v="4417.2431999999999"/>
    <n v="121"/>
  </r>
  <r>
    <s v="2022105540246173686"/>
    <x v="5"/>
    <n v="5540246173686"/>
    <x v="4"/>
    <n v="151"/>
    <n v="3903.9840000000004"/>
    <n v="0"/>
  </r>
  <r>
    <s v="2022105540246173906"/>
    <x v="5"/>
    <n v="5540246173906"/>
    <x v="3"/>
    <n v="1750"/>
    <n v="32507.654400000003"/>
    <n v="3016"/>
  </r>
  <r>
    <s v="2022105540246174095"/>
    <x v="5"/>
    <n v="5540246174095"/>
    <x v="2"/>
    <n v="77"/>
    <n v="2389.3056000000001"/>
    <n v="154"/>
  </r>
  <r>
    <s v="2022105540246174174"/>
    <x v="5"/>
    <n v="5540246174174"/>
    <x v="2"/>
    <n v="91"/>
    <n v="1251.8063999999999"/>
    <n v="666"/>
  </r>
  <r>
    <s v="2022105540246175047"/>
    <x v="5"/>
    <n v="5540246175047"/>
    <x v="2"/>
    <n v="432"/>
    <n v="4572.0288"/>
    <n v="877"/>
  </r>
  <r>
    <s v="2022105540246175049"/>
    <x v="5"/>
    <n v="5540246175049"/>
    <x v="2"/>
    <n v="683"/>
    <n v="7099.7472000000007"/>
    <n v="4274"/>
  </r>
  <r>
    <s v="2022105540246175050"/>
    <x v="5"/>
    <n v="5540246175050"/>
    <x v="2"/>
    <n v="557"/>
    <n v="6448.8960000000006"/>
    <n v="3383"/>
  </r>
  <r>
    <s v="2022105540246175372"/>
    <x v="5"/>
    <n v="5540246175372"/>
    <x v="0"/>
    <n v="1949"/>
    <n v="7620.4800000000005"/>
    <n v="522"/>
  </r>
  <r>
    <s v="2022105540246176294"/>
    <x v="5"/>
    <n v="5540246176294"/>
    <x v="2"/>
    <n v="2265"/>
    <n v="2146.0896000000002"/>
    <n v="12027"/>
  </r>
  <r>
    <s v="2022105540246176295"/>
    <x v="5"/>
    <n v="5540246176295"/>
    <x v="2"/>
    <n v="10060"/>
    <n v="9534.3263999999999"/>
    <n v="90907"/>
  </r>
  <r>
    <s v="2022105540246176699"/>
    <x v="5"/>
    <n v="5540246176699"/>
    <x v="2"/>
    <n v="4594"/>
    <n v="2164.0608000000002"/>
    <n v="65355"/>
  </r>
  <r>
    <s v="2022105540246177133"/>
    <x v="5"/>
    <n v="5540246177133"/>
    <x v="1"/>
    <n v="13422"/>
    <n v="48732.840000000004"/>
    <n v="39510"/>
  </r>
  <r>
    <s v="2022105540246177376"/>
    <x v="5"/>
    <n v="5540246177376"/>
    <x v="0"/>
    <n v="1775"/>
    <n v="71096.184000000008"/>
    <n v="1328"/>
  </r>
  <r>
    <s v="2022105540246180522"/>
    <x v="5"/>
    <n v="5540246180522"/>
    <x v="0"/>
    <n v="1184"/>
    <n v="20710.080000000002"/>
    <n v="1963"/>
  </r>
  <r>
    <s v="2022105540246181016"/>
    <x v="5"/>
    <n v="5540246181016"/>
    <x v="3"/>
    <n v="9577"/>
    <n v="78233.212800000008"/>
    <n v="22189"/>
  </r>
  <r>
    <s v="2022105540246181061"/>
    <x v="5"/>
    <n v="5540246181061"/>
    <x v="3"/>
    <n v="22342"/>
    <n v="26458.617600000001"/>
    <n v="85817"/>
  </r>
  <r>
    <s v="2022105540246182684"/>
    <x v="5"/>
    <n v="5540246182684"/>
    <x v="0"/>
    <n v="33"/>
    <n v="1629.9360000000001"/>
    <n v="553"/>
  </r>
  <r>
    <s v="2022105540246183130"/>
    <x v="5"/>
    <n v="5540246183130"/>
    <x v="1"/>
    <n v="6202"/>
    <n v="26258.688000000002"/>
    <n v="8227"/>
  </r>
  <r>
    <s v="2022105540246183455"/>
    <x v="5"/>
    <n v="5540246183455"/>
    <x v="1"/>
    <n v="557"/>
    <n v="4375.2960000000003"/>
    <n v="557"/>
  </r>
  <r>
    <s v="2022105540246183537"/>
    <x v="5"/>
    <n v="5540246183537"/>
    <x v="1"/>
    <n v="3490"/>
    <n v="4905.4463999999998"/>
    <n v="3527"/>
  </r>
  <r>
    <s v="2022105540246183538"/>
    <x v="5"/>
    <n v="5540246183538"/>
    <x v="1"/>
    <n v="5550"/>
    <n v="8029.0655999999999"/>
    <n v="4065"/>
  </r>
  <r>
    <s v="2022105540246183541"/>
    <x v="5"/>
    <n v="5540246183541"/>
    <x v="1"/>
    <n v="1276"/>
    <n v="11499.84"/>
    <n v="1439"/>
  </r>
  <r>
    <s v="2022105540246183542"/>
    <x v="5"/>
    <n v="5540246183542"/>
    <x v="1"/>
    <n v="2483"/>
    <n v="6979.8240000000005"/>
    <n v="511"/>
  </r>
  <r>
    <s v="2022105540246183547"/>
    <x v="5"/>
    <n v="5540246183547"/>
    <x v="3"/>
    <n v="7842"/>
    <n v="80600.831999999995"/>
    <n v="20242"/>
  </r>
  <r>
    <s v="2022105540246183552"/>
    <x v="5"/>
    <n v="5540246183552"/>
    <x v="1"/>
    <n v="1819"/>
    <n v="3353.0111999999999"/>
    <n v="279"/>
  </r>
  <r>
    <s v="2022105540246183554"/>
    <x v="5"/>
    <n v="5540246183554"/>
    <x v="1"/>
    <n v="1490"/>
    <n v="11193.595200000002"/>
    <n v="0"/>
  </r>
  <r>
    <s v="2022105540246183555"/>
    <x v="5"/>
    <n v="5540246183555"/>
    <x v="1"/>
    <n v="1133"/>
    <n v="1513.6416000000002"/>
    <n v="1207"/>
  </r>
  <r>
    <s v="2022105540246183558"/>
    <x v="5"/>
    <n v="5540246183558"/>
    <x v="1"/>
    <n v="3146"/>
    <n v="17339.443200000002"/>
    <n v="6752"/>
  </r>
  <r>
    <s v="2022105540246183560"/>
    <x v="5"/>
    <n v="5540246183560"/>
    <x v="1"/>
    <n v="314"/>
    <n v="7639.92"/>
    <n v="469"/>
  </r>
  <r>
    <s v="2022105540246183562"/>
    <x v="5"/>
    <n v="5540246183562"/>
    <x v="1"/>
    <n v="511"/>
    <n v="1644.1920000000002"/>
    <n v="511"/>
  </r>
  <r>
    <s v="2022105540246183587"/>
    <x v="5"/>
    <n v="5540246183587"/>
    <x v="1"/>
    <n v="578"/>
    <n v="12165.9408"/>
    <n v="655"/>
  </r>
  <r>
    <s v="2022105540246183589"/>
    <x v="5"/>
    <n v="5540246183589"/>
    <x v="1"/>
    <n v="952"/>
    <n v="12540.096000000001"/>
    <n v="1369"/>
  </r>
  <r>
    <s v="2022105540246183844"/>
    <x v="5"/>
    <n v="5540246183844"/>
    <x v="0"/>
    <n v="307"/>
    <n v="8838.7200000000012"/>
    <n v="437"/>
  </r>
  <r>
    <s v="2022105540246184036"/>
    <x v="5"/>
    <n v="5540246184036"/>
    <x v="0"/>
    <n v="193"/>
    <n v="3298.7520000000004"/>
    <n v="202"/>
  </r>
  <r>
    <s v="2022105540246185278"/>
    <x v="5"/>
    <n v="5540246185278"/>
    <x v="3"/>
    <n v="0"/>
    <n v="0"/>
    <n v="48498"/>
  </r>
  <r>
    <s v="2022105540246185429"/>
    <x v="5"/>
    <n v="5540246185429"/>
    <x v="2"/>
    <n v="168"/>
    <n v="883.35360000000003"/>
    <n v="265"/>
  </r>
  <r>
    <s v="2022105540246185562"/>
    <x v="5"/>
    <n v="5540246185562"/>
    <x v="2"/>
    <n v="140"/>
    <n v="404.35199999999998"/>
    <n v="362"/>
  </r>
  <r>
    <s v="2022105540246186010"/>
    <x v="5"/>
    <n v="5540246186010"/>
    <x v="4"/>
    <n v="98"/>
    <n v="14353.7184"/>
    <n v="12"/>
  </r>
  <r>
    <s v="2022105540246186011"/>
    <x v="5"/>
    <n v="5540246186011"/>
    <x v="4"/>
    <n v="100"/>
    <n v="5680.5408000000007"/>
    <n v="21"/>
  </r>
  <r>
    <s v="2022105540246186017"/>
    <x v="5"/>
    <n v="5540246186017"/>
    <x v="4"/>
    <n v="58"/>
    <n v="6140.88"/>
    <n v="7"/>
  </r>
  <r>
    <s v="2022105540246186325"/>
    <x v="5"/>
    <n v="5540246186325"/>
    <x v="2"/>
    <n v="293"/>
    <n v="718.50239999999997"/>
    <n v="669"/>
  </r>
  <r>
    <s v="2022105540246186351"/>
    <x v="5"/>
    <n v="5540246186351"/>
    <x v="1"/>
    <n v="1246"/>
    <n v="73840.507200000007"/>
    <n v="140"/>
  </r>
  <r>
    <s v="2022105540246186352"/>
    <x v="5"/>
    <n v="5540246186352"/>
    <x v="1"/>
    <n v="4896"/>
    <n v="51500.880000000005"/>
    <n v="1798"/>
  </r>
  <r>
    <s v="2022105540246187882"/>
    <x v="5"/>
    <n v="5540246187882"/>
    <x v="4"/>
    <n v="42"/>
    <n v="1602.0288"/>
    <n v="3"/>
  </r>
  <r>
    <s v="2022105540246187987"/>
    <x v="5"/>
    <n v="5540246187987"/>
    <x v="2"/>
    <n v="5067"/>
    <n v="2519.1215999999999"/>
    <n v="56683"/>
  </r>
  <r>
    <s v="2022105540246187995"/>
    <x v="5"/>
    <n v="5540246187995"/>
    <x v="4"/>
    <n v="2123"/>
    <n v="186216.40800000002"/>
    <n v="1406"/>
  </r>
  <r>
    <s v="2022105540246187996"/>
    <x v="5"/>
    <n v="5540246187996"/>
    <x v="4"/>
    <n v="295"/>
    <n v="13622.7312"/>
    <n v="24"/>
  </r>
  <r>
    <s v="2022105540246187997"/>
    <x v="5"/>
    <n v="5540246187997"/>
    <x v="4"/>
    <n v="31"/>
    <n v="1506.7728000000002"/>
    <n v="121"/>
  </r>
  <r>
    <s v="2022105540246187998"/>
    <x v="5"/>
    <n v="5540246187998"/>
    <x v="4"/>
    <n v="966"/>
    <n v="49618.483200000002"/>
    <n v="467"/>
  </r>
  <r>
    <s v="2022105540246188047"/>
    <x v="5"/>
    <n v="5540246188047"/>
    <x v="4"/>
    <n v="235"/>
    <n v="28544.054400000001"/>
    <n v="35"/>
  </r>
  <r>
    <s v="2022105540246188175"/>
    <x v="5"/>
    <n v="5540246188175"/>
    <x v="2"/>
    <n v="130"/>
    <n v="3773.2175999999999"/>
    <n v="632"/>
  </r>
  <r>
    <s v="2022105540246188200"/>
    <x v="5"/>
    <n v="5540246188200"/>
    <x v="2"/>
    <n v="75"/>
    <n v="139.36320000000001"/>
    <n v="18820"/>
  </r>
  <r>
    <s v="2022105540246188224"/>
    <x v="5"/>
    <n v="5540246188224"/>
    <x v="3"/>
    <n v="8816"/>
    <n v="10342.08"/>
    <n v="57072"/>
  </r>
  <r>
    <s v="2022105540246188512"/>
    <x v="5"/>
    <n v="5540246188512"/>
    <x v="4"/>
    <n v="335"/>
    <n v="45797.529600000009"/>
    <n v="12"/>
  </r>
  <r>
    <s v="2022105540246188647"/>
    <x v="5"/>
    <n v="5540246188647"/>
    <x v="1"/>
    <n v="383"/>
    <n v="5666.76"/>
    <n v="383"/>
  </r>
  <r>
    <s v="2022105540246190092"/>
    <x v="5"/>
    <n v="5540246190092"/>
    <x v="4"/>
    <n v="119"/>
    <n v="16374.182400000002"/>
    <n v="42"/>
  </r>
  <r>
    <s v="2022105540246190727"/>
    <x v="5"/>
    <n v="5540246190727"/>
    <x v="0"/>
    <n v="1706"/>
    <n v="19270.310400000002"/>
    <n v="673"/>
  </r>
  <r>
    <s v="2022105540246190743"/>
    <x v="5"/>
    <n v="5540246190743"/>
    <x v="2"/>
    <n v="335"/>
    <n v="2836.6848"/>
    <n v="836"/>
  </r>
  <r>
    <s v="2022105540246190831"/>
    <x v="5"/>
    <n v="5540246190831"/>
    <x v="1"/>
    <n v="743"/>
    <n v="5586.2784000000001"/>
    <n v="163"/>
  </r>
  <r>
    <s v="2022105540246190835"/>
    <x v="5"/>
    <n v="5540246190835"/>
    <x v="0"/>
    <n v="112"/>
    <n v="23539.5072"/>
    <n v="33"/>
  </r>
  <r>
    <s v="2022105540246191394"/>
    <x v="5"/>
    <n v="5540246191394"/>
    <x v="2"/>
    <n v="1972"/>
    <n v="10531.296000000002"/>
    <n v="232"/>
  </r>
  <r>
    <s v="2022105540246191594"/>
    <x v="5"/>
    <n v="5540246191594"/>
    <x v="2"/>
    <n v="808"/>
    <n v="1449.2304000000001"/>
    <n v="3815"/>
  </r>
  <r>
    <s v="2022105540246191596"/>
    <x v="5"/>
    <n v="5540246191596"/>
    <x v="0"/>
    <n v="209"/>
    <n v="11944.3248"/>
    <n v="177"/>
  </r>
  <r>
    <s v="2022105540246191598"/>
    <x v="5"/>
    <n v="5540246191598"/>
    <x v="2"/>
    <n v="0"/>
    <n v="0"/>
    <n v="6404"/>
  </r>
  <r>
    <s v="2022105540246191718"/>
    <x v="5"/>
    <n v="5540246191718"/>
    <x v="1"/>
    <n v="1949"/>
    <n v="5777.0496000000003"/>
    <n v="195"/>
  </r>
  <r>
    <s v="2022105540246191736"/>
    <x v="5"/>
    <n v="5540246191736"/>
    <x v="2"/>
    <n v="270"/>
    <n v="8704.4544000000005"/>
    <n v="21"/>
  </r>
  <r>
    <s v="2022105540246192102"/>
    <x v="5"/>
    <n v="5540246192102"/>
    <x v="2"/>
    <n v="6988"/>
    <n v="8496.7487999999994"/>
    <n v="11735"/>
  </r>
  <r>
    <s v="2022105540246192148"/>
    <x v="5"/>
    <n v="5540246192148"/>
    <x v="1"/>
    <n v="7239"/>
    <n v="26323.315200000001"/>
    <n v="68475"/>
  </r>
  <r>
    <s v="2022105540246192209"/>
    <x v="5"/>
    <n v="5540246192209"/>
    <x v="1"/>
    <n v="1142"/>
    <n v="5738.688000000001"/>
    <n v="2993"/>
  </r>
  <r>
    <s v="2022105540246192264"/>
    <x v="5"/>
    <n v="5540246192264"/>
    <x v="2"/>
    <n v="1225"/>
    <n v="17791.488000000001"/>
    <n v="1225"/>
  </r>
  <r>
    <s v="2022105540246192265"/>
    <x v="5"/>
    <n v="5540246192265"/>
    <x v="2"/>
    <n v="687"/>
    <n v="9193.996799999999"/>
    <n v="819"/>
  </r>
  <r>
    <s v="2022105540246192462"/>
    <x v="5"/>
    <n v="5540246192462"/>
    <x v="1"/>
    <n v="251"/>
    <n v="1779.9264000000001"/>
    <n v="743"/>
  </r>
  <r>
    <s v="2022105540246192518"/>
    <x v="5"/>
    <n v="5540246192518"/>
    <x v="1"/>
    <n v="3332"/>
    <n v="23374.872000000003"/>
    <n v="13447"/>
  </r>
  <r>
    <s v="2022105540246192571"/>
    <x v="5"/>
    <n v="5540246192571"/>
    <x v="1"/>
    <n v="961"/>
    <n v="4070.5632000000001"/>
    <n v="1685"/>
  </r>
  <r>
    <s v="2022105540246192594"/>
    <x v="5"/>
    <n v="5540246192594"/>
    <x v="1"/>
    <n v="112"/>
    <n v="736.12800000000004"/>
    <n v="214"/>
  </r>
  <r>
    <s v="2022105540246192831"/>
    <x v="5"/>
    <n v="5540246192831"/>
    <x v="1"/>
    <n v="372"/>
    <n v="3290.1120000000005"/>
    <n v="696"/>
  </r>
  <r>
    <s v="2022105540246192907"/>
    <x v="5"/>
    <n v="5540246192907"/>
    <x v="3"/>
    <n v="1365"/>
    <n v="38292.912000000004"/>
    <n v="4529"/>
  </r>
  <r>
    <s v="2022105540246193316"/>
    <x v="5"/>
    <n v="5540246193316"/>
    <x v="0"/>
    <n v="469"/>
    <n v="15875.049600000002"/>
    <n v="539"/>
  </r>
  <r>
    <s v="2022105540246193409"/>
    <x v="5"/>
    <n v="5540246193409"/>
    <x v="0"/>
    <n v="100"/>
    <n v="5126.9760000000006"/>
    <n v="19"/>
  </r>
  <r>
    <s v="2022105540246193878"/>
    <x v="5"/>
    <n v="5540246193878"/>
    <x v="3"/>
    <n v="12842"/>
    <n v="90862.560000000012"/>
    <n v="9106"/>
  </r>
  <r>
    <s v="2022105540246194467"/>
    <x v="5"/>
    <n v="5540246194467"/>
    <x v="0"/>
    <n v="40536"/>
    <n v="40834.152000000002"/>
    <n v="51226"/>
  </r>
  <r>
    <s v="2022105540246194478"/>
    <x v="5"/>
    <n v="5540246194478"/>
    <x v="4"/>
    <n v="1341"/>
    <n v="58353.955200000004"/>
    <n v="722"/>
  </r>
  <r>
    <s v="2022105540246194632"/>
    <x v="5"/>
    <n v="5540246194632"/>
    <x v="0"/>
    <n v="2140"/>
    <n v="27642.297600000002"/>
    <n v="10311"/>
  </r>
  <r>
    <s v="2022105540246194790"/>
    <x v="5"/>
    <n v="5540246194790"/>
    <x v="1"/>
    <n v="1984"/>
    <n v="22900.32"/>
    <n v="2276"/>
  </r>
  <r>
    <s v="2022105540246194947"/>
    <x v="5"/>
    <n v="5540246194947"/>
    <x v="4"/>
    <n v="0"/>
    <n v="0"/>
    <n v="24"/>
  </r>
  <r>
    <s v="2022105540246195096"/>
    <x v="5"/>
    <n v="5540246195096"/>
    <x v="1"/>
    <n v="1699"/>
    <n v="10103.3568"/>
    <n v="140"/>
  </r>
  <r>
    <s v="2022105540246195195"/>
    <x v="5"/>
    <n v="5540246195195"/>
    <x v="4"/>
    <n v="0"/>
    <n v="0"/>
    <n v="0"/>
  </r>
  <r>
    <s v="2022105540246195241"/>
    <x v="5"/>
    <n v="5540246195241"/>
    <x v="1"/>
    <n v="395"/>
    <n v="11787.12"/>
    <n v="720"/>
  </r>
  <r>
    <s v="2022105540246195242"/>
    <x v="5"/>
    <n v="5540246195242"/>
    <x v="1"/>
    <n v="996"/>
    <n v="34378.344000000005"/>
    <n v="720"/>
  </r>
  <r>
    <s v="2022105540246195250"/>
    <x v="5"/>
    <n v="5540246195250"/>
    <x v="0"/>
    <n v="242"/>
    <n v="9466.3296000000009"/>
    <n v="729"/>
  </r>
  <r>
    <s v="2022105540246195653"/>
    <x v="5"/>
    <n v="5540246195653"/>
    <x v="4"/>
    <n v="404"/>
    <n v="13815.8784"/>
    <n v="200"/>
  </r>
  <r>
    <s v="2022105540246195943"/>
    <x v="5"/>
    <n v="5540246195943"/>
    <x v="2"/>
    <n v="0"/>
    <n v="0"/>
    <n v="232"/>
  </r>
  <r>
    <s v="2022105540246195944"/>
    <x v="5"/>
    <n v="5540246195944"/>
    <x v="2"/>
    <n v="0"/>
    <n v="0"/>
    <n v="116"/>
  </r>
  <r>
    <s v="2022105540246196046"/>
    <x v="5"/>
    <n v="5540246196046"/>
    <x v="0"/>
    <n v="0"/>
    <n v="0"/>
    <n v="89"/>
  </r>
  <r>
    <s v="2022105540246196092"/>
    <x v="5"/>
    <n v="5540246196092"/>
    <x v="3"/>
    <n v="0"/>
    <n v="0"/>
    <n v="353"/>
  </r>
  <r>
    <s v="2022115540246170256"/>
    <x v="6"/>
    <n v="5540246170256"/>
    <x v="0"/>
    <n v="3951"/>
    <n v="26558.625600000003"/>
    <n v="10366"/>
  </r>
  <r>
    <s v="2022115540246171759"/>
    <x v="6"/>
    <n v="5540246171759"/>
    <x v="1"/>
    <n v="5188"/>
    <n v="28495.584000000003"/>
    <n v="6415"/>
  </r>
  <r>
    <s v="2022115540246171888"/>
    <x v="6"/>
    <n v="5540246171888"/>
    <x v="0"/>
    <n v="1293"/>
    <n v="21776.472000000002"/>
    <n v="2383"/>
  </r>
  <r>
    <s v="2022115540246171933"/>
    <x v="6"/>
    <n v="5540246171933"/>
    <x v="2"/>
    <n v="0"/>
    <n v="0"/>
    <n v="13141"/>
  </r>
  <r>
    <s v="2022115540246172539"/>
    <x v="6"/>
    <n v="5540246172539"/>
    <x v="2"/>
    <n v="75"/>
    <n v="1621.8144000000002"/>
    <n v="158"/>
  </r>
  <r>
    <s v="2022115540246172669"/>
    <x v="6"/>
    <n v="5540246172669"/>
    <x v="2"/>
    <n v="251"/>
    <n v="3511.8144000000002"/>
    <n v="1337"/>
  </r>
  <r>
    <s v="2022115540246172978"/>
    <x v="6"/>
    <n v="5540246172978"/>
    <x v="2"/>
    <n v="335"/>
    <n v="269.35200000000003"/>
    <n v="16120"/>
  </r>
  <r>
    <s v="2022115540246173472"/>
    <x v="6"/>
    <n v="5540246173472"/>
    <x v="2"/>
    <n v="307"/>
    <n v="7070.9760000000006"/>
    <n v="696"/>
  </r>
  <r>
    <s v="2022115540246173492"/>
    <x v="6"/>
    <n v="5540246173492"/>
    <x v="3"/>
    <n v="3675"/>
    <n v="57309.120000000003"/>
    <n v="1448"/>
  </r>
  <r>
    <s v="2022115540246173685"/>
    <x v="6"/>
    <n v="5540246173685"/>
    <x v="4"/>
    <n v="49"/>
    <n v="1270.7280000000001"/>
    <n v="49"/>
  </r>
  <r>
    <s v="2022115540246173686"/>
    <x v="6"/>
    <n v="5540246173686"/>
    <x v="4"/>
    <n v="151"/>
    <n v="3903.9840000000004"/>
    <n v="154"/>
  </r>
  <r>
    <s v="2022115540246173906"/>
    <x v="6"/>
    <n v="5540246173906"/>
    <x v="3"/>
    <n v="3429"/>
    <n v="67527.345600000001"/>
    <n v="2896"/>
  </r>
  <r>
    <s v="2022115540246174095"/>
    <x v="6"/>
    <n v="5540246174095"/>
    <x v="2"/>
    <n v="98"/>
    <n v="3040.9344000000001"/>
    <n v="181"/>
  </r>
  <r>
    <s v="2022115540246174174"/>
    <x v="6"/>
    <n v="5540246174174"/>
    <x v="2"/>
    <n v="137"/>
    <n v="1893.7584000000002"/>
    <n v="752"/>
  </r>
  <r>
    <s v="2022115540246175047"/>
    <x v="6"/>
    <n v="5540246175047"/>
    <x v="2"/>
    <n v="529"/>
    <n v="5604.4224000000004"/>
    <n v="947"/>
  </r>
  <r>
    <s v="2022115540246175049"/>
    <x v="6"/>
    <n v="5540246175049"/>
    <x v="2"/>
    <n v="947"/>
    <n v="9852.7103999999999"/>
    <n v="5095"/>
  </r>
  <r>
    <s v="2022115540246175050"/>
    <x v="6"/>
    <n v="5540246175050"/>
    <x v="2"/>
    <n v="1379"/>
    <n v="15961.017600000001"/>
    <n v="3494"/>
  </r>
  <r>
    <s v="2022115540246175372"/>
    <x v="6"/>
    <n v="5540246175372"/>
    <x v="0"/>
    <n v="1462"/>
    <n v="5715.3600000000006"/>
    <n v="140"/>
  </r>
  <r>
    <s v="2022115540246176294"/>
    <x v="6"/>
    <n v="5540246176294"/>
    <x v="2"/>
    <n v="483"/>
    <n v="457.35840000000007"/>
    <n v="10691"/>
  </r>
  <r>
    <s v="2022115540246176295"/>
    <x v="6"/>
    <n v="5540246176295"/>
    <x v="2"/>
    <n v="6905"/>
    <n v="6543.8496000000005"/>
    <n v="89200"/>
  </r>
  <r>
    <s v="2022115540246176699"/>
    <x v="6"/>
    <n v="5540246176699"/>
    <x v="2"/>
    <n v="7517"/>
    <n v="3835.1232"/>
    <n v="72245"/>
  </r>
  <r>
    <s v="2022115540246177133"/>
    <x v="6"/>
    <n v="5540246177133"/>
    <x v="1"/>
    <n v="10707"/>
    <n v="38876.76"/>
    <n v="34313"/>
  </r>
  <r>
    <s v="2022115540246177376"/>
    <x v="6"/>
    <n v="5540246177376"/>
    <x v="0"/>
    <n v="1692"/>
    <n v="67936.276800000007"/>
    <n v="1167"/>
  </r>
  <r>
    <s v="2022115540246180522"/>
    <x v="6"/>
    <n v="5540246180522"/>
    <x v="0"/>
    <n v="1337"/>
    <n v="25241.500800000002"/>
    <n v="1722"/>
  </r>
  <r>
    <s v="2022115540246181016"/>
    <x v="6"/>
    <n v="5540246181016"/>
    <x v="3"/>
    <n v="16788"/>
    <n v="144075.11040000001"/>
    <n v="24110"/>
  </r>
  <r>
    <s v="2022115540246181061"/>
    <x v="6"/>
    <n v="5540246181061"/>
    <x v="3"/>
    <n v="76839"/>
    <n v="108596.50560000002"/>
    <n v="87905"/>
  </r>
  <r>
    <s v="2022115540246182684"/>
    <x v="6"/>
    <n v="5540246182684"/>
    <x v="0"/>
    <n v="455"/>
    <n v="22819.103999999999"/>
    <n v="557"/>
  </r>
  <r>
    <s v="2022115540246183130"/>
    <x v="6"/>
    <n v="5540246183130"/>
    <x v="1"/>
    <n v="5680"/>
    <n v="24048.36"/>
    <n v="8666"/>
  </r>
  <r>
    <s v="2022115540246183455"/>
    <x v="6"/>
    <n v="5540246183455"/>
    <x v="1"/>
    <n v="1044"/>
    <n v="8353.3680000000004"/>
    <n v="627"/>
  </r>
  <r>
    <s v="2022115540246183537"/>
    <x v="6"/>
    <n v="5540246183537"/>
    <x v="1"/>
    <n v="6478"/>
    <n v="9106.387200000001"/>
    <n v="3731"/>
  </r>
  <r>
    <s v="2022115540246183538"/>
    <x v="6"/>
    <n v="5540246183538"/>
    <x v="1"/>
    <n v="5160"/>
    <n v="7686.1440000000011"/>
    <n v="4288"/>
  </r>
  <r>
    <s v="2022115540246183541"/>
    <x v="6"/>
    <n v="5540246183541"/>
    <x v="1"/>
    <n v="766"/>
    <n v="6899.9040000000005"/>
    <n v="1439"/>
  </r>
  <r>
    <s v="2022115540246183542"/>
    <x v="6"/>
    <n v="5540246183542"/>
    <x v="1"/>
    <n v="1972"/>
    <n v="5544.72"/>
    <n v="859"/>
  </r>
  <r>
    <s v="2022115540246183547"/>
    <x v="6"/>
    <n v="5540246183547"/>
    <x v="3"/>
    <n v="0"/>
    <n v="0"/>
    <n v="14814"/>
  </r>
  <r>
    <s v="2022115540246183552"/>
    <x v="6"/>
    <n v="5540246183552"/>
    <x v="1"/>
    <n v="1541"/>
    <n v="2839.7952"/>
    <n v="223"/>
  </r>
  <r>
    <s v="2022115540246183554"/>
    <x v="6"/>
    <n v="5540246183554"/>
    <x v="1"/>
    <n v="1490"/>
    <n v="11193.595200000002"/>
    <n v="84"/>
  </r>
  <r>
    <s v="2022115540246183555"/>
    <x v="6"/>
    <n v="5540246183555"/>
    <x v="1"/>
    <n v="2098"/>
    <n v="2803.9824000000003"/>
    <n v="1522"/>
  </r>
  <r>
    <s v="2022115540246183558"/>
    <x v="6"/>
    <n v="5540246183558"/>
    <x v="1"/>
    <n v="4190"/>
    <n v="23093.683200000003"/>
    <n v="6496"/>
  </r>
  <r>
    <s v="2022115540246183560"/>
    <x v="6"/>
    <n v="5540246183560"/>
    <x v="1"/>
    <n v="290"/>
    <n v="7074.0000000000009"/>
    <n v="288"/>
  </r>
  <r>
    <s v="2022115540246183587"/>
    <x v="6"/>
    <n v="5540246183587"/>
    <x v="1"/>
    <n v="926"/>
    <n v="19494.820800000001"/>
    <n v="759"/>
  </r>
  <r>
    <s v="2022115540246183589"/>
    <x v="6"/>
    <n v="5540246183589"/>
    <x v="1"/>
    <n v="882"/>
    <n v="11622.528000000002"/>
    <n v="1764"/>
  </r>
  <r>
    <s v="2022115540246183844"/>
    <x v="6"/>
    <n v="5540246183844"/>
    <x v="0"/>
    <n v="471"/>
    <n v="13592.880000000001"/>
    <n v="455"/>
  </r>
  <r>
    <s v="2022115540246184036"/>
    <x v="6"/>
    <n v="5540246184036"/>
    <x v="0"/>
    <n v="72"/>
    <n v="1348.3152000000002"/>
    <n v="65"/>
  </r>
  <r>
    <s v="2022115540246185278"/>
    <x v="6"/>
    <n v="5540246185278"/>
    <x v="3"/>
    <n v="78498"/>
    <n v="109479.25440000001"/>
    <n v="82073"/>
  </r>
  <r>
    <s v="2022115540246185429"/>
    <x v="6"/>
    <n v="5540246185429"/>
    <x v="2"/>
    <n v="56"/>
    <n v="294.45120000000003"/>
    <n v="307"/>
  </r>
  <r>
    <s v="2022115540246185562"/>
    <x v="6"/>
    <n v="5540246185562"/>
    <x v="2"/>
    <n v="265"/>
    <n v="768.26880000000006"/>
    <n v="362"/>
  </r>
  <r>
    <s v="2022115540246186010"/>
    <x v="6"/>
    <n v="5540246186010"/>
    <x v="4"/>
    <n v="86"/>
    <n v="12644.942400000002"/>
    <n v="17"/>
  </r>
  <r>
    <s v="2022115540246186011"/>
    <x v="6"/>
    <n v="5540246186011"/>
    <x v="4"/>
    <n v="79"/>
    <n v="4491.5904"/>
    <n v="17"/>
  </r>
  <r>
    <s v="2022115540246186017"/>
    <x v="6"/>
    <n v="5540246186017"/>
    <x v="4"/>
    <n v="52"/>
    <n v="5403.974400000001"/>
    <n v="7"/>
  </r>
  <r>
    <s v="2022115540246186325"/>
    <x v="6"/>
    <n v="5540246186325"/>
    <x v="2"/>
    <n v="279"/>
    <n v="684.28800000000012"/>
    <n v="655"/>
  </r>
  <r>
    <s v="2022115540246186351"/>
    <x v="6"/>
    <n v="5540246186351"/>
    <x v="1"/>
    <n v="1107"/>
    <n v="65590.171199999997"/>
    <n v="188"/>
  </r>
  <r>
    <s v="2022115540246186352"/>
    <x v="6"/>
    <n v="5540246186352"/>
    <x v="1"/>
    <n v="4037"/>
    <n v="42469.920000000006"/>
    <n v="1996"/>
  </r>
  <r>
    <s v="2022115540246187882"/>
    <x v="6"/>
    <n v="5540246187882"/>
    <x v="4"/>
    <n v="40"/>
    <n v="1512.9936000000002"/>
    <n v="7"/>
  </r>
  <r>
    <s v="2022115540246187987"/>
    <x v="6"/>
    <n v="5540246187987"/>
    <x v="2"/>
    <n v="2395"/>
    <n v="1190.3328000000001"/>
    <n v="60859"/>
  </r>
  <r>
    <s v="2022115540246187995"/>
    <x v="6"/>
    <n v="5540246187995"/>
    <x v="4"/>
    <n v="1889"/>
    <n v="165661.37280000001"/>
    <n v="1469"/>
  </r>
  <r>
    <s v="2022115540246187996"/>
    <x v="6"/>
    <n v="5540246187996"/>
    <x v="4"/>
    <n v="272"/>
    <n v="12550.075200000001"/>
    <n v="24"/>
  </r>
  <r>
    <s v="2022115540246187997"/>
    <x v="6"/>
    <n v="5540246187997"/>
    <x v="4"/>
    <n v="286"/>
    <n v="14256.388800000002"/>
    <n v="128"/>
  </r>
  <r>
    <s v="2022115540246187998"/>
    <x v="6"/>
    <n v="5540246187998"/>
    <x v="4"/>
    <n v="1126"/>
    <n v="57848.472000000009"/>
    <n v="462"/>
  </r>
  <r>
    <s v="2022115540246188047"/>
    <x v="6"/>
    <n v="5540246188047"/>
    <x v="4"/>
    <n v="195"/>
    <n v="23739.6096"/>
    <n v="38"/>
  </r>
  <r>
    <s v="2022115540246188175"/>
    <x v="6"/>
    <n v="5540246188175"/>
    <x v="2"/>
    <n v="93"/>
    <n v="2697.7536000000005"/>
    <n v="632"/>
  </r>
  <r>
    <s v="2022115540246188200"/>
    <x v="6"/>
    <n v="5540246188200"/>
    <x v="2"/>
    <n v="2265"/>
    <n v="4250.0591999999997"/>
    <n v="20194"/>
  </r>
  <r>
    <s v="2022115540246188512"/>
    <x v="6"/>
    <n v="5540246188512"/>
    <x v="4"/>
    <n v="323"/>
    <n v="44207.337600000006"/>
    <n v="0"/>
  </r>
  <r>
    <s v="2022115540246190092"/>
    <x v="6"/>
    <n v="5540246190092"/>
    <x v="4"/>
    <n v="307"/>
    <n v="40035.988800000006"/>
    <n v="35"/>
  </r>
  <r>
    <s v="2022115540246190727"/>
    <x v="6"/>
    <n v="5540246190727"/>
    <x v="0"/>
    <n v="1033"/>
    <n v="11667.067200000001"/>
    <n v="952"/>
  </r>
  <r>
    <s v="2022115540246190743"/>
    <x v="6"/>
    <n v="5540246190743"/>
    <x v="2"/>
    <n v="335"/>
    <n v="2836.6848"/>
    <n v="543"/>
  </r>
  <r>
    <s v="2022115540246190831"/>
    <x v="6"/>
    <n v="5540246190831"/>
    <x v="1"/>
    <n v="580"/>
    <n v="4364.2800000000007"/>
    <n v="0"/>
  </r>
  <r>
    <s v="2022115540246190835"/>
    <x v="6"/>
    <n v="5540246190835"/>
    <x v="0"/>
    <n v="79"/>
    <n v="16673.817600000002"/>
    <n v="28"/>
  </r>
  <r>
    <s v="2022115540246191394"/>
    <x v="6"/>
    <n v="5540246191394"/>
    <x v="2"/>
    <n v="1740"/>
    <n v="9292.32"/>
    <n v="232"/>
  </r>
  <r>
    <s v="2022115540246191594"/>
    <x v="6"/>
    <n v="5540246191594"/>
    <x v="2"/>
    <n v="1504"/>
    <n v="2698.5744"/>
    <n v="3007"/>
  </r>
  <r>
    <s v="2022115540246191596"/>
    <x v="6"/>
    <n v="5540246191596"/>
    <x v="0"/>
    <n v="330"/>
    <n v="20022.681600000004"/>
    <n v="184"/>
  </r>
  <r>
    <s v="2022115540246191598"/>
    <x v="6"/>
    <n v="5540246191598"/>
    <x v="2"/>
    <n v="1601"/>
    <n v="3061.2816000000003"/>
    <n v="6404"/>
  </r>
  <r>
    <s v="2022115540246191718"/>
    <x v="6"/>
    <n v="5540246191718"/>
    <x v="1"/>
    <n v="1754"/>
    <n v="5199.3360000000002"/>
    <n v="0"/>
  </r>
  <r>
    <s v="2022115540246191736"/>
    <x v="6"/>
    <n v="5540246191736"/>
    <x v="2"/>
    <n v="249"/>
    <n v="8029.1088"/>
    <n v="0"/>
  </r>
  <r>
    <s v="2022115540246192102"/>
    <x v="6"/>
    <n v="5540246192102"/>
    <x v="2"/>
    <n v="7237"/>
    <n v="8879.4144000000015"/>
    <n v="11921"/>
  </r>
  <r>
    <s v="2022115540246192148"/>
    <x v="6"/>
    <n v="5540246192148"/>
    <x v="1"/>
    <n v="20045"/>
    <n v="72895.334399999992"/>
    <n v="65703"/>
  </r>
  <r>
    <s v="2022115540246192209"/>
    <x v="6"/>
    <n v="5540246192209"/>
    <x v="1"/>
    <n v="2604"/>
    <n v="13087.008000000002"/>
    <n v="3425"/>
  </r>
  <r>
    <s v="2022115540246192264"/>
    <x v="6"/>
    <n v="5540246192264"/>
    <x v="2"/>
    <n v="0"/>
    <n v="0"/>
    <n v="0"/>
  </r>
  <r>
    <s v="2022115540246192265"/>
    <x v="6"/>
    <n v="5540246192265"/>
    <x v="2"/>
    <n v="0"/>
    <n v="0"/>
    <n v="0"/>
  </r>
  <r>
    <s v="2022115540246192462"/>
    <x v="6"/>
    <n v="5540246192462"/>
    <x v="1"/>
    <n v="1068"/>
    <n v="7626.8736000000008"/>
    <n v="632"/>
  </r>
  <r>
    <s v="2022115540246192518"/>
    <x v="6"/>
    <n v="5540246192518"/>
    <x v="1"/>
    <n v="1253"/>
    <n v="8799.3216000000011"/>
    <n v="10942"/>
  </r>
  <r>
    <s v="2022115540246192571"/>
    <x v="6"/>
    <n v="5540246192571"/>
    <x v="1"/>
    <n v="2534"/>
    <n v="11293.560000000001"/>
    <n v="1657"/>
  </r>
  <r>
    <s v="2022115540246192594"/>
    <x v="6"/>
    <n v="5540246192594"/>
    <x v="1"/>
    <n v="195"/>
    <n v="1398.5568000000001"/>
    <n v="242"/>
  </r>
  <r>
    <s v="2022115540246192831"/>
    <x v="6"/>
    <n v="5540246192831"/>
    <x v="1"/>
    <n v="1235"/>
    <n v="10939.622400000002"/>
    <n v="659"/>
  </r>
  <r>
    <s v="2022115540246192907"/>
    <x v="6"/>
    <n v="5540246192907"/>
    <x v="3"/>
    <n v="1300"/>
    <n v="36469.440000000002"/>
    <n v="3351"/>
  </r>
  <r>
    <s v="2022115540246193316"/>
    <x v="6"/>
    <n v="5540246193316"/>
    <x v="0"/>
    <n v="265"/>
    <n v="8992.6848000000009"/>
    <n v="516"/>
  </r>
  <r>
    <s v="2022115540246193409"/>
    <x v="6"/>
    <n v="5540246193409"/>
    <x v="0"/>
    <n v="82"/>
    <n v="4173.12"/>
    <n v="5"/>
  </r>
  <r>
    <s v="2022115540246193878"/>
    <x v="6"/>
    <n v="5540246193878"/>
    <x v="3"/>
    <n v="3736"/>
    <n v="26429.760000000002"/>
    <n v="6682"/>
  </r>
  <r>
    <s v="2022115540246194467"/>
    <x v="6"/>
    <n v="5540246194467"/>
    <x v="0"/>
    <n v="61694"/>
    <n v="62148.686400000006"/>
    <n v="55848"/>
  </r>
  <r>
    <s v="2022115540246194478"/>
    <x v="6"/>
    <n v="5540246194478"/>
    <x v="4"/>
    <n v="615"/>
    <n v="26753.976000000002"/>
    <n v="701"/>
  </r>
  <r>
    <s v="2022115540246194632"/>
    <x v="6"/>
    <n v="5540246194632"/>
    <x v="0"/>
    <n v="2963"/>
    <n v="38285.481599999999"/>
    <n v="10656"/>
  </r>
  <r>
    <s v="2022115540246194790"/>
    <x v="6"/>
    <n v="5540246194790"/>
    <x v="1"/>
    <n v="4970"/>
    <n v="57371.328000000001"/>
    <n v="1775"/>
  </r>
  <r>
    <s v="2022115540246194947"/>
    <x v="6"/>
    <n v="5540246194947"/>
    <x v="4"/>
    <n v="209"/>
    <n v="5579.2800000000007"/>
    <n v="142"/>
  </r>
  <r>
    <s v="2022115540246195096"/>
    <x v="6"/>
    <n v="5540246195096"/>
    <x v="1"/>
    <n v="1560"/>
    <n v="9275.2128000000012"/>
    <n v="186"/>
  </r>
  <r>
    <s v="2022115540246195195"/>
    <x v="6"/>
    <n v="5540246195195"/>
    <x v="4"/>
    <n v="54"/>
    <n v="5010.7248000000009"/>
    <n v="0"/>
  </r>
  <r>
    <s v="2022115540246195241"/>
    <x v="6"/>
    <n v="5540246195241"/>
    <x v="1"/>
    <n v="1160"/>
    <n v="34668"/>
    <n v="743"/>
  </r>
  <r>
    <s v="2022115540246195242"/>
    <x v="6"/>
    <n v="5540246195242"/>
    <x v="1"/>
    <n v="1506"/>
    <n v="52569"/>
    <n v="696"/>
  </r>
  <r>
    <s v="2022115540246195250"/>
    <x v="6"/>
    <n v="5540246195250"/>
    <x v="0"/>
    <n v="516"/>
    <n v="20206.9728"/>
    <n v="613"/>
  </r>
  <r>
    <s v="2022115540246195653"/>
    <x v="6"/>
    <n v="5540246195653"/>
    <x v="4"/>
    <n v="205"/>
    <n v="6987.3408000000009"/>
    <n v="151"/>
  </r>
  <r>
    <s v="2022115540246195943"/>
    <x v="6"/>
    <n v="5540246195943"/>
    <x v="2"/>
    <n v="0"/>
    <n v="0"/>
    <n v="1369"/>
  </r>
  <r>
    <s v="2022115540246195944"/>
    <x v="6"/>
    <n v="5540246195944"/>
    <x v="2"/>
    <n v="812"/>
    <n v="22271.760000000002"/>
    <n v="1137"/>
  </r>
  <r>
    <s v="2022115540246195999"/>
    <x v="6"/>
    <n v="5540246195999"/>
    <x v="1"/>
    <n v="0"/>
    <n v="0"/>
    <n v="0"/>
  </r>
  <r>
    <s v="2022115540246196002"/>
    <x v="6"/>
    <n v="5540246196002"/>
    <x v="2"/>
    <n v="0"/>
    <n v="0"/>
    <n v="0"/>
  </r>
  <r>
    <s v="2022115540246196046"/>
    <x v="6"/>
    <n v="5540246196046"/>
    <x v="0"/>
    <n v="239"/>
    <n v="4341.0384000000004"/>
    <n v="799"/>
  </r>
  <r>
    <s v="2022115540246196065"/>
    <x v="6"/>
    <n v="5540246196065"/>
    <x v="0"/>
    <n v="0"/>
    <n v="0"/>
    <n v="0"/>
  </r>
  <r>
    <s v="2022115540246196092"/>
    <x v="6"/>
    <n v="5540246196092"/>
    <x v="3"/>
    <n v="1096"/>
    <n v="47254.752000000008"/>
    <n v="1244"/>
  </r>
  <r>
    <s v="2022115540246196148"/>
    <x v="6"/>
    <n v="5540246196148"/>
    <x v="4"/>
    <n v="0"/>
    <n v="0"/>
    <n v="418"/>
  </r>
  <r>
    <s v="2022125540246170256"/>
    <x v="7"/>
    <n v="5540246170256"/>
    <x v="0"/>
    <n v="5390"/>
    <n v="38746.512000000002"/>
    <n v="9691"/>
  </r>
  <r>
    <s v="2022125540246171759"/>
    <x v="7"/>
    <n v="5540246171759"/>
    <x v="1"/>
    <n v="5455"/>
    <n v="32439.268800000002"/>
    <n v="7508"/>
  </r>
  <r>
    <s v="2022125540246171888"/>
    <x v="7"/>
    <n v="5540246171888"/>
    <x v="0"/>
    <n v="1641"/>
    <n v="29189.376000000004"/>
    <n v="2441"/>
  </r>
  <r>
    <s v="2022125540246171933"/>
    <x v="7"/>
    <n v="5540246171933"/>
    <x v="2"/>
    <n v="0"/>
    <n v="0"/>
    <n v="12139"/>
  </r>
  <r>
    <s v="2022125540246172539"/>
    <x v="7"/>
    <n v="5540246172539"/>
    <x v="2"/>
    <n v="33"/>
    <n v="710.0784000000001"/>
    <n v="184"/>
  </r>
  <r>
    <s v="2022125540246172669"/>
    <x v="7"/>
    <n v="5540246172669"/>
    <x v="2"/>
    <n v="28"/>
    <n v="390.18239999999997"/>
    <n v="1657"/>
  </r>
  <r>
    <s v="2022125540246172978"/>
    <x v="7"/>
    <n v="5540246172978"/>
    <x v="2"/>
    <n v="1587"/>
    <n v="1279.4544000000001"/>
    <n v="15452"/>
  </r>
  <r>
    <s v="2022125540246173472"/>
    <x v="7"/>
    <n v="5540246173472"/>
    <x v="2"/>
    <n v="446"/>
    <n v="10511.510399999999"/>
    <n v="933"/>
  </r>
  <r>
    <s v="2022125540246173492"/>
    <x v="7"/>
    <n v="5540246173492"/>
    <x v="3"/>
    <n v="2228"/>
    <n v="34732.800000000003"/>
    <n v="1337"/>
  </r>
  <r>
    <s v="2022125540246173906"/>
    <x v="7"/>
    <n v="5540246173906"/>
    <x v="3"/>
    <n v="3392"/>
    <n v="66808.972800000003"/>
    <n v="2562"/>
  </r>
  <r>
    <s v="2022125540246174095"/>
    <x v="7"/>
    <n v="5540246174095"/>
    <x v="2"/>
    <n v="56"/>
    <n v="1777.5936000000002"/>
    <n v="230"/>
  </r>
  <r>
    <s v="2022125540246174174"/>
    <x v="7"/>
    <n v="5540246174174"/>
    <x v="2"/>
    <n v="35"/>
    <n v="481.46400000000006"/>
    <n v="826"/>
  </r>
  <r>
    <s v="2022125540246175047"/>
    <x v="7"/>
    <n v="5540246175047"/>
    <x v="2"/>
    <n v="140"/>
    <n v="1503.3600000000001"/>
    <n v="1142"/>
  </r>
  <r>
    <s v="2022125540246175049"/>
    <x v="7"/>
    <n v="5540246175049"/>
    <x v="2"/>
    <n v="585"/>
    <n v="6237.9072000000006"/>
    <n v="5861"/>
  </r>
  <r>
    <s v="2022125540246175050"/>
    <x v="7"/>
    <n v="5540246175050"/>
    <x v="2"/>
    <n v="1086"/>
    <n v="12890.750400000001"/>
    <n v="4135"/>
  </r>
  <r>
    <s v="2022125540246176294"/>
    <x v="7"/>
    <n v="5540246176294"/>
    <x v="2"/>
    <n v="1300"/>
    <n v="1231.3728000000001"/>
    <n v="10617"/>
  </r>
  <r>
    <s v="2022125540246176295"/>
    <x v="7"/>
    <n v="5540246176295"/>
    <x v="2"/>
    <n v="6200"/>
    <n v="5875.4160000000002"/>
    <n v="87669"/>
  </r>
  <r>
    <s v="2022125540246176699"/>
    <x v="7"/>
    <n v="5540246176699"/>
    <x v="2"/>
    <n v="627"/>
    <n v="320.76000000000005"/>
    <n v="80806"/>
  </r>
  <r>
    <s v="2022125540246177133"/>
    <x v="7"/>
    <n v="5540246177133"/>
    <x v="1"/>
    <n v="20846"/>
    <n v="86480.265600000013"/>
    <n v="36817"/>
  </r>
  <r>
    <s v="2022125540246177376"/>
    <x v="7"/>
    <n v="5540246177376"/>
    <x v="0"/>
    <n v="1945"/>
    <n v="78166.512000000002"/>
    <n v="1017"/>
  </r>
  <r>
    <s v="2022125540246180522"/>
    <x v="7"/>
    <n v="5540246180522"/>
    <x v="0"/>
    <n v="729"/>
    <n v="14005.656000000001"/>
    <n v="1856"/>
  </r>
  <r>
    <s v="2022125540246181016"/>
    <x v="7"/>
    <n v="5540246181016"/>
    <x v="3"/>
    <n v="29427"/>
    <n v="256275.6624"/>
    <n v="19656"/>
  </r>
  <r>
    <s v="2022125540246181061"/>
    <x v="7"/>
    <n v="5540246181061"/>
    <x v="3"/>
    <n v="80388"/>
    <n v="117954.14400000001"/>
    <n v="84356"/>
  </r>
  <r>
    <s v="2022125540246182684"/>
    <x v="7"/>
    <n v="5540246182684"/>
    <x v="0"/>
    <n v="362"/>
    <n v="18162.144"/>
    <n v="601"/>
  </r>
  <r>
    <s v="2022125540246183130"/>
    <x v="7"/>
    <n v="5540246183130"/>
    <x v="1"/>
    <n v="4511"/>
    <n v="19097.251200000002"/>
    <n v="9438"/>
  </r>
  <r>
    <s v="2022125540246183455"/>
    <x v="7"/>
    <n v="5540246183455"/>
    <x v="1"/>
    <n v="418"/>
    <n v="3341.3472000000002"/>
    <n v="604"/>
  </r>
  <r>
    <s v="2022125540246183537"/>
    <x v="7"/>
    <n v="5540246183537"/>
    <x v="1"/>
    <n v="2747"/>
    <n v="3861.7344000000003"/>
    <n v="4251"/>
  </r>
  <r>
    <s v="2022125540246183538"/>
    <x v="7"/>
    <n v="5540246183538"/>
    <x v="1"/>
    <n v="4548"/>
    <n v="6858.4319999999998"/>
    <n v="4808"/>
  </r>
  <r>
    <s v="2022125540246183541"/>
    <x v="7"/>
    <n v="5540246183541"/>
    <x v="1"/>
    <n v="2112"/>
    <n v="19027.007999999998"/>
    <n v="1392"/>
  </r>
  <r>
    <s v="2022125540246183542"/>
    <x v="7"/>
    <n v="5540246183542"/>
    <x v="1"/>
    <n v="1114"/>
    <n v="3131.136"/>
    <n v="1114"/>
  </r>
  <r>
    <s v="2022125540246183547"/>
    <x v="7"/>
    <n v="5540246183547"/>
    <x v="3"/>
    <n v="9802"/>
    <n v="141270.48000000001"/>
    <n v="17505"/>
  </r>
  <r>
    <s v="2022125540246183552"/>
    <x v="7"/>
    <n v="5540246183552"/>
    <x v="1"/>
    <n v="1318"/>
    <n v="2429.2224000000006"/>
    <n v="446"/>
  </r>
  <r>
    <s v="2022125540246183554"/>
    <x v="7"/>
    <n v="5540246183554"/>
    <x v="1"/>
    <n v="1406"/>
    <n v="10565.942400000002"/>
    <n v="516"/>
  </r>
  <r>
    <s v="2022125540246183555"/>
    <x v="7"/>
    <n v="5540246183555"/>
    <x v="1"/>
    <n v="576"/>
    <n v="769.21920000000011"/>
    <n v="1188"/>
  </r>
  <r>
    <s v="2022125540246183558"/>
    <x v="7"/>
    <n v="5540246183558"/>
    <x v="1"/>
    <n v="8051"/>
    <n v="46380.297600000005"/>
    <n v="7401"/>
  </r>
  <r>
    <s v="2022125540246183560"/>
    <x v="7"/>
    <n v="5540246183560"/>
    <x v="1"/>
    <n v="448"/>
    <n v="10922.256000000001"/>
    <n v="481"/>
  </r>
  <r>
    <s v="2022125540246183587"/>
    <x v="7"/>
    <n v="5540246183587"/>
    <x v="1"/>
    <n v="1177"/>
    <n v="24771.614400000002"/>
    <n v="773"/>
  </r>
  <r>
    <s v="2022125540246183589"/>
    <x v="7"/>
    <n v="5540246183589"/>
    <x v="1"/>
    <n v="2355"/>
    <n v="31044.384000000002"/>
    <n v="1984"/>
  </r>
  <r>
    <s v="2022125540246183844"/>
    <x v="7"/>
    <n v="5540246183844"/>
    <x v="0"/>
    <n v="481"/>
    <n v="13860.720000000001"/>
    <n v="411"/>
  </r>
  <r>
    <s v="2022125540246185278"/>
    <x v="7"/>
    <n v="5540246185278"/>
    <x v="3"/>
    <n v="56114"/>
    <n v="78261.37920000001"/>
    <n v="86114"/>
  </r>
  <r>
    <s v="2022125540246185429"/>
    <x v="7"/>
    <n v="5540246185429"/>
    <x v="2"/>
    <n v="168"/>
    <n v="883.35360000000003"/>
    <n v="321"/>
  </r>
  <r>
    <s v="2022125540246185562"/>
    <x v="7"/>
    <n v="5540246185562"/>
    <x v="2"/>
    <n v="168"/>
    <n v="485.22239999999999"/>
    <n v="529"/>
  </r>
  <r>
    <s v="2022125540246186010"/>
    <x v="7"/>
    <n v="5540246186010"/>
    <x v="4"/>
    <n v="70"/>
    <n v="10252.656000000001"/>
    <n v="14"/>
  </r>
  <r>
    <s v="2022125540246186011"/>
    <x v="7"/>
    <n v="5540246186011"/>
    <x v="4"/>
    <n v="63"/>
    <n v="3566.8512000000001"/>
    <n v="12"/>
  </r>
  <r>
    <s v="2022125540246186017"/>
    <x v="7"/>
    <n v="5540246186017"/>
    <x v="4"/>
    <n v="45"/>
    <n v="4667.0688"/>
    <n v="10"/>
  </r>
  <r>
    <s v="2022125540246186325"/>
    <x v="7"/>
    <n v="5540246186325"/>
    <x v="2"/>
    <n v="181"/>
    <n v="444.78719999999998"/>
    <n v="794"/>
  </r>
  <r>
    <s v="2022125540246186351"/>
    <x v="7"/>
    <n v="5540246186351"/>
    <x v="1"/>
    <n v="919"/>
    <n v="54452.217600000004"/>
    <n v="188"/>
  </r>
  <r>
    <s v="2022125540246186352"/>
    <x v="7"/>
    <n v="5540246186352"/>
    <x v="1"/>
    <n v="2123"/>
    <n v="22333.32"/>
    <n v="1914"/>
  </r>
  <r>
    <s v="2022125540246187882"/>
    <x v="7"/>
    <n v="5540246187882"/>
    <x v="4"/>
    <n v="195"/>
    <n v="7813.152"/>
    <n v="7"/>
  </r>
  <r>
    <s v="2022125540246187987"/>
    <x v="7"/>
    <n v="5540246187987"/>
    <x v="2"/>
    <n v="335"/>
    <n v="166.10400000000001"/>
    <n v="59300"/>
  </r>
  <r>
    <s v="2022125540246187995"/>
    <x v="7"/>
    <n v="5540246187995"/>
    <x v="4"/>
    <n v="3084"/>
    <n v="270471.70080000005"/>
    <n v="1228"/>
  </r>
  <r>
    <s v="2022125540246187996"/>
    <x v="7"/>
    <n v="5540246187996"/>
    <x v="4"/>
    <n v="249"/>
    <n v="11477.4192"/>
    <n v="10"/>
  </r>
  <r>
    <s v="2022125540246187997"/>
    <x v="7"/>
    <n v="5540246187997"/>
    <x v="4"/>
    <n v="362"/>
    <n v="18081.2736"/>
    <n v="93"/>
  </r>
  <r>
    <s v="2022125540246187998"/>
    <x v="7"/>
    <n v="5540246187998"/>
    <x v="4"/>
    <n v="1891"/>
    <n v="97209.288000000015"/>
    <n v="432"/>
  </r>
  <r>
    <s v="2022125540246188047"/>
    <x v="7"/>
    <n v="5540246188047"/>
    <x v="4"/>
    <n v="158"/>
    <n v="19217.779200000004"/>
    <n v="31"/>
  </r>
  <r>
    <s v="2022125540246188175"/>
    <x v="7"/>
    <n v="5540246188175"/>
    <x v="2"/>
    <n v="19"/>
    <n v="539.5680000000001"/>
    <n v="956"/>
  </r>
  <r>
    <s v="2022125540246188200"/>
    <x v="7"/>
    <n v="5540246188200"/>
    <x v="2"/>
    <n v="632"/>
    <n v="1184.4576000000002"/>
    <n v="16964"/>
  </r>
  <r>
    <s v="2022125540246188512"/>
    <x v="7"/>
    <n v="5540246188512"/>
    <x v="4"/>
    <n v="323"/>
    <n v="44207.337600000006"/>
    <n v="0"/>
  </r>
  <r>
    <s v="2022125540246190092"/>
    <x v="7"/>
    <n v="5540246190092"/>
    <x v="4"/>
    <n v="272"/>
    <n v="35486.424000000006"/>
    <n v="42"/>
  </r>
  <r>
    <s v="2022125540246190727"/>
    <x v="7"/>
    <n v="5540246190727"/>
    <x v="0"/>
    <n v="93"/>
    <n v="1048.7232000000001"/>
    <n v="720"/>
  </r>
  <r>
    <s v="2022125540246190743"/>
    <x v="7"/>
    <n v="5540246190743"/>
    <x v="2"/>
    <n v="209"/>
    <n v="1796.6448"/>
    <n v="766"/>
  </r>
  <r>
    <s v="2022125540246190831"/>
    <x v="7"/>
    <n v="5540246190831"/>
    <x v="1"/>
    <n v="580"/>
    <n v="4364.2800000000007"/>
    <n v="93"/>
  </r>
  <r>
    <s v="2022125540246190835"/>
    <x v="7"/>
    <n v="5540246190835"/>
    <x v="0"/>
    <n v="52"/>
    <n v="10788.9408"/>
    <n v="26"/>
  </r>
  <r>
    <s v="2022125540246191394"/>
    <x v="7"/>
    <n v="5540246191394"/>
    <x v="2"/>
    <n v="1508"/>
    <n v="8053.344000000001"/>
    <n v="1508"/>
  </r>
  <r>
    <s v="2022125540246191594"/>
    <x v="7"/>
    <n v="5540246191594"/>
    <x v="2"/>
    <n v="2979"/>
    <n v="5347.2096000000001"/>
    <n v="2979"/>
  </r>
  <r>
    <s v="2022125540246191596"/>
    <x v="7"/>
    <n v="5540246191596"/>
    <x v="0"/>
    <n v="147"/>
    <n v="8883.3024000000005"/>
    <n v="212"/>
  </r>
  <r>
    <s v="2022125540246191598"/>
    <x v="7"/>
    <n v="5540246191598"/>
    <x v="2"/>
    <n v="1476"/>
    <n v="2821.6943999999999"/>
    <n v="4594"/>
  </r>
  <r>
    <s v="2022125540246191718"/>
    <x v="7"/>
    <n v="5540246191718"/>
    <x v="1"/>
    <n v="1754"/>
    <n v="5199.3360000000002"/>
    <n v="293"/>
  </r>
  <r>
    <s v="2022125540246191736"/>
    <x v="7"/>
    <n v="5540246191736"/>
    <x v="2"/>
    <n v="898"/>
    <n v="29523.009600000001"/>
    <n v="82"/>
  </r>
  <r>
    <s v="2022125540246192102"/>
    <x v="7"/>
    <n v="5540246192102"/>
    <x v="2"/>
    <n v="3216"/>
    <n v="3951.7632000000003"/>
    <n v="12116"/>
  </r>
  <r>
    <s v="2022125540246192148"/>
    <x v="7"/>
    <n v="5540246192148"/>
    <x v="1"/>
    <n v="6682"/>
    <n v="27458.611199999999"/>
    <n v="62919"/>
  </r>
  <r>
    <s v="2022125540246192209"/>
    <x v="7"/>
    <n v="5540246192209"/>
    <x v="1"/>
    <n v="3606"/>
    <n v="18615.916799999999"/>
    <n v="3564"/>
  </r>
  <r>
    <s v="2022125540246192462"/>
    <x v="7"/>
    <n v="5540246192462"/>
    <x v="1"/>
    <n v="873"/>
    <n v="6235.7472000000007"/>
    <n v="632"/>
  </r>
  <r>
    <s v="2022125540246192518"/>
    <x v="7"/>
    <n v="5540246192518"/>
    <x v="1"/>
    <n v="5012"/>
    <n v="38808.460800000008"/>
    <n v="10858"/>
  </r>
  <r>
    <s v="2022125540246192571"/>
    <x v="7"/>
    <n v="5540246192571"/>
    <x v="1"/>
    <n v="1991"/>
    <n v="8880.9264000000003"/>
    <n v="1573"/>
  </r>
  <r>
    <s v="2022125540246192594"/>
    <x v="7"/>
    <n v="5540246192594"/>
    <x v="1"/>
    <n v="251"/>
    <n v="1826.5824"/>
    <n v="901"/>
  </r>
  <r>
    <s v="2022125540246192831"/>
    <x v="7"/>
    <n v="5540246192831"/>
    <x v="1"/>
    <n v="576"/>
    <n v="5099.6736000000001"/>
    <n v="780"/>
  </r>
  <r>
    <s v="2022125540246192907"/>
    <x v="7"/>
    <n v="5540246192907"/>
    <x v="3"/>
    <n v="2404"/>
    <n v="67468.464000000007"/>
    <n v="4659"/>
  </r>
  <r>
    <s v="2022125540246193316"/>
    <x v="7"/>
    <n v="5540246193316"/>
    <x v="0"/>
    <n v="864"/>
    <n v="29344.550400000004"/>
    <n v="594"/>
  </r>
  <r>
    <s v="2022125540246193409"/>
    <x v="7"/>
    <n v="5540246193409"/>
    <x v="0"/>
    <n v="77"/>
    <n v="3934.6559999999999"/>
    <n v="14"/>
  </r>
  <r>
    <s v="2022125540246193878"/>
    <x v="7"/>
    <n v="5540246193878"/>
    <x v="3"/>
    <n v="13804"/>
    <n v="97675.200000000012"/>
    <n v="6682"/>
  </r>
  <r>
    <s v="2022125540246194467"/>
    <x v="7"/>
    <n v="5540246194467"/>
    <x v="0"/>
    <n v="64422"/>
    <n v="64897.156800000004"/>
    <n v="54901"/>
  </r>
  <r>
    <s v="2022125540246194478"/>
    <x v="7"/>
    <n v="5540246194478"/>
    <x v="4"/>
    <n v="14"/>
    <n v="605.75040000000001"/>
    <n v="17"/>
  </r>
  <r>
    <s v="2022125540246194632"/>
    <x v="7"/>
    <n v="5540246194632"/>
    <x v="0"/>
    <n v="1924"/>
    <n v="24854.083200000001"/>
    <n v="10009"/>
  </r>
  <r>
    <s v="2022125540246194790"/>
    <x v="7"/>
    <n v="5540246194790"/>
    <x v="1"/>
    <n v="3174"/>
    <n v="36640.512000000002"/>
    <n v="1671"/>
  </r>
  <r>
    <s v="2022125540246194947"/>
    <x v="7"/>
    <n v="5540246194947"/>
    <x v="4"/>
    <n v="68"/>
    <n v="1797.768"/>
    <n v="72"/>
  </r>
  <r>
    <s v="2022125540246195096"/>
    <x v="7"/>
    <n v="5540246195096"/>
    <x v="1"/>
    <n v="1374"/>
    <n v="8171.0208000000011"/>
    <n v="103"/>
  </r>
  <r>
    <s v="2022125540246195195"/>
    <x v="7"/>
    <n v="5540246195195"/>
    <x v="4"/>
    <n v="54"/>
    <n v="5010.7248000000009"/>
    <n v="0"/>
  </r>
  <r>
    <s v="2022125540246195241"/>
    <x v="7"/>
    <n v="5540246195241"/>
    <x v="1"/>
    <n v="1184"/>
    <n v="36216.2016"/>
    <n v="604"/>
  </r>
  <r>
    <s v="2022125540246195242"/>
    <x v="7"/>
    <n v="5540246195242"/>
    <x v="1"/>
    <n v="1529"/>
    <n v="53666.539199999999"/>
    <n v="696"/>
  </r>
  <r>
    <s v="2022125540246195250"/>
    <x v="7"/>
    <n v="5540246195250"/>
    <x v="0"/>
    <n v="780"/>
    <n v="30583.526400000002"/>
    <n v="796"/>
  </r>
  <r>
    <s v="2022125540246195653"/>
    <x v="7"/>
    <n v="5540246195653"/>
    <x v="4"/>
    <n v="492"/>
    <n v="16833.139200000001"/>
    <n v="168"/>
  </r>
  <r>
    <s v="2022125540246195943"/>
    <x v="7"/>
    <n v="5540246195943"/>
    <x v="2"/>
    <n v="673"/>
    <n v="20019.743999999999"/>
    <n v="836"/>
  </r>
  <r>
    <s v="2022125540246195944"/>
    <x v="7"/>
    <n v="5540246195944"/>
    <x v="2"/>
    <n v="140"/>
    <n v="3818.0160000000001"/>
    <n v="232"/>
  </r>
  <r>
    <s v="2022125540246195999"/>
    <x v="7"/>
    <n v="5540246195999"/>
    <x v="1"/>
    <n v="5012"/>
    <n v="23906.5344"/>
    <n v="244"/>
  </r>
  <r>
    <s v="2022125540246196002"/>
    <x v="7"/>
    <n v="5540246196002"/>
    <x v="2"/>
    <n v="845"/>
    <n v="40790.131200000003"/>
    <n v="26"/>
  </r>
  <r>
    <s v="2022125540246196046"/>
    <x v="7"/>
    <n v="5540246196046"/>
    <x v="0"/>
    <n v="919"/>
    <n v="16689.801600000003"/>
    <n v="785"/>
  </r>
  <r>
    <s v="2022125540246196065"/>
    <x v="7"/>
    <n v="5540246196065"/>
    <x v="0"/>
    <n v="891"/>
    <n v="20594.995200000001"/>
    <n v="116"/>
  </r>
  <r>
    <s v="2022125540246196092"/>
    <x v="7"/>
    <n v="5540246196092"/>
    <x v="3"/>
    <n v="1782"/>
    <n v="76889.088000000018"/>
    <n v="1225"/>
  </r>
  <r>
    <s v="2022125540246196148"/>
    <x v="7"/>
    <n v="5540246196148"/>
    <x v="4"/>
    <n v="362"/>
    <n v="16450.387200000001"/>
    <n v="666"/>
  </r>
  <r>
    <s v="2022125540246196466"/>
    <x v="7"/>
    <n v="5540246196466"/>
    <x v="0"/>
    <n v="0"/>
    <n v="0"/>
    <n v="966"/>
  </r>
  <r>
    <s v="2023015540246170256"/>
    <x v="8"/>
    <n v="5540246170256"/>
    <x v="0"/>
    <n v="8503"/>
    <n v="61969.5792"/>
    <n v="1332"/>
  </r>
  <r>
    <s v="2023015540246171759"/>
    <x v="8"/>
    <n v="5540246171759"/>
    <x v="1"/>
    <n v="2636"/>
    <n v="16366.5792"/>
    <n v="854"/>
  </r>
  <r>
    <s v="2023015540246171888"/>
    <x v="8"/>
    <n v="5540246171888"/>
    <x v="0"/>
    <n v="1297"/>
    <n v="23644.094400000002"/>
    <n v="369"/>
  </r>
  <r>
    <s v="2023015540246171933"/>
    <x v="8"/>
    <n v="5540246171933"/>
    <x v="2"/>
    <n v="0"/>
    <n v="0"/>
    <n v="2784"/>
  </r>
  <r>
    <s v="2023015540246172539"/>
    <x v="8"/>
    <n v="5540246172539"/>
    <x v="2"/>
    <n v="49"/>
    <n v="1065.2256000000002"/>
    <n v="21"/>
  </r>
  <r>
    <s v="2023015540246172669"/>
    <x v="8"/>
    <n v="5540246172669"/>
    <x v="2"/>
    <n v="265"/>
    <n v="3706.9056000000005"/>
    <n v="279"/>
  </r>
  <r>
    <s v="2023015540246172978"/>
    <x v="8"/>
    <n v="5540246172978"/>
    <x v="2"/>
    <n v="1170"/>
    <n v="942.75360000000001"/>
    <n v="1671"/>
  </r>
  <r>
    <s v="2023015540246173472"/>
    <x v="8"/>
    <n v="5540246173472"/>
    <x v="2"/>
    <n v="348"/>
    <n v="8228.9519999999993"/>
    <n v="0"/>
  </r>
  <r>
    <s v="2023015540246173492"/>
    <x v="8"/>
    <n v="5540246173492"/>
    <x v="3"/>
    <n v="891"/>
    <n v="13893.12"/>
    <n v="0"/>
  </r>
  <r>
    <s v="2023015540246173906"/>
    <x v="8"/>
    <n v="5540246173906"/>
    <x v="3"/>
    <n v="2037"/>
    <n v="41111.8848"/>
    <n v="822"/>
  </r>
  <r>
    <s v="2023015540246174095"/>
    <x v="8"/>
    <n v="5540246174095"/>
    <x v="2"/>
    <n v="35"/>
    <n v="1128.9023999999999"/>
    <n v="7"/>
  </r>
  <r>
    <s v="2023015540246174174"/>
    <x v="8"/>
    <n v="5540246174174"/>
    <x v="2"/>
    <n v="91"/>
    <n v="1251.8063999999999"/>
    <n v="96"/>
  </r>
  <r>
    <s v="2023015540246175047"/>
    <x v="8"/>
    <n v="5540246175047"/>
    <x v="2"/>
    <n v="404"/>
    <n v="4374.7776000000003"/>
    <n v="84"/>
  </r>
  <r>
    <s v="2023015540246175049"/>
    <x v="8"/>
    <n v="5540246175049"/>
    <x v="2"/>
    <n v="140"/>
    <n v="1550.0160000000001"/>
    <n v="975"/>
  </r>
  <r>
    <s v="2023015540246175050"/>
    <x v="8"/>
    <n v="5540246175050"/>
    <x v="2"/>
    <n v="474"/>
    <n v="5789.1455999999998"/>
    <n v="516"/>
  </r>
  <r>
    <s v="2023015540246176294"/>
    <x v="8"/>
    <n v="5540246176294"/>
    <x v="2"/>
    <n v="409"/>
    <n v="386.98560000000003"/>
    <n v="1411"/>
  </r>
  <r>
    <s v="2023015540246176295"/>
    <x v="8"/>
    <n v="5540246176295"/>
    <x v="2"/>
    <n v="11886"/>
    <n v="11264.8752"/>
    <n v="11099"/>
  </r>
  <r>
    <s v="2023015540246176699"/>
    <x v="8"/>
    <n v="5540246176699"/>
    <x v="2"/>
    <n v="4803"/>
    <n v="2459.1600000000003"/>
    <n v="11484"/>
  </r>
  <r>
    <s v="2023015540246177133"/>
    <x v="8"/>
    <n v="5540246177133"/>
    <x v="1"/>
    <n v="12366"/>
    <n v="55791.028800000007"/>
    <n v="5708"/>
  </r>
  <r>
    <s v="2023015540246177376"/>
    <x v="8"/>
    <n v="5540246177376"/>
    <x v="0"/>
    <n v="928"/>
    <n v="37310.976000000002"/>
    <n v="184"/>
  </r>
  <r>
    <s v="2023015540246180522"/>
    <x v="8"/>
    <n v="5540246180522"/>
    <x v="0"/>
    <n v="543"/>
    <n v="10564.689600000002"/>
    <n v="279"/>
  </r>
  <r>
    <s v="2023015540246181016"/>
    <x v="8"/>
    <n v="5540246181016"/>
    <x v="3"/>
    <n v="17456"/>
    <n v="152767.29600000003"/>
    <n v="3536"/>
  </r>
  <r>
    <s v="2023015540246181061"/>
    <x v="8"/>
    <n v="5540246181061"/>
    <x v="3"/>
    <n v="13886"/>
    <n v="20477.3184"/>
    <n v="13364"/>
  </r>
  <r>
    <s v="2023015540246182684"/>
    <x v="8"/>
    <n v="5540246182684"/>
    <x v="0"/>
    <n v="226"/>
    <n v="11293.128000000001"/>
    <n v="79"/>
  </r>
  <r>
    <s v="2023015540246183130"/>
    <x v="8"/>
    <n v="5540246183130"/>
    <x v="1"/>
    <n v="11986"/>
    <n v="50749.113600000004"/>
    <n v="1379"/>
  </r>
  <r>
    <s v="2023015540246183455"/>
    <x v="8"/>
    <n v="5540246183455"/>
    <x v="1"/>
    <n v="859"/>
    <n v="6906.6864000000005"/>
    <n v="24"/>
  </r>
  <r>
    <s v="2023015540246183537"/>
    <x v="8"/>
    <n v="5540246183537"/>
    <x v="1"/>
    <n v="6200"/>
    <n v="8714.9951999999994"/>
    <n v="650"/>
  </r>
  <r>
    <s v="2023015540246183538"/>
    <x v="8"/>
    <n v="5540246183538"/>
    <x v="1"/>
    <n v="3416"/>
    <n v="5188.9680000000008"/>
    <n v="761"/>
  </r>
  <r>
    <s v="2023015540246183541"/>
    <x v="8"/>
    <n v="5540246183541"/>
    <x v="1"/>
    <n v="2413"/>
    <n v="25748.236800000002"/>
    <n v="372"/>
  </r>
  <r>
    <s v="2023015540246183547"/>
    <x v="8"/>
    <n v="5540246183547"/>
    <x v="3"/>
    <n v="1207"/>
    <n v="17387.136000000002"/>
    <n v="1207"/>
  </r>
  <r>
    <s v="2023015540246183552"/>
    <x v="8"/>
    <n v="5540246183552"/>
    <x v="1"/>
    <n v="873"/>
    <n v="1608.0768"/>
    <n v="56"/>
  </r>
  <r>
    <s v="2023015540246183554"/>
    <x v="8"/>
    <n v="5540246183554"/>
    <x v="1"/>
    <n v="1782"/>
    <n v="13589.553600000001"/>
    <n v="0"/>
  </r>
  <r>
    <s v="2023015540246183555"/>
    <x v="8"/>
    <n v="5540246183555"/>
    <x v="1"/>
    <n v="3750"/>
    <n v="5012.4528"/>
    <n v="260"/>
  </r>
  <r>
    <s v="2023015540246183558"/>
    <x v="8"/>
    <n v="5540246183558"/>
    <x v="1"/>
    <n v="7146"/>
    <n v="42218.668800000007"/>
    <n v="1021"/>
  </r>
  <r>
    <s v="2023015540246183560"/>
    <x v="8"/>
    <n v="5540246183560"/>
    <x v="1"/>
    <n v="1082"/>
    <n v="24858.014400000004"/>
    <n v="75"/>
  </r>
  <r>
    <s v="2023015540246183587"/>
    <x v="8"/>
    <n v="5540246183587"/>
    <x v="1"/>
    <n v="905"/>
    <n v="19055.088"/>
    <n v="140"/>
  </r>
  <r>
    <s v="2023015540246183589"/>
    <x v="8"/>
    <n v="5540246183589"/>
    <x v="1"/>
    <n v="1021"/>
    <n v="13457.664000000001"/>
    <n v="430"/>
  </r>
  <r>
    <s v="2023015540246183844"/>
    <x v="8"/>
    <n v="5540246183844"/>
    <x v="0"/>
    <n v="256"/>
    <n v="7365.6"/>
    <n v="79"/>
  </r>
  <r>
    <s v="2023015540246185278"/>
    <x v="8"/>
    <n v="5540246185278"/>
    <x v="3"/>
    <n v="0"/>
    <n v="0"/>
    <n v="14923"/>
  </r>
  <r>
    <s v="2023015540246185429"/>
    <x v="8"/>
    <n v="5540246185429"/>
    <x v="2"/>
    <n v="126"/>
    <n v="662.51520000000005"/>
    <n v="42"/>
  </r>
  <r>
    <s v="2023015540246185562"/>
    <x v="8"/>
    <n v="5540246185562"/>
    <x v="2"/>
    <n v="362"/>
    <n v="1051.3152000000002"/>
    <n v="209"/>
  </r>
  <r>
    <s v="2023015540246186010"/>
    <x v="8"/>
    <n v="5540246186010"/>
    <x v="4"/>
    <n v="56"/>
    <n v="8202.1248000000014"/>
    <n v="5"/>
  </r>
  <r>
    <s v="2023015540246186011"/>
    <x v="8"/>
    <n v="5540246186011"/>
    <x v="4"/>
    <n v="52"/>
    <n v="2906.3232000000003"/>
    <n v="0"/>
  </r>
  <r>
    <s v="2023015540246186017"/>
    <x v="8"/>
    <n v="5540246186017"/>
    <x v="4"/>
    <n v="35"/>
    <n v="3684.5280000000002"/>
    <n v="3"/>
  </r>
  <r>
    <s v="2023015540246186325"/>
    <x v="8"/>
    <n v="5540246186325"/>
    <x v="2"/>
    <n v="362"/>
    <n v="889.57439999999997"/>
    <n v="70"/>
  </r>
  <r>
    <s v="2023015540246186351"/>
    <x v="8"/>
    <n v="5540246186351"/>
    <x v="1"/>
    <n v="731"/>
    <n v="43314.264000000003"/>
    <n v="0"/>
  </r>
  <r>
    <s v="2023015540246186352"/>
    <x v="8"/>
    <n v="5540246186352"/>
    <x v="1"/>
    <n v="2088"/>
    <n v="21967.200000000001"/>
    <n v="256"/>
  </r>
  <r>
    <s v="2023015540246187882"/>
    <x v="8"/>
    <n v="5540246187882"/>
    <x v="4"/>
    <n v="188"/>
    <n v="7534.1232000000009"/>
    <n v="3"/>
  </r>
  <r>
    <s v="2023015540246187987"/>
    <x v="8"/>
    <n v="5540246187987"/>
    <x v="2"/>
    <n v="2339"/>
    <n v="1162.6848"/>
    <n v="6905"/>
  </r>
  <r>
    <s v="2023015540246187995"/>
    <x v="8"/>
    <n v="5540246187995"/>
    <x v="4"/>
    <n v="3172"/>
    <n v="278205.27840000001"/>
    <n v="179"/>
  </r>
  <r>
    <s v="2023015540246187996"/>
    <x v="8"/>
    <n v="5540246187996"/>
    <x v="4"/>
    <n v="258"/>
    <n v="11906.481600000001"/>
    <n v="0"/>
  </r>
  <r>
    <s v="2023015540246187997"/>
    <x v="8"/>
    <n v="5540246187997"/>
    <x v="4"/>
    <n v="272"/>
    <n v="13560.955200000002"/>
    <n v="10"/>
  </r>
  <r>
    <s v="2023015540246187998"/>
    <x v="8"/>
    <n v="5540246187998"/>
    <x v="4"/>
    <n v="1467"/>
    <n v="75381.926400000011"/>
    <n v="61"/>
  </r>
  <r>
    <s v="2023015540246188047"/>
    <x v="8"/>
    <n v="5540246188047"/>
    <x v="4"/>
    <n v="128"/>
    <n v="15543.792000000001"/>
    <n v="7"/>
  </r>
  <r>
    <s v="2023015540246188175"/>
    <x v="8"/>
    <n v="5540246188175"/>
    <x v="2"/>
    <n v="168"/>
    <n v="4856.2848000000004"/>
    <n v="186"/>
  </r>
  <r>
    <s v="2023015540246188200"/>
    <x v="8"/>
    <n v="5540246188200"/>
    <x v="2"/>
    <n v="632"/>
    <n v="1184.4576000000002"/>
    <n v="3490"/>
  </r>
  <r>
    <s v="2023015540246188512"/>
    <x v="8"/>
    <n v="5540246188512"/>
    <x v="4"/>
    <n v="323"/>
    <n v="44207.337600000006"/>
    <n v="0"/>
  </r>
  <r>
    <s v="2023015540246190092"/>
    <x v="8"/>
    <n v="5540246190092"/>
    <x v="4"/>
    <n v="230"/>
    <n v="30026.980800000001"/>
    <n v="0"/>
  </r>
  <r>
    <s v="2023015540246190727"/>
    <x v="8"/>
    <n v="5540246190727"/>
    <x v="0"/>
    <n v="1880"/>
    <n v="21236.644800000002"/>
    <n v="186"/>
  </r>
  <r>
    <s v="2023015540246190743"/>
    <x v="8"/>
    <n v="5540246190743"/>
    <x v="2"/>
    <n v="279"/>
    <n v="2417.8175999999999"/>
    <n v="0"/>
  </r>
  <r>
    <s v="2023015540246190831"/>
    <x v="8"/>
    <n v="5540246190831"/>
    <x v="1"/>
    <n v="476"/>
    <n v="3578.7312000000002"/>
    <n v="0"/>
  </r>
  <r>
    <s v="2023015540246190835"/>
    <x v="8"/>
    <n v="5540246190835"/>
    <x v="0"/>
    <n v="26"/>
    <n v="5394.4704000000002"/>
    <n v="12"/>
  </r>
  <r>
    <s v="2023015540246191594"/>
    <x v="8"/>
    <n v="5540246191594"/>
    <x v="2"/>
    <n v="0"/>
    <n v="0"/>
    <n v="0"/>
  </r>
  <r>
    <s v="2023015540246191596"/>
    <x v="8"/>
    <n v="5540246191596"/>
    <x v="0"/>
    <n v="158"/>
    <n v="9728.1648000000005"/>
    <n v="72"/>
  </r>
  <r>
    <s v="2023015540246191598"/>
    <x v="8"/>
    <n v="5540246191598"/>
    <x v="2"/>
    <n v="84"/>
    <n v="159.71039999999999"/>
    <n v="0"/>
  </r>
  <r>
    <s v="2023015540246191718"/>
    <x v="8"/>
    <n v="5540246191718"/>
    <x v="1"/>
    <n v="1462"/>
    <n v="4332.7872000000007"/>
    <n v="0"/>
  </r>
  <r>
    <s v="2023015540246191736"/>
    <x v="8"/>
    <n v="5540246191736"/>
    <x v="2"/>
    <n v="817"/>
    <n v="26852.990400000002"/>
    <n v="0"/>
  </r>
  <r>
    <s v="2023015540246192102"/>
    <x v="8"/>
    <n v="5540246192102"/>
    <x v="2"/>
    <n v="9188"/>
    <n v="11290.752"/>
    <n v="1128"/>
  </r>
  <r>
    <s v="2023015540246192148"/>
    <x v="8"/>
    <n v="5540246192148"/>
    <x v="1"/>
    <n v="20045"/>
    <n v="90288.691200000001"/>
    <n v="7796"/>
  </r>
  <r>
    <s v="2023015540246192209"/>
    <x v="8"/>
    <n v="5540246192209"/>
    <x v="1"/>
    <n v="4497"/>
    <n v="23701.5936"/>
    <n v="613"/>
  </r>
  <r>
    <s v="2023015540246192462"/>
    <x v="8"/>
    <n v="5540246192462"/>
    <x v="1"/>
    <n v="1133"/>
    <n v="8289.3024000000005"/>
    <n v="93"/>
  </r>
  <r>
    <s v="2023015540246192518"/>
    <x v="8"/>
    <n v="5540246192518"/>
    <x v="1"/>
    <n v="6933"/>
    <n v="54588.600000000006"/>
    <n v="1671"/>
  </r>
  <r>
    <s v="2023015540246192571"/>
    <x v="8"/>
    <n v="5540246192571"/>
    <x v="1"/>
    <n v="2423"/>
    <n v="10819.699200000001"/>
    <n v="460"/>
  </r>
  <r>
    <s v="2023015540246192594"/>
    <x v="8"/>
    <n v="5540246192594"/>
    <x v="1"/>
    <n v="1430"/>
    <n v="10870.675200000001"/>
    <n v="93"/>
  </r>
  <r>
    <s v="2023015540246192831"/>
    <x v="8"/>
    <n v="5540246192831"/>
    <x v="1"/>
    <n v="826"/>
    <n v="7501.9823999999999"/>
    <n v="65"/>
  </r>
  <r>
    <s v="2023015540246192907"/>
    <x v="8"/>
    <n v="5540246192907"/>
    <x v="3"/>
    <n v="6654"/>
    <n v="186775.63200000001"/>
    <n v="1968"/>
  </r>
  <r>
    <s v="2023015540246193316"/>
    <x v="8"/>
    <n v="5540246193316"/>
    <x v="0"/>
    <n v="270"/>
    <n v="9150.4511999999995"/>
    <n v="126"/>
  </r>
  <r>
    <s v="2023015540246193409"/>
    <x v="8"/>
    <n v="5540246193409"/>
    <x v="0"/>
    <n v="63"/>
    <n v="3219.2640000000006"/>
    <n v="3"/>
  </r>
  <r>
    <s v="2023015540246193878"/>
    <x v="8"/>
    <n v="5540246193878"/>
    <x v="3"/>
    <n v="29395"/>
    <n v="207990.72"/>
    <n v="986"/>
  </r>
  <r>
    <s v="2023015540246194467"/>
    <x v="8"/>
    <n v="5540246194467"/>
    <x v="0"/>
    <n v="93209"/>
    <n v="93896.150400000013"/>
    <n v="8909"/>
  </r>
  <r>
    <s v="2023015540246194632"/>
    <x v="8"/>
    <n v="5540246194632"/>
    <x v="0"/>
    <n v="2239"/>
    <n v="28931.472000000005"/>
    <n v="1569"/>
  </r>
  <r>
    <s v="2023015540246194790"/>
    <x v="8"/>
    <n v="5540246194790"/>
    <x v="1"/>
    <n v="1504"/>
    <n v="17356.031999999999"/>
    <n v="335"/>
  </r>
  <r>
    <s v="2023015540246194947"/>
    <x v="8"/>
    <n v="5540246194947"/>
    <x v="4"/>
    <n v="230"/>
    <n v="6137.2080000000005"/>
    <n v="19"/>
  </r>
  <r>
    <s v="2023015540246195096"/>
    <x v="8"/>
    <n v="5540246195096"/>
    <x v="1"/>
    <n v="1272"/>
    <n v="7563.7151999999996"/>
    <n v="28"/>
  </r>
  <r>
    <s v="2023015540246195195"/>
    <x v="8"/>
    <n v="5540246195195"/>
    <x v="4"/>
    <n v="54"/>
    <n v="5010.7248000000009"/>
    <n v="0"/>
  </r>
  <r>
    <s v="2023015540246195241"/>
    <x v="8"/>
    <n v="5540246195241"/>
    <x v="1"/>
    <n v="580"/>
    <n v="17753.04"/>
    <n v="70"/>
  </r>
  <r>
    <s v="2023015540246195242"/>
    <x v="8"/>
    <n v="5540246195242"/>
    <x v="1"/>
    <n v="836"/>
    <n v="29317.075199999999"/>
    <n v="47"/>
  </r>
  <r>
    <s v="2023015540246195250"/>
    <x v="8"/>
    <n v="5540246195250"/>
    <x v="0"/>
    <n v="574"/>
    <n v="22482.532800000001"/>
    <n v="149"/>
  </r>
  <r>
    <s v="2023015540246195653"/>
    <x v="8"/>
    <n v="5540246195653"/>
    <x v="4"/>
    <n v="773"/>
    <n v="27466.430400000001"/>
    <n v="10"/>
  </r>
  <r>
    <s v="2023015540246195943"/>
    <x v="8"/>
    <n v="5540246195943"/>
    <x v="2"/>
    <n v="2622"/>
    <n v="78007.968000000008"/>
    <n v="163"/>
  </r>
  <r>
    <s v="2023015540246195944"/>
    <x v="8"/>
    <n v="5540246195944"/>
    <x v="2"/>
    <n v="2692"/>
    <n v="73814.975999999995"/>
    <n v="209"/>
  </r>
  <r>
    <s v="2023015540246195999"/>
    <x v="8"/>
    <n v="5540246195999"/>
    <x v="1"/>
    <n v="9779"/>
    <n v="50128.847999999998"/>
    <n v="163"/>
  </r>
  <r>
    <s v="2023015540246196002"/>
    <x v="8"/>
    <n v="5540246196002"/>
    <x v="2"/>
    <n v="819"/>
    <n v="39557.462400000004"/>
    <n v="38"/>
  </r>
  <r>
    <s v="2023015540246196046"/>
    <x v="8"/>
    <n v="5540246196046"/>
    <x v="0"/>
    <n v="720"/>
    <n v="13065.235200000001"/>
    <n v="100"/>
  </r>
  <r>
    <s v="2023015540246196065"/>
    <x v="8"/>
    <n v="5540246196065"/>
    <x v="0"/>
    <n v="775"/>
    <n v="17913.355199999998"/>
    <n v="98"/>
  </r>
  <r>
    <s v="2023015540246196092"/>
    <x v="8"/>
    <n v="5540246196092"/>
    <x v="3"/>
    <n v="557"/>
    <n v="24027.84"/>
    <n v="56"/>
  </r>
  <r>
    <s v="2023015540246196148"/>
    <x v="8"/>
    <n v="5540246196148"/>
    <x v="4"/>
    <n v="659"/>
    <n v="27972.864000000001"/>
    <n v="82"/>
  </r>
  <r>
    <s v="2023015540246196466"/>
    <x v="8"/>
    <n v="5540246196466"/>
    <x v="0"/>
    <n v="817"/>
    <n v="4242.5856000000003"/>
    <n v="223"/>
  </r>
  <r>
    <s v="2023015540246196800"/>
    <x v="8"/>
    <n v="5540246196800"/>
    <x v="1"/>
    <n v="0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28">
  <r>
    <n v="2.0220555402461701E+18"/>
    <x v="0"/>
    <n v="5540246170256"/>
    <x v="0"/>
    <n v="1594"/>
    <n v="10713.902400000001"/>
    <n v="8357"/>
    <n v="6.7213942283563366"/>
  </r>
  <r>
    <s v="2022055540246171759"/>
    <x v="0"/>
    <n v="5540246171759"/>
    <x v="1"/>
    <n v="2423"/>
    <n v="13304.736000000001"/>
    <n v="5049"/>
    <n v="5.49101774659513"/>
  </r>
  <r>
    <s v="2022055540246171796"/>
    <x v="0"/>
    <n v="5540246171796"/>
    <x v="2"/>
    <n v="0"/>
    <n v="0"/>
    <n v="1323"/>
    <s v="0"/>
  </r>
  <r>
    <s v="2022055540246171888"/>
    <x v="0"/>
    <n v="5540246171888"/>
    <x v="0"/>
    <n v="-21"/>
    <n v="-351.86400000000003"/>
    <n v="1673"/>
    <n v="16.755428571428574"/>
  </r>
  <r>
    <s v="2022055540246171933"/>
    <x v="0"/>
    <n v="5540246171933"/>
    <x v="2"/>
    <n v="836"/>
    <n v="538.0992"/>
    <n v="6738"/>
    <n v="0.64365933014354071"/>
  </r>
  <r>
    <s v="2022055540246172539"/>
    <x v="0"/>
    <n v="5540246172539"/>
    <x v="2"/>
    <n v="28"/>
    <n v="579.35520000000008"/>
    <n v="89"/>
    <n v="20.691257142857147"/>
  </r>
  <r>
    <s v="2022055540246172669"/>
    <x v="0"/>
    <n v="5540246172669"/>
    <x v="2"/>
    <n v="168"/>
    <n v="2273.0976000000001"/>
    <n v="1170"/>
    <n v="13.530342857142857"/>
  </r>
  <r>
    <s v="2022055540246172978"/>
    <x v="0"/>
    <n v="5540246172978"/>
    <x v="2"/>
    <n v="752"/>
    <n v="606.05280000000005"/>
    <n v="8854"/>
    <n v="0.80592127659574475"/>
  </r>
  <r>
    <s v="2022055540246173472"/>
    <x v="0"/>
    <n v="5540246173472"/>
    <x v="2"/>
    <n v="0"/>
    <n v="0"/>
    <n v="543"/>
    <s v="0"/>
  </r>
  <r>
    <s v="2022055540246173492"/>
    <x v="0"/>
    <n v="5540246173492"/>
    <x v="3"/>
    <n v="989"/>
    <n v="15396.134400000001"/>
    <n v="993"/>
    <n v="15.567375530839232"/>
  </r>
  <r>
    <s v="2022055540246173685"/>
    <x v="0"/>
    <n v="5540246173685"/>
    <x v="4"/>
    <n v="107"/>
    <n v="2694.6432"/>
    <n v="260"/>
    <n v="25.183581308411213"/>
  </r>
  <r>
    <s v="2022055540246173686"/>
    <x v="0"/>
    <n v="5540246173686"/>
    <x v="4"/>
    <n v="875"/>
    <n v="22084.358400000001"/>
    <n v="314"/>
    <n v="25.239266742857144"/>
  </r>
  <r>
    <s v="2022055540246173906"/>
    <x v="0"/>
    <n v="5540246173906"/>
    <x v="3"/>
    <n v="1300"/>
    <n v="24143.616000000002"/>
    <n v="1448"/>
    <n v="18.572012307692308"/>
  </r>
  <r>
    <s v="2022055540246174095"/>
    <x v="0"/>
    <n v="5540246174095"/>
    <x v="2"/>
    <n v="14"/>
    <n v="434.41920000000005"/>
    <n v="105"/>
    <n v="31.02994285714286"/>
  </r>
  <r>
    <s v="2022055540246174174"/>
    <x v="0"/>
    <n v="5540246174174"/>
    <x v="2"/>
    <n v="26"/>
    <n v="339.55200000000002"/>
    <n v="708"/>
    <n v="13.059692307692309"/>
  </r>
  <r>
    <s v="2022055540246175047"/>
    <x v="0"/>
    <n v="5540246175047"/>
    <x v="2"/>
    <n v="0"/>
    <n v="0"/>
    <n v="710"/>
    <s v="0"/>
  </r>
  <r>
    <s v="2022055540246175049"/>
    <x v="0"/>
    <n v="5540246175049"/>
    <x v="2"/>
    <n v="502"/>
    <n v="5216.1408000000001"/>
    <n v="1643"/>
    <n v="10.390718725099601"/>
  </r>
  <r>
    <s v="2022055540246175050"/>
    <x v="0"/>
    <n v="5540246175050"/>
    <x v="2"/>
    <n v="195"/>
    <n v="2257.1136000000001"/>
    <n v="2409"/>
    <n v="11.574941538461539"/>
  </r>
  <r>
    <s v="2022055540246175372"/>
    <x v="0"/>
    <n v="5540246175372"/>
    <x v="0"/>
    <n v="627"/>
    <n v="2449.44"/>
    <n v="696"/>
    <n v="3.9066028708133973"/>
  </r>
  <r>
    <s v="2022055540246175461"/>
    <x v="0"/>
    <n v="5540246175461"/>
    <x v="1"/>
    <n v="0"/>
    <n v="0"/>
    <n v="0"/>
    <s v="0"/>
  </r>
  <r>
    <s v="2022055540246176294"/>
    <x v="0"/>
    <n v="5540246176294"/>
    <x v="2"/>
    <n v="4975"/>
    <n v="4584.7296000000006"/>
    <n v="22755"/>
    <n v="0.92155368844221119"/>
  </r>
  <r>
    <s v="2022055540246176295"/>
    <x v="0"/>
    <n v="5540246176295"/>
    <x v="2"/>
    <n v="0"/>
    <n v="0"/>
    <n v="75104"/>
    <s v="0"/>
  </r>
  <r>
    <s v="2022055540246176699"/>
    <x v="0"/>
    <n v="5540246176699"/>
    <x v="2"/>
    <n v="0"/>
    <n v="0"/>
    <n v="7308"/>
    <s v="0"/>
  </r>
  <r>
    <s v="2022055540246177132"/>
    <x v="0"/>
    <n v="5540246177132"/>
    <x v="1"/>
    <n v="7935"/>
    <n v="29105.567999999999"/>
    <n v="48999"/>
    <n v="3.6679984877126652"/>
  </r>
  <r>
    <s v="2022055540246177133"/>
    <x v="0"/>
    <n v="5540246177133"/>
    <x v="1"/>
    <n v="9849"/>
    <n v="35759.880000000005"/>
    <n v="23386"/>
    <n v="3.6308132805360955"/>
  </r>
  <r>
    <s v="2022055540246177376"/>
    <x v="0"/>
    <n v="5540246177376"/>
    <x v="0"/>
    <n v="592"/>
    <n v="23353.920000000002"/>
    <n v="601"/>
    <n v="39.449189189189191"/>
  </r>
  <r>
    <s v="2022055540246180522"/>
    <x v="0"/>
    <n v="5540246180522"/>
    <x v="0"/>
    <n v="1177"/>
    <n v="20588.256000000001"/>
    <n v="1365"/>
    <n v="17.492146134239594"/>
  </r>
  <r>
    <s v="2022055540246181016"/>
    <x v="0"/>
    <n v="5540246181016"/>
    <x v="3"/>
    <n v="2228"/>
    <n v="17501.184000000001"/>
    <n v="15591"/>
    <n v="7.8551095152603239"/>
  </r>
  <r>
    <s v="2022055540246181061"/>
    <x v="0"/>
    <n v="5540246181061"/>
    <x v="3"/>
    <n v="27353"/>
    <n v="33259.118399999999"/>
    <n v="68696"/>
    <n v="1.2159221438233465"/>
  </r>
  <r>
    <s v="2022055540246182684"/>
    <x v="0"/>
    <n v="5540246182684"/>
    <x v="0"/>
    <n v="205"/>
    <n v="10245.312"/>
    <n v="339"/>
    <n v="49.977131707317071"/>
  </r>
  <r>
    <s v="2022055540246183130"/>
    <x v="0"/>
    <n v="5540246183130"/>
    <x v="1"/>
    <n v="5304"/>
    <n v="22456.915199999999"/>
    <n v="7392"/>
    <n v="4.2339583710407238"/>
  </r>
  <r>
    <s v="2022055540246183455"/>
    <x v="0"/>
    <n v="5540246183455"/>
    <x v="1"/>
    <n v="1346"/>
    <n v="10573.632"/>
    <n v="998"/>
    <n v="7.8555958395245167"/>
  </r>
  <r>
    <s v="2022055540246183537"/>
    <x v="0"/>
    <n v="5540246183537"/>
    <x v="1"/>
    <n v="1931"/>
    <n v="2713.6512000000002"/>
    <n v="3286"/>
    <n v="1.4053087519419991"/>
  </r>
  <r>
    <s v="2022055540246183538"/>
    <x v="0"/>
    <n v="5540246183538"/>
    <x v="1"/>
    <n v="1615"/>
    <n v="2119.7376000000004"/>
    <n v="2525"/>
    <n v="1.3125310216718269"/>
  </r>
  <r>
    <s v="2022055540246183541"/>
    <x v="0"/>
    <n v="5540246183541"/>
    <x v="1"/>
    <n v="488"/>
    <n v="4390.848"/>
    <n v="348"/>
    <n v="8.9976393442622946"/>
  </r>
  <r>
    <s v="2022055540246183542"/>
    <x v="0"/>
    <n v="5540246183542"/>
    <x v="1"/>
    <n v="766"/>
    <n v="2152.6560000000004"/>
    <n v="766"/>
    <n v="2.8102558746736297"/>
  </r>
  <r>
    <s v="2022055540246183547"/>
    <x v="0"/>
    <n v="5540246183547"/>
    <x v="3"/>
    <n v="9895"/>
    <n v="101704.89600000001"/>
    <n v="11902"/>
    <n v="10.278412935826175"/>
  </r>
  <r>
    <s v="2022055540246183552"/>
    <x v="0"/>
    <n v="5540246183552"/>
    <x v="1"/>
    <n v="968"/>
    <n v="1783.4256"/>
    <n v="260"/>
    <n v="1.8423818181818181"/>
  </r>
  <r>
    <s v="2022055540246183554"/>
    <x v="0"/>
    <n v="5540246183554"/>
    <x v="1"/>
    <n v="864"/>
    <n v="6498.8783999999996"/>
    <n v="154"/>
    <n v="7.5218499999999997"/>
  </r>
  <r>
    <s v="2022055540246183555"/>
    <x v="0"/>
    <n v="5540246183555"/>
    <x v="1"/>
    <n v="1337"/>
    <n v="1786.6224000000002"/>
    <n v="669"/>
    <n v="1.3362919970082274"/>
  </r>
  <r>
    <s v="2022055540246183556"/>
    <x v="0"/>
    <n v="5540246183556"/>
    <x v="1"/>
    <n v="1977"/>
    <n v="14832.979200000002"/>
    <n v="1323"/>
    <n v="7.5027714719271632"/>
  </r>
  <r>
    <s v="2022055540246183558"/>
    <x v="0"/>
    <n v="5540246183558"/>
    <x v="1"/>
    <n v="2947"/>
    <n v="16239.744000000001"/>
    <n v="4594"/>
    <n v="5.5106019681031562"/>
  </r>
  <r>
    <s v="2022055540246183560"/>
    <x v="0"/>
    <n v="5540246183560"/>
    <x v="1"/>
    <n v="344"/>
    <n v="8375.616"/>
    <n v="149"/>
    <n v="24.347720930232558"/>
  </r>
  <r>
    <s v="2022055540246183562"/>
    <x v="0"/>
    <n v="5540246183562"/>
    <x v="1"/>
    <n v="0"/>
    <n v="0"/>
    <n v="4594"/>
    <s v="0"/>
  </r>
  <r>
    <s v="2022055540246183587"/>
    <x v="0"/>
    <n v="5540246183587"/>
    <x v="1"/>
    <n v="1413"/>
    <n v="29752.617600000001"/>
    <n v="696"/>
    <n v="21.056346496815287"/>
  </r>
  <r>
    <s v="2022055540246183589"/>
    <x v="0"/>
    <n v="5540246183589"/>
    <x v="1"/>
    <n v="917"/>
    <n v="12081.312"/>
    <n v="1914"/>
    <n v="13.174822246455834"/>
  </r>
  <r>
    <s v="2022055540246183590"/>
    <x v="0"/>
    <n v="5540246183590"/>
    <x v="1"/>
    <n v="2499"/>
    <n v="34662.167999999998"/>
    <n v="0"/>
    <n v="13.870415366146458"/>
  </r>
  <r>
    <s v="2022055540246183844"/>
    <x v="0"/>
    <n v="5540246183844"/>
    <x v="0"/>
    <n v="142"/>
    <n v="4084.5600000000004"/>
    <n v="232"/>
    <n v="28.764507042253523"/>
  </r>
  <r>
    <s v="2022055540246184036"/>
    <x v="0"/>
    <n v="5540246184036"/>
    <x v="0"/>
    <n v="158"/>
    <n v="2702.5920000000001"/>
    <n v="205"/>
    <n v="17.105012658227849"/>
  </r>
  <r>
    <s v="2022055540246184617"/>
    <x v="0"/>
    <n v="5540246184617"/>
    <x v="1"/>
    <n v="32629"/>
    <n v="46174.924800000001"/>
    <n v="56664"/>
    <n v="1.4151498605534953"/>
  </r>
  <r>
    <s v="2022055540246184808"/>
    <x v="0"/>
    <n v="5540246184808"/>
    <x v="2"/>
    <n v="0"/>
    <n v="0"/>
    <n v="16287"/>
    <s v="0"/>
  </r>
  <r>
    <s v="2022055540246185278"/>
    <x v="0"/>
    <n v="5540246185278"/>
    <x v="3"/>
    <n v="5285"/>
    <n v="5215.7088000000003"/>
    <n v="34664"/>
    <n v="0.9868890823084201"/>
  </r>
  <r>
    <s v="2022055540246185429"/>
    <x v="0"/>
    <n v="5540246185429"/>
    <x v="2"/>
    <n v="168"/>
    <n v="883.35360000000003"/>
    <n v="529"/>
    <n v="5.258057142857143"/>
  </r>
  <r>
    <s v="2022055540246185562"/>
    <x v="0"/>
    <n v="5540246185562"/>
    <x v="2"/>
    <n v="488"/>
    <n v="1415.2320000000002"/>
    <n v="195"/>
    <n v="2.9000655737704921"/>
  </r>
  <r>
    <s v="2022055540246185627"/>
    <x v="0"/>
    <n v="5540246185627"/>
    <x v="4"/>
    <n v="7"/>
    <n v="4027.9680000000003"/>
    <n v="0"/>
    <n v="575.42400000000009"/>
  </r>
  <r>
    <s v="2022055540246186010"/>
    <x v="0"/>
    <n v="5540246186010"/>
    <x v="4"/>
    <n v="63"/>
    <n v="9227.3904000000002"/>
    <n v="14"/>
    <n v="146.46651428571428"/>
  </r>
  <r>
    <s v="2022055540246186011"/>
    <x v="0"/>
    <n v="5540246186011"/>
    <x v="4"/>
    <n v="96"/>
    <n v="5416.3296"/>
    <n v="28"/>
    <n v="56.420099999999998"/>
  </r>
  <r>
    <s v="2022055540246186017"/>
    <x v="0"/>
    <n v="5540246186017"/>
    <x v="4"/>
    <n v="28"/>
    <n v="2947.6224000000002"/>
    <n v="7"/>
    <n v="105.27222857142858"/>
  </r>
  <r>
    <s v="2022055540246186325"/>
    <x v="0"/>
    <n v="5540246186325"/>
    <x v="2"/>
    <n v="418"/>
    <n v="1026.432"/>
    <n v="613"/>
    <n v="2.4555789473684211"/>
  </r>
  <r>
    <s v="2022055540246186351"/>
    <x v="0"/>
    <n v="5540246186351"/>
    <x v="1"/>
    <n v="453"/>
    <n v="26813.592000000004"/>
    <n v="759"/>
    <n v="59.191152317880807"/>
  </r>
  <r>
    <s v="2022055540246186352"/>
    <x v="0"/>
    <n v="5540246186352"/>
    <x v="1"/>
    <n v="870"/>
    <n v="9153"/>
    <n v="3434"/>
    <n v="10.520689655172413"/>
  </r>
  <r>
    <s v="2022055540246187882"/>
    <x v="0"/>
    <n v="5540246187882"/>
    <x v="4"/>
    <n v="96"/>
    <n v="3649.0176000000001"/>
    <n v="7"/>
    <n v="38.010600000000004"/>
  </r>
  <r>
    <s v="2022055540246187940"/>
    <x v="0"/>
    <n v="5540246187940"/>
    <x v="1"/>
    <n v="418"/>
    <n v="3576.96"/>
    <n v="10"/>
    <n v="8.557320574162679"/>
  </r>
  <r>
    <s v="2022055540246187987"/>
    <x v="0"/>
    <n v="5540246187987"/>
    <x v="2"/>
    <n v="1671"/>
    <n v="821.14560000000006"/>
    <n v="38475"/>
    <n v="0.49140969479353686"/>
  </r>
  <r>
    <s v="2022055540246187995"/>
    <x v="0"/>
    <n v="5540246187995"/>
    <x v="4"/>
    <n v="0"/>
    <n v="0"/>
    <n v="386"/>
    <s v="0"/>
  </r>
  <r>
    <s v="2022055540246187996"/>
    <x v="0"/>
    <n v="5540246187996"/>
    <x v="4"/>
    <n v="0"/>
    <n v="0"/>
    <n v="0"/>
    <s v="0"/>
  </r>
  <r>
    <s v="2022055540246187997"/>
    <x v="0"/>
    <n v="5540246187997"/>
    <x v="4"/>
    <n v="0"/>
    <n v="0"/>
    <n v="12"/>
    <s v="0"/>
  </r>
  <r>
    <s v="2022055540246187998"/>
    <x v="0"/>
    <n v="5540246187998"/>
    <x v="4"/>
    <n v="0"/>
    <n v="0"/>
    <n v="374"/>
    <s v="0"/>
  </r>
  <r>
    <s v="2022055540246188047"/>
    <x v="0"/>
    <n v="5540246188047"/>
    <x v="4"/>
    <n v="154"/>
    <n v="18652.550400000004"/>
    <n v="35"/>
    <n v="121.12045714285716"/>
  </r>
  <r>
    <s v="2022055540246188175"/>
    <x v="0"/>
    <n v="5540246188175"/>
    <x v="2"/>
    <n v="0"/>
    <n v="0"/>
    <n v="288"/>
    <s v="0"/>
  </r>
  <r>
    <s v="2022055540246188200"/>
    <x v="0"/>
    <n v="5540246188200"/>
    <x v="2"/>
    <n v="0"/>
    <n v="0"/>
    <n v="12733"/>
    <s v="0"/>
  </r>
  <r>
    <s v="2022055540246188224"/>
    <x v="0"/>
    <n v="5540246188224"/>
    <x v="3"/>
    <n v="5568"/>
    <n v="6531.84"/>
    <n v="12876"/>
    <n v="1.173103448275862"/>
  </r>
  <r>
    <s v="2022055540246188512"/>
    <x v="0"/>
    <n v="5540246188512"/>
    <x v="4"/>
    <n v="179"/>
    <n v="24488.9568"/>
    <n v="28"/>
    <n v="136.80981452513967"/>
  </r>
  <r>
    <s v="2022055540246188583"/>
    <x v="0"/>
    <n v="5540246188583"/>
    <x v="0"/>
    <n v="4594"/>
    <n v="16448.572800000002"/>
    <n v="8464"/>
    <n v="3.5804468437091863"/>
  </r>
  <r>
    <s v="2022055540246188647"/>
    <x v="0"/>
    <n v="5540246188647"/>
    <x v="1"/>
    <n v="1798"/>
    <n v="26616.600000000002"/>
    <n v="0"/>
    <n v="14.80344827586207"/>
  </r>
  <r>
    <s v="2022055540246190092"/>
    <x v="0"/>
    <n v="5540246190092"/>
    <x v="4"/>
    <n v="96"/>
    <n v="13163.5584"/>
    <n v="47"/>
    <n v="137.12039999999999"/>
  </r>
  <r>
    <s v="2022055540246190097"/>
    <x v="0"/>
    <n v="5540246190097"/>
    <x v="3"/>
    <n v="4880"/>
    <n v="120385.00800000002"/>
    <n v="8234"/>
    <n v="24.669059016393447"/>
  </r>
  <r>
    <s v="2022055540246190727"/>
    <x v="0"/>
    <n v="5540246190727"/>
    <x v="0"/>
    <n v="383"/>
    <n v="4326.0048000000006"/>
    <n v="557"/>
    <n v="11.295051697127938"/>
  </r>
  <r>
    <s v="2022055540246190743"/>
    <x v="0"/>
    <n v="5540246190743"/>
    <x v="2"/>
    <n v="140"/>
    <n v="1181.9520000000002"/>
    <n v="808"/>
    <n v="8.442514285714287"/>
  </r>
  <r>
    <s v="2022055540246190831"/>
    <x v="0"/>
    <n v="5540246190831"/>
    <x v="1"/>
    <n v="2019"/>
    <n v="15187.694400000002"/>
    <n v="720"/>
    <n v="7.5223845468053501"/>
  </r>
  <r>
    <s v="2022055540246190835"/>
    <x v="0"/>
    <n v="5540246190835"/>
    <x v="0"/>
    <n v="114"/>
    <n v="24029.9136"/>
    <n v="52"/>
    <n v="210.78871578947368"/>
  </r>
  <r>
    <s v="2022055540246191380"/>
    <x v="0"/>
    <n v="5540246191380"/>
    <x v="2"/>
    <n v="557"/>
    <n v="2633.4720000000002"/>
    <n v="140"/>
    <n v="4.7279569120287253"/>
  </r>
  <r>
    <s v="2022055540246191394"/>
    <x v="0"/>
    <n v="5540246191394"/>
    <x v="2"/>
    <n v="2436"/>
    <n v="13009.248000000001"/>
    <n v="0"/>
    <n v="5.3404137931034485"/>
  </r>
  <r>
    <s v="2022055540246191594"/>
    <x v="0"/>
    <n v="5540246191594"/>
    <x v="2"/>
    <n v="112"/>
    <n v="199.88640000000004"/>
    <n v="112"/>
    <n v="1.7847000000000004"/>
  </r>
  <r>
    <s v="2022055540246191596"/>
    <x v="0"/>
    <n v="5540246191596"/>
    <x v="0"/>
    <n v="161"/>
    <n v="8936.4384000000009"/>
    <n v="156"/>
    <n v="55.50582857142858"/>
  </r>
  <r>
    <s v="2022055540246191598"/>
    <x v="0"/>
    <n v="5540246191598"/>
    <x v="2"/>
    <n v="0"/>
    <n v="0"/>
    <n v="1935"/>
    <s v="0"/>
  </r>
  <r>
    <s v="2022055540246191718"/>
    <x v="0"/>
    <n v="5540246191718"/>
    <x v="1"/>
    <n v="1235"/>
    <n v="3658.7808000000005"/>
    <n v="488"/>
    <n v="2.9625755465587047"/>
  </r>
  <r>
    <s v="2022055540246191736"/>
    <x v="0"/>
    <n v="5540246191736"/>
    <x v="2"/>
    <n v="288"/>
    <n v="9304.7616000000016"/>
    <n v="0"/>
    <n v="32.308200000000006"/>
  </r>
  <r>
    <s v="2022055540246192102"/>
    <x v="0"/>
    <n v="5540246192102"/>
    <x v="2"/>
    <n v="7879"/>
    <n v="8626.3919999999998"/>
    <n v="6652"/>
    <n v="1.0948587384185811"/>
  </r>
  <r>
    <s v="2022055540246192209"/>
    <x v="0"/>
    <n v="5540246192209"/>
    <x v="1"/>
    <n v="2478"/>
    <n v="12457.152"/>
    <n v="1420"/>
    <n v="5.0270992736077478"/>
  </r>
  <r>
    <s v="2022055540246192264"/>
    <x v="0"/>
    <n v="5540246192264"/>
    <x v="2"/>
    <n v="149"/>
    <n v="2156.5439999999999"/>
    <n v="1578"/>
    <n v="14.473449664429529"/>
  </r>
  <r>
    <s v="2022055540246192265"/>
    <x v="0"/>
    <n v="5540246192265"/>
    <x v="2"/>
    <n v="706"/>
    <n v="9442.4832000000024"/>
    <n v="1782"/>
    <n v="13.374622096317283"/>
  </r>
  <r>
    <s v="2022055540246192462"/>
    <x v="0"/>
    <n v="5540246192462"/>
    <x v="1"/>
    <n v="1114"/>
    <n v="7153.92"/>
    <n v="669"/>
    <n v="6.4218312387791743"/>
  </r>
  <r>
    <s v="2022055540246192505"/>
    <x v="0"/>
    <n v="5540246192505"/>
    <x v="1"/>
    <n v="0"/>
    <n v="0"/>
    <n v="0"/>
    <s v="0"/>
  </r>
  <r>
    <s v="2022055540246192518"/>
    <x v="0"/>
    <n v="5540246192518"/>
    <x v="1"/>
    <n v="6292"/>
    <n v="40958.567999999999"/>
    <n v="7545"/>
    <n v="6.5096261919898284"/>
  </r>
  <r>
    <s v="2022055540246192571"/>
    <x v="0"/>
    <n v="5540246192571"/>
    <x v="1"/>
    <n v="1003"/>
    <n v="2620.2096000000001"/>
    <n v="209"/>
    <n v="2.6123724825523431"/>
  </r>
  <r>
    <s v="2022055540246192594"/>
    <x v="0"/>
    <n v="5540246192594"/>
    <x v="1"/>
    <n v="706"/>
    <n v="4662.1440000000002"/>
    <n v="195"/>
    <n v="6.6036033994334282"/>
  </r>
  <r>
    <s v="2022055540246192824"/>
    <x v="0"/>
    <n v="5540246192824"/>
    <x v="1"/>
    <n v="919"/>
    <n v="4947.3936000000003"/>
    <n v="669"/>
    <n v="5.3834533188248104"/>
  </r>
  <r>
    <s v="2022055540246192831"/>
    <x v="0"/>
    <n v="5540246192831"/>
    <x v="1"/>
    <n v="780"/>
    <n v="6909.2352000000001"/>
    <n v="455"/>
    <n v="8.8579938461538461"/>
  </r>
  <r>
    <s v="2022055540246192836"/>
    <x v="0"/>
    <n v="5540246192836"/>
    <x v="4"/>
    <n v="84"/>
    <n v="11558.2464"/>
    <n v="0"/>
    <n v="137.59817142857142"/>
  </r>
  <r>
    <s v="2022055540246192907"/>
    <x v="0"/>
    <n v="5540246192907"/>
    <x v="3"/>
    <n v="2200"/>
    <n v="61737.552000000003"/>
    <n v="2005"/>
    <n v="28.062523636363636"/>
  </r>
  <r>
    <s v="2022055540246193249"/>
    <x v="0"/>
    <n v="5540246193249"/>
    <x v="4"/>
    <n v="1244"/>
    <n v="54530.495999999999"/>
    <n v="956"/>
    <n v="43.8348038585209"/>
  </r>
  <r>
    <s v="2022055540246193316"/>
    <x v="0"/>
    <n v="5540246193316"/>
    <x v="0"/>
    <n v="358"/>
    <n v="10817.452800000001"/>
    <n v="98"/>
    <n v="30.216348603351957"/>
  </r>
  <r>
    <s v="2022055540246193409"/>
    <x v="0"/>
    <n v="5540246193409"/>
    <x v="0"/>
    <n v="116"/>
    <n v="5961.6"/>
    <n v="21"/>
    <n v="51.393103448275866"/>
  </r>
  <r>
    <s v="2022055540246193505"/>
    <x v="0"/>
    <n v="5540246193505"/>
    <x v="0"/>
    <n v="0"/>
    <n v="0"/>
    <n v="52432"/>
    <s v="0"/>
  </r>
  <r>
    <s v="2022055540246193566"/>
    <x v="0"/>
    <n v="5540246193566"/>
    <x v="3"/>
    <n v="14292"/>
    <n v="127733.76000000001"/>
    <n v="4443"/>
    <n v="8.9374307304785905"/>
  </r>
  <r>
    <s v="2022055540246193999"/>
    <x v="0"/>
    <n v="5540246193999"/>
    <x v="1"/>
    <n v="0"/>
    <n v="0"/>
    <n v="0"/>
    <s v="0"/>
  </r>
  <r>
    <s v="2022065540246170256"/>
    <x v="1"/>
    <n v="5540246170256"/>
    <x v="0"/>
    <n v="2759"/>
    <n v="18542.692800000001"/>
    <n v="10721"/>
    <n v="6.7208020297209137"/>
  </r>
  <r>
    <s v="2022065540246171759"/>
    <x v="1"/>
    <n v="5540246171759"/>
    <x v="1"/>
    <n v="2887"/>
    <n v="15853.536000000002"/>
    <n v="5151"/>
    <n v="5.4913529615517849"/>
  </r>
  <r>
    <s v="2022065540246171796"/>
    <x v="1"/>
    <n v="5540246171796"/>
    <x v="2"/>
    <n v="1351"/>
    <n v="10243.022400000002"/>
    <n v="1351"/>
    <n v="7.5818078460399718"/>
  </r>
  <r>
    <s v="2022065540246171888"/>
    <x v="1"/>
    <n v="5540246171888"/>
    <x v="0"/>
    <n v="1457"/>
    <n v="24552.288"/>
    <n v="2733"/>
    <n v="16.851261496225121"/>
  </r>
  <r>
    <s v="2022065540246171933"/>
    <x v="1"/>
    <n v="5540246171933"/>
    <x v="2"/>
    <n v="1114"/>
    <n v="717.46560000000011"/>
    <n v="9403"/>
    <n v="0.64404452423698388"/>
  </r>
  <r>
    <s v="2022065540246172539"/>
    <x v="1"/>
    <n v="5540246172539"/>
    <x v="2"/>
    <n v="56"/>
    <n v="1158.7104000000002"/>
    <n v="116"/>
    <n v="20.691257142857147"/>
  </r>
  <r>
    <s v="2022065540246172669"/>
    <x v="1"/>
    <n v="5540246172669"/>
    <x v="2"/>
    <n v="738"/>
    <n v="10039.420800000002"/>
    <n v="989"/>
    <n v="13.603551219512198"/>
  </r>
  <r>
    <s v="2022065540246172978"/>
    <x v="1"/>
    <n v="5540246172978"/>
    <x v="2"/>
    <n v="0"/>
    <n v="0"/>
    <n v="13531"/>
    <s v="0"/>
  </r>
  <r>
    <s v="2022065540246173472"/>
    <x v="1"/>
    <n v="5540246173472"/>
    <x v="2"/>
    <n v="321"/>
    <n v="7392.3840000000009"/>
    <n v="808"/>
    <n v="23.029233644859815"/>
  </r>
  <r>
    <s v="2022065540246173685"/>
    <x v="1"/>
    <n v="5540246173685"/>
    <x v="4"/>
    <n v="738"/>
    <n v="18628.185600000001"/>
    <n v="372"/>
    <n v="25.241443902439027"/>
  </r>
  <r>
    <s v="2022065540246173686"/>
    <x v="1"/>
    <n v="5540246173686"/>
    <x v="4"/>
    <n v="560"/>
    <n v="14117.587200000002"/>
    <n v="430"/>
    <n v="25.209977142857145"/>
  </r>
  <r>
    <s v="2022065540246173906"/>
    <x v="1"/>
    <n v="5540246173906"/>
    <x v="3"/>
    <n v="669"/>
    <n v="12416.7168"/>
    <n v="2413"/>
    <n v="18.560114798206278"/>
  </r>
  <r>
    <s v="2022065540246174095"/>
    <x v="1"/>
    <n v="5540246174095"/>
    <x v="2"/>
    <n v="56"/>
    <n v="1737.6768000000002"/>
    <n v="174"/>
    <n v="31.02994285714286"/>
  </r>
  <r>
    <s v="2022065540246174174"/>
    <x v="1"/>
    <n v="5540246174174"/>
    <x v="2"/>
    <n v="154"/>
    <n v="2037.1824000000001"/>
    <n v="766"/>
    <n v="13.228457142857144"/>
  </r>
  <r>
    <s v="2022065540246175047"/>
    <x v="1"/>
    <n v="5540246175047"/>
    <x v="2"/>
    <n v="404"/>
    <n v="4277.0591999999997"/>
    <n v="543"/>
    <n v="10.586780198019801"/>
  </r>
  <r>
    <s v="2022065540246175049"/>
    <x v="1"/>
    <n v="5540246175049"/>
    <x v="2"/>
    <n v="613"/>
    <n v="6375.2832000000008"/>
    <n v="2757"/>
    <n v="10.400135725938011"/>
  </r>
  <r>
    <s v="2022065540246175050"/>
    <x v="1"/>
    <n v="5540246175050"/>
    <x v="2"/>
    <n v="571"/>
    <n v="6610.1184000000003"/>
    <n v="2993"/>
    <n v="11.576389492119089"/>
  </r>
  <r>
    <s v="2022065540246175372"/>
    <x v="1"/>
    <n v="5540246175372"/>
    <x v="0"/>
    <n v="3272"/>
    <n v="12791.52"/>
    <n v="383"/>
    <n v="3.909388753056235"/>
  </r>
  <r>
    <s v="2022065540246175461"/>
    <x v="1"/>
    <n v="5540246175461"/>
    <x v="1"/>
    <n v="6014"/>
    <n v="55427.328000000001"/>
    <n v="0"/>
    <n v="9.2163831060858001"/>
  </r>
  <r>
    <s v="2022065540246176294"/>
    <x v="1"/>
    <n v="5540246176294"/>
    <x v="2"/>
    <n v="2636"/>
    <n v="2429.2224000000006"/>
    <n v="27618"/>
    <n v="0.92155629742033407"/>
  </r>
  <r>
    <s v="2022065540246176295"/>
    <x v="1"/>
    <n v="5540246176295"/>
    <x v="2"/>
    <n v="3564"/>
    <n v="3284.5824000000002"/>
    <n v="127805"/>
    <n v="0.92160000000000009"/>
  </r>
  <r>
    <s v="2022065540246176699"/>
    <x v="1"/>
    <n v="5540246176699"/>
    <x v="2"/>
    <n v="-836"/>
    <n v="-373.24800000000005"/>
    <n v="47816"/>
    <n v="0.44646889952153118"/>
  </r>
  <r>
    <s v="2022065540246177132"/>
    <x v="1"/>
    <n v="5540246177132"/>
    <x v="1"/>
    <n v="9512"/>
    <n v="34892.639999999999"/>
    <n v="66816"/>
    <n v="3.6682758620689655"/>
  </r>
  <r>
    <s v="2022065540246177133"/>
    <x v="1"/>
    <n v="5540246177133"/>
    <x v="1"/>
    <n v="14825"/>
    <n v="53829.36"/>
    <n v="29279"/>
    <n v="3.6309854974704892"/>
  </r>
  <r>
    <s v="2022065540246177376"/>
    <x v="1"/>
    <n v="5540246177376"/>
    <x v="0"/>
    <n v="1235"/>
    <n v="48722.688000000002"/>
    <n v="1005"/>
    <n v="39.451569230769231"/>
  </r>
  <r>
    <s v="2022065540246180522"/>
    <x v="1"/>
    <n v="5540246180522"/>
    <x v="0"/>
    <n v="1126"/>
    <n v="19694.88"/>
    <n v="1747"/>
    <n v="17.491012433392541"/>
  </r>
  <r>
    <s v="2022065540246181016"/>
    <x v="1"/>
    <n v="5540246181016"/>
    <x v="3"/>
    <n v="8018"/>
    <n v="65407.996800000001"/>
    <n v="20129"/>
    <n v="8.1576448989773009"/>
  </r>
  <r>
    <s v="2022065540246181061"/>
    <x v="1"/>
    <n v="5540246181061"/>
    <x v="3"/>
    <n v="37689"/>
    <n v="45826.516800000005"/>
    <n v="84147"/>
    <n v="1.2159122502586963"/>
  </r>
  <r>
    <s v="2022065540246182684"/>
    <x v="1"/>
    <n v="5540246182684"/>
    <x v="0"/>
    <n v="260"/>
    <n v="13039.488000000001"/>
    <n v="434"/>
    <n v="50.151876923076927"/>
  </r>
  <r>
    <s v="2022065540246183130"/>
    <x v="1"/>
    <n v="5540246183130"/>
    <x v="1"/>
    <n v="6369"/>
    <n v="26966.001600000003"/>
    <n v="8018"/>
    <n v="4.2339459255770144"/>
  </r>
  <r>
    <s v="2022065540246183455"/>
    <x v="1"/>
    <n v="5540246183455"/>
    <x v="1"/>
    <n v="348"/>
    <n v="2734.5600000000004"/>
    <n v="673"/>
    <n v="7.8579310344827595"/>
  </r>
  <r>
    <s v="2022065540246183537"/>
    <x v="1"/>
    <n v="5540246183537"/>
    <x v="1"/>
    <n v="6329"/>
    <n v="8897.6448"/>
    <n v="4566"/>
    <n v="1.4058531837573076"/>
  </r>
  <r>
    <s v="2022065540246183538"/>
    <x v="1"/>
    <n v="5540246183538"/>
    <x v="1"/>
    <n v="2766"/>
    <n v="3630.3552000000004"/>
    <n v="3137"/>
    <n v="1.3124928416485901"/>
  </r>
  <r>
    <s v="2022065540246183541"/>
    <x v="1"/>
    <n v="5540246183541"/>
    <x v="1"/>
    <n v="1253"/>
    <n v="11290.752"/>
    <n v="1346"/>
    <n v="9.0109752593774939"/>
  </r>
  <r>
    <s v="2022065540246183542"/>
    <x v="1"/>
    <n v="5540246183542"/>
    <x v="1"/>
    <n v="0"/>
    <n v="0"/>
    <n v="0"/>
    <s v="0"/>
  </r>
  <r>
    <s v="2022065540246183547"/>
    <x v="1"/>
    <n v="5540246183547"/>
    <x v="3"/>
    <n v="4234"/>
    <n v="43519.68"/>
    <n v="19546"/>
    <n v="10.278620689655172"/>
  </r>
  <r>
    <s v="2022065540246183552"/>
    <x v="1"/>
    <n v="5540246183552"/>
    <x v="1"/>
    <n v="708"/>
    <n v="1304.424"/>
    <n v="168"/>
    <n v="1.8424067796610168"/>
  </r>
  <r>
    <s v="2022065540246183554"/>
    <x v="1"/>
    <n v="5540246183554"/>
    <x v="1"/>
    <n v="1601"/>
    <n v="12030.508800000001"/>
    <n v="56"/>
    <n v="7.5143715178013748"/>
  </r>
  <r>
    <s v="2022065540246183555"/>
    <x v="1"/>
    <n v="5540246183555"/>
    <x v="1"/>
    <n v="2840"/>
    <n v="3796.5456000000004"/>
    <n v="947"/>
    <n v="1.3368118309859156"/>
  </r>
  <r>
    <s v="2022065540246183556"/>
    <x v="1"/>
    <n v="5540246183556"/>
    <x v="1"/>
    <n v="2436"/>
    <n v="18280.080000000002"/>
    <n v="1518"/>
    <n v="7.5041379310344833"/>
  </r>
  <r>
    <s v="2022065540246183558"/>
    <x v="1"/>
    <n v="5540246183558"/>
    <x v="1"/>
    <n v="2251"/>
    <n v="12403.584000000001"/>
    <n v="4780"/>
    <n v="5.5102549977787652"/>
  </r>
  <r>
    <s v="2022065540246183560"/>
    <x v="1"/>
    <n v="5540246183560"/>
    <x v="1"/>
    <n v="418"/>
    <n v="10186.560000000001"/>
    <n v="335"/>
    <n v="24.369760765550243"/>
  </r>
  <r>
    <s v="2022065540246183562"/>
    <x v="1"/>
    <n v="5540246183562"/>
    <x v="1"/>
    <n v="604"/>
    <n v="1943.1360000000002"/>
    <n v="5893"/>
    <n v="3.2171125827814571"/>
  </r>
  <r>
    <s v="2022065540246183587"/>
    <x v="1"/>
    <n v="5540246183587"/>
    <x v="1"/>
    <n v="717"/>
    <n v="15096.153600000001"/>
    <n v="703"/>
    <n v="21.054607531380753"/>
  </r>
  <r>
    <s v="2022065540246183589"/>
    <x v="1"/>
    <n v="5540246183589"/>
    <x v="1"/>
    <n v="1601"/>
    <n v="21104.064000000002"/>
    <n v="2228"/>
    <n v="13.181801374141163"/>
  </r>
  <r>
    <s v="2022065540246183590"/>
    <x v="1"/>
    <n v="5540246183590"/>
    <x v="1"/>
    <n v="2499"/>
    <n v="34662.167999999998"/>
    <n v="181"/>
    <n v="13.870415366146458"/>
  </r>
  <r>
    <s v="2022065540246183844"/>
    <x v="1"/>
    <n v="5540246183844"/>
    <x v="0"/>
    <n v="216"/>
    <n v="6227.2800000000007"/>
    <n v="316"/>
    <n v="28.830000000000002"/>
  </r>
  <r>
    <s v="2022065540246184036"/>
    <x v="1"/>
    <n v="5540246184036"/>
    <x v="0"/>
    <n v="214"/>
    <n v="3656.4480000000003"/>
    <n v="230"/>
    <n v="17.086205607476636"/>
  </r>
  <r>
    <s v="2022065540246184617"/>
    <x v="1"/>
    <n v="5540246184617"/>
    <x v="1"/>
    <n v="61211"/>
    <n v="86623.948800000013"/>
    <n v="49036"/>
    <n v="1.4151696394438911"/>
  </r>
  <r>
    <s v="2022065540246185278"/>
    <x v="1"/>
    <n v="5540246185278"/>
    <x v="3"/>
    <n v="30311"/>
    <n v="29913.624"/>
    <n v="53316"/>
    <n v="0.98689003991950119"/>
  </r>
  <r>
    <s v="2022065540246185429"/>
    <x v="1"/>
    <n v="5540246185429"/>
    <x v="2"/>
    <n v="126"/>
    <n v="662.51520000000005"/>
    <n v="613"/>
    <n v="5.258057142857143"/>
  </r>
  <r>
    <s v="2022065540246185562"/>
    <x v="1"/>
    <n v="5540246185562"/>
    <x v="2"/>
    <n v="293"/>
    <n v="849.13920000000007"/>
    <n v="321"/>
    <n v="2.8980860068259386"/>
  </r>
  <r>
    <s v="2022065540246185627"/>
    <x v="1"/>
    <n v="5540246185627"/>
    <x v="4"/>
    <n v="5"/>
    <n v="2685.3120000000004"/>
    <n v="0"/>
    <n v="537.06240000000003"/>
  </r>
  <r>
    <s v="2022065540246186010"/>
    <x v="1"/>
    <n v="5540246186010"/>
    <x v="4"/>
    <n v="49"/>
    <n v="7176.8591999999999"/>
    <n v="12"/>
    <n v="146.46651428571428"/>
  </r>
  <r>
    <s v="2022065540246186011"/>
    <x v="1"/>
    <n v="5540246186011"/>
    <x v="4"/>
    <n v="114"/>
    <n v="6473.1744000000008"/>
    <n v="10"/>
    <n v="56.782231578947375"/>
  </r>
  <r>
    <s v="2022065540246186017"/>
    <x v="1"/>
    <n v="5540246186017"/>
    <x v="4"/>
    <n v="21"/>
    <n v="2210.7168000000001"/>
    <n v="7"/>
    <n v="105.27222857142858"/>
  </r>
  <r>
    <s v="2022065540246186325"/>
    <x v="1"/>
    <n v="5540246186325"/>
    <x v="2"/>
    <n v="362"/>
    <n v="889.57439999999997"/>
    <n v="794"/>
    <n v="2.4573878453038671"/>
  </r>
  <r>
    <s v="2022065540246186351"/>
    <x v="1"/>
    <n v="5540246186351"/>
    <x v="1"/>
    <n v="1386"/>
    <n v="82090.843200000003"/>
    <n v="773"/>
    <n v="59.228602597402599"/>
  </r>
  <r>
    <s v="2022065540246186352"/>
    <x v="1"/>
    <n v="5540246186352"/>
    <x v="1"/>
    <n v="1195"/>
    <n v="12570.12"/>
    <n v="4675"/>
    <n v="10.518928870292887"/>
  </r>
  <r>
    <s v="2022065540246187882"/>
    <x v="1"/>
    <n v="5540246187882"/>
    <x v="4"/>
    <n v="89"/>
    <n v="3382.0416"/>
    <n v="19"/>
    <n v="38.000467415730334"/>
  </r>
  <r>
    <s v="2022065540246187940"/>
    <x v="1"/>
    <n v="5540246187940"/>
    <x v="1"/>
    <n v="409"/>
    <n v="3497.4720000000002"/>
    <n v="0"/>
    <n v="8.5512762836185825"/>
  </r>
  <r>
    <s v="2022065540246187987"/>
    <x v="1"/>
    <n v="5540246187987"/>
    <x v="2"/>
    <n v="2729"/>
    <n v="1341.1872000000001"/>
    <n v="59355"/>
    <n v="0.49145738365701724"/>
  </r>
  <r>
    <s v="2022065540246187995"/>
    <x v="1"/>
    <n v="5540246187995"/>
    <x v="4"/>
    <n v="1933"/>
    <n v="169528.16159999999"/>
    <n v="996"/>
    <n v="87.702101189860315"/>
  </r>
  <r>
    <s v="2022065540246187996"/>
    <x v="1"/>
    <n v="5540246187996"/>
    <x v="4"/>
    <n v="348"/>
    <n v="16089.840000000002"/>
    <n v="14"/>
    <n v="46.235172413793109"/>
  </r>
  <r>
    <s v="2022065540246187997"/>
    <x v="1"/>
    <n v="5540246187997"/>
    <x v="4"/>
    <n v="337"/>
    <n v="16806.312000000002"/>
    <n v="84"/>
    <n v="49.870362017804162"/>
  </r>
  <r>
    <s v="2022065540246187998"/>
    <x v="1"/>
    <n v="5540246187998"/>
    <x v="4"/>
    <n v="1031"/>
    <n v="52958.188800000004"/>
    <n v="555"/>
    <n v="51.365847526673136"/>
  </r>
  <r>
    <s v="2022065540246188047"/>
    <x v="1"/>
    <n v="5540246188047"/>
    <x v="4"/>
    <n v="358"/>
    <n v="43522.617600000005"/>
    <n v="45"/>
    <n v="121.57155754189945"/>
  </r>
  <r>
    <s v="2022065540246188175"/>
    <x v="1"/>
    <n v="5540246188175"/>
    <x v="2"/>
    <n v="103"/>
    <n v="2913.9264000000003"/>
    <n v="455"/>
    <n v="28.290547572815537"/>
  </r>
  <r>
    <s v="2022065540246188200"/>
    <x v="1"/>
    <n v="5540246188200"/>
    <x v="2"/>
    <n v="780"/>
    <n v="1437.0047999999999"/>
    <n v="15289"/>
    <n v="1.842313846153846"/>
  </r>
  <r>
    <s v="2022065540246188224"/>
    <x v="1"/>
    <n v="5540246188224"/>
    <x v="3"/>
    <n v="14616"/>
    <n v="17146.080000000002"/>
    <n v="19720"/>
    <n v="1.1731034482758622"/>
  </r>
  <r>
    <s v="2022065540246188512"/>
    <x v="1"/>
    <n v="5540246188512"/>
    <x v="4"/>
    <n v="151"/>
    <n v="20672.496000000003"/>
    <n v="33"/>
    <n v="136.90394701986756"/>
  </r>
  <r>
    <s v="2022065540246188583"/>
    <x v="1"/>
    <n v="5540246188583"/>
    <x v="0"/>
    <n v="4483"/>
    <n v="16049.836800000001"/>
    <n v="11220"/>
    <n v="3.5801554316306046"/>
  </r>
  <r>
    <s v="2022065540246188647"/>
    <x v="1"/>
    <n v="5540246188647"/>
    <x v="1"/>
    <n v="1798"/>
    <n v="26616.600000000002"/>
    <n v="0"/>
    <n v="14.80344827586207"/>
  </r>
  <r>
    <s v="2022065540246190092"/>
    <x v="1"/>
    <n v="5540246190092"/>
    <x v="4"/>
    <n v="49"/>
    <n v="6742.3104000000003"/>
    <n v="49"/>
    <n v="137.59817142857145"/>
  </r>
  <r>
    <s v="2022065540246190097"/>
    <x v="1"/>
    <n v="5540246190097"/>
    <x v="3"/>
    <n v="3104"/>
    <n v="77433.753599999996"/>
    <n v="12982"/>
    <n v="24.946441237113401"/>
  </r>
  <r>
    <s v="2022065540246190727"/>
    <x v="1"/>
    <n v="5540246190727"/>
    <x v="0"/>
    <n v="2332"/>
    <n v="26349.192000000003"/>
    <n v="696"/>
    <n v="11.298967409948544"/>
  </r>
  <r>
    <s v="2022065540246190743"/>
    <x v="1"/>
    <n v="5540246190743"/>
    <x v="2"/>
    <n v="279"/>
    <n v="2363.9040000000005"/>
    <n v="669"/>
    <n v="8.4727741935483891"/>
  </r>
  <r>
    <s v="2022065540246190831"/>
    <x v="1"/>
    <n v="5540246190831"/>
    <x v="1"/>
    <n v="1300"/>
    <n v="9775.9872000000014"/>
    <n v="0"/>
    <n v="7.5199901538461553"/>
  </r>
  <r>
    <s v="2022065540246190835"/>
    <x v="1"/>
    <n v="5540246190835"/>
    <x v="0"/>
    <n v="156"/>
    <n v="32857.228800000004"/>
    <n v="21"/>
    <n v="210.62326153846158"/>
  </r>
  <r>
    <s v="2022065540246191380"/>
    <x v="1"/>
    <n v="5540246191380"/>
    <x v="2"/>
    <n v="418"/>
    <n v="1975.104"/>
    <n v="0"/>
    <n v="4.7251291866028708"/>
  </r>
  <r>
    <s v="2022065540246191394"/>
    <x v="1"/>
    <n v="5540246191394"/>
    <x v="2"/>
    <n v="2436"/>
    <n v="13009.248000000001"/>
    <n v="0"/>
    <n v="5.3404137931034485"/>
  </r>
  <r>
    <s v="2022065540246191596"/>
    <x v="1"/>
    <n v="5540246191596"/>
    <x v="0"/>
    <n v="79"/>
    <n v="4403.4624000000003"/>
    <n v="179"/>
    <n v="55.740030379746841"/>
  </r>
  <r>
    <s v="2022065540246191718"/>
    <x v="1"/>
    <n v="5540246191718"/>
    <x v="1"/>
    <n v="748"/>
    <n v="2214.5184000000004"/>
    <n v="325"/>
    <n v="2.960586096256685"/>
  </r>
  <r>
    <s v="2022065540246191736"/>
    <x v="1"/>
    <n v="5540246191736"/>
    <x v="2"/>
    <n v="288"/>
    <n v="9304.7616000000016"/>
    <n v="70"/>
    <n v="32.308200000000006"/>
  </r>
  <r>
    <s v="2022065540246192102"/>
    <x v="1"/>
    <n v="5540246192102"/>
    <x v="2"/>
    <n v="5086"/>
    <n v="5568.0480000000007"/>
    <n v="9125"/>
    <n v="1.0947793944160442"/>
  </r>
  <r>
    <s v="2022065540246192209"/>
    <x v="1"/>
    <n v="5540246192209"/>
    <x v="1"/>
    <n v="3286"/>
    <n v="16516.224000000002"/>
    <n v="3202"/>
    <n v="5.0262398052343285"/>
  </r>
  <r>
    <s v="2022065540246192264"/>
    <x v="1"/>
    <n v="5540246192264"/>
    <x v="2"/>
    <n v="1058"/>
    <n v="15365.376000000002"/>
    <n v="1838"/>
    <n v="14.523039697542535"/>
  </r>
  <r>
    <s v="2022065540246192265"/>
    <x v="1"/>
    <n v="5540246192265"/>
    <x v="2"/>
    <n v="0"/>
    <n v="0"/>
    <n v="1207"/>
    <s v="0"/>
  </r>
  <r>
    <s v="2022065540246192462"/>
    <x v="1"/>
    <n v="5540246192462"/>
    <x v="1"/>
    <n v="1337"/>
    <n v="9176.9328000000005"/>
    <n v="650"/>
    <n v="6.863824083769634"/>
  </r>
  <r>
    <s v="2022065540246192505"/>
    <x v="1"/>
    <n v="5540246192505"/>
    <x v="1"/>
    <n v="18375"/>
    <n v="26002.944"/>
    <n v="2079"/>
    <n v="1.4151262040816326"/>
  </r>
  <r>
    <s v="2022065540246192518"/>
    <x v="1"/>
    <n v="5540246192518"/>
    <x v="1"/>
    <n v="6933"/>
    <n v="45798.134400000003"/>
    <n v="11025"/>
    <n v="6.6058177412375603"/>
  </r>
  <r>
    <s v="2022065540246192571"/>
    <x v="1"/>
    <n v="5540246192571"/>
    <x v="1"/>
    <n v="794"/>
    <n v="2074.3344000000002"/>
    <n v="376"/>
    <n v="2.6125118387909323"/>
  </r>
  <r>
    <s v="2022065540246192594"/>
    <x v="1"/>
    <n v="5540246192594"/>
    <x v="1"/>
    <n v="808"/>
    <n v="5336.9280000000008"/>
    <n v="195"/>
    <n v="6.6051089108910901"/>
  </r>
  <r>
    <s v="2022065540246192824"/>
    <x v="1"/>
    <n v="5540246192824"/>
    <x v="1"/>
    <n v="251"/>
    <n v="1349.3088"/>
    <n v="251"/>
    <n v="5.3757322709163349"/>
  </r>
  <r>
    <s v="2022065540246192831"/>
    <x v="1"/>
    <n v="5540246192831"/>
    <x v="1"/>
    <n v="845"/>
    <n v="7485.0048000000006"/>
    <n v="520"/>
    <n v="8.8579938461538461"/>
  </r>
  <r>
    <s v="2022065540246192836"/>
    <x v="1"/>
    <n v="5540246192836"/>
    <x v="4"/>
    <n v="84"/>
    <n v="11558.2464"/>
    <n v="0"/>
    <n v="137.59817142857142"/>
  </r>
  <r>
    <s v="2022065540246192907"/>
    <x v="1"/>
    <n v="5540246192907"/>
    <x v="3"/>
    <n v="2423"/>
    <n v="67989.456000000006"/>
    <n v="1912"/>
    <n v="28.060031366075115"/>
  </r>
  <r>
    <s v="2022065540246193249"/>
    <x v="1"/>
    <n v="5540246193249"/>
    <x v="4"/>
    <n v="235"/>
    <n v="10275.336000000001"/>
    <n v="235"/>
    <n v="43.724834042553198"/>
  </r>
  <r>
    <s v="2022065540246193316"/>
    <x v="1"/>
    <n v="5540246193316"/>
    <x v="0"/>
    <n v="260"/>
    <n v="7867.2384000000002"/>
    <n v="256"/>
    <n v="30.258609230769231"/>
  </r>
  <r>
    <s v="2022065540246193409"/>
    <x v="1"/>
    <n v="5540246193409"/>
    <x v="0"/>
    <n v="96"/>
    <n v="4888.5119999999997"/>
    <n v="38"/>
    <n v="50.921999999999997"/>
  </r>
  <r>
    <s v="2022065540246193505"/>
    <x v="1"/>
    <n v="5540246193505"/>
    <x v="0"/>
    <n v="15869"/>
    <n v="12765.081600000001"/>
    <n v="67188"/>
    <n v="0.80440365492469601"/>
  </r>
  <r>
    <s v="2022065540246193566"/>
    <x v="1"/>
    <n v="5540246193566"/>
    <x v="3"/>
    <n v="9849"/>
    <n v="88024.320000000007"/>
    <n v="9756"/>
    <n v="8.9373865367042349"/>
  </r>
  <r>
    <s v="2022065540246193878"/>
    <x v="1"/>
    <n v="5540246193878"/>
    <x v="3"/>
    <n v="0"/>
    <n v="0"/>
    <n v="0"/>
    <s v="0"/>
  </r>
  <r>
    <s v="2022065540246193999"/>
    <x v="1"/>
    <n v="5540246193999"/>
    <x v="1"/>
    <n v="9338"/>
    <n v="46652.025600000001"/>
    <n v="8236"/>
    <n v="4.9959333476119081"/>
  </r>
  <r>
    <s v="2022075540246170256"/>
    <x v="2"/>
    <n v="5540246170256"/>
    <x v="0"/>
    <n v="808"/>
    <n v="5427.1296000000002"/>
    <n v="5214"/>
    <n v="6.7167445544554454"/>
  </r>
  <r>
    <s v="2022075540246171759"/>
    <x v="2"/>
    <n v="5540246171759"/>
    <x v="1"/>
    <n v="4251"/>
    <n v="23347.008000000002"/>
    <n v="2812"/>
    <n v="5.4921213832039522"/>
  </r>
  <r>
    <s v="2022075540246171888"/>
    <x v="2"/>
    <n v="5540246171888"/>
    <x v="0"/>
    <n v="1216"/>
    <n v="20486.304"/>
    <n v="1200"/>
    <n v="16.84728947368421"/>
  </r>
  <r>
    <s v="2022075540246171933"/>
    <x v="2"/>
    <n v="5540246171933"/>
    <x v="2"/>
    <n v="446"/>
    <n v="286.97760000000005"/>
    <n v="5513"/>
    <n v="0.64344753363228713"/>
  </r>
  <r>
    <s v="2022075540246172539"/>
    <x v="2"/>
    <n v="5540246172539"/>
    <x v="2"/>
    <n v="40"/>
    <n v="820.75680000000011"/>
    <n v="33"/>
    <n v="20.518920000000001"/>
  </r>
  <r>
    <s v="2022075540246172669"/>
    <x v="2"/>
    <n v="5540246172669"/>
    <x v="2"/>
    <n v="168"/>
    <n v="2273.0976000000001"/>
    <n v="808"/>
    <n v="13.530342857142857"/>
  </r>
  <r>
    <s v="2022075540246172978"/>
    <x v="2"/>
    <n v="5540246172978"/>
    <x v="2"/>
    <n v="84"/>
    <n v="67.348799999999997"/>
    <n v="11693"/>
    <n v="0.80177142857142858"/>
  </r>
  <r>
    <s v="2022075540246173472"/>
    <x v="2"/>
    <n v="5540246173472"/>
    <x v="2"/>
    <n v="432"/>
    <n v="9963.648000000001"/>
    <n v="432"/>
    <n v="23.064000000000004"/>
  </r>
  <r>
    <s v="2022075540246173685"/>
    <x v="2"/>
    <n v="5540246173685"/>
    <x v="4"/>
    <n v="365"/>
    <n v="9196.9344000000001"/>
    <n v="177"/>
    <n v="25.197080547945205"/>
  </r>
  <r>
    <s v="2022075540246173686"/>
    <x v="2"/>
    <n v="5540246173686"/>
    <x v="4"/>
    <n v="404"/>
    <n v="10192.7808"/>
    <n v="207"/>
    <n v="25.229655445544555"/>
  </r>
  <r>
    <s v="2022075540246173906"/>
    <x v="2"/>
    <n v="5540246173906"/>
    <x v="3"/>
    <n v="1453"/>
    <n v="26989.113600000001"/>
    <n v="706"/>
    <n v="18.574751273227804"/>
  </r>
  <r>
    <s v="2022075540246174095"/>
    <x v="2"/>
    <n v="5540246174095"/>
    <x v="2"/>
    <n v="21"/>
    <n v="651.62880000000007"/>
    <n v="84"/>
    <n v="31.02994285714286"/>
  </r>
  <r>
    <s v="2022075540246174174"/>
    <x v="2"/>
    <n v="5540246174174"/>
    <x v="2"/>
    <n v="38"/>
    <n v="493.86239999999998"/>
    <n v="708"/>
    <n v="12.99637894736842"/>
  </r>
  <r>
    <s v="2022075540246175047"/>
    <x v="2"/>
    <n v="5540246175047"/>
    <x v="2"/>
    <n v="0"/>
    <n v="0"/>
    <n v="724"/>
    <s v="0"/>
  </r>
  <r>
    <s v="2022075540246175049"/>
    <x v="2"/>
    <n v="5540246175049"/>
    <x v="2"/>
    <n v="98"/>
    <n v="1014.2496000000001"/>
    <n v="1963"/>
    <n v="10.349485714285715"/>
  </r>
  <r>
    <s v="2022075540246175050"/>
    <x v="2"/>
    <n v="5540246175050"/>
    <x v="2"/>
    <n v="348"/>
    <n v="4030.5600000000004"/>
    <n v="1880"/>
    <n v="11.582068965517243"/>
  </r>
  <r>
    <s v="2022075540246175372"/>
    <x v="2"/>
    <n v="5540246175372"/>
    <x v="0"/>
    <n v="2889"/>
    <n v="11294.640000000001"/>
    <n v="174"/>
    <n v="3.9095327102803741"/>
  </r>
  <r>
    <s v="2022075540246175461"/>
    <x v="2"/>
    <n v="5540246175461"/>
    <x v="1"/>
    <n v="6014"/>
    <n v="55427.328000000001"/>
    <n v="502"/>
    <n v="9.2163831060858001"/>
  </r>
  <r>
    <s v="2022075540246176294"/>
    <x v="2"/>
    <n v="5540246176294"/>
    <x v="2"/>
    <n v="75"/>
    <n v="68.42880000000001"/>
    <n v="9615"/>
    <n v="0.91238400000000008"/>
  </r>
  <r>
    <s v="2022075540246176295"/>
    <x v="2"/>
    <n v="5540246176295"/>
    <x v="2"/>
    <n v="3675"/>
    <n v="3387.2256000000002"/>
    <n v="44359"/>
    <n v="0.92169404081632655"/>
  </r>
  <r>
    <s v="2022075540246176699"/>
    <x v="2"/>
    <n v="5540246176699"/>
    <x v="2"/>
    <n v="0"/>
    <n v="0"/>
    <n v="35288"/>
    <s v="0"/>
  </r>
  <r>
    <s v="2022075540246177132"/>
    <x v="2"/>
    <n v="5540246177132"/>
    <x v="1"/>
    <n v="9976"/>
    <n v="36594.720000000001"/>
    <n v="17168"/>
    <n v="3.6682758620689655"/>
  </r>
  <r>
    <s v="2022075540246177133"/>
    <x v="2"/>
    <n v="5540246177133"/>
    <x v="1"/>
    <n v="12273"/>
    <n v="44562.960000000006"/>
    <n v="13433"/>
    <n v="3.6309753116597414"/>
  </r>
  <r>
    <s v="2022075540246177376"/>
    <x v="2"/>
    <n v="5540246177376"/>
    <x v="0"/>
    <n v="230"/>
    <n v="9066.8160000000007"/>
    <n v="683"/>
    <n v="39.420939130434789"/>
  </r>
  <r>
    <s v="2022075540246180522"/>
    <x v="2"/>
    <n v="5540246180522"/>
    <x v="0"/>
    <n v="548"/>
    <n v="9583.4880000000012"/>
    <n v="1193"/>
    <n v="17.488116788321172"/>
  </r>
  <r>
    <s v="2022075540246181016"/>
    <x v="2"/>
    <n v="5540246181016"/>
    <x v="3"/>
    <n v="15507"/>
    <n v="126731.86560000002"/>
    <n v="9772"/>
    <n v="8.1725585606500299"/>
  </r>
  <r>
    <s v="2022075540246181061"/>
    <x v="2"/>
    <n v="5540246181061"/>
    <x v="3"/>
    <n v="32469"/>
    <n v="39479.356800000001"/>
    <n v="46354"/>
    <n v="1.2159092303427885"/>
  </r>
  <r>
    <s v="2022075540246182684"/>
    <x v="2"/>
    <n v="5540246182684"/>
    <x v="0"/>
    <n v="140"/>
    <n v="6985.4400000000005"/>
    <n v="161"/>
    <n v="49.896000000000001"/>
  </r>
  <r>
    <s v="2022075540246183130"/>
    <x v="2"/>
    <n v="5540246183130"/>
    <x v="1"/>
    <n v="5241"/>
    <n v="22191.710400000004"/>
    <n v="5367"/>
    <n v="4.2342511734401835"/>
  </r>
  <r>
    <s v="2022075540246183455"/>
    <x v="2"/>
    <n v="5540246183455"/>
    <x v="1"/>
    <n v="1764"/>
    <n v="13855.103999999999"/>
    <n v="279"/>
    <n v="7.8543673469387754"/>
  </r>
  <r>
    <s v="2022075540246183537"/>
    <x v="2"/>
    <n v="5540246183537"/>
    <x v="1"/>
    <n v="1782"/>
    <n v="2504.9088000000002"/>
    <n v="2822"/>
    <n v="1.4056727272727274"/>
  </r>
  <r>
    <s v="2022075540246183538"/>
    <x v="2"/>
    <n v="5540246183538"/>
    <x v="1"/>
    <n v="3286"/>
    <n v="4312.5695999999998"/>
    <n v="2413"/>
    <n v="1.3124070602556299"/>
  </r>
  <r>
    <s v="2022075540246183541"/>
    <x v="2"/>
    <n v="5540246183541"/>
    <x v="1"/>
    <n v="1996"/>
    <n v="17981.567999999999"/>
    <n v="511"/>
    <n v="9.0088016032064129"/>
  </r>
  <r>
    <s v="2022075540246183542"/>
    <x v="2"/>
    <n v="5540246183542"/>
    <x v="1"/>
    <n v="1253"/>
    <n v="3522.5280000000002"/>
    <n v="0"/>
    <n v="2.8112753391859537"/>
  </r>
  <r>
    <s v="2022075540246183547"/>
    <x v="2"/>
    <n v="5540246183547"/>
    <x v="3"/>
    <n v="12505"/>
    <n v="128532.09600000001"/>
    <n v="7390"/>
    <n v="10.278456297481007"/>
  </r>
  <r>
    <s v="2022075540246183552"/>
    <x v="2"/>
    <n v="5540246183552"/>
    <x v="1"/>
    <n v="541"/>
    <n v="996.49440000000004"/>
    <n v="297"/>
    <n v="1.8419489833641405"/>
  </r>
  <r>
    <s v="2022075540246183554"/>
    <x v="2"/>
    <n v="5540246183554"/>
    <x v="1"/>
    <n v="1546"/>
    <n v="11612.073600000002"/>
    <n v="0"/>
    <n v="7.511043725743856"/>
  </r>
  <r>
    <s v="2022075540246183555"/>
    <x v="2"/>
    <n v="5540246183555"/>
    <x v="1"/>
    <n v="1894"/>
    <n v="2531.0448000000001"/>
    <n v="743"/>
    <n v="1.3363488912354806"/>
  </r>
  <r>
    <s v="2022075540246183556"/>
    <x v="2"/>
    <n v="5540246183556"/>
    <x v="1"/>
    <n v="919"/>
    <n v="6894.2016000000012"/>
    <n v="919"/>
    <n v="7.5018515778019603"/>
  </r>
  <r>
    <s v="2022075540246183558"/>
    <x v="2"/>
    <n v="5540246183558"/>
    <x v="1"/>
    <n v="5267"/>
    <n v="29026.944"/>
    <n v="3364"/>
    <n v="5.5110962597303965"/>
  </r>
  <r>
    <s v="2022075540246183560"/>
    <x v="2"/>
    <n v="5540246183560"/>
    <x v="1"/>
    <n v="307"/>
    <n v="7470.1440000000011"/>
    <n v="93"/>
    <n v="24.332716612377855"/>
  </r>
  <r>
    <s v="2022075540246183562"/>
    <x v="2"/>
    <n v="5540246183562"/>
    <x v="1"/>
    <n v="10023"/>
    <n v="32285.952000000005"/>
    <n v="4084"/>
    <n v="3.2211864711164329"/>
  </r>
  <r>
    <s v="2022075540246183587"/>
    <x v="2"/>
    <n v="5540246183587"/>
    <x v="1"/>
    <n v="516"/>
    <n v="10846.742400000001"/>
    <n v="578"/>
    <n v="21.020818604651165"/>
  </r>
  <r>
    <s v="2022075540246183589"/>
    <x v="2"/>
    <n v="5540246183589"/>
    <x v="1"/>
    <n v="2622"/>
    <n v="34561.728000000003"/>
    <n v="1056"/>
    <n v="13.181437070938216"/>
  </r>
  <r>
    <s v="2022075540246183590"/>
    <x v="2"/>
    <n v="5540246183590"/>
    <x v="1"/>
    <n v="2318"/>
    <n v="32151.816000000003"/>
    <n v="0"/>
    <n v="13.870498705780847"/>
  </r>
  <r>
    <s v="2022075540246183844"/>
    <x v="2"/>
    <n v="5540246183844"/>
    <x v="0"/>
    <n v="226"/>
    <n v="6495.1200000000008"/>
    <n v="181"/>
    <n v="28.739469026548676"/>
  </r>
  <r>
    <s v="2022075540246184036"/>
    <x v="2"/>
    <n v="5540246184036"/>
    <x v="0"/>
    <n v="244"/>
    <n v="4173.12"/>
    <n v="119"/>
    <n v="17.102950819672131"/>
  </r>
  <r>
    <s v="2022075540246184617"/>
    <x v="2"/>
    <n v="5540246184617"/>
    <x v="1"/>
    <n v="12528"/>
    <n v="17729.280000000002"/>
    <n v="12621"/>
    <n v="1.4151724137931037"/>
  </r>
  <r>
    <s v="2022075540246185278"/>
    <x v="2"/>
    <n v="5540246185278"/>
    <x v="3"/>
    <n v="6840"/>
    <n v="6749.7408000000005"/>
    <n v="24094"/>
    <n v="0.98680421052631584"/>
  </r>
  <r>
    <s v="2022075540246185429"/>
    <x v="2"/>
    <n v="5540246185429"/>
    <x v="2"/>
    <n v="70"/>
    <n v="368.06400000000002"/>
    <n v="397"/>
    <n v="5.258057142857143"/>
  </r>
  <r>
    <s v="2022075540246185562"/>
    <x v="2"/>
    <n v="5540246185562"/>
    <x v="2"/>
    <n v="251"/>
    <n v="727.83360000000005"/>
    <n v="126"/>
    <n v="2.8997354581673309"/>
  </r>
  <r>
    <s v="2022075540246185627"/>
    <x v="2"/>
    <n v="5540246185627"/>
    <x v="4"/>
    <n v="5"/>
    <n v="2685.3120000000004"/>
    <n v="0"/>
    <n v="537.06240000000003"/>
  </r>
  <r>
    <s v="2022075540246186010"/>
    <x v="2"/>
    <n v="5540246186010"/>
    <x v="4"/>
    <n v="121"/>
    <n v="17771.270400000001"/>
    <n v="3"/>
    <n v="146.87000330578513"/>
  </r>
  <r>
    <s v="2022075540246186011"/>
    <x v="2"/>
    <n v="5540246186011"/>
    <x v="4"/>
    <n v="110"/>
    <n v="6208.9632000000001"/>
    <n v="3"/>
    <n v="56.445120000000003"/>
  </r>
  <r>
    <s v="2022075540246186017"/>
    <x v="2"/>
    <n v="5540246186017"/>
    <x v="4"/>
    <n v="77"/>
    <n v="8105.9616000000015"/>
    <n v="3"/>
    <n v="105.27222857142858"/>
  </r>
  <r>
    <s v="2022075540246186325"/>
    <x v="2"/>
    <n v="5540246186325"/>
    <x v="2"/>
    <n v="279"/>
    <n v="684.28800000000012"/>
    <n v="307"/>
    <n v="2.4526451612903228"/>
  </r>
  <r>
    <s v="2022075540246186351"/>
    <x v="2"/>
    <n v="5540246186351"/>
    <x v="1"/>
    <n v="1740"/>
    <n v="103129.20000000001"/>
    <n v="223"/>
    <n v="59.269655172413799"/>
  </r>
  <r>
    <s v="2022075540246186352"/>
    <x v="2"/>
    <n v="5540246186352"/>
    <x v="1"/>
    <n v="9675"/>
    <n v="101781.36"/>
    <n v="1474"/>
    <n v="10.520037209302325"/>
  </r>
  <r>
    <s v="2022075540246187882"/>
    <x v="2"/>
    <n v="5540246187882"/>
    <x v="4"/>
    <n v="70"/>
    <n v="2670.0191999999997"/>
    <n v="3"/>
    <n v="38.143131428571422"/>
  </r>
  <r>
    <s v="2022075540246187987"/>
    <x v="2"/>
    <n v="5540246187987"/>
    <x v="2"/>
    <n v="0"/>
    <n v="0"/>
    <n v="21215"/>
    <s v="0"/>
  </r>
  <r>
    <s v="2022075540246187995"/>
    <x v="2"/>
    <n v="5540246187995"/>
    <x v="4"/>
    <n v="1866"/>
    <n v="163626.22080000001"/>
    <n v="418"/>
    <n v="87.688221221864964"/>
  </r>
  <r>
    <s v="2022075540246187996"/>
    <x v="2"/>
    <n v="5540246187996"/>
    <x v="4"/>
    <n v="335"/>
    <n v="15446.246400000002"/>
    <n v="7"/>
    <n v="46.10819820895523"/>
  </r>
  <r>
    <s v="2022075540246187997"/>
    <x v="2"/>
    <n v="5540246187997"/>
    <x v="4"/>
    <n v="253"/>
    <n v="12633.7104"/>
    <n v="38"/>
    <n v="49.935614229249012"/>
  </r>
  <r>
    <s v="2022075540246187998"/>
    <x v="2"/>
    <n v="5540246187998"/>
    <x v="4"/>
    <n v="474"/>
    <n v="24332.140800000001"/>
    <n v="223"/>
    <n v="51.333630379746836"/>
  </r>
  <r>
    <s v="2022075540246188047"/>
    <x v="2"/>
    <n v="5540246188047"/>
    <x v="4"/>
    <n v="314"/>
    <n v="38152.944000000003"/>
    <n v="21"/>
    <n v="121.50619108280256"/>
  </r>
  <r>
    <s v="2022075540246188175"/>
    <x v="2"/>
    <n v="5540246188175"/>
    <x v="2"/>
    <n v="84"/>
    <n v="2384.1215999999999"/>
    <n v="353"/>
    <n v="28.382400000000001"/>
  </r>
  <r>
    <s v="2022075540246188200"/>
    <x v="2"/>
    <n v="5540246188200"/>
    <x v="2"/>
    <n v="0"/>
    <n v="0"/>
    <n v="10505"/>
    <s v="0"/>
  </r>
  <r>
    <s v="2022075540246188224"/>
    <x v="2"/>
    <n v="5540246188224"/>
    <x v="3"/>
    <n v="19024"/>
    <n v="22317.120000000003"/>
    <n v="3944"/>
    <n v="1.1731034482758622"/>
  </r>
  <r>
    <s v="2022075540246188512"/>
    <x v="2"/>
    <n v="5540246188512"/>
    <x v="4"/>
    <n v="351"/>
    <n v="48023.798400000007"/>
    <n v="5"/>
    <n v="136.81993846153847"/>
  </r>
  <r>
    <s v="2022075540246188583"/>
    <x v="2"/>
    <n v="5540246188583"/>
    <x v="0"/>
    <n v="5513"/>
    <n v="19738.296000000002"/>
    <n v="7517"/>
    <n v="3.5803185198621446"/>
  </r>
  <r>
    <s v="2022075540246188647"/>
    <x v="2"/>
    <n v="5540246188647"/>
    <x v="1"/>
    <n v="1798"/>
    <n v="26616.600000000002"/>
    <n v="93"/>
    <n v="14.80344827586207"/>
  </r>
  <r>
    <s v="2022075540246190092"/>
    <x v="2"/>
    <n v="5540246190092"/>
    <x v="4"/>
    <n v="228"/>
    <n v="31464.1152"/>
    <n v="31"/>
    <n v="138.00050526315789"/>
  </r>
  <r>
    <s v="2022075540246190097"/>
    <x v="2"/>
    <n v="5540246190097"/>
    <x v="3"/>
    <n v="1271"/>
    <n v="31824.489600000001"/>
    <n v="1256"/>
    <n v="25.038937529504327"/>
  </r>
  <r>
    <s v="2022075540246190727"/>
    <x v="2"/>
    <n v="5540246190727"/>
    <x v="0"/>
    <n v="1636"/>
    <n v="18483.768"/>
    <n v="534"/>
    <n v="11.298146699266503"/>
  </r>
  <r>
    <s v="2022075540246190743"/>
    <x v="2"/>
    <n v="5540246190743"/>
    <x v="2"/>
    <n v="195"/>
    <n v="1654.7328000000002"/>
    <n v="696"/>
    <n v="8.4858092307692328"/>
  </r>
  <r>
    <s v="2022075540246190831"/>
    <x v="2"/>
    <n v="5540246190831"/>
    <x v="1"/>
    <n v="1300"/>
    <n v="9775.9872000000014"/>
    <n v="0"/>
    <n v="7.5199901538461553"/>
  </r>
  <r>
    <s v="2022075540246190835"/>
    <x v="2"/>
    <n v="5540246190835"/>
    <x v="0"/>
    <n v="135"/>
    <n v="28443.571200000002"/>
    <n v="19"/>
    <n v="210.69312000000002"/>
  </r>
  <r>
    <s v="2022075540246191380"/>
    <x v="2"/>
    <n v="5540246191380"/>
    <x v="2"/>
    <n v="418"/>
    <n v="1975.104"/>
    <n v="0"/>
    <n v="4.7251291866028708"/>
  </r>
  <r>
    <s v="2022075540246191394"/>
    <x v="2"/>
    <n v="5540246191394"/>
    <x v="2"/>
    <n v="2436"/>
    <n v="13009.248000000001"/>
    <n v="464"/>
    <n v="5.3404137931034485"/>
  </r>
  <r>
    <s v="2022075540246191596"/>
    <x v="2"/>
    <n v="5540246191596"/>
    <x v="0"/>
    <n v="346"/>
    <n v="19297.526400000002"/>
    <n v="156"/>
    <n v="55.773197687861277"/>
  </r>
  <r>
    <s v="2022075540246191718"/>
    <x v="2"/>
    <n v="5540246191718"/>
    <x v="1"/>
    <n v="2761"/>
    <n v="8184.1536000000006"/>
    <n v="390"/>
    <n v="2.964199058312206"/>
  </r>
  <r>
    <s v="2022075540246191736"/>
    <x v="2"/>
    <n v="5540246191736"/>
    <x v="2"/>
    <n v="219"/>
    <n v="7053.6096000000007"/>
    <n v="174"/>
    <n v="32.208263013698634"/>
  </r>
  <r>
    <s v="2022075540246192102"/>
    <x v="2"/>
    <n v="5540246192102"/>
    <x v="2"/>
    <n v="5930"/>
    <n v="6492.6576000000005"/>
    <n v="6501"/>
    <n v="1.0948832377740305"/>
  </r>
  <r>
    <s v="2022075540246192148"/>
    <x v="2"/>
    <n v="5540246192148"/>
    <x v="1"/>
    <n v="0"/>
    <n v="0"/>
    <n v="13920"/>
    <s v="0"/>
  </r>
  <r>
    <s v="2022075540246192209"/>
    <x v="2"/>
    <n v="5540246192209"/>
    <x v="1"/>
    <n v="1198"/>
    <n v="6018.6240000000007"/>
    <n v="1448"/>
    <n v="5.0238931552587651"/>
  </r>
  <r>
    <s v="2022075540246192264"/>
    <x v="2"/>
    <n v="5540246192264"/>
    <x v="2"/>
    <n v="854"/>
    <n v="12400.128000000001"/>
    <n v="1300"/>
    <n v="14.520056206088993"/>
  </r>
  <r>
    <s v="2022075540246192265"/>
    <x v="2"/>
    <n v="5540246192265"/>
    <x v="2"/>
    <n v="2376"/>
    <n v="31806.259200000004"/>
    <n v="873"/>
    <n v="13.386472727272729"/>
  </r>
  <r>
    <s v="2022075540246192462"/>
    <x v="2"/>
    <n v="5540246192462"/>
    <x v="1"/>
    <n v="1142"/>
    <n v="7944.9120000000003"/>
    <n v="455"/>
    <n v="6.9570157618213662"/>
  </r>
  <r>
    <s v="2022075540246192505"/>
    <x v="2"/>
    <n v="5540246192505"/>
    <x v="1"/>
    <n v="16259"/>
    <n v="23008.6656"/>
    <n v="9336"/>
    <n v="1.415134116489329"/>
  </r>
  <r>
    <s v="2022075540246192518"/>
    <x v="2"/>
    <n v="5540246192518"/>
    <x v="1"/>
    <n v="3286"/>
    <n v="22804.632000000001"/>
    <n v="4130"/>
    <n v="6.9399367011564213"/>
  </r>
  <r>
    <s v="2022075540246192571"/>
    <x v="2"/>
    <n v="5540246192571"/>
    <x v="1"/>
    <n v="1170"/>
    <n v="4180.3775999999998"/>
    <n v="195"/>
    <n v="3.5729723076923077"/>
  </r>
  <r>
    <s v="2022075540246192594"/>
    <x v="2"/>
    <n v="5540246192594"/>
    <x v="1"/>
    <n v="613"/>
    <n v="4048.7040000000006"/>
    <n v="140"/>
    <n v="6.6047373572593813"/>
  </r>
  <r>
    <s v="2022075540246192831"/>
    <x v="2"/>
    <n v="5540246192831"/>
    <x v="1"/>
    <n v="325"/>
    <n v="2878.848"/>
    <n v="121"/>
    <n v="8.8579938461538461"/>
  </r>
  <r>
    <s v="2022075540246192836"/>
    <x v="2"/>
    <n v="5540246192836"/>
    <x v="4"/>
    <n v="84"/>
    <n v="11558.2464"/>
    <n v="0"/>
    <n v="137.59817142857142"/>
  </r>
  <r>
    <s v="2022075540246192907"/>
    <x v="2"/>
    <n v="5540246192907"/>
    <x v="3"/>
    <n v="1402"/>
    <n v="39334.896000000001"/>
    <n v="1457"/>
    <n v="28.056273894436519"/>
  </r>
  <r>
    <s v="2022075540246193316"/>
    <x v="2"/>
    <n v="5540246193316"/>
    <x v="0"/>
    <n v="228"/>
    <n v="6883.8336000000008"/>
    <n v="279"/>
    <n v="30.192252631578953"/>
  </r>
  <r>
    <s v="2022075540246193409"/>
    <x v="2"/>
    <n v="5540246193409"/>
    <x v="0"/>
    <n v="123"/>
    <n v="6319.2960000000003"/>
    <n v="10"/>
    <n v="51.376390243902442"/>
  </r>
  <r>
    <s v="2022075540246193505"/>
    <x v="2"/>
    <n v="5540246193505"/>
    <x v="0"/>
    <n v="5104"/>
    <n v="4105.7280000000001"/>
    <n v="743"/>
    <n v="0.80441379310344829"/>
  </r>
  <r>
    <s v="2022075540246193566"/>
    <x v="2"/>
    <n v="5540246193566"/>
    <x v="3"/>
    <n v="93"/>
    <n v="829.44"/>
    <n v="93"/>
    <n v="8.9187096774193559"/>
  </r>
  <r>
    <s v="2022075540246193878"/>
    <x v="2"/>
    <n v="5540246193878"/>
    <x v="3"/>
    <n v="22272"/>
    <n v="157593.60000000001"/>
    <n v="4803"/>
    <n v="7.0758620689655176"/>
  </r>
  <r>
    <s v="2022075540246193999"/>
    <x v="2"/>
    <n v="5540246193999"/>
    <x v="1"/>
    <n v="1021"/>
    <n v="5099.8464000000004"/>
    <n v="1021"/>
    <n v="4.9949523996082279"/>
  </r>
  <r>
    <s v="2022075540246194467"/>
    <x v="2"/>
    <n v="5540246194467"/>
    <x v="0"/>
    <n v="0"/>
    <n v="0"/>
    <n v="223"/>
    <s v="0"/>
  </r>
  <r>
    <s v="2022075540246194632"/>
    <x v="2"/>
    <n v="5540246194632"/>
    <x v="0"/>
    <n v="0"/>
    <n v="0"/>
    <n v="3"/>
    <s v="0"/>
  </r>
  <r>
    <s v="2022085540246170256"/>
    <x v="3"/>
    <n v="5540246170256"/>
    <x v="0"/>
    <n v="1768"/>
    <n v="11883.542400000002"/>
    <n v="5847"/>
    <n v="6.7214606334841642"/>
  </r>
  <r>
    <s v="2022085540246171759"/>
    <x v="3"/>
    <n v="5540246171759"/>
    <x v="1"/>
    <n v="1940"/>
    <n v="10653.984"/>
    <n v="4770"/>
    <n v="5.4917443298969078"/>
  </r>
  <r>
    <s v="2022085540246171888"/>
    <x v="3"/>
    <n v="5540246171888"/>
    <x v="0"/>
    <n v="1193"/>
    <n v="20095.344000000001"/>
    <n v="1506"/>
    <n v="16.844378876781224"/>
  </r>
  <r>
    <s v="2022085540246171933"/>
    <x v="3"/>
    <n v="5540246171933"/>
    <x v="2"/>
    <n v="891"/>
    <n v="573.9552000000001"/>
    <n v="8018"/>
    <n v="0.64416969696969706"/>
  </r>
  <r>
    <s v="2022085540246172539"/>
    <x v="3"/>
    <n v="5540246172539"/>
    <x v="2"/>
    <n v="54"/>
    <n v="1110.4560000000001"/>
    <n v="116"/>
    <n v="20.564000000000004"/>
  </r>
  <r>
    <s v="2022085540246172669"/>
    <x v="3"/>
    <n v="5540246172669"/>
    <x v="2"/>
    <n v="195"/>
    <n v="2651.9184"/>
    <n v="1086"/>
    <n v="13.599581538461539"/>
  </r>
  <r>
    <s v="2022085540246172978"/>
    <x v="3"/>
    <n v="5540246172978"/>
    <x v="2"/>
    <n v="0"/>
    <n v="0"/>
    <n v="14616"/>
    <s v="0"/>
  </r>
  <r>
    <s v="2022085540246173472"/>
    <x v="3"/>
    <n v="5540246173472"/>
    <x v="2"/>
    <n v="0"/>
    <n v="0"/>
    <n v="864"/>
    <s v="0"/>
  </r>
  <r>
    <s v="2022085540246173685"/>
    <x v="3"/>
    <n v="5540246173685"/>
    <x v="4"/>
    <n v="188"/>
    <n v="4744.9151999999995"/>
    <n v="226"/>
    <n v="25.23891063829787"/>
  </r>
  <r>
    <s v="2022085540246173686"/>
    <x v="3"/>
    <n v="5540246173686"/>
    <x v="4"/>
    <n v="420"/>
    <n v="10770.148800000001"/>
    <n v="193"/>
    <n v="25.64321142857143"/>
  </r>
  <r>
    <s v="2022085540246173906"/>
    <x v="3"/>
    <n v="5540246173906"/>
    <x v="3"/>
    <n v="1972"/>
    <n v="36646.560000000005"/>
    <n v="1671"/>
    <n v="18.583448275862072"/>
  </r>
  <r>
    <s v="2022085540246174095"/>
    <x v="3"/>
    <n v="5540246174095"/>
    <x v="2"/>
    <n v="42"/>
    <n v="1303.2576000000001"/>
    <n v="112"/>
    <n v="31.02994285714286"/>
  </r>
  <r>
    <s v="2022085540246174174"/>
    <x v="3"/>
    <n v="5540246174174"/>
    <x v="2"/>
    <n v="103"/>
    <n v="1358.1216000000002"/>
    <n v="759"/>
    <n v="13.18564660194175"/>
  </r>
  <r>
    <s v="2022085540246175047"/>
    <x v="3"/>
    <n v="5540246175047"/>
    <x v="2"/>
    <n v="14"/>
    <n v="147.48480000000001"/>
    <n v="738"/>
    <n v="10.534628571428572"/>
  </r>
  <r>
    <s v="2022085540246175049"/>
    <x v="3"/>
    <n v="5540246175049"/>
    <x v="2"/>
    <n v="627"/>
    <n v="6520.1760000000004"/>
    <n v="2144"/>
    <n v="10.399004784688996"/>
  </r>
  <r>
    <s v="2022085540246175050"/>
    <x v="3"/>
    <n v="5540246175050"/>
    <x v="2"/>
    <n v="724"/>
    <n v="8383.5648000000001"/>
    <n v="1977"/>
    <n v="11.579509392265194"/>
  </r>
  <r>
    <s v="2022085540246175372"/>
    <x v="3"/>
    <n v="5540246175372"/>
    <x v="0"/>
    <n v="2715"/>
    <n v="10614.240000000002"/>
    <n v="348"/>
    <n v="3.9094806629834262"/>
  </r>
  <r>
    <s v="2022085540246175461"/>
    <x v="3"/>
    <n v="5540246175461"/>
    <x v="1"/>
    <n v="5513"/>
    <n v="50808.384000000005"/>
    <n v="4511"/>
    <n v="9.2161044803192471"/>
  </r>
  <r>
    <s v="2022085540246176294"/>
    <x v="3"/>
    <n v="5540246176294"/>
    <x v="2"/>
    <n v="1225"/>
    <n v="1129.0752000000002"/>
    <n v="11136"/>
    <n v="0.92169404081632667"/>
  </r>
  <r>
    <s v="2022085540246176295"/>
    <x v="3"/>
    <n v="5540246176295"/>
    <x v="2"/>
    <n v="7016"/>
    <n v="6466.5216000000009"/>
    <n v="62933"/>
    <n v="0.92168209806157364"/>
  </r>
  <r>
    <s v="2022085540246176699"/>
    <x v="3"/>
    <n v="5540246176699"/>
    <x v="2"/>
    <n v="0"/>
    <n v="0"/>
    <n v="41969"/>
    <s v="0"/>
  </r>
  <r>
    <s v="2022085540246177133"/>
    <x v="3"/>
    <n v="5540246177133"/>
    <x v="1"/>
    <n v="8863"/>
    <n v="32179.680000000004"/>
    <n v="17366"/>
    <n v="3.6307886720072213"/>
  </r>
  <r>
    <s v="2022085540246177376"/>
    <x v="3"/>
    <n v="5540246177376"/>
    <x v="0"/>
    <n v="968"/>
    <n v="38190.527999999998"/>
    <n v="819"/>
    <n v="39.45302479338843"/>
  </r>
  <r>
    <s v="2022085540246180522"/>
    <x v="3"/>
    <n v="5540246180522"/>
    <x v="0"/>
    <n v="803"/>
    <n v="14050.368000000002"/>
    <n v="1444"/>
    <n v="17.497344956413453"/>
  </r>
  <r>
    <s v="2022085540246181016"/>
    <x v="3"/>
    <n v="5540246181016"/>
    <x v="3"/>
    <n v="16426"/>
    <n v="131426.32320000001"/>
    <n v="10357"/>
    <n v="8.001115499817363"/>
  </r>
  <r>
    <s v="2022085540246181061"/>
    <x v="3"/>
    <n v="5540246181061"/>
    <x v="3"/>
    <n v="43431"/>
    <n v="52808.371200000001"/>
    <n v="63998"/>
    <n v="1.2159142363749396"/>
  </r>
  <r>
    <s v="2022085540246182684"/>
    <x v="3"/>
    <n v="5540246182684"/>
    <x v="0"/>
    <n v="462"/>
    <n v="23168.376000000004"/>
    <n v="214"/>
    <n v="50.14800000000001"/>
  </r>
  <r>
    <s v="2022085540246183130"/>
    <x v="3"/>
    <n v="5540246183130"/>
    <x v="1"/>
    <n v="4490"/>
    <n v="19008.820800000001"/>
    <n v="5534"/>
    <n v="4.2335903786191542"/>
  </r>
  <r>
    <s v="2022085540246183455"/>
    <x v="3"/>
    <n v="5540246183455"/>
    <x v="1"/>
    <n v="1485"/>
    <n v="11667.456000000002"/>
    <n v="418"/>
    <n v="7.8568727272727283"/>
  </r>
  <r>
    <s v="2022085540246183537"/>
    <x v="3"/>
    <n v="5540246183537"/>
    <x v="1"/>
    <n v="2803"/>
    <n v="3940.0128"/>
    <n v="3156"/>
    <n v="1.4056413842311808"/>
  </r>
  <r>
    <s v="2022085540246183538"/>
    <x v="3"/>
    <n v="5540246183538"/>
    <x v="1"/>
    <n v="873"/>
    <n v="1145.1456000000001"/>
    <n v="2877"/>
    <n v="1.3117360824742268"/>
  </r>
  <r>
    <s v="2022085540246183541"/>
    <x v="3"/>
    <n v="5540246183541"/>
    <x v="1"/>
    <n v="1880"/>
    <n v="16936.128000000001"/>
    <n v="975"/>
    <n v="9.0085787234042556"/>
  </r>
  <r>
    <s v="2022085540246183542"/>
    <x v="3"/>
    <n v="5540246183542"/>
    <x v="1"/>
    <n v="2506"/>
    <n v="7045.0560000000005"/>
    <n v="0"/>
    <n v="2.8112753391859537"/>
  </r>
  <r>
    <s v="2022085540246183547"/>
    <x v="3"/>
    <n v="5540246183547"/>
    <x v="3"/>
    <n v="9570"/>
    <n v="98366.400000000009"/>
    <n v="12540"/>
    <n v="10.278620689655174"/>
  </r>
  <r>
    <s v="2022085540246183552"/>
    <x v="3"/>
    <n v="5540246183552"/>
    <x v="1"/>
    <n v="244"/>
    <n v="449.06400000000002"/>
    <n v="260"/>
    <n v="1.8404262295081968"/>
  </r>
  <r>
    <s v="2022085540246183554"/>
    <x v="3"/>
    <n v="5540246183554"/>
    <x v="1"/>
    <n v="1546"/>
    <n v="11612.073600000002"/>
    <n v="28"/>
    <n v="7.511043725743856"/>
  </r>
  <r>
    <s v="2022085540246183555"/>
    <x v="3"/>
    <n v="5540246183555"/>
    <x v="1"/>
    <n v="1151"/>
    <n v="1538.4816000000001"/>
    <n v="891"/>
    <n v="1.336647784535187"/>
  </r>
  <r>
    <s v="2022085540246183558"/>
    <x v="3"/>
    <n v="5540246183558"/>
    <x v="1"/>
    <n v="3202"/>
    <n v="17646.336000000003"/>
    <n v="4478"/>
    <n v="5.511035602748283"/>
  </r>
  <r>
    <s v="2022085540246183560"/>
    <x v="3"/>
    <n v="5540246183560"/>
    <x v="1"/>
    <n v="214"/>
    <n v="5206.4640000000009"/>
    <n v="168"/>
    <n v="24.329271028037386"/>
  </r>
  <r>
    <s v="2022085540246183562"/>
    <x v="3"/>
    <n v="5540246183562"/>
    <x v="1"/>
    <n v="5916"/>
    <n v="19057.68"/>
    <n v="4826"/>
    <n v="3.2213793103448278"/>
  </r>
  <r>
    <s v="2022085540246183587"/>
    <x v="3"/>
    <n v="5540246183587"/>
    <x v="1"/>
    <n v="439"/>
    <n v="9234.3888000000006"/>
    <n v="627"/>
    <n v="21.035054214123008"/>
  </r>
  <r>
    <s v="2022085540246183589"/>
    <x v="3"/>
    <n v="5540246183589"/>
    <x v="1"/>
    <n v="1520"/>
    <n v="20033.567999999999"/>
    <n v="441"/>
    <n v="13.17997894736842"/>
  </r>
  <r>
    <s v="2022085540246183590"/>
    <x v="3"/>
    <n v="5540246183590"/>
    <x v="1"/>
    <n v="2318"/>
    <n v="32151.816000000003"/>
    <n v="105"/>
    <n v="13.870498705780847"/>
  </r>
  <r>
    <s v="2022085540246183844"/>
    <x v="3"/>
    <n v="5540246183844"/>
    <x v="0"/>
    <n v="277"/>
    <n v="7968.2400000000007"/>
    <n v="202"/>
    <n v="28.766209386281592"/>
  </r>
  <r>
    <s v="2022085540246184036"/>
    <x v="3"/>
    <n v="5540246184036"/>
    <x v="0"/>
    <n v="126"/>
    <n v="2146.1760000000004"/>
    <n v="128"/>
    <n v="17.03314285714286"/>
  </r>
  <r>
    <s v="2022085540246185278"/>
    <x v="3"/>
    <n v="5540246185278"/>
    <x v="3"/>
    <n v="27513"/>
    <n v="27152.366400000003"/>
    <n v="41658"/>
    <n v="0.98689224730127589"/>
  </r>
  <r>
    <s v="2022085540246185429"/>
    <x v="3"/>
    <n v="5540246185429"/>
    <x v="2"/>
    <n v="70"/>
    <n v="368.06400000000002"/>
    <n v="474"/>
    <n v="5.258057142857143"/>
  </r>
  <r>
    <s v="2022085540246185562"/>
    <x v="3"/>
    <n v="5540246185562"/>
    <x v="2"/>
    <n v="126"/>
    <n v="363.91680000000002"/>
    <n v="140"/>
    <n v="2.8882285714285718"/>
  </r>
  <r>
    <s v="2022085540246186010"/>
    <x v="3"/>
    <n v="5540246186010"/>
    <x v="4"/>
    <n v="119"/>
    <n v="17429.515200000002"/>
    <n v="10"/>
    <n v="146.46651428571431"/>
  </r>
  <r>
    <s v="2022085540246186011"/>
    <x v="3"/>
    <n v="5540246186011"/>
    <x v="4"/>
    <n v="107"/>
    <n v="6076.8576000000003"/>
    <n v="3"/>
    <n v="56.793061682242993"/>
  </r>
  <r>
    <s v="2022085540246186017"/>
    <x v="3"/>
    <n v="5540246186017"/>
    <x v="4"/>
    <n v="75"/>
    <n v="7860.3264000000008"/>
    <n v="7"/>
    <n v="104.80435200000001"/>
  </r>
  <r>
    <s v="2022085540246186325"/>
    <x v="3"/>
    <n v="5540246186325"/>
    <x v="2"/>
    <n v="516"/>
    <n v="1265.9328000000003"/>
    <n v="543"/>
    <n v="2.4533581395348842"/>
  </r>
  <r>
    <s v="2022085540246186351"/>
    <x v="3"/>
    <n v="5540246186351"/>
    <x v="1"/>
    <n v="1518"/>
    <n v="89928.662400000001"/>
    <n v="133"/>
    <n v="59.241543083003954"/>
  </r>
  <r>
    <s v="2022085540246186352"/>
    <x v="3"/>
    <n v="5540246186352"/>
    <x v="1"/>
    <n v="8202"/>
    <n v="86282.28"/>
    <n v="1346"/>
    <n v="10.51966349670812"/>
  </r>
  <r>
    <s v="2022085540246187882"/>
    <x v="3"/>
    <n v="5540246187882"/>
    <x v="4"/>
    <n v="68"/>
    <n v="2581.0272000000004"/>
    <n v="21"/>
    <n v="37.95628235294118"/>
  </r>
  <r>
    <s v="2022085540246187987"/>
    <x v="3"/>
    <n v="5540246187987"/>
    <x v="2"/>
    <n v="1448"/>
    <n v="711.67680000000007"/>
    <n v="29901"/>
    <n v="0.49148950276243097"/>
  </r>
  <r>
    <s v="2022085540246187995"/>
    <x v="3"/>
    <n v="5540246187995"/>
    <x v="4"/>
    <n v="1448"/>
    <n v="126993.48480000001"/>
    <n v="645"/>
    <n v="87.702682872928179"/>
  </r>
  <r>
    <s v="2022085540246187996"/>
    <x v="3"/>
    <n v="5540246187996"/>
    <x v="4"/>
    <n v="328"/>
    <n v="15124.449600000002"/>
    <n v="12"/>
    <n v="46.111126829268301"/>
  </r>
  <r>
    <s v="2022085540246187997"/>
    <x v="3"/>
    <n v="5540246187997"/>
    <x v="4"/>
    <n v="216"/>
    <n v="10779.220800000001"/>
    <n v="56"/>
    <n v="49.903800000000004"/>
  </r>
  <r>
    <s v="2022085540246187998"/>
    <x v="3"/>
    <n v="5540246187998"/>
    <x v="4"/>
    <n v="253"/>
    <n v="13000.996800000001"/>
    <n v="221"/>
    <n v="51.387339130434789"/>
  </r>
  <r>
    <s v="2022085540246188047"/>
    <x v="3"/>
    <n v="5540246188047"/>
    <x v="4"/>
    <n v="293"/>
    <n v="35609.414400000001"/>
    <n v="24"/>
    <n v="121.53383754266213"/>
  </r>
  <r>
    <s v="2022085540246188175"/>
    <x v="3"/>
    <n v="5540246188175"/>
    <x v="2"/>
    <n v="93"/>
    <n v="2649.0240000000003"/>
    <n v="483"/>
    <n v="28.484129032258068"/>
  </r>
  <r>
    <s v="2022085540246188200"/>
    <x v="3"/>
    <n v="5540246188200"/>
    <x v="2"/>
    <n v="1040"/>
    <n v="1916.0064"/>
    <n v="12844"/>
    <n v="1.8423138461538462"/>
  </r>
  <r>
    <s v="2022085540246188224"/>
    <x v="3"/>
    <n v="5540246188224"/>
    <x v="3"/>
    <n v="15080"/>
    <n v="17690.400000000001"/>
    <n v="11252"/>
    <n v="1.1731034482758622"/>
  </r>
  <r>
    <s v="2022085540246188512"/>
    <x v="3"/>
    <n v="5540246188512"/>
    <x v="4"/>
    <n v="332"/>
    <n v="45479.491200000004"/>
    <n v="0"/>
    <n v="136.98641927710844"/>
  </r>
  <r>
    <s v="2022085540246188583"/>
    <x v="3"/>
    <n v="5540246188583"/>
    <x v="0"/>
    <n v="2450"/>
    <n v="8772.5808000000015"/>
    <n v="4789"/>
    <n v="3.5806452244897966"/>
  </r>
  <r>
    <s v="2022085540246188647"/>
    <x v="3"/>
    <n v="5540246188647"/>
    <x v="1"/>
    <n v="1706"/>
    <n v="25242.84"/>
    <n v="720"/>
    <n v="14.796506447831185"/>
  </r>
  <r>
    <s v="2022085540246190092"/>
    <x v="3"/>
    <n v="5540246190092"/>
    <x v="4"/>
    <n v="198"/>
    <n v="27290.304"/>
    <n v="40"/>
    <n v="137.82981818181818"/>
  </r>
  <r>
    <s v="2022085540246190727"/>
    <x v="3"/>
    <n v="5540246190727"/>
    <x v="0"/>
    <n v="1102"/>
    <n v="12453.609600000002"/>
    <n v="604"/>
    <n v="11.300916152450093"/>
  </r>
  <r>
    <s v="2022085540246190743"/>
    <x v="3"/>
    <n v="5540246190743"/>
    <x v="2"/>
    <n v="195"/>
    <n v="1654.7328000000002"/>
    <n v="724"/>
    <n v="8.4858092307692328"/>
  </r>
  <r>
    <s v="2022085540246190831"/>
    <x v="3"/>
    <n v="5540246190831"/>
    <x v="1"/>
    <n v="1300"/>
    <n v="9775.9872000000014"/>
    <n v="0"/>
    <n v="7.5199901538461553"/>
  </r>
  <r>
    <s v="2022085540246190835"/>
    <x v="3"/>
    <n v="5540246190835"/>
    <x v="0"/>
    <n v="116"/>
    <n v="24520.320000000003"/>
    <n v="3"/>
    <n v="211.38206896551728"/>
  </r>
  <r>
    <s v="2022085540246191380"/>
    <x v="3"/>
    <n v="5540246191380"/>
    <x v="2"/>
    <n v="418"/>
    <n v="1975.104"/>
    <n v="418"/>
    <n v="4.7251291866028708"/>
  </r>
  <r>
    <s v="2022085540246191394"/>
    <x v="3"/>
    <n v="5540246191394"/>
    <x v="2"/>
    <n v="1972"/>
    <n v="10531.296000000002"/>
    <n v="0"/>
    <n v="5.3404137931034494"/>
  </r>
  <r>
    <s v="2022085540246191596"/>
    <x v="3"/>
    <n v="5540246191596"/>
    <x v="0"/>
    <n v="191"/>
    <n v="10620.115200000002"/>
    <n v="154"/>
    <n v="55.602697382198961"/>
  </r>
  <r>
    <s v="2022085540246191718"/>
    <x v="3"/>
    <n v="5540246191718"/>
    <x v="1"/>
    <n v="2372"/>
    <n v="7028.7264000000005"/>
    <n v="163"/>
    <n v="2.9632067453625632"/>
  </r>
  <r>
    <s v="2022085540246191736"/>
    <x v="3"/>
    <n v="5540246191736"/>
    <x v="2"/>
    <n v="45"/>
    <n v="1425.7295999999999"/>
    <n v="0"/>
    <n v="31.682879999999997"/>
  </r>
  <r>
    <s v="2022085540246192102"/>
    <x v="3"/>
    <n v="5540246192102"/>
    <x v="2"/>
    <n v="5457"/>
    <n v="5974.4736000000003"/>
    <n v="9216"/>
    <n v="1.0948274876305664"/>
  </r>
  <r>
    <s v="2022085540246192148"/>
    <x v="3"/>
    <n v="5540246192148"/>
    <x v="1"/>
    <n v="5564"/>
    <n v="20231.8128"/>
    <n v="36188"/>
    <n v="3.6361992810927388"/>
  </r>
  <r>
    <s v="2022085540246192209"/>
    <x v="3"/>
    <n v="5540246192209"/>
    <x v="1"/>
    <n v="864"/>
    <n v="4339.0079999999998"/>
    <n v="1866"/>
    <n v="5.0219999999999994"/>
  </r>
  <r>
    <s v="2022085540246192264"/>
    <x v="3"/>
    <n v="5540246192264"/>
    <x v="2"/>
    <n v="1040"/>
    <n v="15095.808000000001"/>
    <n v="1151"/>
    <n v="14.5152"/>
  </r>
  <r>
    <s v="2022085540246192265"/>
    <x v="3"/>
    <n v="5540246192265"/>
    <x v="2"/>
    <n v="1801"/>
    <n v="24103.180799999998"/>
    <n v="780"/>
    <n v="13.383220877290393"/>
  </r>
  <r>
    <s v="2022085540246192462"/>
    <x v="3"/>
    <n v="5540246192462"/>
    <x v="1"/>
    <n v="687"/>
    <n v="4779.8640000000005"/>
    <n v="539"/>
    <n v="6.9575895196506554"/>
  </r>
  <r>
    <s v="2022085540246192505"/>
    <x v="3"/>
    <n v="5540246192505"/>
    <x v="1"/>
    <n v="6923"/>
    <n v="9797.0688000000009"/>
    <n v="7035"/>
    <n v="1.4151478838653764"/>
  </r>
  <r>
    <s v="2022085540246192518"/>
    <x v="3"/>
    <n v="5540246192518"/>
    <x v="1"/>
    <n v="6172"/>
    <n v="43218.403200000001"/>
    <n v="836"/>
    <n v="7.0023336357744652"/>
  </r>
  <r>
    <s v="2022085540246192571"/>
    <x v="3"/>
    <n v="5540246192571"/>
    <x v="1"/>
    <n v="975"/>
    <n v="3483.6480000000001"/>
    <n v="516"/>
    <n v="3.5729723076923077"/>
  </r>
  <r>
    <s v="2022085540246192594"/>
    <x v="3"/>
    <n v="5540246192594"/>
    <x v="1"/>
    <n v="474"/>
    <n v="3128.5440000000003"/>
    <n v="158"/>
    <n v="6.6003037974683547"/>
  </r>
  <r>
    <s v="2022085540246192831"/>
    <x v="3"/>
    <n v="5540246192831"/>
    <x v="1"/>
    <n v="724"/>
    <n v="6415.7183999999997"/>
    <n v="335"/>
    <n v="8.8614895027624314"/>
  </r>
  <r>
    <s v="2022085540246192836"/>
    <x v="3"/>
    <n v="5540246192836"/>
    <x v="4"/>
    <n v="61"/>
    <n v="8347.6224000000002"/>
    <n v="0"/>
    <n v="136.84626885245902"/>
  </r>
  <r>
    <s v="2022085540246192907"/>
    <x v="3"/>
    <n v="5540246192907"/>
    <x v="3"/>
    <n v="3508"/>
    <n v="98467.488000000012"/>
    <n v="1736"/>
    <n v="28.069409350057015"/>
  </r>
  <r>
    <s v="2022085540246193316"/>
    <x v="3"/>
    <n v="5540246193316"/>
    <x v="0"/>
    <n v="284"/>
    <n v="8569.6704000000009"/>
    <n v="351"/>
    <n v="30.17489577464789"/>
  </r>
  <r>
    <s v="2022085540246193409"/>
    <x v="3"/>
    <n v="5540246193409"/>
    <x v="0"/>
    <n v="114"/>
    <n v="5842.3680000000004"/>
    <n v="7"/>
    <n v="51.248842105263158"/>
  </r>
  <r>
    <s v="2022085540246193878"/>
    <x v="3"/>
    <n v="5540246193878"/>
    <x v="3"/>
    <n v="17470"/>
    <n v="123612.48000000001"/>
    <n v="9118"/>
    <n v="7.0757000572409847"/>
  </r>
  <r>
    <s v="2022085540246194330"/>
    <x v="3"/>
    <n v="5540246194330"/>
    <x v="1"/>
    <n v="0"/>
    <n v="0"/>
    <n v="23405"/>
    <s v="0"/>
  </r>
  <r>
    <s v="2022085540246194467"/>
    <x v="3"/>
    <n v="5540246194467"/>
    <x v="0"/>
    <n v="17595"/>
    <n v="17724.700799999999"/>
    <n v="1782"/>
    <n v="1.0073714578005115"/>
  </r>
  <r>
    <s v="2022085540246194478"/>
    <x v="3"/>
    <n v="5540246194478"/>
    <x v="4"/>
    <n v="0"/>
    <n v="0"/>
    <n v="0"/>
    <s v="0"/>
  </r>
  <r>
    <s v="2022085540246194632"/>
    <x v="3"/>
    <n v="5540246194632"/>
    <x v="0"/>
    <n v="1836"/>
    <n v="23701.161600000003"/>
    <n v="3650"/>
    <n v="12.909129411764708"/>
  </r>
  <r>
    <s v="2022085540246195096"/>
    <x v="3"/>
    <n v="5540246195096"/>
    <x v="1"/>
    <n v="0"/>
    <n v="0"/>
    <n v="0"/>
    <s v="0"/>
  </r>
  <r>
    <s v="2022095540246170256"/>
    <x v="4"/>
    <n v="5540246170256"/>
    <x v="0"/>
    <n v="1740"/>
    <n v="11696.400000000001"/>
    <n v="8267"/>
    <n v="6.7220689655172423"/>
  </r>
  <r>
    <s v="2022095540246171759"/>
    <x v="4"/>
    <n v="5540246171759"/>
    <x v="1"/>
    <n v="2181"/>
    <n v="11979.36"/>
    <n v="5652"/>
    <n v="5.492599724896837"/>
  </r>
  <r>
    <s v="2022095540246171888"/>
    <x v="4"/>
    <n v="5540246171888"/>
    <x v="0"/>
    <n v="713"/>
    <n v="12002.472"/>
    <n v="1919"/>
    <n v="16.833761570827487"/>
  </r>
  <r>
    <s v="2022095540246171933"/>
    <x v="4"/>
    <n v="5540246171933"/>
    <x v="2"/>
    <n v="446"/>
    <n v="286.97760000000005"/>
    <n v="9744"/>
    <n v="0.64344753363228713"/>
  </r>
  <r>
    <s v="2022095540246172539"/>
    <x v="4"/>
    <n v="5540246172539"/>
    <x v="2"/>
    <n v="19"/>
    <n v="386.25119999999998"/>
    <n v="116"/>
    <n v="20.329010526315788"/>
  </r>
  <r>
    <s v="2022095540246172669"/>
    <x v="4"/>
    <n v="5540246172669"/>
    <x v="2"/>
    <n v="223"/>
    <n v="3030.7824000000005"/>
    <n v="1337"/>
    <n v="13.590952466367716"/>
  </r>
  <r>
    <s v="2022095540246172978"/>
    <x v="4"/>
    <n v="5540246172978"/>
    <x v="2"/>
    <n v="1253"/>
    <n v="1010.1024"/>
    <n v="14282"/>
    <n v="0.80614716679968079"/>
  </r>
  <r>
    <s v="2022095540246173472"/>
    <x v="4"/>
    <n v="5540246173472"/>
    <x v="2"/>
    <n v="265"/>
    <n v="6106.7520000000004"/>
    <n v="641"/>
    <n v="23.044347169811321"/>
  </r>
  <r>
    <s v="2022095540246173685"/>
    <x v="4"/>
    <n v="5540246173685"/>
    <x v="4"/>
    <n v="541"/>
    <n v="14098.881600000001"/>
    <n v="372"/>
    <n v="26.060779297597044"/>
  </r>
  <r>
    <s v="2022095540246173686"/>
    <x v="4"/>
    <n v="5540246173686"/>
    <x v="4"/>
    <n v="502"/>
    <n v="12973.176000000001"/>
    <n v="358"/>
    <n v="25.842980079681279"/>
  </r>
  <r>
    <s v="2022095540246173906"/>
    <x v="4"/>
    <n v="5540246173906"/>
    <x v="3"/>
    <n v="302"/>
    <n v="5604.7680000000009"/>
    <n v="1411"/>
    <n v="18.558834437086094"/>
  </r>
  <r>
    <s v="2022095540246174095"/>
    <x v="4"/>
    <n v="5540246174095"/>
    <x v="2"/>
    <n v="70"/>
    <n v="2172.096"/>
    <n v="168"/>
    <n v="31.029942857142856"/>
  </r>
  <r>
    <s v="2022095540246174174"/>
    <x v="4"/>
    <n v="5540246174174"/>
    <x v="2"/>
    <n v="82"/>
    <n v="1080.3456000000001"/>
    <n v="727"/>
    <n v="13.174946341463416"/>
  </r>
  <r>
    <s v="2022095540246175047"/>
    <x v="4"/>
    <n v="5540246175047"/>
    <x v="2"/>
    <n v="42"/>
    <n v="442.45440000000002"/>
    <n v="864"/>
    <n v="10.534628571428572"/>
  </r>
  <r>
    <s v="2022095540246175049"/>
    <x v="4"/>
    <n v="5540246175049"/>
    <x v="2"/>
    <n v="0"/>
    <n v="0"/>
    <n v="3494"/>
    <s v="0"/>
  </r>
  <r>
    <s v="2022095540246175050"/>
    <x v="4"/>
    <n v="5540246175050"/>
    <x v="2"/>
    <n v="0"/>
    <n v="0"/>
    <n v="3063"/>
    <s v="0"/>
  </r>
  <r>
    <s v="2022095540246175372"/>
    <x v="4"/>
    <n v="5540246175372"/>
    <x v="0"/>
    <n v="2367"/>
    <n v="9253.44"/>
    <n v="418"/>
    <n v="3.9093536121673007"/>
  </r>
  <r>
    <s v="2022095540246175461"/>
    <x v="4"/>
    <n v="5540246175461"/>
    <x v="1"/>
    <n v="1003"/>
    <n v="9237.8880000000008"/>
    <n v="1003"/>
    <n v="9.2102572283150561"/>
  </r>
  <r>
    <s v="2022095540246176294"/>
    <x v="4"/>
    <n v="5540246176294"/>
    <x v="2"/>
    <n v="3007"/>
    <n v="2771.3663999999999"/>
    <n v="9726"/>
    <n v="0.92163831060857992"/>
  </r>
  <r>
    <s v="2022095540246176295"/>
    <x v="4"/>
    <n v="5540246176295"/>
    <x v="2"/>
    <n v="11099"/>
    <n v="10230.105600000001"/>
    <n v="86054"/>
    <n v="0.92171417244796838"/>
  </r>
  <r>
    <s v="2022095540246176699"/>
    <x v="4"/>
    <n v="5540246176699"/>
    <x v="2"/>
    <n v="-1253"/>
    <n v="-559.87199999999996"/>
    <n v="63893"/>
    <n v="0.44682521947326415"/>
  </r>
  <r>
    <s v="2022095540246177133"/>
    <x v="4"/>
    <n v="5540246177133"/>
    <x v="1"/>
    <n v="8202"/>
    <n v="29778.84"/>
    <n v="24291"/>
    <n v="3.6306803218727142"/>
  </r>
  <r>
    <s v="2022095540246177376"/>
    <x v="4"/>
    <n v="5540246177376"/>
    <x v="0"/>
    <n v="149"/>
    <n v="5861.3760000000002"/>
    <n v="1126"/>
    <n v="39.338093959731545"/>
  </r>
  <r>
    <s v="2022095540246180522"/>
    <x v="4"/>
    <n v="5540246180522"/>
    <x v="0"/>
    <n v="274"/>
    <n v="4791.7440000000006"/>
    <n v="1764"/>
    <n v="17.488116788321172"/>
  </r>
  <r>
    <s v="2022095540246181016"/>
    <x v="4"/>
    <n v="5540246181016"/>
    <x v="3"/>
    <n v="6070"/>
    <n v="48560.90400000001"/>
    <n v="16092"/>
    <n v="8.0001489291598045"/>
  </r>
  <r>
    <s v="2022095540246181061"/>
    <x v="4"/>
    <n v="5540246181061"/>
    <x v="3"/>
    <n v="14616"/>
    <n v="17472.672000000002"/>
    <n v="69740"/>
    <n v="1.195448275862069"/>
  </r>
  <r>
    <s v="2022095540246182684"/>
    <x v="4"/>
    <n v="5540246182684"/>
    <x v="0"/>
    <n v="249"/>
    <n v="12457.368"/>
    <n v="402"/>
    <n v="50.029590361445784"/>
  </r>
  <r>
    <s v="2022095540246183130"/>
    <x v="4"/>
    <n v="5540246183130"/>
    <x v="1"/>
    <n v="2715"/>
    <n v="11493.705600000001"/>
    <n v="8728"/>
    <n v="4.2334090607734813"/>
  </r>
  <r>
    <s v="2022095540246183455"/>
    <x v="4"/>
    <n v="5540246183455"/>
    <x v="1"/>
    <n v="1091"/>
    <n v="8568.2880000000005"/>
    <n v="534"/>
    <n v="7.8536095325389557"/>
  </r>
  <r>
    <s v="2022095540246183537"/>
    <x v="4"/>
    <n v="5540246183537"/>
    <x v="1"/>
    <n v="3490"/>
    <n v="4905.4463999999998"/>
    <n v="3842"/>
    <n v="1.4055720343839542"/>
  </r>
  <r>
    <s v="2022095540246183538"/>
    <x v="4"/>
    <n v="5540246183538"/>
    <x v="1"/>
    <n v="1671"/>
    <n v="2192.8320000000003"/>
    <n v="3508"/>
    <n v="1.3122872531418315"/>
  </r>
  <r>
    <s v="2022095540246183541"/>
    <x v="4"/>
    <n v="5540246183541"/>
    <x v="1"/>
    <n v="905"/>
    <n v="8154.4319999999998"/>
    <n v="1578"/>
    <n v="9.0104220994475135"/>
  </r>
  <r>
    <s v="2022095540246183542"/>
    <x v="4"/>
    <n v="5540246183542"/>
    <x v="1"/>
    <n v="2506"/>
    <n v="7045.0560000000005"/>
    <n v="24"/>
    <n v="2.8112753391859537"/>
  </r>
  <r>
    <s v="2022095540246183547"/>
    <x v="4"/>
    <n v="5540246183547"/>
    <x v="3"/>
    <n v="4826"/>
    <n v="49600.512000000002"/>
    <n v="14825"/>
    <n v="10.277768752590138"/>
  </r>
  <r>
    <s v="2022095540246183552"/>
    <x v="4"/>
    <n v="5540246183552"/>
    <x v="1"/>
    <n v="2153"/>
    <n v="3968.8704000000002"/>
    <n v="335"/>
    <n v="1.8434140269391548"/>
  </r>
  <r>
    <s v="2022095540246183554"/>
    <x v="4"/>
    <n v="5540246183554"/>
    <x v="1"/>
    <n v="1518"/>
    <n v="11402.8128"/>
    <n v="28"/>
    <n v="7.5117343873517788"/>
  </r>
  <r>
    <s v="2022095540246183555"/>
    <x v="4"/>
    <n v="5540246183555"/>
    <x v="1"/>
    <n v="260"/>
    <n v="347.41440000000006"/>
    <n v="1300"/>
    <n v="1.336209230769231"/>
  </r>
  <r>
    <s v="2022095540246183558"/>
    <x v="4"/>
    <n v="5540246183558"/>
    <x v="1"/>
    <n v="1323"/>
    <n v="7288.7040000000006"/>
    <n v="5972"/>
    <n v="5.5092244897959191"/>
  </r>
  <r>
    <s v="2022095540246183560"/>
    <x v="4"/>
    <n v="5540246183560"/>
    <x v="1"/>
    <n v="270"/>
    <n v="6564.6720000000005"/>
    <n v="179"/>
    <n v="24.313600000000001"/>
  </r>
  <r>
    <s v="2022095540246183562"/>
    <x v="4"/>
    <n v="5540246183562"/>
    <x v="1"/>
    <n v="1091"/>
    <n v="3512.5920000000006"/>
    <n v="580"/>
    <n v="3.2196076993583871"/>
  </r>
  <r>
    <s v="2022095540246183587"/>
    <x v="4"/>
    <n v="5540246183587"/>
    <x v="1"/>
    <n v="300"/>
    <n v="6302.8368"/>
    <n v="724"/>
    <n v="21.009456"/>
  </r>
  <r>
    <s v="2022095540246183589"/>
    <x v="4"/>
    <n v="5540246183589"/>
    <x v="1"/>
    <n v="1729"/>
    <n v="22786.272000000004"/>
    <n v="778"/>
    <n v="13.178873337189129"/>
  </r>
  <r>
    <s v="2022095540246183590"/>
    <x v="4"/>
    <n v="5540246183590"/>
    <x v="1"/>
    <n v="2214"/>
    <n v="30703.536000000004"/>
    <n v="2200"/>
    <n v="13.867902439024393"/>
  </r>
  <r>
    <s v="2022095540246183844"/>
    <x v="4"/>
    <n v="5540246183844"/>
    <x v="0"/>
    <n v="214"/>
    <n v="6160.3200000000006"/>
    <n v="325"/>
    <n v="28.786542056074769"/>
  </r>
  <r>
    <s v="2022095540246184036"/>
    <x v="4"/>
    <n v="5540246184036"/>
    <x v="0"/>
    <n v="128"/>
    <n v="2185.92"/>
    <n v="195"/>
    <n v="17.077500000000001"/>
  </r>
  <r>
    <s v="2022095540246185278"/>
    <x v="4"/>
    <n v="5540246185278"/>
    <x v="3"/>
    <n v="30622"/>
    <n v="30220.430400000005"/>
    <n v="64508"/>
    <n v="0.98688623865194969"/>
  </r>
  <r>
    <s v="2022095540246185429"/>
    <x v="4"/>
    <n v="5540246185429"/>
    <x v="2"/>
    <n v="70"/>
    <n v="368.06400000000002"/>
    <n v="529"/>
    <n v="5.258057142857143"/>
  </r>
  <r>
    <s v="2022095540246185562"/>
    <x v="4"/>
    <n v="5540246185562"/>
    <x v="2"/>
    <n v="195"/>
    <n v="566.09280000000001"/>
    <n v="376"/>
    <n v="2.9030399999999998"/>
  </r>
  <r>
    <s v="2022095540246186010"/>
    <x v="4"/>
    <n v="5540246186010"/>
    <x v="4"/>
    <n v="110"/>
    <n v="16062.494400000001"/>
    <n v="12"/>
    <n v="146.02267636363638"/>
  </r>
  <r>
    <s v="2022095540246186011"/>
    <x v="4"/>
    <n v="5540246186011"/>
    <x v="4"/>
    <n v="105"/>
    <n v="5944.7520000000004"/>
    <n v="5"/>
    <n v="56.616685714285715"/>
  </r>
  <r>
    <s v="2022095540246186017"/>
    <x v="4"/>
    <n v="5540246186017"/>
    <x v="4"/>
    <n v="68"/>
    <n v="7123.4208000000008"/>
    <n v="7"/>
    <n v="104.75618823529413"/>
  </r>
  <r>
    <s v="2022095540246186325"/>
    <x v="4"/>
    <n v="5540246186325"/>
    <x v="2"/>
    <n v="112"/>
    <n v="273.71520000000004"/>
    <n v="655"/>
    <n v="2.4438857142857144"/>
  </r>
  <r>
    <s v="2022095540246186351"/>
    <x v="4"/>
    <n v="5540246186351"/>
    <x v="1"/>
    <n v="1386"/>
    <n v="82090.843200000003"/>
    <n v="140"/>
    <n v="59.228602597402599"/>
  </r>
  <r>
    <s v="2022095540246186352"/>
    <x v="4"/>
    <n v="5540246186352"/>
    <x v="1"/>
    <n v="6856"/>
    <n v="72125.64"/>
    <n v="1961"/>
    <n v="10.520075845974329"/>
  </r>
  <r>
    <s v="2022095540246187882"/>
    <x v="4"/>
    <n v="5540246187882"/>
    <x v="4"/>
    <n v="47"/>
    <n v="1780.0128000000002"/>
    <n v="5"/>
    <n v="37.872612765957449"/>
  </r>
  <r>
    <s v="2022095540246187987"/>
    <x v="4"/>
    <n v="5540246187987"/>
    <x v="2"/>
    <n v="3286"/>
    <n v="1614.9024000000002"/>
    <n v="48943"/>
    <n v="0.49144930006086435"/>
  </r>
  <r>
    <s v="2022095540246187995"/>
    <x v="4"/>
    <n v="5540246187995"/>
    <x v="4"/>
    <n v="3123"/>
    <n v="273931.45919999998"/>
    <n v="1000"/>
    <n v="87.714204034582124"/>
  </r>
  <r>
    <s v="2022095540246187996"/>
    <x v="4"/>
    <n v="5540246187996"/>
    <x v="4"/>
    <n v="316"/>
    <n v="14588.121600000002"/>
    <n v="21"/>
    <n v="46.164941772151906"/>
  </r>
  <r>
    <s v="2022095540246187997"/>
    <x v="4"/>
    <n v="5540246187997"/>
    <x v="4"/>
    <n v="161"/>
    <n v="7997.4864000000007"/>
    <n v="130"/>
    <n v="49.673828571428572"/>
  </r>
  <r>
    <s v="2022095540246187998"/>
    <x v="4"/>
    <n v="5540246187998"/>
    <x v="4"/>
    <n v="1425"/>
    <n v="73234.972800000003"/>
    <n v="469"/>
    <n v="51.392963368421057"/>
  </r>
  <r>
    <s v="2022095540246188047"/>
    <x v="4"/>
    <n v="5540246188047"/>
    <x v="4"/>
    <n v="270"/>
    <n v="32783.270400000001"/>
    <n v="35"/>
    <n v="121.41952000000001"/>
  </r>
  <r>
    <s v="2022095540246188175"/>
    <x v="4"/>
    <n v="5540246188175"/>
    <x v="2"/>
    <n v="65"/>
    <n v="1854.3168000000001"/>
    <n v="529"/>
    <n v="28.52795076923077"/>
  </r>
  <r>
    <s v="2022095540246188200"/>
    <x v="4"/>
    <n v="5540246188200"/>
    <x v="2"/>
    <n v="928"/>
    <n v="1710.72"/>
    <n v="20194"/>
    <n v="1.8434482758620689"/>
  </r>
  <r>
    <s v="2022095540246188224"/>
    <x v="4"/>
    <n v="5540246188224"/>
    <x v="3"/>
    <n v="15892"/>
    <n v="18642.960000000003"/>
    <n v="19140"/>
    <n v="1.1731034482758622"/>
  </r>
  <r>
    <s v="2022095540246188512"/>
    <x v="4"/>
    <n v="5540246188512"/>
    <x v="4"/>
    <n v="332"/>
    <n v="45479.491200000004"/>
    <n v="0"/>
    <n v="136.98641927710844"/>
  </r>
  <r>
    <s v="2022095540246188647"/>
    <x v="4"/>
    <n v="5540246188647"/>
    <x v="1"/>
    <n v="986"/>
    <n v="14596.2"/>
    <n v="604"/>
    <n v="14.80344827586207"/>
  </r>
  <r>
    <s v="2022095540246190092"/>
    <x v="4"/>
    <n v="5540246190092"/>
    <x v="4"/>
    <n v="158"/>
    <n v="21832.243200000001"/>
    <n v="40"/>
    <n v="138.17875443037974"/>
  </r>
  <r>
    <s v="2022095540246190727"/>
    <x v="4"/>
    <n v="5540246190727"/>
    <x v="0"/>
    <n v="511"/>
    <n v="5767.9776000000011"/>
    <n v="685"/>
    <n v="11.287627397260277"/>
  </r>
  <r>
    <s v="2022095540246190743"/>
    <x v="4"/>
    <n v="5540246190743"/>
    <x v="2"/>
    <n v="307"/>
    <n v="2600.2943999999998"/>
    <n v="669"/>
    <n v="8.4700143322475565"/>
  </r>
  <r>
    <s v="2022095540246190831"/>
    <x v="4"/>
    <n v="5540246190831"/>
    <x v="1"/>
    <n v="836"/>
    <n v="6284.5632000000005"/>
    <n v="93"/>
    <n v="7.5174200956937804"/>
  </r>
  <r>
    <s v="2022095540246190835"/>
    <x v="4"/>
    <n v="5540246190835"/>
    <x v="0"/>
    <n v="114"/>
    <n v="24029.9136"/>
    <n v="3"/>
    <n v="210.78871578947368"/>
  </r>
  <r>
    <s v="2022095540246191394"/>
    <x v="4"/>
    <n v="5540246191394"/>
    <x v="2"/>
    <n v="1972"/>
    <n v="10531.296000000002"/>
    <n v="0"/>
    <n v="5.3404137931034494"/>
  </r>
  <r>
    <s v="2022095540246191594"/>
    <x v="4"/>
    <n v="5540246191594"/>
    <x v="2"/>
    <n v="0"/>
    <n v="0"/>
    <n v="696"/>
    <s v="0"/>
  </r>
  <r>
    <s v="2022095540246191596"/>
    <x v="4"/>
    <n v="5540246191596"/>
    <x v="0"/>
    <n v="38"/>
    <n v="2072.2175999999999"/>
    <n v="184"/>
    <n v="54.532042105263159"/>
  </r>
  <r>
    <s v="2022095540246191598"/>
    <x v="4"/>
    <n v="5540246191598"/>
    <x v="2"/>
    <n v="0"/>
    <n v="0"/>
    <n v="1601"/>
    <s v="0"/>
  </r>
  <r>
    <s v="2022095540246191718"/>
    <x v="4"/>
    <n v="5540246191718"/>
    <x v="1"/>
    <n v="2209"/>
    <n v="6547.3055999999997"/>
    <n v="260"/>
    <n v="2.9639228610230872"/>
  </r>
  <r>
    <s v="2022095540246191736"/>
    <x v="4"/>
    <n v="5540246191736"/>
    <x v="2"/>
    <n v="409"/>
    <n v="13206.758400000001"/>
    <n v="140"/>
    <n v="32.290362836185821"/>
  </r>
  <r>
    <s v="2022095540246192102"/>
    <x v="4"/>
    <n v="5540246192102"/>
    <x v="2"/>
    <n v="2269"/>
    <n v="2619.4752000000003"/>
    <n v="11206"/>
    <n v="1.1544624063464082"/>
  </r>
  <r>
    <s v="2022095540246192148"/>
    <x v="4"/>
    <n v="5540246192148"/>
    <x v="1"/>
    <n v="17818"/>
    <n v="64795.852800000008"/>
    <n v="56237"/>
    <n v="3.6365390503984738"/>
  </r>
  <r>
    <s v="2022095540246192209"/>
    <x v="4"/>
    <n v="5540246192209"/>
    <x v="1"/>
    <n v="1225"/>
    <n v="6158.5919999999996"/>
    <n v="2311"/>
    <n v="5.0274220408163259"/>
  </r>
  <r>
    <s v="2022095540246192264"/>
    <x v="4"/>
    <n v="5540246192264"/>
    <x v="2"/>
    <n v="1374"/>
    <n v="19948.032000000003"/>
    <n v="1634"/>
    <n v="14.518218340611355"/>
  </r>
  <r>
    <s v="2022095540246192265"/>
    <x v="4"/>
    <n v="5540246192265"/>
    <x v="2"/>
    <n v="1318"/>
    <n v="17642.5344"/>
    <n v="928"/>
    <n v="13.385837936267071"/>
  </r>
  <r>
    <s v="2022095540246192462"/>
    <x v="4"/>
    <n v="5540246192462"/>
    <x v="1"/>
    <n v="594"/>
    <n v="4187.0304000000006"/>
    <n v="789"/>
    <n v="7.0488727272727285"/>
  </r>
  <r>
    <s v="2022095540246192518"/>
    <x v="4"/>
    <n v="5540246192518"/>
    <x v="1"/>
    <n v="7090"/>
    <n v="49692.009600000005"/>
    <n v="5513"/>
    <n v="7.0087460648801132"/>
  </r>
  <r>
    <s v="2022095540246192571"/>
    <x v="4"/>
    <n v="5540246192571"/>
    <x v="1"/>
    <n v="460"/>
    <n v="1642.2912000000001"/>
    <n v="502"/>
    <n v="3.5701982608695655"/>
  </r>
  <r>
    <s v="2022095540246192594"/>
    <x v="4"/>
    <n v="5540246192594"/>
    <x v="1"/>
    <n v="307"/>
    <n v="2024.3520000000003"/>
    <n v="195"/>
    <n v="6.5939804560260598"/>
  </r>
  <r>
    <s v="2022095540246192831"/>
    <x v="4"/>
    <n v="5540246192831"/>
    <x v="1"/>
    <n v="418"/>
    <n v="3701.3760000000002"/>
    <n v="567"/>
    <n v="8.8549665071770338"/>
  </r>
  <r>
    <s v="2022095540246192836"/>
    <x v="4"/>
    <n v="5540246192836"/>
    <x v="4"/>
    <n v="61"/>
    <n v="8347.6224000000002"/>
    <n v="0"/>
    <n v="136.84626885245902"/>
  </r>
  <r>
    <s v="2022095540246192907"/>
    <x v="4"/>
    <n v="5540246192907"/>
    <x v="3"/>
    <n v="4446"/>
    <n v="124777.58400000002"/>
    <n v="2952"/>
    <n v="28.06513360323887"/>
  </r>
  <r>
    <s v="2022095540246193316"/>
    <x v="4"/>
    <n v="5540246193316"/>
    <x v="0"/>
    <n v="267"/>
    <n v="8728.3008000000009"/>
    <n v="467"/>
    <n v="32.690265168539327"/>
  </r>
  <r>
    <s v="2022095540246193409"/>
    <x v="4"/>
    <n v="5540246193409"/>
    <x v="0"/>
    <n v="107"/>
    <n v="5484.6719999999996"/>
    <n v="7"/>
    <n v="51.2586168224299"/>
  </r>
  <r>
    <s v="2022095540246193878"/>
    <x v="4"/>
    <n v="5540246193878"/>
    <x v="3"/>
    <n v="8352"/>
    <n v="59097.600000000006"/>
    <n v="9652"/>
    <n v="7.0758620689655176"/>
  </r>
  <r>
    <s v="2022095540246194330"/>
    <x v="4"/>
    <n v="5540246194330"/>
    <x v="1"/>
    <n v="8687"/>
    <n v="12777.523200000001"/>
    <n v="11248"/>
    <n v="1.4708786922988375"/>
  </r>
  <r>
    <s v="2022095540246194467"/>
    <x v="4"/>
    <n v="5540246194467"/>
    <x v="0"/>
    <n v="33854"/>
    <n v="34103.246400000004"/>
    <n v="57462"/>
    <n v="1.0073623914456196"/>
  </r>
  <r>
    <s v="2022095540246194478"/>
    <x v="4"/>
    <n v="5540246194478"/>
    <x v="4"/>
    <n v="724"/>
    <n v="31499.020800000002"/>
    <n v="608"/>
    <n v="43.506934806629836"/>
  </r>
  <r>
    <s v="2022095540246194632"/>
    <x v="4"/>
    <n v="5540246194632"/>
    <x v="0"/>
    <n v="0"/>
    <n v="0"/>
    <n v="8571"/>
    <s v="0"/>
  </r>
  <r>
    <s v="2022095540246194790"/>
    <x v="4"/>
    <n v="5540246194790"/>
    <x v="1"/>
    <n v="0"/>
    <n v="0"/>
    <n v="710"/>
    <s v="0"/>
  </r>
  <r>
    <s v="2022095540246194947"/>
    <x v="4"/>
    <n v="5540246194947"/>
    <x v="4"/>
    <n v="0"/>
    <n v="0"/>
    <n v="17"/>
    <s v="0"/>
  </r>
  <r>
    <s v="2022095540246195096"/>
    <x v="4"/>
    <n v="5540246195096"/>
    <x v="1"/>
    <n v="2005"/>
    <n v="11925.2736"/>
    <n v="307"/>
    <n v="5.9477673815461349"/>
  </r>
  <r>
    <s v="2022095540246195241"/>
    <x v="4"/>
    <n v="5540246195241"/>
    <x v="1"/>
    <n v="0"/>
    <n v="0"/>
    <n v="1165"/>
    <s v="0"/>
  </r>
  <r>
    <s v="2022095540246195242"/>
    <x v="4"/>
    <n v="5540246195242"/>
    <x v="1"/>
    <n v="0"/>
    <n v="0"/>
    <n v="1209"/>
    <s v="0"/>
  </r>
  <r>
    <s v="2022095540246195250"/>
    <x v="4"/>
    <n v="5540246195250"/>
    <x v="0"/>
    <n v="0"/>
    <n v="0"/>
    <n v="553"/>
    <s v="0"/>
  </r>
  <r>
    <s v="2022095540246195539"/>
    <x v="4"/>
    <n v="5540246195539"/>
    <x v="2"/>
    <n v="0"/>
    <n v="0"/>
    <n v="460"/>
    <s v="0"/>
  </r>
  <r>
    <s v="2022095540246195596"/>
    <x v="4"/>
    <n v="5540246195596"/>
    <x v="0"/>
    <n v="0"/>
    <n v="0"/>
    <n v="52"/>
    <s v="0"/>
  </r>
  <r>
    <s v="2022095540246195653"/>
    <x v="4"/>
    <n v="5540246195653"/>
    <x v="4"/>
    <n v="0"/>
    <n v="0"/>
    <n v="0"/>
    <s v="0"/>
  </r>
  <r>
    <s v="2022105540246170256"/>
    <x v="5"/>
    <n v="5540246170256"/>
    <x v="0"/>
    <n v="5253"/>
    <n v="35307.532800000001"/>
    <n v="10146"/>
    <n v="6.7214035408338093"/>
  </r>
  <r>
    <s v="2022105540246171759"/>
    <x v="5"/>
    <n v="5540246171759"/>
    <x v="1"/>
    <n v="5884"/>
    <n v="32318.784"/>
    <n v="6042"/>
    <n v="5.492655336505778"/>
  </r>
  <r>
    <s v="2022105540246171888"/>
    <x v="5"/>
    <n v="5540246171888"/>
    <x v="0"/>
    <n v="1782"/>
    <n v="30025.727999999999"/>
    <n v="2532"/>
    <n v="16.849454545454545"/>
  </r>
  <r>
    <s v="2022105540246171933"/>
    <x v="5"/>
    <n v="5540246171933"/>
    <x v="2"/>
    <n v="1894"/>
    <n v="1251.4176000000002"/>
    <n v="8520"/>
    <n v="0.66072734952481538"/>
  </r>
  <r>
    <s v="2022105540246172539"/>
    <x v="5"/>
    <n v="5540246172539"/>
    <x v="2"/>
    <n v="112"/>
    <n v="2425.2912000000001"/>
    <n v="154"/>
    <n v="21.654385714285716"/>
  </r>
  <r>
    <s v="2022105540246172669"/>
    <x v="5"/>
    <n v="5540246172669"/>
    <x v="2"/>
    <n v="557"/>
    <n v="7801.92"/>
    <n v="1420"/>
    <n v="14.007037701974866"/>
  </r>
  <r>
    <s v="2022105540246172978"/>
    <x v="5"/>
    <n v="5540246172978"/>
    <x v="2"/>
    <n v="0"/>
    <n v="0"/>
    <n v="15285"/>
    <s v="0"/>
  </r>
  <r>
    <s v="2022105540246173472"/>
    <x v="5"/>
    <n v="5540246173472"/>
    <x v="2"/>
    <n v="181"/>
    <n v="4178.3040000000001"/>
    <n v="850"/>
    <n v="23.084552486187846"/>
  </r>
  <r>
    <s v="2022105540246173492"/>
    <x v="5"/>
    <n v="5540246173492"/>
    <x v="3"/>
    <n v="0"/>
    <n v="0"/>
    <n v="0"/>
    <s v="0"/>
  </r>
  <r>
    <s v="2022105540246173685"/>
    <x v="5"/>
    <n v="5540246173685"/>
    <x v="4"/>
    <n v="170"/>
    <n v="4417.2431999999999"/>
    <n v="121"/>
    <n v="25.983783529411763"/>
  </r>
  <r>
    <s v="2022105540246173686"/>
    <x v="5"/>
    <n v="5540246173686"/>
    <x v="4"/>
    <n v="151"/>
    <n v="3903.9840000000004"/>
    <n v="0"/>
    <n v="25.85419867549669"/>
  </r>
  <r>
    <s v="2022105540246173906"/>
    <x v="5"/>
    <n v="5540246173906"/>
    <x v="3"/>
    <n v="1750"/>
    <n v="32507.654400000003"/>
    <n v="3016"/>
    <n v="18.575802514285716"/>
  </r>
  <r>
    <s v="2022105540246174095"/>
    <x v="5"/>
    <n v="5540246174095"/>
    <x v="2"/>
    <n v="77"/>
    <n v="2389.3056000000001"/>
    <n v="154"/>
    <n v="31.02994285714286"/>
  </r>
  <r>
    <s v="2022105540246174174"/>
    <x v="5"/>
    <n v="5540246174174"/>
    <x v="2"/>
    <n v="91"/>
    <n v="1251.8063999999999"/>
    <n v="666"/>
    <n v="13.756114285714284"/>
  </r>
  <r>
    <s v="2022105540246175047"/>
    <x v="5"/>
    <n v="5540246175047"/>
    <x v="2"/>
    <n v="432"/>
    <n v="4572.0288"/>
    <n v="877"/>
    <n v="10.583399999999999"/>
  </r>
  <r>
    <s v="2022105540246175049"/>
    <x v="5"/>
    <n v="5540246175049"/>
    <x v="2"/>
    <n v="683"/>
    <n v="7099.7472000000007"/>
    <n v="4274"/>
    <n v="10.394944655929724"/>
  </r>
  <r>
    <s v="2022105540246175050"/>
    <x v="5"/>
    <n v="5540246175050"/>
    <x v="2"/>
    <n v="557"/>
    <n v="6448.8960000000006"/>
    <n v="3383"/>
    <n v="11.57791023339318"/>
  </r>
  <r>
    <s v="2022105540246175372"/>
    <x v="5"/>
    <n v="5540246175372"/>
    <x v="0"/>
    <n v="1949"/>
    <n v="7620.4800000000005"/>
    <n v="522"/>
    <n v="3.9099435608004107"/>
  </r>
  <r>
    <s v="2022105540246176294"/>
    <x v="5"/>
    <n v="5540246176294"/>
    <x v="2"/>
    <n v="2265"/>
    <n v="2146.0896000000002"/>
    <n v="12027"/>
    <n v="0.94750092715231804"/>
  </r>
  <r>
    <s v="2022105540246176295"/>
    <x v="5"/>
    <n v="5540246176295"/>
    <x v="2"/>
    <n v="10060"/>
    <n v="9534.3263999999999"/>
    <n v="90907"/>
    <n v="0.94774616302186876"/>
  </r>
  <r>
    <s v="2022105540246176699"/>
    <x v="5"/>
    <n v="5540246176699"/>
    <x v="2"/>
    <n v="4594"/>
    <n v="2164.0608000000002"/>
    <n v="65355"/>
    <n v="0.47106242925555075"/>
  </r>
  <r>
    <s v="2022105540246177133"/>
    <x v="5"/>
    <n v="5540246177133"/>
    <x v="1"/>
    <n v="13422"/>
    <n v="48732.840000000004"/>
    <n v="39510"/>
    <n v="3.6308180599016544"/>
  </r>
  <r>
    <s v="2022105540246177376"/>
    <x v="5"/>
    <n v="5540246177376"/>
    <x v="0"/>
    <n v="1775"/>
    <n v="71096.184000000008"/>
    <n v="1328"/>
    <n v="40.05418816901409"/>
  </r>
  <r>
    <s v="2022105540246180522"/>
    <x v="5"/>
    <n v="5540246180522"/>
    <x v="0"/>
    <n v="1184"/>
    <n v="20710.080000000002"/>
    <n v="1963"/>
    <n v="17.491621621621622"/>
  </r>
  <r>
    <s v="2022105540246181016"/>
    <x v="5"/>
    <n v="5540246181016"/>
    <x v="3"/>
    <n v="9577"/>
    <n v="78233.212800000008"/>
    <n v="22189"/>
    <n v="8.1688642372350433"/>
  </r>
  <r>
    <s v="2022105540246181061"/>
    <x v="5"/>
    <n v="5540246181061"/>
    <x v="3"/>
    <n v="22342"/>
    <n v="26458.617600000001"/>
    <n v="85817"/>
    <n v="1.18425465938591"/>
  </r>
  <r>
    <s v="2022105540246182684"/>
    <x v="5"/>
    <n v="5540246182684"/>
    <x v="0"/>
    <n v="33"/>
    <n v="1629.9360000000001"/>
    <n v="553"/>
    <n v="49.392000000000003"/>
  </r>
  <r>
    <s v="2022105540246183130"/>
    <x v="5"/>
    <n v="5540246183130"/>
    <x v="1"/>
    <n v="6202"/>
    <n v="26258.688000000002"/>
    <n v="8227"/>
    <n v="4.2339064817800711"/>
  </r>
  <r>
    <s v="2022105540246183455"/>
    <x v="5"/>
    <n v="5540246183455"/>
    <x v="1"/>
    <n v="557"/>
    <n v="4375.2960000000003"/>
    <n v="557"/>
    <n v="7.8551095152603239"/>
  </r>
  <r>
    <s v="2022105540246183537"/>
    <x v="5"/>
    <n v="5540246183537"/>
    <x v="1"/>
    <n v="3490"/>
    <n v="4905.4463999999998"/>
    <n v="3527"/>
    <n v="1.4055720343839542"/>
  </r>
  <r>
    <s v="2022105540246183538"/>
    <x v="5"/>
    <n v="5540246183538"/>
    <x v="1"/>
    <n v="5550"/>
    <n v="8029.0655999999999"/>
    <n v="4065"/>
    <n v="1.4466784864864866"/>
  </r>
  <r>
    <s v="2022105540246183541"/>
    <x v="5"/>
    <n v="5540246183541"/>
    <x v="1"/>
    <n v="1276"/>
    <n v="11499.84"/>
    <n v="1439"/>
    <n v="9.0124137931034483"/>
  </r>
  <r>
    <s v="2022105540246183542"/>
    <x v="5"/>
    <n v="5540246183542"/>
    <x v="1"/>
    <n v="2483"/>
    <n v="6979.8240000000005"/>
    <n v="511"/>
    <n v="2.8110447039871125"/>
  </r>
  <r>
    <s v="2022105540246183547"/>
    <x v="5"/>
    <n v="5540246183547"/>
    <x v="3"/>
    <n v="7842"/>
    <n v="80600.831999999995"/>
    <n v="20242"/>
    <n v="10.278096403978576"/>
  </r>
  <r>
    <s v="2022105540246183552"/>
    <x v="5"/>
    <n v="5540246183552"/>
    <x v="1"/>
    <n v="1819"/>
    <n v="3353.0111999999999"/>
    <n v="279"/>
    <n v="1.8433266630016492"/>
  </r>
  <r>
    <s v="2022105540246183554"/>
    <x v="5"/>
    <n v="5540246183554"/>
    <x v="1"/>
    <n v="1490"/>
    <n v="11193.595200000002"/>
    <n v="0"/>
    <n v="7.5124800000000009"/>
  </r>
  <r>
    <s v="2022105540246183555"/>
    <x v="5"/>
    <n v="5540246183555"/>
    <x v="1"/>
    <n v="1133"/>
    <n v="1513.6416000000002"/>
    <n v="1207"/>
    <n v="1.3359590467784643"/>
  </r>
  <r>
    <s v="2022105540246183558"/>
    <x v="5"/>
    <n v="5540246183558"/>
    <x v="1"/>
    <n v="3146"/>
    <n v="17339.443200000002"/>
    <n v="6752"/>
    <n v="5.5115839796567077"/>
  </r>
  <r>
    <s v="2022105540246183560"/>
    <x v="5"/>
    <n v="5540246183560"/>
    <x v="1"/>
    <n v="314"/>
    <n v="7639.92"/>
    <n v="469"/>
    <n v="24.330955414012738"/>
  </r>
  <r>
    <s v="2022105540246183562"/>
    <x v="5"/>
    <n v="5540246183562"/>
    <x v="1"/>
    <n v="511"/>
    <n v="1644.1920000000002"/>
    <n v="511"/>
    <n v="3.2175968688845407"/>
  </r>
  <r>
    <s v="2022105540246183587"/>
    <x v="5"/>
    <n v="5540246183587"/>
    <x v="1"/>
    <n v="578"/>
    <n v="12165.9408"/>
    <n v="655"/>
    <n v="21.048340484429065"/>
  </r>
  <r>
    <s v="2022105540246183589"/>
    <x v="5"/>
    <n v="5540246183589"/>
    <x v="1"/>
    <n v="952"/>
    <n v="12540.096000000001"/>
    <n v="1369"/>
    <n v="13.172369747899161"/>
  </r>
  <r>
    <s v="2022105540246183844"/>
    <x v="5"/>
    <n v="5540246183844"/>
    <x v="0"/>
    <n v="307"/>
    <n v="8838.7200000000012"/>
    <n v="437"/>
    <n v="28.790618892508146"/>
  </r>
  <r>
    <s v="2022105540246184036"/>
    <x v="5"/>
    <n v="5540246184036"/>
    <x v="0"/>
    <n v="193"/>
    <n v="3298.7520000000004"/>
    <n v="202"/>
    <n v="17.091979274611401"/>
  </r>
  <r>
    <s v="2022105540246185278"/>
    <x v="5"/>
    <n v="5540246185278"/>
    <x v="3"/>
    <n v="0"/>
    <n v="0"/>
    <n v="48498"/>
    <s v="0"/>
  </r>
  <r>
    <s v="2022105540246185429"/>
    <x v="5"/>
    <n v="5540246185429"/>
    <x v="2"/>
    <n v="168"/>
    <n v="883.35360000000003"/>
    <n v="265"/>
    <n v="5.258057142857143"/>
  </r>
  <r>
    <s v="2022105540246185562"/>
    <x v="5"/>
    <n v="5540246185562"/>
    <x v="2"/>
    <n v="140"/>
    <n v="404.35199999999998"/>
    <n v="362"/>
    <n v="2.8882285714285714"/>
  </r>
  <r>
    <s v="2022105540246186010"/>
    <x v="5"/>
    <n v="5540246186010"/>
    <x v="4"/>
    <n v="98"/>
    <n v="14353.7184"/>
    <n v="12"/>
    <n v="146.46651428571428"/>
  </r>
  <r>
    <s v="2022105540246186011"/>
    <x v="5"/>
    <n v="5540246186011"/>
    <x v="4"/>
    <n v="100"/>
    <n v="5680.5408000000007"/>
    <n v="21"/>
    <n v="56.805408000000007"/>
  </r>
  <r>
    <s v="2022105540246186017"/>
    <x v="5"/>
    <n v="5540246186017"/>
    <x v="4"/>
    <n v="58"/>
    <n v="6140.88"/>
    <n v="7"/>
    <n v="105.87724137931035"/>
  </r>
  <r>
    <s v="2022105540246186325"/>
    <x v="5"/>
    <n v="5540246186325"/>
    <x v="2"/>
    <n v="293"/>
    <n v="718.50239999999997"/>
    <n v="669"/>
    <n v="2.4522266211604093"/>
  </r>
  <r>
    <s v="2022105540246186351"/>
    <x v="5"/>
    <n v="5540246186351"/>
    <x v="1"/>
    <n v="1246"/>
    <n v="73840.507200000007"/>
    <n v="140"/>
    <n v="59.262044301765656"/>
  </r>
  <r>
    <s v="2022105540246186352"/>
    <x v="5"/>
    <n v="5540246186352"/>
    <x v="1"/>
    <n v="4896"/>
    <n v="51500.880000000005"/>
    <n v="1798"/>
    <n v="10.518970588235295"/>
  </r>
  <r>
    <s v="2022105540246187882"/>
    <x v="5"/>
    <n v="5540246187882"/>
    <x v="4"/>
    <n v="42"/>
    <n v="1602.0288"/>
    <n v="3"/>
    <n v="38.143542857142862"/>
  </r>
  <r>
    <s v="2022105540246187987"/>
    <x v="5"/>
    <n v="5540246187987"/>
    <x v="2"/>
    <n v="5067"/>
    <n v="2519.1215999999999"/>
    <n v="56683"/>
    <n v="0.49716234458259323"/>
  </r>
  <r>
    <s v="2022105540246187995"/>
    <x v="5"/>
    <n v="5540246187995"/>
    <x v="4"/>
    <n v="2123"/>
    <n v="186216.40800000002"/>
    <n v="1406"/>
    <n v="87.713804992934541"/>
  </r>
  <r>
    <s v="2022105540246187996"/>
    <x v="5"/>
    <n v="5540246187996"/>
    <x v="4"/>
    <n v="295"/>
    <n v="13622.7312"/>
    <n v="24"/>
    <n v="46.178749830508472"/>
  </r>
  <r>
    <s v="2022105540246187997"/>
    <x v="5"/>
    <n v="5540246187997"/>
    <x v="4"/>
    <n v="31"/>
    <n v="1506.7728000000002"/>
    <n v="121"/>
    <n v="48.605574193548392"/>
  </r>
  <r>
    <s v="2022105540246187998"/>
    <x v="5"/>
    <n v="5540246187998"/>
    <x v="4"/>
    <n v="966"/>
    <n v="49618.483200000002"/>
    <n v="467"/>
    <n v="51.364889440993792"/>
  </r>
  <r>
    <s v="2022105540246188047"/>
    <x v="5"/>
    <n v="5540246188047"/>
    <x v="4"/>
    <n v="235"/>
    <n v="28544.054400000001"/>
    <n v="35"/>
    <n v="121.46406127659574"/>
  </r>
  <r>
    <s v="2022105540246188175"/>
    <x v="5"/>
    <n v="5540246188175"/>
    <x v="2"/>
    <n v="130"/>
    <n v="3773.2175999999999"/>
    <n v="632"/>
    <n v="29.024750769230767"/>
  </r>
  <r>
    <s v="2022105540246188200"/>
    <x v="5"/>
    <n v="5540246188200"/>
    <x v="2"/>
    <n v="75"/>
    <n v="139.36320000000001"/>
    <n v="18820"/>
    <n v="1.858176"/>
  </r>
  <r>
    <s v="2022105540246188224"/>
    <x v="5"/>
    <n v="5540246188224"/>
    <x v="3"/>
    <n v="8816"/>
    <n v="10342.08"/>
    <n v="57072"/>
    <n v="1.173103448275862"/>
  </r>
  <r>
    <s v="2022105540246188512"/>
    <x v="5"/>
    <n v="5540246188512"/>
    <x v="4"/>
    <n v="335"/>
    <n v="45797.529600000009"/>
    <n v="12"/>
    <n v="136.70904358208958"/>
  </r>
  <r>
    <s v="2022105540246188647"/>
    <x v="5"/>
    <n v="5540246188647"/>
    <x v="1"/>
    <n v="383"/>
    <n v="5666.76"/>
    <n v="383"/>
    <n v="14.795718015665797"/>
  </r>
  <r>
    <s v="2022105540246190092"/>
    <x v="5"/>
    <n v="5540246190092"/>
    <x v="4"/>
    <n v="119"/>
    <n v="16374.182400000002"/>
    <n v="42"/>
    <n v="137.59817142857145"/>
  </r>
  <r>
    <s v="2022105540246190727"/>
    <x v="5"/>
    <n v="5540246190727"/>
    <x v="0"/>
    <n v="1706"/>
    <n v="19270.310400000002"/>
    <n v="673"/>
    <n v="11.295609847596719"/>
  </r>
  <r>
    <s v="2022105540246190743"/>
    <x v="5"/>
    <n v="5540246190743"/>
    <x v="2"/>
    <n v="335"/>
    <n v="2836.6848"/>
    <n v="836"/>
    <n v="8.4677158208955223"/>
  </r>
  <r>
    <s v="2022105540246190831"/>
    <x v="5"/>
    <n v="5540246190831"/>
    <x v="1"/>
    <n v="743"/>
    <n v="5586.2784000000001"/>
    <n v="163"/>
    <n v="7.5185442799461644"/>
  </r>
  <r>
    <s v="2022105540246190835"/>
    <x v="5"/>
    <n v="5540246190835"/>
    <x v="0"/>
    <n v="112"/>
    <n v="23539.5072"/>
    <n v="33"/>
    <n v="210.17417142857144"/>
  </r>
  <r>
    <s v="2022105540246191394"/>
    <x v="5"/>
    <n v="5540246191394"/>
    <x v="2"/>
    <n v="1972"/>
    <n v="10531.296000000002"/>
    <n v="232"/>
    <n v="5.3404137931034494"/>
  </r>
  <r>
    <s v="2022105540246191594"/>
    <x v="5"/>
    <n v="5540246191594"/>
    <x v="2"/>
    <n v="808"/>
    <n v="1449.2304000000001"/>
    <n v="3815"/>
    <n v="1.7936019801980201"/>
  </r>
  <r>
    <s v="2022105540246191596"/>
    <x v="5"/>
    <n v="5540246191596"/>
    <x v="0"/>
    <n v="209"/>
    <n v="11944.3248"/>
    <n v="177"/>
    <n v="57.14987942583732"/>
  </r>
  <r>
    <s v="2022105540246191598"/>
    <x v="5"/>
    <n v="5540246191598"/>
    <x v="2"/>
    <n v="0"/>
    <n v="0"/>
    <n v="6404"/>
    <s v="0"/>
  </r>
  <r>
    <s v="2022105540246191718"/>
    <x v="5"/>
    <n v="5540246191718"/>
    <x v="1"/>
    <n v="1949"/>
    <n v="5777.0496000000003"/>
    <n v="195"/>
    <n v="2.9641095946639302"/>
  </r>
  <r>
    <s v="2022105540246191736"/>
    <x v="5"/>
    <n v="5540246191736"/>
    <x v="2"/>
    <n v="270"/>
    <n v="8704.4544000000005"/>
    <n v="21"/>
    <n v="32.238720000000001"/>
  </r>
  <r>
    <s v="2022105540246192102"/>
    <x v="5"/>
    <n v="5540246192102"/>
    <x v="2"/>
    <n v="6988"/>
    <n v="8496.7487999999994"/>
    <n v="11735"/>
    <n v="1.2159056668574699"/>
  </r>
  <r>
    <s v="2022105540246192148"/>
    <x v="5"/>
    <n v="5540246192148"/>
    <x v="1"/>
    <n v="7239"/>
    <n v="26323.315200000001"/>
    <n v="68475"/>
    <n v="3.6363192706174887"/>
  </r>
  <r>
    <s v="2022105540246192209"/>
    <x v="5"/>
    <n v="5540246192209"/>
    <x v="1"/>
    <n v="1142"/>
    <n v="5738.688000000001"/>
    <n v="2993"/>
    <n v="5.0251208406304739"/>
  </r>
  <r>
    <s v="2022105540246192264"/>
    <x v="5"/>
    <n v="5540246192264"/>
    <x v="2"/>
    <n v="1225"/>
    <n v="17791.488000000001"/>
    <n v="1225"/>
    <n v="14.52366367346939"/>
  </r>
  <r>
    <s v="2022105540246192265"/>
    <x v="5"/>
    <n v="5540246192265"/>
    <x v="2"/>
    <n v="687"/>
    <n v="9193.996799999999"/>
    <n v="819"/>
    <n v="13.382819213973798"/>
  </r>
  <r>
    <s v="2022105540246192462"/>
    <x v="5"/>
    <n v="5540246192462"/>
    <x v="1"/>
    <n v="251"/>
    <n v="1779.9264000000001"/>
    <n v="743"/>
    <n v="7.0913402390438245"/>
  </r>
  <r>
    <s v="2022105540246192518"/>
    <x v="5"/>
    <n v="5540246192518"/>
    <x v="1"/>
    <n v="3332"/>
    <n v="23374.872000000003"/>
    <n v="13447"/>
    <n v="7.0152677070828338"/>
  </r>
  <r>
    <s v="2022105540246192571"/>
    <x v="5"/>
    <n v="5540246192571"/>
    <x v="1"/>
    <n v="961"/>
    <n v="4070.5632000000001"/>
    <n v="1685"/>
    <n v="4.2357577523413115"/>
  </r>
  <r>
    <s v="2022105540246192594"/>
    <x v="5"/>
    <n v="5540246192594"/>
    <x v="1"/>
    <n v="112"/>
    <n v="736.12800000000004"/>
    <n v="214"/>
    <n v="6.572571428571429"/>
  </r>
  <r>
    <s v="2022105540246192831"/>
    <x v="5"/>
    <n v="5540246192831"/>
    <x v="1"/>
    <n v="372"/>
    <n v="3290.1120000000005"/>
    <n v="696"/>
    <n v="8.8443870967741951"/>
  </r>
  <r>
    <s v="2022105540246192907"/>
    <x v="5"/>
    <n v="5540246192907"/>
    <x v="3"/>
    <n v="1365"/>
    <n v="38292.912000000004"/>
    <n v="4529"/>
    <n v="28.053415384615388"/>
  </r>
  <r>
    <s v="2022105540246193316"/>
    <x v="5"/>
    <n v="5540246193316"/>
    <x v="0"/>
    <n v="469"/>
    <n v="15875.049600000002"/>
    <n v="539"/>
    <n v="33.848719829424311"/>
  </r>
  <r>
    <s v="2022105540246193409"/>
    <x v="5"/>
    <n v="5540246193409"/>
    <x v="0"/>
    <n v="100"/>
    <n v="5126.9760000000006"/>
    <n v="19"/>
    <n v="51.269760000000005"/>
  </r>
  <r>
    <s v="2022105540246193878"/>
    <x v="5"/>
    <n v="5540246193878"/>
    <x v="3"/>
    <n v="12842"/>
    <n v="90862.560000000012"/>
    <n v="9106"/>
    <n v="7.075421273944869"/>
  </r>
  <r>
    <s v="2022105540246194467"/>
    <x v="5"/>
    <n v="5540246194467"/>
    <x v="0"/>
    <n v="40536"/>
    <n v="40834.152000000002"/>
    <n v="51226"/>
    <n v="1.0073552397868561"/>
  </r>
  <r>
    <s v="2022105540246194478"/>
    <x v="5"/>
    <n v="5540246194478"/>
    <x v="4"/>
    <n v="1341"/>
    <n v="58353.955200000004"/>
    <n v="722"/>
    <n v="43.51525369127517"/>
  </r>
  <r>
    <s v="2022105540246194632"/>
    <x v="5"/>
    <n v="5540246194632"/>
    <x v="0"/>
    <n v="2140"/>
    <n v="27642.297600000002"/>
    <n v="10311"/>
    <n v="12.916961495327104"/>
  </r>
  <r>
    <s v="2022105540246194790"/>
    <x v="5"/>
    <n v="5540246194790"/>
    <x v="1"/>
    <n v="1984"/>
    <n v="22900.32"/>
    <n v="2276"/>
    <n v="11.5425"/>
  </r>
  <r>
    <s v="2022105540246194947"/>
    <x v="5"/>
    <n v="5540246194947"/>
    <x v="4"/>
    <n v="0"/>
    <n v="0"/>
    <n v="24"/>
    <s v="0"/>
  </r>
  <r>
    <s v="2022105540246195096"/>
    <x v="5"/>
    <n v="5540246195096"/>
    <x v="1"/>
    <n v="1699"/>
    <n v="10103.3568"/>
    <n v="140"/>
    <n v="5.9466490876986464"/>
  </r>
  <r>
    <s v="2022105540246195195"/>
    <x v="5"/>
    <n v="5540246195195"/>
    <x v="4"/>
    <n v="0"/>
    <n v="0"/>
    <n v="0"/>
    <s v="0"/>
  </r>
  <r>
    <s v="2022105540246195241"/>
    <x v="5"/>
    <n v="5540246195241"/>
    <x v="1"/>
    <n v="395"/>
    <n v="11787.12"/>
    <n v="720"/>
    <n v="29.84081012658228"/>
  </r>
  <r>
    <s v="2022105540246195242"/>
    <x v="5"/>
    <n v="5540246195242"/>
    <x v="1"/>
    <n v="996"/>
    <n v="34378.344000000005"/>
    <n v="720"/>
    <n v="34.516409638554222"/>
  </r>
  <r>
    <s v="2022105540246195250"/>
    <x v="5"/>
    <n v="5540246195250"/>
    <x v="0"/>
    <n v="242"/>
    <n v="9466.3296000000009"/>
    <n v="729"/>
    <n v="39.117064462809921"/>
  </r>
  <r>
    <s v="2022105540246195653"/>
    <x v="5"/>
    <n v="5540246195653"/>
    <x v="4"/>
    <n v="404"/>
    <n v="13815.8784"/>
    <n v="200"/>
    <n v="34.197718811881188"/>
  </r>
  <r>
    <s v="2022105540246195943"/>
    <x v="5"/>
    <n v="5540246195943"/>
    <x v="2"/>
    <n v="0"/>
    <n v="0"/>
    <n v="232"/>
    <s v="0"/>
  </r>
  <r>
    <s v="2022105540246195944"/>
    <x v="5"/>
    <n v="5540246195944"/>
    <x v="2"/>
    <n v="0"/>
    <n v="0"/>
    <n v="116"/>
    <s v="0"/>
  </r>
  <r>
    <s v="2022105540246196046"/>
    <x v="5"/>
    <n v="5540246196046"/>
    <x v="0"/>
    <n v="0"/>
    <n v="0"/>
    <n v="89"/>
    <s v="0"/>
  </r>
  <r>
    <s v="2022105540246196092"/>
    <x v="5"/>
    <n v="5540246196092"/>
    <x v="3"/>
    <n v="0"/>
    <n v="0"/>
    <n v="353"/>
    <s v="0"/>
  </r>
  <r>
    <s v="2022115540246170256"/>
    <x v="6"/>
    <n v="5540246170256"/>
    <x v="0"/>
    <n v="3951"/>
    <n v="26558.625600000003"/>
    <n v="10366"/>
    <n v="6.7220009111617323"/>
  </r>
  <r>
    <s v="2022115540246171759"/>
    <x v="6"/>
    <n v="5540246171759"/>
    <x v="1"/>
    <n v="5188"/>
    <n v="28495.584000000003"/>
    <n v="6415"/>
    <n v="5.4925952197378569"/>
  </r>
  <r>
    <s v="2022115540246171888"/>
    <x v="6"/>
    <n v="5540246171888"/>
    <x v="0"/>
    <n v="1293"/>
    <n v="21776.472000000002"/>
    <n v="2383"/>
    <n v="16.841819025522042"/>
  </r>
  <r>
    <s v="2022115540246171933"/>
    <x v="6"/>
    <n v="5540246171933"/>
    <x v="2"/>
    <n v="0"/>
    <n v="0"/>
    <n v="13141"/>
    <s v="0"/>
  </r>
  <r>
    <s v="2022115540246172539"/>
    <x v="6"/>
    <n v="5540246172539"/>
    <x v="2"/>
    <n v="75"/>
    <n v="1621.8144000000002"/>
    <n v="158"/>
    <n v="21.624192000000004"/>
  </r>
  <r>
    <s v="2022115540246172669"/>
    <x v="6"/>
    <n v="5540246172669"/>
    <x v="2"/>
    <n v="251"/>
    <n v="3511.8144000000002"/>
    <n v="1337"/>
    <n v="13.991292430278886"/>
  </r>
  <r>
    <s v="2022115540246172978"/>
    <x v="6"/>
    <n v="5540246172978"/>
    <x v="2"/>
    <n v="335"/>
    <n v="269.35200000000003"/>
    <n v="16120"/>
    <n v="0.8040358208955225"/>
  </r>
  <r>
    <s v="2022115540246173472"/>
    <x v="6"/>
    <n v="5540246173472"/>
    <x v="2"/>
    <n v="307"/>
    <n v="7070.9760000000006"/>
    <n v="696"/>
    <n v="23.032495114006515"/>
  </r>
  <r>
    <s v="2022115540246173492"/>
    <x v="6"/>
    <n v="5540246173492"/>
    <x v="3"/>
    <n v="3675"/>
    <n v="57309.120000000003"/>
    <n v="1448"/>
    <n v="15.59431836734694"/>
  </r>
  <r>
    <s v="2022115540246173685"/>
    <x v="6"/>
    <n v="5540246173685"/>
    <x v="4"/>
    <n v="49"/>
    <n v="1270.7280000000001"/>
    <n v="49"/>
    <n v="25.933224489795919"/>
  </r>
  <r>
    <s v="2022115540246173686"/>
    <x v="6"/>
    <n v="5540246173686"/>
    <x v="4"/>
    <n v="151"/>
    <n v="3903.9840000000004"/>
    <n v="154"/>
    <n v="25.85419867549669"/>
  </r>
  <r>
    <s v="2022115540246173906"/>
    <x v="6"/>
    <n v="5540246173906"/>
    <x v="3"/>
    <n v="3429"/>
    <n v="67527.345600000001"/>
    <n v="2896"/>
    <n v="19.693014173228345"/>
  </r>
  <r>
    <s v="2022115540246174095"/>
    <x v="6"/>
    <n v="5540246174095"/>
    <x v="2"/>
    <n v="98"/>
    <n v="3040.9344000000001"/>
    <n v="181"/>
    <n v="31.029942857142856"/>
  </r>
  <r>
    <s v="2022115540246174174"/>
    <x v="6"/>
    <n v="5540246174174"/>
    <x v="2"/>
    <n v="137"/>
    <n v="1893.7584000000002"/>
    <n v="752"/>
    <n v="13.823054014598542"/>
  </r>
  <r>
    <s v="2022115540246175047"/>
    <x v="6"/>
    <n v="5540246175047"/>
    <x v="2"/>
    <n v="529"/>
    <n v="5604.4224000000004"/>
    <n v="947"/>
    <n v="10.594371266540643"/>
  </r>
  <r>
    <s v="2022115540246175049"/>
    <x v="6"/>
    <n v="5540246175049"/>
    <x v="2"/>
    <n v="947"/>
    <n v="9852.7103999999999"/>
    <n v="5095"/>
    <n v="10.404129250263992"/>
  </r>
  <r>
    <s v="2022115540246175050"/>
    <x v="6"/>
    <n v="5540246175050"/>
    <x v="2"/>
    <n v="1379"/>
    <n v="15961.017600000001"/>
    <n v="3494"/>
    <n v="11.574341986947063"/>
  </r>
  <r>
    <s v="2022115540246175372"/>
    <x v="6"/>
    <n v="5540246175372"/>
    <x v="0"/>
    <n v="1462"/>
    <n v="5715.3600000000006"/>
    <n v="140"/>
    <n v="3.9092749658002739"/>
  </r>
  <r>
    <s v="2022115540246176294"/>
    <x v="6"/>
    <n v="5540246176294"/>
    <x v="2"/>
    <n v="483"/>
    <n v="457.35840000000007"/>
    <n v="10691"/>
    <n v="0.94691180124223617"/>
  </r>
  <r>
    <s v="2022115540246176295"/>
    <x v="6"/>
    <n v="5540246176295"/>
    <x v="2"/>
    <n v="6905"/>
    <n v="6543.8496000000005"/>
    <n v="89200"/>
    <n v="0.94769726285300515"/>
  </r>
  <r>
    <s v="2022115540246176699"/>
    <x v="6"/>
    <n v="5540246176699"/>
    <x v="2"/>
    <n v="7517"/>
    <n v="3835.1232"/>
    <n v="72245"/>
    <n v="0.51019332180391108"/>
  </r>
  <r>
    <s v="2022115540246177133"/>
    <x v="6"/>
    <n v="5540246177133"/>
    <x v="1"/>
    <n v="10707"/>
    <n v="38876.76"/>
    <n v="34313"/>
    <n v="3.6309666573269825"/>
  </r>
  <r>
    <s v="2022115540246177376"/>
    <x v="6"/>
    <n v="5540246177376"/>
    <x v="0"/>
    <n v="1692"/>
    <n v="67936.276800000007"/>
    <n v="1167"/>
    <n v="40.151463829787239"/>
  </r>
  <r>
    <s v="2022115540246180522"/>
    <x v="6"/>
    <n v="5540246180522"/>
    <x v="0"/>
    <n v="1337"/>
    <n v="25241.500800000002"/>
    <n v="1722"/>
    <n v="18.879207778608826"/>
  </r>
  <r>
    <s v="2022115540246181016"/>
    <x v="6"/>
    <n v="5540246181016"/>
    <x v="3"/>
    <n v="16788"/>
    <n v="144075.11040000001"/>
    <n v="24110"/>
    <n v="8.5820294496068623"/>
  </r>
  <r>
    <s v="2022115540246181061"/>
    <x v="6"/>
    <n v="5540246181061"/>
    <x v="3"/>
    <n v="76839"/>
    <n v="108596.50560000002"/>
    <n v="87905"/>
    <n v="1.4132993089446768"/>
  </r>
  <r>
    <s v="2022115540246182684"/>
    <x v="6"/>
    <n v="5540246182684"/>
    <x v="0"/>
    <n v="455"/>
    <n v="22819.103999999999"/>
    <n v="557"/>
    <n v="50.151876923076919"/>
  </r>
  <r>
    <s v="2022115540246183130"/>
    <x v="6"/>
    <n v="5540246183130"/>
    <x v="1"/>
    <n v="5680"/>
    <n v="24048.36"/>
    <n v="8666"/>
    <n v="4.2338661971830991"/>
  </r>
  <r>
    <s v="2022115540246183455"/>
    <x v="6"/>
    <n v="5540246183455"/>
    <x v="1"/>
    <n v="1044"/>
    <n v="8353.3680000000004"/>
    <n v="627"/>
    <n v="8.0013103448275871"/>
  </r>
  <r>
    <s v="2022115540246183537"/>
    <x v="6"/>
    <n v="5540246183537"/>
    <x v="1"/>
    <n v="6478"/>
    <n v="9106.387200000001"/>
    <n v="3731"/>
    <n v="1.4057405372028406"/>
  </r>
  <r>
    <s v="2022115540246183538"/>
    <x v="6"/>
    <n v="5540246183538"/>
    <x v="1"/>
    <n v="5160"/>
    <n v="7686.1440000000011"/>
    <n v="4288"/>
    <n v="1.4895627906976747"/>
  </r>
  <r>
    <s v="2022115540246183541"/>
    <x v="6"/>
    <n v="5540246183541"/>
    <x v="1"/>
    <n v="766"/>
    <n v="6899.9040000000005"/>
    <n v="1439"/>
    <n v="9.0077075718015678"/>
  </r>
  <r>
    <s v="2022115540246183542"/>
    <x v="6"/>
    <n v="5540246183542"/>
    <x v="1"/>
    <n v="1972"/>
    <n v="5544.72"/>
    <n v="859"/>
    <n v="2.8117241379310345"/>
  </r>
  <r>
    <s v="2022115540246183547"/>
    <x v="6"/>
    <n v="5540246183547"/>
    <x v="3"/>
    <n v="0"/>
    <n v="0"/>
    <n v="14814"/>
    <s v="0"/>
  </r>
  <r>
    <s v="2022115540246183552"/>
    <x v="6"/>
    <n v="5540246183552"/>
    <x v="1"/>
    <n v="1541"/>
    <n v="2839.7952"/>
    <n v="223"/>
    <n v="1.842826216742375"/>
  </r>
  <r>
    <s v="2022115540246183554"/>
    <x v="6"/>
    <n v="5540246183554"/>
    <x v="1"/>
    <n v="1490"/>
    <n v="11193.595200000002"/>
    <n v="84"/>
    <n v="7.5124800000000009"/>
  </r>
  <r>
    <s v="2022115540246183555"/>
    <x v="6"/>
    <n v="5540246183555"/>
    <x v="1"/>
    <n v="2098"/>
    <n v="2803.9824000000003"/>
    <n v="1522"/>
    <n v="1.3365025738798857"/>
  </r>
  <r>
    <s v="2022115540246183558"/>
    <x v="6"/>
    <n v="5540246183558"/>
    <x v="1"/>
    <n v="4190"/>
    <n v="23093.683200000003"/>
    <n v="6496"/>
    <n v="5.5116189021479718"/>
  </r>
  <r>
    <s v="2022115540246183560"/>
    <x v="6"/>
    <n v="5540246183560"/>
    <x v="1"/>
    <n v="290"/>
    <n v="7074.0000000000009"/>
    <n v="288"/>
    <n v="24.393103448275866"/>
  </r>
  <r>
    <s v="2022115540246183587"/>
    <x v="6"/>
    <n v="5540246183587"/>
    <x v="1"/>
    <n v="926"/>
    <n v="19494.820800000001"/>
    <n v="759"/>
    <n v="21.052722246220302"/>
  </r>
  <r>
    <s v="2022115540246183589"/>
    <x v="6"/>
    <n v="5540246183589"/>
    <x v="1"/>
    <n v="882"/>
    <n v="11622.528000000002"/>
    <n v="1764"/>
    <n v="13.177469387755105"/>
  </r>
  <r>
    <s v="2022115540246183844"/>
    <x v="6"/>
    <n v="5540246183844"/>
    <x v="0"/>
    <n v="471"/>
    <n v="13592.880000000001"/>
    <n v="455"/>
    <n v="28.859617834394907"/>
  </r>
  <r>
    <s v="2022115540246184036"/>
    <x v="6"/>
    <n v="5540246184036"/>
    <x v="0"/>
    <n v="72"/>
    <n v="1348.3152000000002"/>
    <n v="65"/>
    <n v="18.726600000000005"/>
  </r>
  <r>
    <s v="2022115540246185278"/>
    <x v="6"/>
    <n v="5540246185278"/>
    <x v="3"/>
    <n v="78498"/>
    <n v="109479.25440000001"/>
    <n v="82073"/>
    <n v="1.3946757165787664"/>
  </r>
  <r>
    <s v="2022115540246185429"/>
    <x v="6"/>
    <n v="5540246185429"/>
    <x v="2"/>
    <n v="56"/>
    <n v="294.45120000000003"/>
    <n v="307"/>
    <n v="5.258057142857143"/>
  </r>
  <r>
    <s v="2022115540246185562"/>
    <x v="6"/>
    <n v="5540246185562"/>
    <x v="2"/>
    <n v="265"/>
    <n v="768.26880000000006"/>
    <n v="362"/>
    <n v="2.8991275471698117"/>
  </r>
  <r>
    <s v="2022115540246186010"/>
    <x v="6"/>
    <n v="5540246186010"/>
    <x v="4"/>
    <n v="86"/>
    <n v="12644.942400000002"/>
    <n v="17"/>
    <n v="147.0342139534884"/>
  </r>
  <r>
    <s v="2022115540246186011"/>
    <x v="6"/>
    <n v="5540246186011"/>
    <x v="4"/>
    <n v="79"/>
    <n v="4491.5904"/>
    <n v="17"/>
    <n v="56.855574683544305"/>
  </r>
  <r>
    <s v="2022115540246186017"/>
    <x v="6"/>
    <n v="5540246186017"/>
    <x v="4"/>
    <n v="52"/>
    <n v="5403.974400000001"/>
    <n v="7"/>
    <n v="103.92258461538464"/>
  </r>
  <r>
    <s v="2022115540246186325"/>
    <x v="6"/>
    <n v="5540246186325"/>
    <x v="2"/>
    <n v="279"/>
    <n v="684.28800000000012"/>
    <n v="655"/>
    <n v="2.4526451612903228"/>
  </r>
  <r>
    <s v="2022115540246186351"/>
    <x v="6"/>
    <n v="5540246186351"/>
    <x v="1"/>
    <n v="1107"/>
    <n v="65590.171199999997"/>
    <n v="188"/>
    <n v="59.250380487804875"/>
  </r>
  <r>
    <s v="2022115540246186352"/>
    <x v="6"/>
    <n v="5540246186352"/>
    <x v="1"/>
    <n v="4037"/>
    <n v="42469.920000000006"/>
    <n v="1996"/>
    <n v="10.520168441912313"/>
  </r>
  <r>
    <s v="2022115540246187882"/>
    <x v="6"/>
    <n v="5540246187882"/>
    <x v="4"/>
    <n v="40"/>
    <n v="1512.9936000000002"/>
    <n v="7"/>
    <n v="37.824840000000009"/>
  </r>
  <r>
    <s v="2022115540246187987"/>
    <x v="6"/>
    <n v="5540246187987"/>
    <x v="2"/>
    <n v="2395"/>
    <n v="1190.3328000000001"/>
    <n v="60859"/>
    <n v="0.49700743215031323"/>
  </r>
  <r>
    <s v="2022115540246187995"/>
    <x v="6"/>
    <n v="5540246187995"/>
    <x v="4"/>
    <n v="1889"/>
    <n v="165661.37280000001"/>
    <n v="1469"/>
    <n v="87.697921016410803"/>
  </r>
  <r>
    <s v="2022115540246187996"/>
    <x v="6"/>
    <n v="5540246187996"/>
    <x v="4"/>
    <n v="272"/>
    <n v="12550.075200000001"/>
    <n v="24"/>
    <n v="46.139982352941182"/>
  </r>
  <r>
    <s v="2022115540246187997"/>
    <x v="6"/>
    <n v="5540246187997"/>
    <x v="4"/>
    <n v="286"/>
    <n v="14256.388800000002"/>
    <n v="128"/>
    <n v="49.847513286713294"/>
  </r>
  <r>
    <s v="2022115540246187998"/>
    <x v="6"/>
    <n v="5540246187998"/>
    <x v="4"/>
    <n v="1126"/>
    <n v="57848.472000000009"/>
    <n v="462"/>
    <n v="51.375197158081711"/>
  </r>
  <r>
    <s v="2022115540246188047"/>
    <x v="6"/>
    <n v="5540246188047"/>
    <x v="4"/>
    <n v="195"/>
    <n v="23739.6096"/>
    <n v="38"/>
    <n v="121.74158769230769"/>
  </r>
  <r>
    <s v="2022115540246188175"/>
    <x v="6"/>
    <n v="5540246188175"/>
    <x v="2"/>
    <n v="93"/>
    <n v="2697.7536000000005"/>
    <n v="632"/>
    <n v="29.008103225806458"/>
  </r>
  <r>
    <s v="2022115540246188200"/>
    <x v="6"/>
    <n v="5540246188200"/>
    <x v="2"/>
    <n v="2265"/>
    <n v="4250.0591999999997"/>
    <n v="20194"/>
    <n v="1.8764058278145694"/>
  </r>
  <r>
    <s v="2022115540246188512"/>
    <x v="6"/>
    <n v="5540246188512"/>
    <x v="4"/>
    <n v="323"/>
    <n v="44207.337600000006"/>
    <n v="0"/>
    <n v="136.86482229102168"/>
  </r>
  <r>
    <s v="2022115540246190092"/>
    <x v="6"/>
    <n v="5540246190092"/>
    <x v="4"/>
    <n v="307"/>
    <n v="40035.988800000006"/>
    <n v="35"/>
    <n v="130.41038697068407"/>
  </r>
  <r>
    <s v="2022115540246190727"/>
    <x v="6"/>
    <n v="5540246190727"/>
    <x v="0"/>
    <n v="1033"/>
    <n v="11667.067200000001"/>
    <n v="952"/>
    <n v="11.294353533397871"/>
  </r>
  <r>
    <s v="2022115540246190743"/>
    <x v="6"/>
    <n v="5540246190743"/>
    <x v="2"/>
    <n v="335"/>
    <n v="2836.6848"/>
    <n v="543"/>
    <n v="8.4677158208955223"/>
  </r>
  <r>
    <s v="2022115540246190831"/>
    <x v="6"/>
    <n v="5540246190831"/>
    <x v="1"/>
    <n v="580"/>
    <n v="4364.2800000000007"/>
    <n v="0"/>
    <n v="7.5246206896551735"/>
  </r>
  <r>
    <s v="2022115540246190835"/>
    <x v="6"/>
    <n v="5540246190835"/>
    <x v="0"/>
    <n v="79"/>
    <n v="16673.817600000002"/>
    <n v="28"/>
    <n v="211.06098227848105"/>
  </r>
  <r>
    <s v="2022115540246191394"/>
    <x v="6"/>
    <n v="5540246191394"/>
    <x v="2"/>
    <n v="1740"/>
    <n v="9292.32"/>
    <n v="232"/>
    <n v="5.3404137931034485"/>
  </r>
  <r>
    <s v="2022115540246191594"/>
    <x v="6"/>
    <n v="5540246191594"/>
    <x v="2"/>
    <n v="1504"/>
    <n v="2698.5744"/>
    <n v="3007"/>
    <n v="1.7942648936170214"/>
  </r>
  <r>
    <s v="2022115540246191596"/>
    <x v="6"/>
    <n v="5540246191596"/>
    <x v="0"/>
    <n v="330"/>
    <n v="20022.681600000004"/>
    <n v="184"/>
    <n v="60.674792727272738"/>
  </r>
  <r>
    <s v="2022115540246191598"/>
    <x v="6"/>
    <n v="5540246191598"/>
    <x v="2"/>
    <n v="1601"/>
    <n v="3061.2816000000003"/>
    <n v="6404"/>
    <n v="1.9121059337913806"/>
  </r>
  <r>
    <s v="2022115540246191718"/>
    <x v="6"/>
    <n v="5540246191718"/>
    <x v="1"/>
    <n v="1754"/>
    <n v="5199.3360000000002"/>
    <n v="0"/>
    <n v="2.9642736602052451"/>
  </r>
  <r>
    <s v="2022115540246191736"/>
    <x v="6"/>
    <n v="5540246191736"/>
    <x v="2"/>
    <n v="249"/>
    <n v="8029.1088"/>
    <n v="0"/>
    <n v="32.245416867469878"/>
  </r>
  <r>
    <s v="2022115540246192102"/>
    <x v="6"/>
    <n v="5540246192102"/>
    <x v="2"/>
    <n v="7237"/>
    <n v="8879.4144000000015"/>
    <n v="11921"/>
    <n v="1.2269468564322235"/>
  </r>
  <r>
    <s v="2022115540246192148"/>
    <x v="6"/>
    <n v="5540246192148"/>
    <x v="1"/>
    <n v="20045"/>
    <n v="72895.334399999992"/>
    <n v="65703"/>
    <n v="3.6365844050885503"/>
  </r>
  <r>
    <s v="2022115540246192209"/>
    <x v="6"/>
    <n v="5540246192209"/>
    <x v="1"/>
    <n v="2604"/>
    <n v="13087.008000000002"/>
    <n v="3425"/>
    <n v="5.0257327188940097"/>
  </r>
  <r>
    <s v="2022115540246192264"/>
    <x v="6"/>
    <n v="5540246192264"/>
    <x v="2"/>
    <n v="0"/>
    <n v="0"/>
    <n v="0"/>
    <s v="0"/>
  </r>
  <r>
    <s v="2022115540246192265"/>
    <x v="6"/>
    <n v="5540246192265"/>
    <x v="2"/>
    <n v="0"/>
    <n v="0"/>
    <n v="0"/>
    <s v="0"/>
  </r>
  <r>
    <s v="2022115540246192462"/>
    <x v="6"/>
    <n v="5540246192462"/>
    <x v="1"/>
    <n v="1068"/>
    <n v="7626.8736000000008"/>
    <n v="632"/>
    <n v="7.1412674157303382"/>
  </r>
  <r>
    <s v="2022115540246192518"/>
    <x v="6"/>
    <n v="5540246192518"/>
    <x v="1"/>
    <n v="1253"/>
    <n v="8799.3216000000011"/>
    <n v="10942"/>
    <n v="7.0226030327214692"/>
  </r>
  <r>
    <s v="2022115540246192571"/>
    <x v="6"/>
    <n v="5540246192571"/>
    <x v="1"/>
    <n v="2534"/>
    <n v="11293.560000000001"/>
    <n v="1657"/>
    <n v="4.4568113654301502"/>
  </r>
  <r>
    <s v="2022115540246192594"/>
    <x v="6"/>
    <n v="5540246192594"/>
    <x v="1"/>
    <n v="195"/>
    <n v="1398.5568000000001"/>
    <n v="242"/>
    <n v="7.1720861538461538"/>
  </r>
  <r>
    <s v="2022115540246192831"/>
    <x v="6"/>
    <n v="5540246192831"/>
    <x v="1"/>
    <n v="1235"/>
    <n v="10939.622400000002"/>
    <n v="659"/>
    <n v="8.8579938461538479"/>
  </r>
  <r>
    <s v="2022115540246192907"/>
    <x v="6"/>
    <n v="5540246192907"/>
    <x v="3"/>
    <n v="1300"/>
    <n v="36469.440000000002"/>
    <n v="3351"/>
    <n v="28.053415384615388"/>
  </r>
  <r>
    <s v="2022115540246193316"/>
    <x v="6"/>
    <n v="5540246193316"/>
    <x v="0"/>
    <n v="265"/>
    <n v="8992.6848000000009"/>
    <n v="516"/>
    <n v="33.934659622641512"/>
  </r>
  <r>
    <s v="2022115540246193409"/>
    <x v="6"/>
    <n v="5540246193409"/>
    <x v="0"/>
    <n v="82"/>
    <n v="4173.12"/>
    <n v="5"/>
    <n v="50.89170731707317"/>
  </r>
  <r>
    <s v="2022115540246193878"/>
    <x v="6"/>
    <n v="5540246193878"/>
    <x v="3"/>
    <n v="3736"/>
    <n v="26429.760000000002"/>
    <n v="6682"/>
    <n v="7.0743468950749469"/>
  </r>
  <r>
    <s v="2022115540246194467"/>
    <x v="6"/>
    <n v="5540246194467"/>
    <x v="0"/>
    <n v="61694"/>
    <n v="62148.686400000006"/>
    <n v="55848"/>
    <n v="1.0073700262586314"/>
  </r>
  <r>
    <s v="2022115540246194478"/>
    <x v="6"/>
    <n v="5540246194478"/>
    <x v="4"/>
    <n v="615"/>
    <n v="26753.976000000002"/>
    <n v="701"/>
    <n v="43.502400000000002"/>
  </r>
  <r>
    <s v="2022115540246194632"/>
    <x v="6"/>
    <n v="5540246194632"/>
    <x v="0"/>
    <n v="2963"/>
    <n v="38285.481599999999"/>
    <n v="10656"/>
    <n v="12.921188525143435"/>
  </r>
  <r>
    <s v="2022115540246194790"/>
    <x v="6"/>
    <n v="5540246194790"/>
    <x v="1"/>
    <n v="4970"/>
    <n v="57371.328000000001"/>
    <n v="1775"/>
    <n v="11.543526760563381"/>
  </r>
  <r>
    <s v="2022115540246194947"/>
    <x v="6"/>
    <n v="5540246194947"/>
    <x v="4"/>
    <n v="209"/>
    <n v="5579.2800000000007"/>
    <n v="142"/>
    <n v="26.695119617224883"/>
  </r>
  <r>
    <s v="2022115540246195096"/>
    <x v="6"/>
    <n v="5540246195096"/>
    <x v="1"/>
    <n v="1560"/>
    <n v="9275.2128000000012"/>
    <n v="186"/>
    <n v="5.9456492307692317"/>
  </r>
  <r>
    <s v="2022115540246195195"/>
    <x v="6"/>
    <n v="5540246195195"/>
    <x v="4"/>
    <n v="54"/>
    <n v="5010.7248000000009"/>
    <n v="0"/>
    <n v="92.791200000000018"/>
  </r>
  <r>
    <s v="2022115540246195241"/>
    <x v="6"/>
    <n v="5540246195241"/>
    <x v="1"/>
    <n v="1160"/>
    <n v="34668"/>
    <n v="743"/>
    <n v="29.886206896551723"/>
  </r>
  <r>
    <s v="2022115540246195242"/>
    <x v="6"/>
    <n v="5540246195242"/>
    <x v="1"/>
    <n v="1506"/>
    <n v="52569"/>
    <n v="696"/>
    <n v="34.906374501992033"/>
  </r>
  <r>
    <s v="2022115540246195250"/>
    <x v="6"/>
    <n v="5540246195250"/>
    <x v="0"/>
    <n v="516"/>
    <n v="20206.9728"/>
    <n v="613"/>
    <n v="39.160800000000002"/>
  </r>
  <r>
    <s v="2022115540246195653"/>
    <x v="6"/>
    <n v="5540246195653"/>
    <x v="4"/>
    <n v="205"/>
    <n v="6987.3408000000009"/>
    <n v="151"/>
    <n v="34.084589268292689"/>
  </r>
  <r>
    <s v="2022115540246195943"/>
    <x v="6"/>
    <n v="5540246195943"/>
    <x v="2"/>
    <n v="0"/>
    <n v="0"/>
    <n v="1369"/>
    <s v="0"/>
  </r>
  <r>
    <s v="2022115540246195944"/>
    <x v="6"/>
    <n v="5540246195944"/>
    <x v="2"/>
    <n v="812"/>
    <n v="22271.760000000002"/>
    <n v="1137"/>
    <n v="27.428275862068968"/>
  </r>
  <r>
    <s v="2022115540246195999"/>
    <x v="6"/>
    <n v="5540246195999"/>
    <x v="1"/>
    <n v="0"/>
    <n v="0"/>
    <n v="0"/>
    <s v="0"/>
  </r>
  <r>
    <s v="2022115540246196002"/>
    <x v="6"/>
    <n v="5540246196002"/>
    <x v="2"/>
    <n v="0"/>
    <n v="0"/>
    <n v="0"/>
    <s v="0"/>
  </r>
  <r>
    <s v="2022115540246196046"/>
    <x v="6"/>
    <n v="5540246196046"/>
    <x v="0"/>
    <n v="239"/>
    <n v="4341.0384000000004"/>
    <n v="799"/>
    <n v="18.163340585774058"/>
  </r>
  <r>
    <s v="2022115540246196065"/>
    <x v="6"/>
    <n v="5540246196065"/>
    <x v="0"/>
    <n v="0"/>
    <n v="0"/>
    <n v="0"/>
    <s v="0"/>
  </r>
  <r>
    <s v="2022115540246196092"/>
    <x v="6"/>
    <n v="5540246196092"/>
    <x v="3"/>
    <n v="1096"/>
    <n v="47254.752000000008"/>
    <n v="1244"/>
    <n v="43.115649635036505"/>
  </r>
  <r>
    <s v="2022115540246196148"/>
    <x v="6"/>
    <n v="5540246196148"/>
    <x v="4"/>
    <n v="0"/>
    <n v="0"/>
    <n v="418"/>
    <s v="0"/>
  </r>
  <r>
    <s v="2022125540246170256"/>
    <x v="7"/>
    <n v="5540246170256"/>
    <x v="0"/>
    <n v="5390"/>
    <n v="38746.512000000002"/>
    <n v="9691"/>
    <n v="7.1885922077922082"/>
  </r>
  <r>
    <s v="2022125540246171759"/>
    <x v="7"/>
    <n v="5540246171759"/>
    <x v="1"/>
    <n v="5455"/>
    <n v="32439.268800000002"/>
    <n v="7508"/>
    <n v="5.9467037213565543"/>
  </r>
  <r>
    <s v="2022125540246171888"/>
    <x v="7"/>
    <n v="5540246171888"/>
    <x v="0"/>
    <n v="1641"/>
    <n v="29189.376000000004"/>
    <n v="2441"/>
    <n v="17.787553930530166"/>
  </r>
  <r>
    <s v="2022125540246171933"/>
    <x v="7"/>
    <n v="5540246171933"/>
    <x v="2"/>
    <n v="0"/>
    <n v="0"/>
    <n v="12139"/>
    <s v="0"/>
  </r>
  <r>
    <s v="2022125540246172539"/>
    <x v="7"/>
    <n v="5540246172539"/>
    <x v="2"/>
    <n v="33"/>
    <n v="710.0784000000001"/>
    <n v="184"/>
    <n v="21.517527272727275"/>
  </r>
  <r>
    <s v="2022125540246172669"/>
    <x v="7"/>
    <n v="5540246172669"/>
    <x v="2"/>
    <n v="28"/>
    <n v="390.18239999999997"/>
    <n v="1657"/>
    <n v="13.935085714285714"/>
  </r>
  <r>
    <s v="2022125540246172978"/>
    <x v="7"/>
    <n v="5540246172978"/>
    <x v="2"/>
    <n v="1587"/>
    <n v="1279.4544000000001"/>
    <n v="15452"/>
    <n v="0.80620945179584125"/>
  </r>
  <r>
    <s v="2022125540246173472"/>
    <x v="7"/>
    <n v="5540246173472"/>
    <x v="2"/>
    <n v="446"/>
    <n v="10511.510399999999"/>
    <n v="933"/>
    <n v="23.568408968609862"/>
  </r>
  <r>
    <s v="2022125540246173492"/>
    <x v="7"/>
    <n v="5540246173492"/>
    <x v="3"/>
    <n v="2228"/>
    <n v="34732.800000000003"/>
    <n v="1337"/>
    <n v="15.58922800718133"/>
  </r>
  <r>
    <s v="2022125540246173906"/>
    <x v="7"/>
    <n v="5540246173906"/>
    <x v="3"/>
    <n v="3392"/>
    <n v="66808.972800000003"/>
    <n v="2562"/>
    <n v="19.696041509433964"/>
  </r>
  <r>
    <s v="2022125540246174095"/>
    <x v="7"/>
    <n v="5540246174095"/>
    <x v="2"/>
    <n v="56"/>
    <n v="1777.5936000000002"/>
    <n v="230"/>
    <n v="31.742742857142861"/>
  </r>
  <r>
    <s v="2022125540246174174"/>
    <x v="7"/>
    <n v="5540246174174"/>
    <x v="2"/>
    <n v="35"/>
    <n v="481.46400000000006"/>
    <n v="826"/>
    <n v="13.756114285714288"/>
  </r>
  <r>
    <s v="2022125540246175047"/>
    <x v="7"/>
    <n v="5540246175047"/>
    <x v="2"/>
    <n v="140"/>
    <n v="1503.3600000000001"/>
    <n v="1142"/>
    <n v="10.738285714285714"/>
  </r>
  <r>
    <s v="2022125540246175049"/>
    <x v="7"/>
    <n v="5540246175049"/>
    <x v="2"/>
    <n v="585"/>
    <n v="6237.9072000000006"/>
    <n v="5861"/>
    <n v="10.663089230769232"/>
  </r>
  <r>
    <s v="2022125540246175050"/>
    <x v="7"/>
    <n v="5540246175050"/>
    <x v="2"/>
    <n v="1086"/>
    <n v="12890.750400000001"/>
    <n v="4135"/>
    <n v="11.869935911602211"/>
  </r>
  <r>
    <s v="2022125540246176294"/>
    <x v="7"/>
    <n v="5540246176294"/>
    <x v="2"/>
    <n v="1300"/>
    <n v="1231.3728000000001"/>
    <n v="10617"/>
    <n v="0.94720984615384618"/>
  </r>
  <r>
    <s v="2022125540246176295"/>
    <x v="7"/>
    <n v="5540246176295"/>
    <x v="2"/>
    <n v="6200"/>
    <n v="5875.4160000000002"/>
    <n v="87669"/>
    <n v="0.94764774193548384"/>
  </r>
  <r>
    <s v="2022125540246176699"/>
    <x v="7"/>
    <n v="5540246176699"/>
    <x v="2"/>
    <n v="627"/>
    <n v="320.76000000000005"/>
    <n v="80806"/>
    <n v="0.51157894736842113"/>
  </r>
  <r>
    <s v="2022125540246177133"/>
    <x v="7"/>
    <n v="5540246177133"/>
    <x v="1"/>
    <n v="20846"/>
    <n v="86480.265600000013"/>
    <n v="36817"/>
    <n v="4.1485304422910874"/>
  </r>
  <r>
    <s v="2022125540246177376"/>
    <x v="7"/>
    <n v="5540246177376"/>
    <x v="0"/>
    <n v="1945"/>
    <n v="78166.512000000002"/>
    <n v="1017"/>
    <n v="40.188438046272495"/>
  </r>
  <r>
    <s v="2022125540246180522"/>
    <x v="7"/>
    <n v="5540246180522"/>
    <x v="0"/>
    <n v="729"/>
    <n v="14005.656000000001"/>
    <n v="1856"/>
    <n v="19.212148148148149"/>
  </r>
  <r>
    <s v="2022125540246181016"/>
    <x v="7"/>
    <n v="5540246181016"/>
    <x v="3"/>
    <n v="29427"/>
    <n v="256275.6624"/>
    <n v="19656"/>
    <n v="8.7088613314303185"/>
  </r>
  <r>
    <s v="2022125540246181061"/>
    <x v="7"/>
    <n v="5540246181061"/>
    <x v="3"/>
    <n v="80388"/>
    <n v="117954.14400000001"/>
    <n v="84356"/>
    <n v="1.4673103448275864"/>
  </r>
  <r>
    <s v="2022125540246182684"/>
    <x v="7"/>
    <n v="5540246182684"/>
    <x v="0"/>
    <n v="362"/>
    <n v="18162.144"/>
    <n v="601"/>
    <n v="50.17166850828729"/>
  </r>
  <r>
    <s v="2022125540246183130"/>
    <x v="7"/>
    <n v="5540246183130"/>
    <x v="1"/>
    <n v="4511"/>
    <n v="19097.251200000002"/>
    <n v="9438"/>
    <n v="4.2334850809133231"/>
  </r>
  <r>
    <s v="2022125540246183455"/>
    <x v="7"/>
    <n v="5540246183455"/>
    <x v="1"/>
    <n v="418"/>
    <n v="3341.3472000000002"/>
    <n v="604"/>
    <n v="7.9936535885167466"/>
  </r>
  <r>
    <s v="2022125540246183537"/>
    <x v="7"/>
    <n v="5540246183537"/>
    <x v="1"/>
    <n v="2747"/>
    <n v="3861.7344000000003"/>
    <n v="4251"/>
    <n v="1.405800655260284"/>
  </r>
  <r>
    <s v="2022125540246183538"/>
    <x v="7"/>
    <n v="5540246183538"/>
    <x v="1"/>
    <n v="4548"/>
    <n v="6858.4319999999998"/>
    <n v="4808"/>
    <n v="1.5080105540897097"/>
  </r>
  <r>
    <s v="2022125540246183541"/>
    <x v="7"/>
    <n v="5540246183541"/>
    <x v="1"/>
    <n v="2112"/>
    <n v="19027.007999999998"/>
    <n v="1392"/>
    <n v="9.0089999999999986"/>
  </r>
  <r>
    <s v="2022125540246183542"/>
    <x v="7"/>
    <n v="5540246183542"/>
    <x v="1"/>
    <n v="1114"/>
    <n v="3131.136"/>
    <n v="1114"/>
    <n v="2.810714542190305"/>
  </r>
  <r>
    <s v="2022125540246183547"/>
    <x v="7"/>
    <n v="5540246183547"/>
    <x v="3"/>
    <n v="9802"/>
    <n v="141270.48000000001"/>
    <n v="17505"/>
    <n v="14.412413793103449"/>
  </r>
  <r>
    <s v="2022125540246183552"/>
    <x v="7"/>
    <n v="5540246183552"/>
    <x v="1"/>
    <n v="1318"/>
    <n v="2429.2224000000006"/>
    <n v="446"/>
    <n v="1.8431125948406681"/>
  </r>
  <r>
    <s v="2022125540246183554"/>
    <x v="7"/>
    <n v="5540246183554"/>
    <x v="1"/>
    <n v="1406"/>
    <n v="10565.942400000002"/>
    <n v="516"/>
    <n v="7.5148950213371277"/>
  </r>
  <r>
    <s v="2022125540246183555"/>
    <x v="7"/>
    <n v="5540246183555"/>
    <x v="1"/>
    <n v="576"/>
    <n v="769.21920000000011"/>
    <n v="1188"/>
    <n v="1.3354500000000002"/>
  </r>
  <r>
    <s v="2022125540246183558"/>
    <x v="7"/>
    <n v="5540246183558"/>
    <x v="1"/>
    <n v="8051"/>
    <n v="46380.297600000005"/>
    <n v="7401"/>
    <n v="5.7608120233511375"/>
  </r>
  <r>
    <s v="2022125540246183560"/>
    <x v="7"/>
    <n v="5540246183560"/>
    <x v="1"/>
    <n v="448"/>
    <n v="10922.256000000001"/>
    <n v="481"/>
    <n v="24.380035714285718"/>
  </r>
  <r>
    <s v="2022125540246183587"/>
    <x v="7"/>
    <n v="5540246183587"/>
    <x v="1"/>
    <n v="1177"/>
    <n v="24771.614400000002"/>
    <n v="773"/>
    <n v="21.046401359388277"/>
  </r>
  <r>
    <s v="2022125540246183589"/>
    <x v="7"/>
    <n v="5540246183589"/>
    <x v="1"/>
    <n v="2355"/>
    <n v="31044.384000000002"/>
    <n v="1984"/>
    <n v="13.182328662420383"/>
  </r>
  <r>
    <s v="2022125540246183844"/>
    <x v="7"/>
    <n v="5540246183844"/>
    <x v="0"/>
    <n v="481"/>
    <n v="13860.720000000001"/>
    <n v="411"/>
    <n v="28.816465696465698"/>
  </r>
  <r>
    <s v="2022125540246185278"/>
    <x v="7"/>
    <n v="5540246185278"/>
    <x v="3"/>
    <n v="56114"/>
    <n v="78261.37920000001"/>
    <n v="86114"/>
    <n v="1.3946854474819119"/>
  </r>
  <r>
    <s v="2022125540246185429"/>
    <x v="7"/>
    <n v="5540246185429"/>
    <x v="2"/>
    <n v="168"/>
    <n v="883.35360000000003"/>
    <n v="321"/>
    <n v="5.258057142857143"/>
  </r>
  <r>
    <s v="2022125540246185562"/>
    <x v="7"/>
    <n v="5540246185562"/>
    <x v="2"/>
    <n v="168"/>
    <n v="485.22239999999999"/>
    <n v="529"/>
    <n v="2.8882285714285714"/>
  </r>
  <r>
    <s v="2022125540246186010"/>
    <x v="7"/>
    <n v="5540246186010"/>
    <x v="4"/>
    <n v="70"/>
    <n v="10252.656000000001"/>
    <n v="14"/>
    <n v="146.46651428571431"/>
  </r>
  <r>
    <s v="2022125540246186011"/>
    <x v="7"/>
    <n v="5540246186011"/>
    <x v="4"/>
    <n v="63"/>
    <n v="3566.8512000000001"/>
    <n v="12"/>
    <n v="56.616685714285715"/>
  </r>
  <r>
    <s v="2022125540246186017"/>
    <x v="7"/>
    <n v="5540246186017"/>
    <x v="4"/>
    <n v="45"/>
    <n v="4667.0688"/>
    <n v="10"/>
    <n v="103.71263999999999"/>
  </r>
  <r>
    <s v="2022125540246186325"/>
    <x v="7"/>
    <n v="5540246186325"/>
    <x v="2"/>
    <n v="181"/>
    <n v="444.78719999999998"/>
    <n v="794"/>
    <n v="2.4573878453038671"/>
  </r>
  <r>
    <s v="2022125540246186351"/>
    <x v="7"/>
    <n v="5540246186351"/>
    <x v="1"/>
    <n v="919"/>
    <n v="54452.217600000004"/>
    <n v="188"/>
    <n v="59.251596953210012"/>
  </r>
  <r>
    <s v="2022125540246186352"/>
    <x v="7"/>
    <n v="5540246186352"/>
    <x v="1"/>
    <n v="2123"/>
    <n v="22333.32"/>
    <n v="1914"/>
    <n v="10.519698539802167"/>
  </r>
  <r>
    <s v="2022125540246187882"/>
    <x v="7"/>
    <n v="5540246187882"/>
    <x v="4"/>
    <n v="195"/>
    <n v="7813.152"/>
    <n v="7"/>
    <n v="40.067446153846156"/>
  </r>
  <r>
    <s v="2022125540246187987"/>
    <x v="7"/>
    <n v="5540246187987"/>
    <x v="2"/>
    <n v="335"/>
    <n v="166.10400000000001"/>
    <n v="59300"/>
    <n v="0.49583283582089555"/>
  </r>
  <r>
    <s v="2022125540246187995"/>
    <x v="7"/>
    <n v="5540246187995"/>
    <x v="4"/>
    <n v="3084"/>
    <n v="270471.70080000005"/>
    <n v="1228"/>
    <n v="87.701589105058389"/>
  </r>
  <r>
    <s v="2022125540246187996"/>
    <x v="7"/>
    <n v="5540246187996"/>
    <x v="4"/>
    <n v="249"/>
    <n v="11477.4192"/>
    <n v="10"/>
    <n v="46.094053012048192"/>
  </r>
  <r>
    <s v="2022125540246187997"/>
    <x v="7"/>
    <n v="5540246187997"/>
    <x v="4"/>
    <n v="362"/>
    <n v="18081.2736"/>
    <n v="93"/>
    <n v="49.948269613259669"/>
  </r>
  <r>
    <s v="2022125540246187998"/>
    <x v="7"/>
    <n v="5540246187998"/>
    <x v="4"/>
    <n v="1891"/>
    <n v="97209.288000000015"/>
    <n v="432"/>
    <n v="51.406286620835544"/>
  </r>
  <r>
    <s v="2022125540246188047"/>
    <x v="7"/>
    <n v="5540246188047"/>
    <x v="4"/>
    <n v="158"/>
    <n v="19217.779200000004"/>
    <n v="31"/>
    <n v="121.63151392405067"/>
  </r>
  <r>
    <s v="2022125540246188175"/>
    <x v="7"/>
    <n v="5540246188175"/>
    <x v="2"/>
    <n v="19"/>
    <n v="539.5680000000001"/>
    <n v="956"/>
    <n v="28.398315789473688"/>
  </r>
  <r>
    <s v="2022125540246188200"/>
    <x v="7"/>
    <n v="5540246188200"/>
    <x v="2"/>
    <n v="632"/>
    <n v="1184.4576000000002"/>
    <n v="16964"/>
    <n v="1.8741417721518989"/>
  </r>
  <r>
    <s v="2022125540246188512"/>
    <x v="7"/>
    <n v="5540246188512"/>
    <x v="4"/>
    <n v="323"/>
    <n v="44207.337600000006"/>
    <n v="0"/>
    <n v="136.86482229102168"/>
  </r>
  <r>
    <s v="2022125540246190092"/>
    <x v="7"/>
    <n v="5540246190092"/>
    <x v="4"/>
    <n v="272"/>
    <n v="35486.424000000006"/>
    <n v="42"/>
    <n v="130.46479411764707"/>
  </r>
  <r>
    <s v="2022125540246190727"/>
    <x v="7"/>
    <n v="5540246190727"/>
    <x v="0"/>
    <n v="93"/>
    <n v="1048.7232000000001"/>
    <n v="720"/>
    <n v="11.276593548387098"/>
  </r>
  <r>
    <s v="2022125540246190743"/>
    <x v="7"/>
    <n v="5540246190743"/>
    <x v="2"/>
    <n v="209"/>
    <n v="1796.6448"/>
    <n v="766"/>
    <n v="8.5963866028708136"/>
  </r>
  <r>
    <s v="2022125540246190831"/>
    <x v="7"/>
    <n v="5540246190831"/>
    <x v="1"/>
    <n v="580"/>
    <n v="4364.2800000000007"/>
    <n v="93"/>
    <n v="7.5246206896551735"/>
  </r>
  <r>
    <s v="2022125540246190835"/>
    <x v="7"/>
    <n v="5540246190835"/>
    <x v="0"/>
    <n v="52"/>
    <n v="10788.9408"/>
    <n v="26"/>
    <n v="207.47963076923077"/>
  </r>
  <r>
    <s v="2022125540246191394"/>
    <x v="7"/>
    <n v="5540246191394"/>
    <x v="2"/>
    <n v="1508"/>
    <n v="8053.344000000001"/>
    <n v="1508"/>
    <n v="5.3404137931034485"/>
  </r>
  <r>
    <s v="2022125540246191594"/>
    <x v="7"/>
    <n v="5540246191594"/>
    <x v="2"/>
    <n v="2979"/>
    <n v="5347.2096000000001"/>
    <n v="2979"/>
    <n v="1.7949679758308157"/>
  </r>
  <r>
    <s v="2022125540246191596"/>
    <x v="7"/>
    <n v="5540246191596"/>
    <x v="0"/>
    <n v="147"/>
    <n v="8883.3024000000005"/>
    <n v="212"/>
    <n v="60.430628571428578"/>
  </r>
  <r>
    <s v="2022125540246191598"/>
    <x v="7"/>
    <n v="5540246191598"/>
    <x v="2"/>
    <n v="1476"/>
    <n v="2821.6943999999999"/>
    <n v="4594"/>
    <n v="1.9117170731707316"/>
  </r>
  <r>
    <s v="2022125540246191718"/>
    <x v="7"/>
    <n v="5540246191718"/>
    <x v="1"/>
    <n v="1754"/>
    <n v="5199.3360000000002"/>
    <n v="293"/>
    <n v="2.9642736602052451"/>
  </r>
  <r>
    <s v="2022125540246191736"/>
    <x v="7"/>
    <n v="5540246191736"/>
    <x v="2"/>
    <n v="898"/>
    <n v="29523.009600000001"/>
    <n v="82"/>
    <n v="32.876402672605792"/>
  </r>
  <r>
    <s v="2022125540246192102"/>
    <x v="7"/>
    <n v="5540246192102"/>
    <x v="2"/>
    <n v="3216"/>
    <n v="3951.7632000000003"/>
    <n v="12116"/>
    <n v="1.228782089552239"/>
  </r>
  <r>
    <s v="2022125540246192148"/>
    <x v="7"/>
    <n v="5540246192148"/>
    <x v="1"/>
    <n v="6682"/>
    <n v="27458.611199999999"/>
    <n v="62919"/>
    <n v="4.1093401975456452"/>
  </r>
  <r>
    <s v="2022125540246192209"/>
    <x v="7"/>
    <n v="5540246192209"/>
    <x v="1"/>
    <n v="3606"/>
    <n v="18615.916799999999"/>
    <n v="3564"/>
    <n v="5.1624838602329453"/>
  </r>
  <r>
    <s v="2022125540246192462"/>
    <x v="7"/>
    <n v="5540246192462"/>
    <x v="1"/>
    <n v="873"/>
    <n v="6235.7472000000007"/>
    <n v="632"/>
    <n v="7.1428948453608259"/>
  </r>
  <r>
    <s v="2022125540246192518"/>
    <x v="7"/>
    <n v="5540246192518"/>
    <x v="1"/>
    <n v="5012"/>
    <n v="38808.460800000008"/>
    <n v="10858"/>
    <n v="7.743108699122109"/>
  </r>
  <r>
    <s v="2022125540246192571"/>
    <x v="7"/>
    <n v="5540246192571"/>
    <x v="1"/>
    <n v="1991"/>
    <n v="8880.9264000000003"/>
    <n v="1573"/>
    <n v="4.460535610246108"/>
  </r>
  <r>
    <s v="2022125540246192594"/>
    <x v="7"/>
    <n v="5540246192594"/>
    <x v="1"/>
    <n v="251"/>
    <n v="1826.5824"/>
    <n v="901"/>
    <n v="7.277220717131474"/>
  </r>
  <r>
    <s v="2022125540246192831"/>
    <x v="7"/>
    <n v="5540246192831"/>
    <x v="1"/>
    <n v="576"/>
    <n v="5099.6736000000001"/>
    <n v="780"/>
    <n v="8.8536000000000001"/>
  </r>
  <r>
    <s v="2022125540246192907"/>
    <x v="7"/>
    <n v="5540246192907"/>
    <x v="3"/>
    <n v="2404"/>
    <n v="67468.464000000007"/>
    <n v="4659"/>
    <n v="28.065084858569055"/>
  </r>
  <r>
    <s v="2022125540246193316"/>
    <x v="7"/>
    <n v="5540246193316"/>
    <x v="0"/>
    <n v="864"/>
    <n v="29344.550400000004"/>
    <n v="594"/>
    <n v="33.963600000000007"/>
  </r>
  <r>
    <s v="2022125540246193409"/>
    <x v="7"/>
    <n v="5540246193409"/>
    <x v="0"/>
    <n v="77"/>
    <n v="3934.6559999999999"/>
    <n v="14"/>
    <n v="51.099428571428568"/>
  </r>
  <r>
    <s v="2022125540246193878"/>
    <x v="7"/>
    <n v="5540246193878"/>
    <x v="3"/>
    <n v="13804"/>
    <n v="97675.200000000012"/>
    <n v="6682"/>
    <n v="7.0758620689655185"/>
  </r>
  <r>
    <s v="2022125540246194467"/>
    <x v="7"/>
    <n v="5540246194467"/>
    <x v="0"/>
    <n v="64422"/>
    <n v="64897.156800000004"/>
    <n v="54901"/>
    <n v="1.007375691533948"/>
  </r>
  <r>
    <s v="2022125540246194478"/>
    <x v="7"/>
    <n v="5540246194478"/>
    <x v="4"/>
    <n v="14"/>
    <n v="605.75040000000001"/>
    <n v="17"/>
    <n v="43.267885714285718"/>
  </r>
  <r>
    <s v="2022125540246194632"/>
    <x v="7"/>
    <n v="5540246194632"/>
    <x v="0"/>
    <n v="1924"/>
    <n v="24854.083200000001"/>
    <n v="10009"/>
    <n v="12.917922661122661"/>
  </r>
  <r>
    <s v="2022125540246194790"/>
    <x v="7"/>
    <n v="5540246194790"/>
    <x v="1"/>
    <n v="3174"/>
    <n v="36640.512000000002"/>
    <n v="1671"/>
    <n v="11.543954631379963"/>
  </r>
  <r>
    <s v="2022125540246194947"/>
    <x v="7"/>
    <n v="5540246194947"/>
    <x v="4"/>
    <n v="68"/>
    <n v="1797.768"/>
    <n v="72"/>
    <n v="26.437764705882355"/>
  </r>
  <r>
    <s v="2022125540246195096"/>
    <x v="7"/>
    <n v="5540246195096"/>
    <x v="1"/>
    <n v="1374"/>
    <n v="8171.0208000000011"/>
    <n v="103"/>
    <n v="5.9468855895196517"/>
  </r>
  <r>
    <s v="2022125540246195195"/>
    <x v="7"/>
    <n v="5540246195195"/>
    <x v="4"/>
    <n v="54"/>
    <n v="5010.7248000000009"/>
    <n v="0"/>
    <n v="92.791200000000018"/>
  </r>
  <r>
    <s v="2022125540246195241"/>
    <x v="7"/>
    <n v="5540246195241"/>
    <x v="1"/>
    <n v="1184"/>
    <n v="36216.2016"/>
    <n v="604"/>
    <n v="30.588008108108109"/>
  </r>
  <r>
    <s v="2022125540246195242"/>
    <x v="7"/>
    <n v="5540246195242"/>
    <x v="1"/>
    <n v="1529"/>
    <n v="53666.539199999999"/>
    <n v="696"/>
    <n v="35.099110006540222"/>
  </r>
  <r>
    <s v="2022125540246195250"/>
    <x v="7"/>
    <n v="5540246195250"/>
    <x v="0"/>
    <n v="780"/>
    <n v="30583.526400000002"/>
    <n v="796"/>
    <n v="39.209649230769237"/>
  </r>
  <r>
    <s v="2022125540246195653"/>
    <x v="7"/>
    <n v="5540246195653"/>
    <x v="4"/>
    <n v="492"/>
    <n v="16833.139200000001"/>
    <n v="168"/>
    <n v="34.213697560975611"/>
  </r>
  <r>
    <s v="2022125540246195943"/>
    <x v="7"/>
    <n v="5540246195943"/>
    <x v="2"/>
    <n v="673"/>
    <n v="20019.743999999999"/>
    <n v="836"/>
    <n v="29.747019316493311"/>
  </r>
  <r>
    <s v="2022125540246195944"/>
    <x v="7"/>
    <n v="5540246195944"/>
    <x v="2"/>
    <n v="140"/>
    <n v="3818.0160000000001"/>
    <n v="232"/>
    <n v="27.271542857142858"/>
  </r>
  <r>
    <s v="2022125540246195999"/>
    <x v="7"/>
    <n v="5540246195999"/>
    <x v="1"/>
    <n v="5012"/>
    <n v="23906.5344"/>
    <n v="244"/>
    <n v="4.7698592178770953"/>
  </r>
  <r>
    <s v="2022125540246196002"/>
    <x v="7"/>
    <n v="5540246196002"/>
    <x v="2"/>
    <n v="845"/>
    <n v="40790.131200000003"/>
    <n v="26"/>
    <n v="48.272344615384618"/>
  </r>
  <r>
    <s v="2022125540246196046"/>
    <x v="7"/>
    <n v="5540246196046"/>
    <x v="0"/>
    <n v="919"/>
    <n v="16689.801600000003"/>
    <n v="785"/>
    <n v="18.160828726877043"/>
  </r>
  <r>
    <s v="2022125540246196065"/>
    <x v="7"/>
    <n v="5540246196065"/>
    <x v="0"/>
    <n v="891"/>
    <n v="20594.995200000001"/>
    <n v="116"/>
    <n v="23.11447272727273"/>
  </r>
  <r>
    <s v="2022125540246196092"/>
    <x v="7"/>
    <n v="5540246196092"/>
    <x v="3"/>
    <n v="1782"/>
    <n v="76889.088000000018"/>
    <n v="1225"/>
    <n v="43.147636363636373"/>
  </r>
  <r>
    <s v="2022125540246196148"/>
    <x v="7"/>
    <n v="5540246196148"/>
    <x v="4"/>
    <n v="362"/>
    <n v="16450.387200000001"/>
    <n v="666"/>
    <n v="45.443058563535914"/>
  </r>
  <r>
    <s v="2022125540246196466"/>
    <x v="7"/>
    <n v="5540246196466"/>
    <x v="0"/>
    <n v="0"/>
    <n v="0"/>
    <n v="966"/>
    <s v="0"/>
  </r>
  <r>
    <s v="2023015540246170256"/>
    <x v="8"/>
    <n v="5540246170256"/>
    <x v="0"/>
    <n v="8503"/>
    <n v="61969.5792"/>
    <n v="1332"/>
    <n v="7.2879665059390799"/>
  </r>
  <r>
    <s v="2023015540246171759"/>
    <x v="8"/>
    <n v="5540246171759"/>
    <x v="1"/>
    <n v="2636"/>
    <n v="16366.5792"/>
    <n v="854"/>
    <n v="6.2088691957511379"/>
  </r>
  <r>
    <s v="2023015540246171888"/>
    <x v="8"/>
    <n v="5540246171888"/>
    <x v="0"/>
    <n v="1297"/>
    <n v="23644.094400000002"/>
    <n v="369"/>
    <n v="18.229833770239015"/>
  </r>
  <r>
    <s v="2023015540246171933"/>
    <x v="8"/>
    <n v="5540246171933"/>
    <x v="2"/>
    <n v="0"/>
    <n v="0"/>
    <n v="2784"/>
    <s v="0"/>
  </r>
  <r>
    <s v="2023015540246172539"/>
    <x v="8"/>
    <n v="5540246172539"/>
    <x v="2"/>
    <n v="49"/>
    <n v="1065.2256000000002"/>
    <n v="21"/>
    <n v="21.739297959183677"/>
  </r>
  <r>
    <s v="2023015540246172669"/>
    <x v="8"/>
    <n v="5540246172669"/>
    <x v="2"/>
    <n v="265"/>
    <n v="3706.9056000000005"/>
    <n v="279"/>
    <n v="13.988323018867927"/>
  </r>
  <r>
    <s v="2023015540246172978"/>
    <x v="8"/>
    <n v="5540246172978"/>
    <x v="2"/>
    <n v="1170"/>
    <n v="942.75360000000001"/>
    <n v="1671"/>
    <n v="0.80577230769230768"/>
  </r>
  <r>
    <s v="2023015540246173472"/>
    <x v="8"/>
    <n v="5540246173472"/>
    <x v="2"/>
    <n v="348"/>
    <n v="8228.9519999999993"/>
    <n v="0"/>
    <n v="23.646413793103445"/>
  </r>
  <r>
    <s v="2023015540246173492"/>
    <x v="8"/>
    <n v="5540246173492"/>
    <x v="3"/>
    <n v="891"/>
    <n v="13893.12"/>
    <n v="0"/>
    <n v="15.592727272727274"/>
  </r>
  <r>
    <s v="2023015540246173906"/>
    <x v="8"/>
    <n v="5540246173906"/>
    <x v="3"/>
    <n v="2037"/>
    <n v="41111.8848"/>
    <n v="822"/>
    <n v="20.182564948453606"/>
  </r>
  <r>
    <s v="2023015540246174095"/>
    <x v="8"/>
    <n v="5540246174095"/>
    <x v="2"/>
    <n v="35"/>
    <n v="1128.9023999999999"/>
    <n v="7"/>
    <n v="32.254354285714285"/>
  </r>
  <r>
    <s v="2023015540246174174"/>
    <x v="8"/>
    <n v="5540246174174"/>
    <x v="2"/>
    <n v="91"/>
    <n v="1251.8063999999999"/>
    <n v="96"/>
    <n v="13.756114285714284"/>
  </r>
  <r>
    <s v="2023015540246175047"/>
    <x v="8"/>
    <n v="5540246175047"/>
    <x v="2"/>
    <n v="404"/>
    <n v="4374.7776000000003"/>
    <n v="84"/>
    <n v="10.828657425742575"/>
  </r>
  <r>
    <s v="2023015540246175049"/>
    <x v="8"/>
    <n v="5540246175049"/>
    <x v="2"/>
    <n v="140"/>
    <n v="1550.0160000000001"/>
    <n v="975"/>
    <n v="11.071542857142857"/>
  </r>
  <r>
    <s v="2023015540246175050"/>
    <x v="8"/>
    <n v="5540246175050"/>
    <x v="2"/>
    <n v="474"/>
    <n v="5789.1455999999998"/>
    <n v="516"/>
    <n v="12.213387341772151"/>
  </r>
  <r>
    <s v="2023015540246176294"/>
    <x v="8"/>
    <n v="5540246176294"/>
    <x v="2"/>
    <n v="409"/>
    <n v="386.98560000000003"/>
    <n v="1411"/>
    <n v="0.94617506112469441"/>
  </r>
  <r>
    <s v="2023015540246176295"/>
    <x v="8"/>
    <n v="5540246176295"/>
    <x v="2"/>
    <n v="11886"/>
    <n v="11264.8752"/>
    <n v="11099"/>
    <n v="0.94774316002019188"/>
  </r>
  <r>
    <s v="2023015540246176699"/>
    <x v="8"/>
    <n v="5540246176699"/>
    <x v="2"/>
    <n v="4803"/>
    <n v="2459.1600000000003"/>
    <n v="11484"/>
    <n v="0.512004996876952"/>
  </r>
  <r>
    <s v="2023015540246177133"/>
    <x v="8"/>
    <n v="5540246177133"/>
    <x v="1"/>
    <n v="12366"/>
    <n v="55791.028800000007"/>
    <n v="5708"/>
    <n v="4.5116471615720526"/>
  </r>
  <r>
    <s v="2023015540246177376"/>
    <x v="8"/>
    <n v="5540246177376"/>
    <x v="0"/>
    <n v="928"/>
    <n v="37310.976000000002"/>
    <n v="184"/>
    <n v="40.205793103448279"/>
  </r>
  <r>
    <s v="2023015540246180522"/>
    <x v="8"/>
    <n v="5540246180522"/>
    <x v="0"/>
    <n v="543"/>
    <n v="10564.689600000002"/>
    <n v="279"/>
    <n v="19.456150276243097"/>
  </r>
  <r>
    <s v="2023015540246181016"/>
    <x v="8"/>
    <n v="5540246181016"/>
    <x v="3"/>
    <n v="17456"/>
    <n v="152767.29600000003"/>
    <n v="3536"/>
    <n v="8.7515637030247504"/>
  </r>
  <r>
    <s v="2023015540246181061"/>
    <x v="8"/>
    <n v="5540246181061"/>
    <x v="3"/>
    <n v="13886"/>
    <n v="20477.3184"/>
    <n v="13364"/>
    <n v="1.4746736569206396"/>
  </r>
  <r>
    <s v="2023015540246182684"/>
    <x v="8"/>
    <n v="5540246182684"/>
    <x v="0"/>
    <n v="226"/>
    <n v="11293.128000000001"/>
    <n v="79"/>
    <n v="49.969592920353982"/>
  </r>
  <r>
    <s v="2023015540246183130"/>
    <x v="8"/>
    <n v="5540246183130"/>
    <x v="1"/>
    <n v="11986"/>
    <n v="50749.113600000004"/>
    <n v="1379"/>
    <n v="4.2340325045886873"/>
  </r>
  <r>
    <s v="2023015540246183455"/>
    <x v="8"/>
    <n v="5540246183455"/>
    <x v="1"/>
    <n v="859"/>
    <n v="6906.6864000000005"/>
    <n v="24"/>
    <n v="8.040379976717114"/>
  </r>
  <r>
    <s v="2023015540246183537"/>
    <x v="8"/>
    <n v="5540246183537"/>
    <x v="1"/>
    <n v="6200"/>
    <n v="8714.9951999999994"/>
    <n v="650"/>
    <n v="1.4056443870967741"/>
  </r>
  <r>
    <s v="2023015540246183538"/>
    <x v="8"/>
    <n v="5540246183538"/>
    <x v="1"/>
    <n v="3416"/>
    <n v="5188.9680000000008"/>
    <n v="761"/>
    <n v="1.5190187353629978"/>
  </r>
  <r>
    <s v="2023015540246183541"/>
    <x v="8"/>
    <n v="5540246183541"/>
    <x v="1"/>
    <n v="2413"/>
    <n v="25748.236800000002"/>
    <n v="372"/>
    <n v="10.670632739328637"/>
  </r>
  <r>
    <s v="2023015540246183547"/>
    <x v="8"/>
    <n v="5540246183547"/>
    <x v="3"/>
    <n v="1207"/>
    <n v="17387.136000000002"/>
    <n v="1207"/>
    <n v="14.405249378624692"/>
  </r>
  <r>
    <s v="2023015540246183552"/>
    <x v="8"/>
    <n v="5540246183552"/>
    <x v="1"/>
    <n v="873"/>
    <n v="1608.0768"/>
    <n v="56"/>
    <n v="1.8420123711340206"/>
  </r>
  <r>
    <s v="2023015540246183554"/>
    <x v="8"/>
    <n v="5540246183554"/>
    <x v="1"/>
    <n v="1782"/>
    <n v="13589.553600000001"/>
    <n v="0"/>
    <n v="7.6260121212121215"/>
  </r>
  <r>
    <s v="2023015540246183555"/>
    <x v="8"/>
    <n v="5540246183555"/>
    <x v="1"/>
    <n v="3750"/>
    <n v="5012.4528"/>
    <n v="260"/>
    <n v="1.33665408"/>
  </r>
  <r>
    <s v="2023015540246183558"/>
    <x v="8"/>
    <n v="5540246183558"/>
    <x v="1"/>
    <n v="7146"/>
    <n v="42218.668800000007"/>
    <n v="1021"/>
    <n v="5.9080141057934519"/>
  </r>
  <r>
    <s v="2023015540246183560"/>
    <x v="8"/>
    <n v="5540246183560"/>
    <x v="1"/>
    <n v="1082"/>
    <n v="24858.014400000004"/>
    <n v="75"/>
    <n v="22.97413530499076"/>
  </r>
  <r>
    <s v="2023015540246183587"/>
    <x v="8"/>
    <n v="5540246183587"/>
    <x v="1"/>
    <n v="905"/>
    <n v="19055.088"/>
    <n v="140"/>
    <n v="21.05534585635359"/>
  </r>
  <r>
    <s v="2023015540246183589"/>
    <x v="8"/>
    <n v="5540246183589"/>
    <x v="1"/>
    <n v="1021"/>
    <n v="13457.664000000001"/>
    <n v="430"/>
    <n v="13.180865817825662"/>
  </r>
  <r>
    <s v="2023015540246183844"/>
    <x v="8"/>
    <n v="5540246183844"/>
    <x v="0"/>
    <n v="256"/>
    <n v="7365.6"/>
    <n v="79"/>
    <n v="28.771875000000001"/>
  </r>
  <r>
    <s v="2023015540246185278"/>
    <x v="8"/>
    <n v="5540246185278"/>
    <x v="3"/>
    <n v="0"/>
    <n v="0"/>
    <n v="14923"/>
    <s v="0"/>
  </r>
  <r>
    <s v="2023015540246185429"/>
    <x v="8"/>
    <n v="5540246185429"/>
    <x v="2"/>
    <n v="126"/>
    <n v="662.51520000000005"/>
    <n v="42"/>
    <n v="5.258057142857143"/>
  </r>
  <r>
    <s v="2023015540246185562"/>
    <x v="8"/>
    <n v="5540246185562"/>
    <x v="2"/>
    <n v="362"/>
    <n v="1051.3152000000002"/>
    <n v="209"/>
    <n v="2.9041856353591164"/>
  </r>
  <r>
    <s v="2023015540246186010"/>
    <x v="8"/>
    <n v="5540246186010"/>
    <x v="4"/>
    <n v="56"/>
    <n v="8202.1248000000014"/>
    <n v="5"/>
    <n v="146.46651428571431"/>
  </r>
  <r>
    <s v="2023015540246186011"/>
    <x v="8"/>
    <n v="5540246186011"/>
    <x v="4"/>
    <n v="52"/>
    <n v="2906.3232000000003"/>
    <n v="0"/>
    <n v="55.890830769230774"/>
  </r>
  <r>
    <s v="2023015540246186017"/>
    <x v="8"/>
    <n v="5540246186017"/>
    <x v="4"/>
    <n v="35"/>
    <n v="3684.5280000000002"/>
    <n v="3"/>
    <n v="105.27222857142858"/>
  </r>
  <r>
    <s v="2023015540246186325"/>
    <x v="8"/>
    <n v="5540246186325"/>
    <x v="2"/>
    <n v="362"/>
    <n v="889.57439999999997"/>
    <n v="70"/>
    <n v="2.4573878453038671"/>
  </r>
  <r>
    <s v="2023015540246186351"/>
    <x v="8"/>
    <n v="5540246186351"/>
    <x v="1"/>
    <n v="731"/>
    <n v="43314.264000000003"/>
    <n v="0"/>
    <n v="59.253439124487009"/>
  </r>
  <r>
    <s v="2023015540246186352"/>
    <x v="8"/>
    <n v="5540246186352"/>
    <x v="1"/>
    <n v="2088"/>
    <n v="21967.200000000001"/>
    <n v="256"/>
    <n v="10.520689655172415"/>
  </r>
  <r>
    <s v="2023015540246187882"/>
    <x v="8"/>
    <n v="5540246187882"/>
    <x v="4"/>
    <n v="188"/>
    <n v="7534.1232000000009"/>
    <n v="3"/>
    <n v="40.075123404255322"/>
  </r>
  <r>
    <s v="2023015540246187987"/>
    <x v="8"/>
    <n v="5540246187987"/>
    <x v="2"/>
    <n v="2339"/>
    <n v="1162.6848"/>
    <n v="6905"/>
    <n v="0.49708627618640444"/>
  </r>
  <r>
    <s v="2023015540246187995"/>
    <x v="8"/>
    <n v="5540246187995"/>
    <x v="4"/>
    <n v="3172"/>
    <n v="278205.27840000001"/>
    <n v="179"/>
    <n v="87.706582093316527"/>
  </r>
  <r>
    <s v="2023015540246187996"/>
    <x v="8"/>
    <n v="5540246187996"/>
    <x v="4"/>
    <n v="258"/>
    <n v="11906.481600000001"/>
    <n v="0"/>
    <n v="46.1491534883721"/>
  </r>
  <r>
    <s v="2023015540246187997"/>
    <x v="8"/>
    <n v="5540246187997"/>
    <x v="4"/>
    <n v="272"/>
    <n v="13560.955200000002"/>
    <n v="10"/>
    <n v="49.856452941176478"/>
  </r>
  <r>
    <s v="2023015540246187998"/>
    <x v="8"/>
    <n v="5540246187998"/>
    <x v="4"/>
    <n v="1467"/>
    <n v="75381.926400000011"/>
    <n v="61"/>
    <n v="51.385089570552154"/>
  </r>
  <r>
    <s v="2023015540246188047"/>
    <x v="8"/>
    <n v="5540246188047"/>
    <x v="4"/>
    <n v="128"/>
    <n v="15543.792000000001"/>
    <n v="7"/>
    <n v="121.43587500000001"/>
  </r>
  <r>
    <s v="2023015540246188175"/>
    <x v="8"/>
    <n v="5540246188175"/>
    <x v="2"/>
    <n v="168"/>
    <n v="4856.2848000000004"/>
    <n v="186"/>
    <n v="28.906457142857146"/>
  </r>
  <r>
    <s v="2023015540246188200"/>
    <x v="8"/>
    <n v="5540246188200"/>
    <x v="2"/>
    <n v="632"/>
    <n v="1184.4576000000002"/>
    <n v="3490"/>
    <n v="1.8741417721518989"/>
  </r>
  <r>
    <s v="2023015540246188512"/>
    <x v="8"/>
    <n v="5540246188512"/>
    <x v="4"/>
    <n v="323"/>
    <n v="44207.337600000006"/>
    <n v="0"/>
    <n v="136.86482229102168"/>
  </r>
  <r>
    <s v="2023015540246190092"/>
    <x v="8"/>
    <n v="5540246190092"/>
    <x v="4"/>
    <n v="230"/>
    <n v="30026.980800000001"/>
    <n v="0"/>
    <n v="130.55209043478263"/>
  </r>
  <r>
    <s v="2023015540246190727"/>
    <x v="8"/>
    <n v="5540246190727"/>
    <x v="0"/>
    <n v="1880"/>
    <n v="21236.644800000002"/>
    <n v="186"/>
    <n v="11.29608765957447"/>
  </r>
  <r>
    <s v="2023015540246190743"/>
    <x v="8"/>
    <n v="5540246190743"/>
    <x v="2"/>
    <n v="279"/>
    <n v="2417.8175999999999"/>
    <n v="0"/>
    <n v="8.6660129032258055"/>
  </r>
  <r>
    <s v="2023015540246190831"/>
    <x v="8"/>
    <n v="5540246190831"/>
    <x v="1"/>
    <n v="476"/>
    <n v="3578.7312000000002"/>
    <n v="0"/>
    <n v="7.5183428571428577"/>
  </r>
  <r>
    <s v="2023015540246190835"/>
    <x v="8"/>
    <n v="5540246190835"/>
    <x v="0"/>
    <n v="26"/>
    <n v="5394.4704000000002"/>
    <n v="12"/>
    <n v="207.47963076923077"/>
  </r>
  <r>
    <s v="2023015540246191594"/>
    <x v="8"/>
    <n v="5540246191594"/>
    <x v="2"/>
    <n v="0"/>
    <n v="0"/>
    <n v="0"/>
    <s v="0"/>
  </r>
  <r>
    <s v="2023015540246191596"/>
    <x v="8"/>
    <n v="5540246191596"/>
    <x v="0"/>
    <n v="158"/>
    <n v="9728.1648000000005"/>
    <n v="72"/>
    <n v="61.57066329113924"/>
  </r>
  <r>
    <s v="2023015540246191598"/>
    <x v="8"/>
    <n v="5540246191598"/>
    <x v="2"/>
    <n v="84"/>
    <n v="159.71039999999999"/>
    <n v="0"/>
    <n v="1.9013142857142857"/>
  </r>
  <r>
    <s v="2023015540246191718"/>
    <x v="8"/>
    <n v="5540246191718"/>
    <x v="1"/>
    <n v="1462"/>
    <n v="4332.7872000000007"/>
    <n v="0"/>
    <n v="2.9636027359781125"/>
  </r>
  <r>
    <s v="2023015540246191736"/>
    <x v="8"/>
    <n v="5540246191736"/>
    <x v="2"/>
    <n v="817"/>
    <n v="26852.990400000002"/>
    <n v="0"/>
    <n v="32.867797307221544"/>
  </r>
  <r>
    <s v="2023015540246192102"/>
    <x v="8"/>
    <n v="5540246192102"/>
    <x v="2"/>
    <n v="9188"/>
    <n v="11290.752"/>
    <n v="1128"/>
    <n v="1.2288585111014367"/>
  </r>
  <r>
    <s v="2023015540246192148"/>
    <x v="8"/>
    <n v="5540246192148"/>
    <x v="1"/>
    <n v="20045"/>
    <n v="90288.691200000001"/>
    <n v="7796"/>
    <n v="4.5042998852581695"/>
  </r>
  <r>
    <s v="2023015540246192209"/>
    <x v="8"/>
    <n v="5540246192209"/>
    <x v="1"/>
    <n v="4497"/>
    <n v="23701.5936"/>
    <n v="613"/>
    <n v="5.2705344896597728"/>
  </r>
  <r>
    <s v="2023015540246192462"/>
    <x v="8"/>
    <n v="5540246192462"/>
    <x v="1"/>
    <n v="1133"/>
    <n v="8289.3024000000005"/>
    <n v="93"/>
    <n v="7.316242188879083"/>
  </r>
  <r>
    <s v="2023015540246192518"/>
    <x v="8"/>
    <n v="5540246192518"/>
    <x v="1"/>
    <n v="6933"/>
    <n v="54588.600000000006"/>
    <n v="1671"/>
    <n v="7.8737343141497194"/>
  </r>
  <r>
    <s v="2023015540246192571"/>
    <x v="8"/>
    <n v="5540246192571"/>
    <x v="1"/>
    <n v="2423"/>
    <n v="10819.699200000001"/>
    <n v="460"/>
    <n v="4.4654144449030131"/>
  </r>
  <r>
    <s v="2023015540246192594"/>
    <x v="8"/>
    <n v="5540246192594"/>
    <x v="1"/>
    <n v="1430"/>
    <n v="10870.675200000001"/>
    <n v="93"/>
    <n v="7.6018707692307705"/>
  </r>
  <r>
    <s v="2023015540246192831"/>
    <x v="8"/>
    <n v="5540246192831"/>
    <x v="1"/>
    <n v="826"/>
    <n v="7501.9823999999999"/>
    <n v="65"/>
    <n v="9.0823031476997578"/>
  </r>
  <r>
    <s v="2023015540246192907"/>
    <x v="8"/>
    <n v="5540246192907"/>
    <x v="3"/>
    <n v="6654"/>
    <n v="186775.63200000001"/>
    <n v="1968"/>
    <n v="28.069677186654644"/>
  </r>
  <r>
    <s v="2023015540246193316"/>
    <x v="8"/>
    <n v="5540246193316"/>
    <x v="0"/>
    <n v="270"/>
    <n v="9150.4511999999995"/>
    <n v="126"/>
    <n v="33.890560000000001"/>
  </r>
  <r>
    <s v="2023015540246193409"/>
    <x v="8"/>
    <n v="5540246193409"/>
    <x v="0"/>
    <n v="63"/>
    <n v="3219.2640000000006"/>
    <n v="3"/>
    <n v="51.099428571428582"/>
  </r>
  <r>
    <s v="2023015540246193878"/>
    <x v="8"/>
    <n v="5540246193878"/>
    <x v="3"/>
    <n v="29395"/>
    <n v="207990.72"/>
    <n v="986"/>
    <n v="7.0757176390542611"/>
  </r>
  <r>
    <s v="2023015540246194467"/>
    <x v="8"/>
    <n v="5540246194467"/>
    <x v="0"/>
    <n v="93209"/>
    <n v="93896.150400000013"/>
    <n v="8909"/>
    <n v="1.0073721464665431"/>
  </r>
  <r>
    <s v="2023015540246194632"/>
    <x v="8"/>
    <n v="5540246194632"/>
    <x v="0"/>
    <n v="2239"/>
    <n v="28931.472000000005"/>
    <n v="1569"/>
    <n v="12.921604287628409"/>
  </r>
  <r>
    <s v="2023015540246194790"/>
    <x v="8"/>
    <n v="5540246194790"/>
    <x v="1"/>
    <n v="1504"/>
    <n v="17356.031999999999"/>
    <n v="335"/>
    <n v="11.53991489361702"/>
  </r>
  <r>
    <s v="2023015540246194947"/>
    <x v="8"/>
    <n v="5540246194947"/>
    <x v="4"/>
    <n v="230"/>
    <n v="6137.2080000000005"/>
    <n v="19"/>
    <n v="26.683513043478264"/>
  </r>
  <r>
    <s v="2023015540246195096"/>
    <x v="8"/>
    <n v="5540246195096"/>
    <x v="1"/>
    <n v="1272"/>
    <n v="7563.7151999999996"/>
    <n v="28"/>
    <n v="5.9463169811320755"/>
  </r>
  <r>
    <s v="2023015540246195195"/>
    <x v="8"/>
    <n v="5540246195195"/>
    <x v="4"/>
    <n v="54"/>
    <n v="5010.7248000000009"/>
    <n v="0"/>
    <n v="92.791200000000018"/>
  </r>
  <r>
    <s v="2023015540246195241"/>
    <x v="8"/>
    <n v="5540246195241"/>
    <x v="1"/>
    <n v="580"/>
    <n v="17753.04"/>
    <n v="70"/>
    <n v="30.608689655172416"/>
  </r>
  <r>
    <s v="2023015540246195242"/>
    <x v="8"/>
    <n v="5540246195242"/>
    <x v="1"/>
    <n v="836"/>
    <n v="29317.075199999999"/>
    <n v="47"/>
    <n v="35.068271770334924"/>
  </r>
  <r>
    <s v="2023015540246195250"/>
    <x v="8"/>
    <n v="5540246195250"/>
    <x v="0"/>
    <n v="574"/>
    <n v="22482.532800000001"/>
    <n v="149"/>
    <n v="39.168175609756098"/>
  </r>
  <r>
    <s v="2023015540246195653"/>
    <x v="8"/>
    <n v="5540246195653"/>
    <x v="4"/>
    <n v="773"/>
    <n v="27466.430400000001"/>
    <n v="10"/>
    <n v="35.532251487710219"/>
  </r>
  <r>
    <s v="2023015540246195943"/>
    <x v="8"/>
    <n v="5540246195943"/>
    <x v="2"/>
    <n v="2622"/>
    <n v="78007.968000000008"/>
    <n v="163"/>
    <n v="29.751322654462246"/>
  </r>
  <r>
    <s v="2023015540246195944"/>
    <x v="8"/>
    <n v="5540246195944"/>
    <x v="2"/>
    <n v="2692"/>
    <n v="73814.975999999995"/>
    <n v="209"/>
    <n v="27.420124814264486"/>
  </r>
  <r>
    <s v="2023015540246195999"/>
    <x v="8"/>
    <n v="5540246195999"/>
    <x v="1"/>
    <n v="9779"/>
    <n v="50128.847999999998"/>
    <n v="163"/>
    <n v="5.1261732283464569"/>
  </r>
  <r>
    <s v="2023015540246196002"/>
    <x v="8"/>
    <n v="5540246196002"/>
    <x v="2"/>
    <n v="819"/>
    <n v="39557.462400000004"/>
    <n v="38"/>
    <n v="48.299709890109895"/>
  </r>
  <r>
    <s v="2023015540246196046"/>
    <x v="8"/>
    <n v="5540246196046"/>
    <x v="0"/>
    <n v="720"/>
    <n v="13065.235200000001"/>
    <n v="100"/>
    <n v="18.146160000000002"/>
  </r>
  <r>
    <s v="2023015540246196065"/>
    <x v="8"/>
    <n v="5540246196065"/>
    <x v="0"/>
    <n v="775"/>
    <n v="17913.355199999998"/>
    <n v="98"/>
    <n v="23.114006709677415"/>
  </r>
  <r>
    <s v="2023015540246196092"/>
    <x v="8"/>
    <n v="5540246196092"/>
    <x v="3"/>
    <n v="557"/>
    <n v="24027.84"/>
    <n v="56"/>
    <n v="43.137953321364449"/>
  </r>
  <r>
    <s v="2023015540246196148"/>
    <x v="8"/>
    <n v="5540246196148"/>
    <x v="4"/>
    <n v="659"/>
    <n v="27972.864000000001"/>
    <n v="82"/>
    <n v="42.447441578148712"/>
  </r>
  <r>
    <s v="2023015540246196466"/>
    <x v="8"/>
    <n v="5540246196466"/>
    <x v="0"/>
    <n v="817"/>
    <n v="4242.5856000000003"/>
    <n v="223"/>
    <n v="5.1928832313341493"/>
  </r>
  <r>
    <s v="2023015540246196800"/>
    <x v="8"/>
    <n v="5540246196800"/>
    <x v="1"/>
    <n v="0"/>
    <n v="0"/>
    <n v="0"/>
    <s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52">
  <r>
    <x v="0"/>
    <n v="5540246170256"/>
    <x v="0"/>
    <n v="1594"/>
  </r>
  <r>
    <x v="0"/>
    <n v="5540246171759"/>
    <x v="1"/>
    <n v="2423"/>
  </r>
  <r>
    <x v="0"/>
    <n v="5540246171933"/>
    <x v="2"/>
    <n v="836"/>
  </r>
  <r>
    <x v="0"/>
    <n v="5540246172539"/>
    <x v="2"/>
    <n v="28"/>
  </r>
  <r>
    <x v="0"/>
    <n v="5540246172669"/>
    <x v="2"/>
    <n v="168"/>
  </r>
  <r>
    <x v="0"/>
    <n v="5540246172978"/>
    <x v="2"/>
    <n v="752"/>
  </r>
  <r>
    <x v="0"/>
    <n v="5540246173492"/>
    <x v="3"/>
    <n v="989"/>
  </r>
  <r>
    <x v="0"/>
    <n v="5540246173685"/>
    <x v="4"/>
    <n v="107"/>
  </r>
  <r>
    <x v="0"/>
    <n v="5540246173686"/>
    <x v="4"/>
    <n v="875"/>
  </r>
  <r>
    <x v="0"/>
    <n v="5540246173906"/>
    <x v="3"/>
    <n v="1300"/>
  </r>
  <r>
    <x v="0"/>
    <n v="5540246174095"/>
    <x v="2"/>
    <n v="14"/>
  </r>
  <r>
    <x v="0"/>
    <n v="5540246174174"/>
    <x v="2"/>
    <n v="26"/>
  </r>
  <r>
    <x v="0"/>
    <n v="5540246175049"/>
    <x v="2"/>
    <n v="502"/>
  </r>
  <r>
    <x v="0"/>
    <n v="5540246175050"/>
    <x v="2"/>
    <n v="195"/>
  </r>
  <r>
    <x v="0"/>
    <n v="5540246175372"/>
    <x v="0"/>
    <n v="627"/>
  </r>
  <r>
    <x v="0"/>
    <n v="5540246176294"/>
    <x v="2"/>
    <n v="4975"/>
  </r>
  <r>
    <x v="0"/>
    <n v="5540246177132"/>
    <x v="1"/>
    <n v="7935"/>
  </r>
  <r>
    <x v="0"/>
    <n v="5540246177133"/>
    <x v="1"/>
    <n v="9849"/>
  </r>
  <r>
    <x v="0"/>
    <n v="5540246177376"/>
    <x v="0"/>
    <n v="592"/>
  </r>
  <r>
    <x v="0"/>
    <n v="5540246180522"/>
    <x v="0"/>
    <n v="1177"/>
  </r>
  <r>
    <x v="0"/>
    <n v="5540246181016"/>
    <x v="3"/>
    <n v="2228"/>
  </r>
  <r>
    <x v="0"/>
    <n v="5540246181061"/>
    <x v="3"/>
    <n v="27353"/>
  </r>
  <r>
    <x v="0"/>
    <n v="5540246182684"/>
    <x v="0"/>
    <n v="205"/>
  </r>
  <r>
    <x v="0"/>
    <n v="5540246183130"/>
    <x v="1"/>
    <n v="5304"/>
  </r>
  <r>
    <x v="0"/>
    <n v="5540246183455"/>
    <x v="1"/>
    <n v="1346"/>
  </r>
  <r>
    <x v="0"/>
    <n v="5540246183537"/>
    <x v="1"/>
    <n v="1931"/>
  </r>
  <r>
    <x v="0"/>
    <n v="5540246183538"/>
    <x v="1"/>
    <n v="1615"/>
  </r>
  <r>
    <x v="0"/>
    <n v="5540246183541"/>
    <x v="1"/>
    <n v="488"/>
  </r>
  <r>
    <x v="0"/>
    <n v="5540246183542"/>
    <x v="1"/>
    <n v="766"/>
  </r>
  <r>
    <x v="0"/>
    <n v="5540246183547"/>
    <x v="3"/>
    <n v="9895"/>
  </r>
  <r>
    <x v="0"/>
    <n v="5540246183552"/>
    <x v="1"/>
    <n v="968"/>
  </r>
  <r>
    <x v="0"/>
    <n v="5540246183554"/>
    <x v="1"/>
    <n v="864"/>
  </r>
  <r>
    <x v="0"/>
    <n v="5540246183555"/>
    <x v="1"/>
    <n v="1337"/>
  </r>
  <r>
    <x v="0"/>
    <n v="5540246183556"/>
    <x v="1"/>
    <n v="1977"/>
  </r>
  <r>
    <x v="0"/>
    <n v="5540246183558"/>
    <x v="1"/>
    <n v="2947"/>
  </r>
  <r>
    <x v="0"/>
    <n v="5540246183560"/>
    <x v="1"/>
    <n v="344"/>
  </r>
  <r>
    <x v="0"/>
    <n v="5540246183587"/>
    <x v="1"/>
    <n v="1413"/>
  </r>
  <r>
    <x v="0"/>
    <n v="5540246183589"/>
    <x v="1"/>
    <n v="917"/>
  </r>
  <r>
    <x v="0"/>
    <n v="5540246183590"/>
    <x v="1"/>
    <n v="2499"/>
  </r>
  <r>
    <x v="0"/>
    <n v="5540246183844"/>
    <x v="0"/>
    <n v="142"/>
  </r>
  <r>
    <x v="0"/>
    <n v="5540246184036"/>
    <x v="0"/>
    <n v="158"/>
  </r>
  <r>
    <x v="0"/>
    <n v="5540246184617"/>
    <x v="1"/>
    <n v="32629"/>
  </r>
  <r>
    <x v="0"/>
    <n v="5540246185278"/>
    <x v="3"/>
    <n v="5285"/>
  </r>
  <r>
    <x v="0"/>
    <n v="5540246185429"/>
    <x v="2"/>
    <n v="168"/>
  </r>
  <r>
    <x v="0"/>
    <n v="5540246185562"/>
    <x v="2"/>
    <n v="488"/>
  </r>
  <r>
    <x v="0"/>
    <n v="5540246185627"/>
    <x v="4"/>
    <n v="7"/>
  </r>
  <r>
    <x v="0"/>
    <n v="5540246186010"/>
    <x v="4"/>
    <n v="63"/>
  </r>
  <r>
    <x v="0"/>
    <n v="5540246186011"/>
    <x v="4"/>
    <n v="96"/>
  </r>
  <r>
    <x v="0"/>
    <n v="5540246186017"/>
    <x v="4"/>
    <n v="28"/>
  </r>
  <r>
    <x v="0"/>
    <n v="5540246186325"/>
    <x v="2"/>
    <n v="418"/>
  </r>
  <r>
    <x v="0"/>
    <n v="5540246186351"/>
    <x v="1"/>
    <n v="453"/>
  </r>
  <r>
    <x v="0"/>
    <n v="5540246186352"/>
    <x v="1"/>
    <n v="870"/>
  </r>
  <r>
    <x v="0"/>
    <n v="5540246187882"/>
    <x v="4"/>
    <n v="96"/>
  </r>
  <r>
    <x v="0"/>
    <n v="5540246187940"/>
    <x v="1"/>
    <n v="418"/>
  </r>
  <r>
    <x v="0"/>
    <n v="5540246187987"/>
    <x v="2"/>
    <n v="1671"/>
  </r>
  <r>
    <x v="0"/>
    <n v="5540246188047"/>
    <x v="4"/>
    <n v="154"/>
  </r>
  <r>
    <x v="0"/>
    <n v="5540246188224"/>
    <x v="3"/>
    <n v="5568"/>
  </r>
  <r>
    <x v="0"/>
    <n v="5540246188512"/>
    <x v="4"/>
    <n v="179"/>
  </r>
  <r>
    <x v="0"/>
    <n v="5540246188583"/>
    <x v="0"/>
    <n v="4594"/>
  </r>
  <r>
    <x v="0"/>
    <n v="5540246188647"/>
    <x v="1"/>
    <n v="1798"/>
  </r>
  <r>
    <x v="0"/>
    <n v="5540246190092"/>
    <x v="4"/>
    <n v="96"/>
  </r>
  <r>
    <x v="0"/>
    <n v="5540246190097"/>
    <x v="3"/>
    <n v="4880"/>
  </r>
  <r>
    <x v="0"/>
    <n v="5540246190727"/>
    <x v="0"/>
    <n v="383"/>
  </r>
  <r>
    <x v="0"/>
    <n v="5540246190743"/>
    <x v="2"/>
    <n v="140"/>
  </r>
  <r>
    <x v="0"/>
    <n v="5540246190831"/>
    <x v="1"/>
    <n v="2019"/>
  </r>
  <r>
    <x v="0"/>
    <n v="5540246190835"/>
    <x v="0"/>
    <n v="114"/>
  </r>
  <r>
    <x v="0"/>
    <n v="5540246191380"/>
    <x v="2"/>
    <n v="557"/>
  </r>
  <r>
    <x v="0"/>
    <n v="5540246191394"/>
    <x v="2"/>
    <n v="2436"/>
  </r>
  <r>
    <x v="0"/>
    <n v="5540246191594"/>
    <x v="2"/>
    <n v="112"/>
  </r>
  <r>
    <x v="0"/>
    <n v="5540246191596"/>
    <x v="0"/>
    <n v="161"/>
  </r>
  <r>
    <x v="0"/>
    <n v="5540246191718"/>
    <x v="1"/>
    <n v="1235"/>
  </r>
  <r>
    <x v="0"/>
    <n v="5540246191736"/>
    <x v="2"/>
    <n v="288"/>
  </r>
  <r>
    <x v="0"/>
    <n v="5540246192102"/>
    <x v="2"/>
    <n v="7879"/>
  </r>
  <r>
    <x v="0"/>
    <n v="5540246192209"/>
    <x v="1"/>
    <n v="2478"/>
  </r>
  <r>
    <x v="0"/>
    <n v="5540246192264"/>
    <x v="2"/>
    <n v="149"/>
  </r>
  <r>
    <x v="0"/>
    <n v="5540246192265"/>
    <x v="2"/>
    <n v="706"/>
  </r>
  <r>
    <x v="0"/>
    <n v="5540246192462"/>
    <x v="1"/>
    <n v="1114"/>
  </r>
  <r>
    <x v="0"/>
    <n v="5540246192518"/>
    <x v="1"/>
    <n v="6292"/>
  </r>
  <r>
    <x v="0"/>
    <n v="5540246192571"/>
    <x v="1"/>
    <n v="1003"/>
  </r>
  <r>
    <x v="0"/>
    <n v="5540246192594"/>
    <x v="1"/>
    <n v="706"/>
  </r>
  <r>
    <x v="0"/>
    <n v="5540246192824"/>
    <x v="1"/>
    <n v="919"/>
  </r>
  <r>
    <x v="0"/>
    <n v="5540246192831"/>
    <x v="1"/>
    <n v="780"/>
  </r>
  <r>
    <x v="0"/>
    <n v="5540246192836"/>
    <x v="4"/>
    <n v="84"/>
  </r>
  <r>
    <x v="0"/>
    <n v="5540246192907"/>
    <x v="3"/>
    <n v="2200"/>
  </r>
  <r>
    <x v="0"/>
    <n v="5540246193249"/>
    <x v="4"/>
    <n v="1244"/>
  </r>
  <r>
    <x v="0"/>
    <n v="5540246193316"/>
    <x v="0"/>
    <n v="358"/>
  </r>
  <r>
    <x v="0"/>
    <n v="5540246193409"/>
    <x v="0"/>
    <n v="116"/>
  </r>
  <r>
    <x v="0"/>
    <n v="5540246193566"/>
    <x v="3"/>
    <n v="14292"/>
  </r>
  <r>
    <x v="1"/>
    <n v="5540246170256"/>
    <x v="0"/>
    <n v="2759"/>
  </r>
  <r>
    <x v="1"/>
    <n v="5540246171759"/>
    <x v="1"/>
    <n v="2887"/>
  </r>
  <r>
    <x v="1"/>
    <n v="5540246171796"/>
    <x v="2"/>
    <n v="1351"/>
  </r>
  <r>
    <x v="1"/>
    <n v="5540246171888"/>
    <x v="0"/>
    <n v="1457"/>
  </r>
  <r>
    <x v="1"/>
    <n v="5540246171933"/>
    <x v="2"/>
    <n v="1114"/>
  </r>
  <r>
    <x v="1"/>
    <n v="5540246172539"/>
    <x v="2"/>
    <n v="56"/>
  </r>
  <r>
    <x v="1"/>
    <n v="5540246172669"/>
    <x v="2"/>
    <n v="738"/>
  </r>
  <r>
    <x v="1"/>
    <n v="5540246173472"/>
    <x v="2"/>
    <n v="321"/>
  </r>
  <r>
    <x v="1"/>
    <n v="5540246173685"/>
    <x v="4"/>
    <n v="738"/>
  </r>
  <r>
    <x v="1"/>
    <n v="5540246173686"/>
    <x v="4"/>
    <n v="560"/>
  </r>
  <r>
    <x v="1"/>
    <n v="5540246173906"/>
    <x v="3"/>
    <n v="669"/>
  </r>
  <r>
    <x v="1"/>
    <n v="5540246174095"/>
    <x v="2"/>
    <n v="56"/>
  </r>
  <r>
    <x v="1"/>
    <n v="5540246174174"/>
    <x v="2"/>
    <n v="154"/>
  </r>
  <r>
    <x v="1"/>
    <n v="5540246175047"/>
    <x v="2"/>
    <n v="404"/>
  </r>
  <r>
    <x v="1"/>
    <n v="5540246175049"/>
    <x v="2"/>
    <n v="613"/>
  </r>
  <r>
    <x v="1"/>
    <n v="5540246175050"/>
    <x v="2"/>
    <n v="571"/>
  </r>
  <r>
    <x v="1"/>
    <n v="5540246175372"/>
    <x v="0"/>
    <n v="3272"/>
  </r>
  <r>
    <x v="1"/>
    <n v="5540246175461"/>
    <x v="1"/>
    <n v="6014"/>
  </r>
  <r>
    <x v="1"/>
    <n v="5540246176294"/>
    <x v="2"/>
    <n v="2636"/>
  </r>
  <r>
    <x v="1"/>
    <n v="5540246176295"/>
    <x v="2"/>
    <n v="3564"/>
  </r>
  <r>
    <x v="1"/>
    <n v="5540246177132"/>
    <x v="1"/>
    <n v="9512"/>
  </r>
  <r>
    <x v="1"/>
    <n v="5540246177133"/>
    <x v="1"/>
    <n v="14825"/>
  </r>
  <r>
    <x v="1"/>
    <n v="5540246177376"/>
    <x v="0"/>
    <n v="1235"/>
  </r>
  <r>
    <x v="1"/>
    <n v="5540246180522"/>
    <x v="0"/>
    <n v="1126"/>
  </r>
  <r>
    <x v="1"/>
    <n v="5540246181016"/>
    <x v="3"/>
    <n v="8018"/>
  </r>
  <r>
    <x v="1"/>
    <n v="5540246181061"/>
    <x v="3"/>
    <n v="37689"/>
  </r>
  <r>
    <x v="1"/>
    <n v="5540246182684"/>
    <x v="0"/>
    <n v="260"/>
  </r>
  <r>
    <x v="1"/>
    <n v="5540246183130"/>
    <x v="1"/>
    <n v="6369"/>
  </r>
  <r>
    <x v="1"/>
    <n v="5540246183455"/>
    <x v="1"/>
    <n v="348"/>
  </r>
  <r>
    <x v="1"/>
    <n v="5540246183537"/>
    <x v="1"/>
    <n v="6329"/>
  </r>
  <r>
    <x v="1"/>
    <n v="5540246183538"/>
    <x v="1"/>
    <n v="2766"/>
  </r>
  <r>
    <x v="1"/>
    <n v="5540246183541"/>
    <x v="1"/>
    <n v="1253"/>
  </r>
  <r>
    <x v="1"/>
    <n v="5540246183547"/>
    <x v="3"/>
    <n v="4234"/>
  </r>
  <r>
    <x v="1"/>
    <n v="5540246183552"/>
    <x v="1"/>
    <n v="708"/>
  </r>
  <r>
    <x v="1"/>
    <n v="5540246183554"/>
    <x v="1"/>
    <n v="1601"/>
  </r>
  <r>
    <x v="1"/>
    <n v="5540246183555"/>
    <x v="1"/>
    <n v="2840"/>
  </r>
  <r>
    <x v="1"/>
    <n v="5540246183556"/>
    <x v="1"/>
    <n v="2436"/>
  </r>
  <r>
    <x v="1"/>
    <n v="5540246183558"/>
    <x v="1"/>
    <n v="2251"/>
  </r>
  <r>
    <x v="1"/>
    <n v="5540246183560"/>
    <x v="1"/>
    <n v="418"/>
  </r>
  <r>
    <x v="1"/>
    <n v="5540246183562"/>
    <x v="1"/>
    <n v="604"/>
  </r>
  <r>
    <x v="1"/>
    <n v="5540246183587"/>
    <x v="1"/>
    <n v="717"/>
  </r>
  <r>
    <x v="1"/>
    <n v="5540246183589"/>
    <x v="1"/>
    <n v="1601"/>
  </r>
  <r>
    <x v="1"/>
    <n v="5540246183590"/>
    <x v="1"/>
    <n v="2499"/>
  </r>
  <r>
    <x v="1"/>
    <n v="5540246183844"/>
    <x v="0"/>
    <n v="216"/>
  </r>
  <r>
    <x v="1"/>
    <n v="5540246184036"/>
    <x v="0"/>
    <n v="214"/>
  </r>
  <r>
    <x v="1"/>
    <n v="5540246184617"/>
    <x v="1"/>
    <n v="61211"/>
  </r>
  <r>
    <x v="1"/>
    <n v="5540246185278"/>
    <x v="3"/>
    <n v="30311"/>
  </r>
  <r>
    <x v="1"/>
    <n v="5540246185429"/>
    <x v="2"/>
    <n v="126"/>
  </r>
  <r>
    <x v="1"/>
    <n v="5540246185562"/>
    <x v="2"/>
    <n v="293"/>
  </r>
  <r>
    <x v="1"/>
    <n v="5540246185627"/>
    <x v="4"/>
    <n v="5"/>
  </r>
  <r>
    <x v="1"/>
    <n v="5540246186010"/>
    <x v="4"/>
    <n v="49"/>
  </r>
  <r>
    <x v="1"/>
    <n v="5540246186011"/>
    <x v="4"/>
    <n v="114"/>
  </r>
  <r>
    <x v="1"/>
    <n v="5540246186017"/>
    <x v="4"/>
    <n v="21"/>
  </r>
  <r>
    <x v="1"/>
    <n v="5540246186325"/>
    <x v="2"/>
    <n v="362"/>
  </r>
  <r>
    <x v="1"/>
    <n v="5540246186351"/>
    <x v="1"/>
    <n v="1386"/>
  </r>
  <r>
    <x v="1"/>
    <n v="5540246186352"/>
    <x v="1"/>
    <n v="1195"/>
  </r>
  <r>
    <x v="1"/>
    <n v="5540246187882"/>
    <x v="4"/>
    <n v="89"/>
  </r>
  <r>
    <x v="1"/>
    <n v="5540246187940"/>
    <x v="1"/>
    <n v="409"/>
  </r>
  <r>
    <x v="1"/>
    <n v="5540246187987"/>
    <x v="2"/>
    <n v="2729"/>
  </r>
  <r>
    <x v="1"/>
    <n v="5540246187995"/>
    <x v="4"/>
    <n v="1933"/>
  </r>
  <r>
    <x v="1"/>
    <n v="5540246187996"/>
    <x v="4"/>
    <n v="348"/>
  </r>
  <r>
    <x v="1"/>
    <n v="5540246187997"/>
    <x v="4"/>
    <n v="337"/>
  </r>
  <r>
    <x v="1"/>
    <n v="5540246187998"/>
    <x v="4"/>
    <n v="1031"/>
  </r>
  <r>
    <x v="1"/>
    <n v="5540246188047"/>
    <x v="4"/>
    <n v="358"/>
  </r>
  <r>
    <x v="1"/>
    <n v="5540246188175"/>
    <x v="2"/>
    <n v="103"/>
  </r>
  <r>
    <x v="1"/>
    <n v="5540246188200"/>
    <x v="2"/>
    <n v="780"/>
  </r>
  <r>
    <x v="1"/>
    <n v="5540246188224"/>
    <x v="3"/>
    <n v="14616"/>
  </r>
  <r>
    <x v="1"/>
    <n v="5540246188512"/>
    <x v="4"/>
    <n v="151"/>
  </r>
  <r>
    <x v="1"/>
    <n v="5540246188583"/>
    <x v="0"/>
    <n v="4483"/>
  </r>
  <r>
    <x v="1"/>
    <n v="5540246188647"/>
    <x v="1"/>
    <n v="1798"/>
  </r>
  <r>
    <x v="1"/>
    <n v="5540246190092"/>
    <x v="4"/>
    <n v="49"/>
  </r>
  <r>
    <x v="1"/>
    <n v="5540246190097"/>
    <x v="3"/>
    <n v="3104"/>
  </r>
  <r>
    <x v="1"/>
    <n v="5540246190727"/>
    <x v="0"/>
    <n v="2332"/>
  </r>
  <r>
    <x v="1"/>
    <n v="5540246190743"/>
    <x v="2"/>
    <n v="279"/>
  </r>
  <r>
    <x v="1"/>
    <n v="5540246190831"/>
    <x v="1"/>
    <n v="1300"/>
  </r>
  <r>
    <x v="1"/>
    <n v="5540246190835"/>
    <x v="0"/>
    <n v="156"/>
  </r>
  <r>
    <x v="1"/>
    <n v="5540246191380"/>
    <x v="2"/>
    <n v="418"/>
  </r>
  <r>
    <x v="1"/>
    <n v="5540246191394"/>
    <x v="2"/>
    <n v="2436"/>
  </r>
  <r>
    <x v="1"/>
    <n v="5540246191596"/>
    <x v="0"/>
    <n v="79"/>
  </r>
  <r>
    <x v="1"/>
    <n v="5540246191718"/>
    <x v="1"/>
    <n v="748"/>
  </r>
  <r>
    <x v="1"/>
    <n v="5540246191736"/>
    <x v="2"/>
    <n v="288"/>
  </r>
  <r>
    <x v="1"/>
    <n v="5540246192102"/>
    <x v="2"/>
    <n v="5086"/>
  </r>
  <r>
    <x v="1"/>
    <n v="5540246192209"/>
    <x v="1"/>
    <n v="3286"/>
  </r>
  <r>
    <x v="1"/>
    <n v="5540246192264"/>
    <x v="2"/>
    <n v="1058"/>
  </r>
  <r>
    <x v="1"/>
    <n v="5540246192462"/>
    <x v="1"/>
    <n v="1337"/>
  </r>
  <r>
    <x v="1"/>
    <n v="5540246192505"/>
    <x v="1"/>
    <n v="18375"/>
  </r>
  <r>
    <x v="1"/>
    <n v="5540246192518"/>
    <x v="1"/>
    <n v="6933"/>
  </r>
  <r>
    <x v="1"/>
    <n v="5540246192571"/>
    <x v="1"/>
    <n v="794"/>
  </r>
  <r>
    <x v="1"/>
    <n v="5540246192594"/>
    <x v="1"/>
    <n v="808"/>
  </r>
  <r>
    <x v="1"/>
    <n v="5540246192824"/>
    <x v="1"/>
    <n v="251"/>
  </r>
  <r>
    <x v="1"/>
    <n v="5540246192831"/>
    <x v="1"/>
    <n v="845"/>
  </r>
  <r>
    <x v="1"/>
    <n v="5540246192836"/>
    <x v="4"/>
    <n v="84"/>
  </r>
  <r>
    <x v="1"/>
    <n v="5540246192907"/>
    <x v="3"/>
    <n v="2423"/>
  </r>
  <r>
    <x v="1"/>
    <n v="5540246193249"/>
    <x v="4"/>
    <n v="235"/>
  </r>
  <r>
    <x v="1"/>
    <n v="5540246193316"/>
    <x v="0"/>
    <n v="260"/>
  </r>
  <r>
    <x v="1"/>
    <n v="5540246193409"/>
    <x v="0"/>
    <n v="96"/>
  </r>
  <r>
    <x v="1"/>
    <n v="5540246193505"/>
    <x v="0"/>
    <n v="15869"/>
  </r>
  <r>
    <x v="1"/>
    <n v="5540246193566"/>
    <x v="3"/>
    <n v="9849"/>
  </r>
  <r>
    <x v="1"/>
    <n v="5540246193999"/>
    <x v="1"/>
    <n v="9338"/>
  </r>
  <r>
    <x v="2"/>
    <n v="5540246170256"/>
    <x v="0"/>
    <n v="808"/>
  </r>
  <r>
    <x v="2"/>
    <n v="5540246171759"/>
    <x v="1"/>
    <n v="4251"/>
  </r>
  <r>
    <x v="2"/>
    <n v="5540246171888"/>
    <x v="0"/>
    <n v="1216"/>
  </r>
  <r>
    <x v="2"/>
    <n v="5540246171933"/>
    <x v="2"/>
    <n v="446"/>
  </r>
  <r>
    <x v="2"/>
    <n v="5540246172539"/>
    <x v="2"/>
    <n v="40"/>
  </r>
  <r>
    <x v="2"/>
    <n v="5540246172669"/>
    <x v="2"/>
    <n v="168"/>
  </r>
  <r>
    <x v="2"/>
    <n v="5540246172978"/>
    <x v="2"/>
    <n v="84"/>
  </r>
  <r>
    <x v="2"/>
    <n v="5540246173472"/>
    <x v="2"/>
    <n v="432"/>
  </r>
  <r>
    <x v="2"/>
    <n v="5540246173685"/>
    <x v="4"/>
    <n v="365"/>
  </r>
  <r>
    <x v="2"/>
    <n v="5540246173686"/>
    <x v="4"/>
    <n v="404"/>
  </r>
  <r>
    <x v="2"/>
    <n v="5540246173906"/>
    <x v="3"/>
    <n v="1453"/>
  </r>
  <r>
    <x v="2"/>
    <n v="5540246174095"/>
    <x v="2"/>
    <n v="21"/>
  </r>
  <r>
    <x v="2"/>
    <n v="5540246174174"/>
    <x v="2"/>
    <n v="38"/>
  </r>
  <r>
    <x v="2"/>
    <n v="5540246175049"/>
    <x v="2"/>
    <n v="98"/>
  </r>
  <r>
    <x v="2"/>
    <n v="5540246175050"/>
    <x v="2"/>
    <n v="348"/>
  </r>
  <r>
    <x v="2"/>
    <n v="5540246175372"/>
    <x v="0"/>
    <n v="2889"/>
  </r>
  <r>
    <x v="2"/>
    <n v="5540246175461"/>
    <x v="1"/>
    <n v="6014"/>
  </r>
  <r>
    <x v="2"/>
    <n v="5540246176294"/>
    <x v="2"/>
    <n v="75"/>
  </r>
  <r>
    <x v="2"/>
    <n v="5540246176295"/>
    <x v="2"/>
    <n v="3675"/>
  </r>
  <r>
    <x v="2"/>
    <n v="5540246177132"/>
    <x v="1"/>
    <n v="9976"/>
  </r>
  <r>
    <x v="2"/>
    <n v="5540246177133"/>
    <x v="1"/>
    <n v="12273"/>
  </r>
  <r>
    <x v="2"/>
    <n v="5540246177376"/>
    <x v="0"/>
    <n v="230"/>
  </r>
  <r>
    <x v="2"/>
    <n v="5540246180522"/>
    <x v="0"/>
    <n v="548"/>
  </r>
  <r>
    <x v="2"/>
    <n v="5540246181016"/>
    <x v="3"/>
    <n v="15507"/>
  </r>
  <r>
    <x v="2"/>
    <n v="5540246181061"/>
    <x v="3"/>
    <n v="32469"/>
  </r>
  <r>
    <x v="2"/>
    <n v="5540246182684"/>
    <x v="0"/>
    <n v="140"/>
  </r>
  <r>
    <x v="2"/>
    <n v="5540246183130"/>
    <x v="1"/>
    <n v="5241"/>
  </r>
  <r>
    <x v="2"/>
    <n v="5540246183455"/>
    <x v="1"/>
    <n v="1764"/>
  </r>
  <r>
    <x v="2"/>
    <n v="5540246183537"/>
    <x v="1"/>
    <n v="1782"/>
  </r>
  <r>
    <x v="2"/>
    <n v="5540246183538"/>
    <x v="1"/>
    <n v="3286"/>
  </r>
  <r>
    <x v="2"/>
    <n v="5540246183541"/>
    <x v="1"/>
    <n v="1996"/>
  </r>
  <r>
    <x v="2"/>
    <n v="5540246183542"/>
    <x v="1"/>
    <n v="1253"/>
  </r>
  <r>
    <x v="2"/>
    <n v="5540246183547"/>
    <x v="3"/>
    <n v="12505"/>
  </r>
  <r>
    <x v="2"/>
    <n v="5540246183552"/>
    <x v="1"/>
    <n v="541"/>
  </r>
  <r>
    <x v="2"/>
    <n v="5540246183554"/>
    <x v="1"/>
    <n v="1546"/>
  </r>
  <r>
    <x v="2"/>
    <n v="5540246183555"/>
    <x v="1"/>
    <n v="1894"/>
  </r>
  <r>
    <x v="2"/>
    <n v="5540246183556"/>
    <x v="1"/>
    <n v="919"/>
  </r>
  <r>
    <x v="2"/>
    <n v="5540246183558"/>
    <x v="1"/>
    <n v="5267"/>
  </r>
  <r>
    <x v="2"/>
    <n v="5540246183560"/>
    <x v="1"/>
    <n v="307"/>
  </r>
  <r>
    <x v="2"/>
    <n v="5540246183562"/>
    <x v="1"/>
    <n v="10023"/>
  </r>
  <r>
    <x v="2"/>
    <n v="5540246183587"/>
    <x v="1"/>
    <n v="516"/>
  </r>
  <r>
    <x v="2"/>
    <n v="5540246183589"/>
    <x v="1"/>
    <n v="2622"/>
  </r>
  <r>
    <x v="2"/>
    <n v="5540246183590"/>
    <x v="1"/>
    <n v="2318"/>
  </r>
  <r>
    <x v="2"/>
    <n v="5540246183844"/>
    <x v="0"/>
    <n v="226"/>
  </r>
  <r>
    <x v="2"/>
    <n v="5540246184036"/>
    <x v="0"/>
    <n v="244"/>
  </r>
  <r>
    <x v="2"/>
    <n v="5540246184617"/>
    <x v="1"/>
    <n v="12528"/>
  </r>
  <r>
    <x v="2"/>
    <n v="5540246185278"/>
    <x v="3"/>
    <n v="6840"/>
  </r>
  <r>
    <x v="2"/>
    <n v="5540246185429"/>
    <x v="2"/>
    <n v="70"/>
  </r>
  <r>
    <x v="2"/>
    <n v="5540246185562"/>
    <x v="2"/>
    <n v="251"/>
  </r>
  <r>
    <x v="2"/>
    <n v="5540246185627"/>
    <x v="4"/>
    <n v="5"/>
  </r>
  <r>
    <x v="2"/>
    <n v="5540246186010"/>
    <x v="4"/>
    <n v="121"/>
  </r>
  <r>
    <x v="2"/>
    <n v="5540246186011"/>
    <x v="4"/>
    <n v="110"/>
  </r>
  <r>
    <x v="2"/>
    <n v="5540246186017"/>
    <x v="4"/>
    <n v="77"/>
  </r>
  <r>
    <x v="2"/>
    <n v="5540246186325"/>
    <x v="2"/>
    <n v="279"/>
  </r>
  <r>
    <x v="2"/>
    <n v="5540246186351"/>
    <x v="1"/>
    <n v="1740"/>
  </r>
  <r>
    <x v="2"/>
    <n v="5540246186352"/>
    <x v="1"/>
    <n v="9675"/>
  </r>
  <r>
    <x v="2"/>
    <n v="5540246187882"/>
    <x v="4"/>
    <n v="70"/>
  </r>
  <r>
    <x v="2"/>
    <n v="5540246187995"/>
    <x v="4"/>
    <n v="1866"/>
  </r>
  <r>
    <x v="2"/>
    <n v="5540246187996"/>
    <x v="4"/>
    <n v="335"/>
  </r>
  <r>
    <x v="2"/>
    <n v="5540246187997"/>
    <x v="4"/>
    <n v="253"/>
  </r>
  <r>
    <x v="2"/>
    <n v="5540246187998"/>
    <x v="4"/>
    <n v="474"/>
  </r>
  <r>
    <x v="2"/>
    <n v="5540246188047"/>
    <x v="4"/>
    <n v="314"/>
  </r>
  <r>
    <x v="2"/>
    <n v="5540246188175"/>
    <x v="2"/>
    <n v="84"/>
  </r>
  <r>
    <x v="2"/>
    <n v="5540246188224"/>
    <x v="3"/>
    <n v="19024"/>
  </r>
  <r>
    <x v="2"/>
    <n v="5540246188512"/>
    <x v="4"/>
    <n v="351"/>
  </r>
  <r>
    <x v="2"/>
    <n v="5540246188583"/>
    <x v="0"/>
    <n v="5513"/>
  </r>
  <r>
    <x v="2"/>
    <n v="5540246188647"/>
    <x v="1"/>
    <n v="1798"/>
  </r>
  <r>
    <x v="2"/>
    <n v="5540246190092"/>
    <x v="4"/>
    <n v="228"/>
  </r>
  <r>
    <x v="2"/>
    <n v="5540246190097"/>
    <x v="3"/>
    <n v="1271"/>
  </r>
  <r>
    <x v="2"/>
    <n v="5540246190727"/>
    <x v="0"/>
    <n v="1636"/>
  </r>
  <r>
    <x v="2"/>
    <n v="5540246190743"/>
    <x v="2"/>
    <n v="195"/>
  </r>
  <r>
    <x v="2"/>
    <n v="5540246190831"/>
    <x v="1"/>
    <n v="1300"/>
  </r>
  <r>
    <x v="2"/>
    <n v="5540246190835"/>
    <x v="0"/>
    <n v="135"/>
  </r>
  <r>
    <x v="2"/>
    <n v="5540246191380"/>
    <x v="2"/>
    <n v="418"/>
  </r>
  <r>
    <x v="2"/>
    <n v="5540246191394"/>
    <x v="2"/>
    <n v="2436"/>
  </r>
  <r>
    <x v="2"/>
    <n v="5540246191596"/>
    <x v="0"/>
    <n v="346"/>
  </r>
  <r>
    <x v="2"/>
    <n v="5540246191718"/>
    <x v="1"/>
    <n v="2761"/>
  </r>
  <r>
    <x v="2"/>
    <n v="5540246191736"/>
    <x v="2"/>
    <n v="219"/>
  </r>
  <r>
    <x v="2"/>
    <n v="5540246192102"/>
    <x v="2"/>
    <n v="5930"/>
  </r>
  <r>
    <x v="2"/>
    <n v="5540246192209"/>
    <x v="1"/>
    <n v="1198"/>
  </r>
  <r>
    <x v="2"/>
    <n v="5540246192264"/>
    <x v="2"/>
    <n v="854"/>
  </r>
  <r>
    <x v="2"/>
    <n v="5540246192265"/>
    <x v="2"/>
    <n v="2376"/>
  </r>
  <r>
    <x v="2"/>
    <n v="5540246192462"/>
    <x v="1"/>
    <n v="1142"/>
  </r>
  <r>
    <x v="2"/>
    <n v="5540246192505"/>
    <x v="1"/>
    <n v="16259"/>
  </r>
  <r>
    <x v="2"/>
    <n v="5540246192518"/>
    <x v="1"/>
    <n v="3286"/>
  </r>
  <r>
    <x v="2"/>
    <n v="5540246192571"/>
    <x v="1"/>
    <n v="1170"/>
  </r>
  <r>
    <x v="2"/>
    <n v="5540246192594"/>
    <x v="1"/>
    <n v="613"/>
  </r>
  <r>
    <x v="2"/>
    <n v="5540246192831"/>
    <x v="1"/>
    <n v="325"/>
  </r>
  <r>
    <x v="2"/>
    <n v="5540246192836"/>
    <x v="4"/>
    <n v="84"/>
  </r>
  <r>
    <x v="2"/>
    <n v="5540246192907"/>
    <x v="3"/>
    <n v="1402"/>
  </r>
  <r>
    <x v="2"/>
    <n v="5540246193316"/>
    <x v="0"/>
    <n v="228"/>
  </r>
  <r>
    <x v="2"/>
    <n v="5540246193409"/>
    <x v="0"/>
    <n v="123"/>
  </r>
  <r>
    <x v="2"/>
    <n v="5540246193505"/>
    <x v="0"/>
    <n v="5104"/>
  </r>
  <r>
    <x v="2"/>
    <n v="5540246193566"/>
    <x v="3"/>
    <n v="93"/>
  </r>
  <r>
    <x v="2"/>
    <n v="5540246193878"/>
    <x v="3"/>
    <n v="22272"/>
  </r>
  <r>
    <x v="2"/>
    <n v="5540246193999"/>
    <x v="1"/>
    <n v="1021"/>
  </r>
  <r>
    <x v="3"/>
    <n v="5540246170256"/>
    <x v="0"/>
    <n v="1768"/>
  </r>
  <r>
    <x v="3"/>
    <n v="5540246171759"/>
    <x v="1"/>
    <n v="1940"/>
  </r>
  <r>
    <x v="3"/>
    <n v="5540246171888"/>
    <x v="0"/>
    <n v="1193"/>
  </r>
  <r>
    <x v="3"/>
    <n v="5540246171933"/>
    <x v="2"/>
    <n v="891"/>
  </r>
  <r>
    <x v="3"/>
    <n v="5540246172539"/>
    <x v="2"/>
    <n v="54"/>
  </r>
  <r>
    <x v="3"/>
    <n v="5540246172669"/>
    <x v="2"/>
    <n v="195"/>
  </r>
  <r>
    <x v="3"/>
    <n v="5540246173685"/>
    <x v="4"/>
    <n v="188"/>
  </r>
  <r>
    <x v="3"/>
    <n v="5540246173686"/>
    <x v="4"/>
    <n v="420"/>
  </r>
  <r>
    <x v="3"/>
    <n v="5540246173906"/>
    <x v="3"/>
    <n v="1972"/>
  </r>
  <r>
    <x v="3"/>
    <n v="5540246174095"/>
    <x v="2"/>
    <n v="42"/>
  </r>
  <r>
    <x v="3"/>
    <n v="5540246174174"/>
    <x v="2"/>
    <n v="103"/>
  </r>
  <r>
    <x v="3"/>
    <n v="5540246175047"/>
    <x v="2"/>
    <n v="14"/>
  </r>
  <r>
    <x v="3"/>
    <n v="5540246175049"/>
    <x v="2"/>
    <n v="627"/>
  </r>
  <r>
    <x v="3"/>
    <n v="5540246175050"/>
    <x v="2"/>
    <n v="724"/>
  </r>
  <r>
    <x v="3"/>
    <n v="5540246175372"/>
    <x v="0"/>
    <n v="2715"/>
  </r>
  <r>
    <x v="3"/>
    <n v="5540246175461"/>
    <x v="1"/>
    <n v="5513"/>
  </r>
  <r>
    <x v="3"/>
    <n v="5540246176294"/>
    <x v="2"/>
    <n v="1225"/>
  </r>
  <r>
    <x v="3"/>
    <n v="5540246176295"/>
    <x v="2"/>
    <n v="7016"/>
  </r>
  <r>
    <x v="3"/>
    <n v="5540246177133"/>
    <x v="1"/>
    <n v="8863"/>
  </r>
  <r>
    <x v="3"/>
    <n v="5540246177376"/>
    <x v="0"/>
    <n v="968"/>
  </r>
  <r>
    <x v="3"/>
    <n v="5540246180522"/>
    <x v="0"/>
    <n v="803"/>
  </r>
  <r>
    <x v="3"/>
    <n v="5540246181016"/>
    <x v="3"/>
    <n v="16426"/>
  </r>
  <r>
    <x v="3"/>
    <n v="5540246181061"/>
    <x v="3"/>
    <n v="43431"/>
  </r>
  <r>
    <x v="3"/>
    <n v="5540246182684"/>
    <x v="0"/>
    <n v="462"/>
  </r>
  <r>
    <x v="3"/>
    <n v="5540246183130"/>
    <x v="1"/>
    <n v="4490"/>
  </r>
  <r>
    <x v="3"/>
    <n v="5540246183455"/>
    <x v="1"/>
    <n v="1485"/>
  </r>
  <r>
    <x v="3"/>
    <n v="5540246183537"/>
    <x v="1"/>
    <n v="2803"/>
  </r>
  <r>
    <x v="3"/>
    <n v="5540246183538"/>
    <x v="1"/>
    <n v="873"/>
  </r>
  <r>
    <x v="3"/>
    <n v="5540246183541"/>
    <x v="1"/>
    <n v="1880"/>
  </r>
  <r>
    <x v="3"/>
    <n v="5540246183542"/>
    <x v="1"/>
    <n v="2506"/>
  </r>
  <r>
    <x v="3"/>
    <n v="5540246183547"/>
    <x v="3"/>
    <n v="9570"/>
  </r>
  <r>
    <x v="3"/>
    <n v="5540246183552"/>
    <x v="1"/>
    <n v="244"/>
  </r>
  <r>
    <x v="3"/>
    <n v="5540246183554"/>
    <x v="1"/>
    <n v="1546"/>
  </r>
  <r>
    <x v="3"/>
    <n v="5540246183555"/>
    <x v="1"/>
    <n v="1151"/>
  </r>
  <r>
    <x v="3"/>
    <n v="5540246183558"/>
    <x v="1"/>
    <n v="3202"/>
  </r>
  <r>
    <x v="3"/>
    <n v="5540246183560"/>
    <x v="1"/>
    <n v="214"/>
  </r>
  <r>
    <x v="3"/>
    <n v="5540246183562"/>
    <x v="1"/>
    <n v="5916"/>
  </r>
  <r>
    <x v="3"/>
    <n v="5540246183587"/>
    <x v="1"/>
    <n v="439"/>
  </r>
  <r>
    <x v="3"/>
    <n v="5540246183589"/>
    <x v="1"/>
    <n v="1520"/>
  </r>
  <r>
    <x v="3"/>
    <n v="5540246183590"/>
    <x v="1"/>
    <n v="2318"/>
  </r>
  <r>
    <x v="3"/>
    <n v="5540246183844"/>
    <x v="0"/>
    <n v="277"/>
  </r>
  <r>
    <x v="3"/>
    <n v="5540246184036"/>
    <x v="0"/>
    <n v="126"/>
  </r>
  <r>
    <x v="3"/>
    <n v="5540246185278"/>
    <x v="3"/>
    <n v="27513"/>
  </r>
  <r>
    <x v="3"/>
    <n v="5540246185429"/>
    <x v="2"/>
    <n v="70"/>
  </r>
  <r>
    <x v="3"/>
    <n v="5540246185562"/>
    <x v="2"/>
    <n v="126"/>
  </r>
  <r>
    <x v="3"/>
    <n v="5540246186010"/>
    <x v="4"/>
    <n v="119"/>
  </r>
  <r>
    <x v="3"/>
    <n v="5540246186011"/>
    <x v="4"/>
    <n v="107"/>
  </r>
  <r>
    <x v="3"/>
    <n v="5540246186017"/>
    <x v="4"/>
    <n v="75"/>
  </r>
  <r>
    <x v="3"/>
    <n v="5540246186325"/>
    <x v="2"/>
    <n v="516"/>
  </r>
  <r>
    <x v="3"/>
    <n v="5540246186351"/>
    <x v="1"/>
    <n v="1518"/>
  </r>
  <r>
    <x v="3"/>
    <n v="5540246186352"/>
    <x v="1"/>
    <n v="8202"/>
  </r>
  <r>
    <x v="3"/>
    <n v="5540246187882"/>
    <x v="4"/>
    <n v="68"/>
  </r>
  <r>
    <x v="3"/>
    <n v="5540246187987"/>
    <x v="2"/>
    <n v="1448"/>
  </r>
  <r>
    <x v="3"/>
    <n v="5540246187995"/>
    <x v="4"/>
    <n v="1448"/>
  </r>
  <r>
    <x v="3"/>
    <n v="5540246187996"/>
    <x v="4"/>
    <n v="328"/>
  </r>
  <r>
    <x v="3"/>
    <n v="5540246187997"/>
    <x v="4"/>
    <n v="216"/>
  </r>
  <r>
    <x v="3"/>
    <n v="5540246187998"/>
    <x v="4"/>
    <n v="253"/>
  </r>
  <r>
    <x v="3"/>
    <n v="5540246188047"/>
    <x v="4"/>
    <n v="293"/>
  </r>
  <r>
    <x v="3"/>
    <n v="5540246188175"/>
    <x v="2"/>
    <n v="93"/>
  </r>
  <r>
    <x v="3"/>
    <n v="5540246188200"/>
    <x v="2"/>
    <n v="1040"/>
  </r>
  <r>
    <x v="3"/>
    <n v="5540246188224"/>
    <x v="3"/>
    <n v="15080"/>
  </r>
  <r>
    <x v="3"/>
    <n v="5540246188512"/>
    <x v="4"/>
    <n v="332"/>
  </r>
  <r>
    <x v="3"/>
    <n v="5540246188583"/>
    <x v="0"/>
    <n v="2450"/>
  </r>
  <r>
    <x v="3"/>
    <n v="5540246188647"/>
    <x v="1"/>
    <n v="1706"/>
  </r>
  <r>
    <x v="3"/>
    <n v="5540246190092"/>
    <x v="4"/>
    <n v="198"/>
  </r>
  <r>
    <x v="3"/>
    <n v="5540246190727"/>
    <x v="0"/>
    <n v="1102"/>
  </r>
  <r>
    <x v="3"/>
    <n v="5540246190743"/>
    <x v="2"/>
    <n v="195"/>
  </r>
  <r>
    <x v="3"/>
    <n v="5540246190831"/>
    <x v="1"/>
    <n v="1300"/>
  </r>
  <r>
    <x v="3"/>
    <n v="5540246190835"/>
    <x v="0"/>
    <n v="116"/>
  </r>
  <r>
    <x v="3"/>
    <n v="5540246191380"/>
    <x v="2"/>
    <n v="418"/>
  </r>
  <r>
    <x v="3"/>
    <n v="5540246191394"/>
    <x v="2"/>
    <n v="1972"/>
  </r>
  <r>
    <x v="3"/>
    <n v="5540246191596"/>
    <x v="0"/>
    <n v="191"/>
  </r>
  <r>
    <x v="3"/>
    <n v="5540246191718"/>
    <x v="1"/>
    <n v="2372"/>
  </r>
  <r>
    <x v="3"/>
    <n v="5540246191736"/>
    <x v="2"/>
    <n v="45"/>
  </r>
  <r>
    <x v="3"/>
    <n v="5540246192102"/>
    <x v="2"/>
    <n v="5457"/>
  </r>
  <r>
    <x v="3"/>
    <n v="5540246192148"/>
    <x v="1"/>
    <n v="5564"/>
  </r>
  <r>
    <x v="3"/>
    <n v="5540246192209"/>
    <x v="1"/>
    <n v="864"/>
  </r>
  <r>
    <x v="3"/>
    <n v="5540246192264"/>
    <x v="2"/>
    <n v="1040"/>
  </r>
  <r>
    <x v="3"/>
    <n v="5540246192265"/>
    <x v="2"/>
    <n v="1801"/>
  </r>
  <r>
    <x v="3"/>
    <n v="5540246192462"/>
    <x v="1"/>
    <n v="687"/>
  </r>
  <r>
    <x v="3"/>
    <n v="5540246192505"/>
    <x v="1"/>
    <n v="6923"/>
  </r>
  <r>
    <x v="3"/>
    <n v="5540246192518"/>
    <x v="1"/>
    <n v="6172"/>
  </r>
  <r>
    <x v="3"/>
    <n v="5540246192571"/>
    <x v="1"/>
    <n v="975"/>
  </r>
  <r>
    <x v="3"/>
    <n v="5540246192594"/>
    <x v="1"/>
    <n v="474"/>
  </r>
  <r>
    <x v="3"/>
    <n v="5540246192831"/>
    <x v="1"/>
    <n v="724"/>
  </r>
  <r>
    <x v="3"/>
    <n v="5540246192836"/>
    <x v="4"/>
    <n v="61"/>
  </r>
  <r>
    <x v="3"/>
    <n v="5540246192907"/>
    <x v="3"/>
    <n v="3508"/>
  </r>
  <r>
    <x v="3"/>
    <n v="5540246193316"/>
    <x v="0"/>
    <n v="284"/>
  </r>
  <r>
    <x v="3"/>
    <n v="5540246193409"/>
    <x v="0"/>
    <n v="114"/>
  </r>
  <r>
    <x v="3"/>
    <n v="5540246193878"/>
    <x v="3"/>
    <n v="17470"/>
  </r>
  <r>
    <x v="3"/>
    <n v="5540246194467"/>
    <x v="0"/>
    <n v="17595"/>
  </r>
  <r>
    <x v="3"/>
    <n v="5540246194632"/>
    <x v="0"/>
    <n v="1836"/>
  </r>
  <r>
    <x v="4"/>
    <n v="5540246170256"/>
    <x v="0"/>
    <n v="1740"/>
  </r>
  <r>
    <x v="4"/>
    <n v="5540246171759"/>
    <x v="1"/>
    <n v="2181"/>
  </r>
  <r>
    <x v="4"/>
    <n v="5540246171888"/>
    <x v="0"/>
    <n v="713"/>
  </r>
  <r>
    <x v="4"/>
    <n v="5540246171933"/>
    <x v="2"/>
    <n v="446"/>
  </r>
  <r>
    <x v="4"/>
    <n v="5540246172539"/>
    <x v="2"/>
    <n v="19"/>
  </r>
  <r>
    <x v="4"/>
    <n v="5540246172669"/>
    <x v="2"/>
    <n v="223"/>
  </r>
  <r>
    <x v="4"/>
    <n v="5540246172978"/>
    <x v="2"/>
    <n v="1253"/>
  </r>
  <r>
    <x v="4"/>
    <n v="5540246173472"/>
    <x v="2"/>
    <n v="265"/>
  </r>
  <r>
    <x v="4"/>
    <n v="5540246173685"/>
    <x v="4"/>
    <n v="541"/>
  </r>
  <r>
    <x v="4"/>
    <n v="5540246173686"/>
    <x v="4"/>
    <n v="502"/>
  </r>
  <r>
    <x v="4"/>
    <n v="5540246173906"/>
    <x v="3"/>
    <n v="302"/>
  </r>
  <r>
    <x v="4"/>
    <n v="5540246174095"/>
    <x v="2"/>
    <n v="70"/>
  </r>
  <r>
    <x v="4"/>
    <n v="5540246174174"/>
    <x v="2"/>
    <n v="82"/>
  </r>
  <r>
    <x v="4"/>
    <n v="5540246175047"/>
    <x v="2"/>
    <n v="42"/>
  </r>
  <r>
    <x v="4"/>
    <n v="5540246175372"/>
    <x v="0"/>
    <n v="2367"/>
  </r>
  <r>
    <x v="4"/>
    <n v="5540246175461"/>
    <x v="1"/>
    <n v="1003"/>
  </r>
  <r>
    <x v="4"/>
    <n v="5540246176294"/>
    <x v="2"/>
    <n v="3007"/>
  </r>
  <r>
    <x v="4"/>
    <n v="5540246176295"/>
    <x v="2"/>
    <n v="11099"/>
  </r>
  <r>
    <x v="4"/>
    <n v="5540246177133"/>
    <x v="1"/>
    <n v="8202"/>
  </r>
  <r>
    <x v="4"/>
    <n v="5540246177376"/>
    <x v="0"/>
    <n v="149"/>
  </r>
  <r>
    <x v="4"/>
    <n v="5540246180522"/>
    <x v="0"/>
    <n v="274"/>
  </r>
  <r>
    <x v="4"/>
    <n v="5540246181016"/>
    <x v="3"/>
    <n v="6070"/>
  </r>
  <r>
    <x v="4"/>
    <n v="5540246181061"/>
    <x v="3"/>
    <n v="14616"/>
  </r>
  <r>
    <x v="4"/>
    <n v="5540246182684"/>
    <x v="0"/>
    <n v="249"/>
  </r>
  <r>
    <x v="4"/>
    <n v="5540246183130"/>
    <x v="1"/>
    <n v="2715"/>
  </r>
  <r>
    <x v="4"/>
    <n v="5540246183455"/>
    <x v="1"/>
    <n v="1091"/>
  </r>
  <r>
    <x v="4"/>
    <n v="5540246183537"/>
    <x v="1"/>
    <n v="3490"/>
  </r>
  <r>
    <x v="4"/>
    <n v="5540246183538"/>
    <x v="1"/>
    <n v="1671"/>
  </r>
  <r>
    <x v="4"/>
    <n v="5540246183541"/>
    <x v="1"/>
    <n v="905"/>
  </r>
  <r>
    <x v="4"/>
    <n v="5540246183542"/>
    <x v="1"/>
    <n v="2506"/>
  </r>
  <r>
    <x v="4"/>
    <n v="5540246183547"/>
    <x v="3"/>
    <n v="4826"/>
  </r>
  <r>
    <x v="4"/>
    <n v="5540246183552"/>
    <x v="1"/>
    <n v="2153"/>
  </r>
  <r>
    <x v="4"/>
    <n v="5540246183554"/>
    <x v="1"/>
    <n v="1518"/>
  </r>
  <r>
    <x v="4"/>
    <n v="5540246183555"/>
    <x v="1"/>
    <n v="260"/>
  </r>
  <r>
    <x v="4"/>
    <n v="5540246183558"/>
    <x v="1"/>
    <n v="1323"/>
  </r>
  <r>
    <x v="4"/>
    <n v="5540246183560"/>
    <x v="1"/>
    <n v="270"/>
  </r>
  <r>
    <x v="4"/>
    <n v="5540246183562"/>
    <x v="1"/>
    <n v="1091"/>
  </r>
  <r>
    <x v="4"/>
    <n v="5540246183587"/>
    <x v="1"/>
    <n v="300"/>
  </r>
  <r>
    <x v="4"/>
    <n v="5540246183589"/>
    <x v="1"/>
    <n v="1729"/>
  </r>
  <r>
    <x v="4"/>
    <n v="5540246183590"/>
    <x v="1"/>
    <n v="2214"/>
  </r>
  <r>
    <x v="4"/>
    <n v="5540246183844"/>
    <x v="0"/>
    <n v="214"/>
  </r>
  <r>
    <x v="4"/>
    <n v="5540246184036"/>
    <x v="0"/>
    <n v="128"/>
  </r>
  <r>
    <x v="4"/>
    <n v="5540246185278"/>
    <x v="3"/>
    <n v="30622"/>
  </r>
  <r>
    <x v="4"/>
    <n v="5540246185429"/>
    <x v="2"/>
    <n v="70"/>
  </r>
  <r>
    <x v="4"/>
    <n v="5540246185562"/>
    <x v="2"/>
    <n v="195"/>
  </r>
  <r>
    <x v="4"/>
    <n v="5540246186010"/>
    <x v="4"/>
    <n v="110"/>
  </r>
  <r>
    <x v="4"/>
    <n v="5540246186011"/>
    <x v="4"/>
    <n v="105"/>
  </r>
  <r>
    <x v="4"/>
    <n v="5540246186017"/>
    <x v="4"/>
    <n v="68"/>
  </r>
  <r>
    <x v="4"/>
    <n v="5540246186325"/>
    <x v="2"/>
    <n v="112"/>
  </r>
  <r>
    <x v="4"/>
    <n v="5540246186351"/>
    <x v="1"/>
    <n v="1386"/>
  </r>
  <r>
    <x v="4"/>
    <n v="5540246186352"/>
    <x v="1"/>
    <n v="6856"/>
  </r>
  <r>
    <x v="4"/>
    <n v="5540246187882"/>
    <x v="4"/>
    <n v="47"/>
  </r>
  <r>
    <x v="4"/>
    <n v="5540246187987"/>
    <x v="2"/>
    <n v="3286"/>
  </r>
  <r>
    <x v="4"/>
    <n v="5540246187995"/>
    <x v="4"/>
    <n v="3123"/>
  </r>
  <r>
    <x v="4"/>
    <n v="5540246187996"/>
    <x v="4"/>
    <n v="316"/>
  </r>
  <r>
    <x v="4"/>
    <n v="5540246187997"/>
    <x v="4"/>
    <n v="161"/>
  </r>
  <r>
    <x v="4"/>
    <n v="5540246187998"/>
    <x v="4"/>
    <n v="1425"/>
  </r>
  <r>
    <x v="4"/>
    <n v="5540246188047"/>
    <x v="4"/>
    <n v="270"/>
  </r>
  <r>
    <x v="4"/>
    <n v="5540246188175"/>
    <x v="2"/>
    <n v="65"/>
  </r>
  <r>
    <x v="4"/>
    <n v="5540246188200"/>
    <x v="2"/>
    <n v="928"/>
  </r>
  <r>
    <x v="4"/>
    <n v="5540246188224"/>
    <x v="3"/>
    <n v="15892"/>
  </r>
  <r>
    <x v="4"/>
    <n v="5540246188512"/>
    <x v="4"/>
    <n v="332"/>
  </r>
  <r>
    <x v="4"/>
    <n v="5540246188647"/>
    <x v="1"/>
    <n v="986"/>
  </r>
  <r>
    <x v="4"/>
    <n v="5540246190092"/>
    <x v="4"/>
    <n v="158"/>
  </r>
  <r>
    <x v="4"/>
    <n v="5540246190727"/>
    <x v="0"/>
    <n v="511"/>
  </r>
  <r>
    <x v="4"/>
    <n v="5540246190743"/>
    <x v="2"/>
    <n v="307"/>
  </r>
  <r>
    <x v="4"/>
    <n v="5540246190831"/>
    <x v="1"/>
    <n v="836"/>
  </r>
  <r>
    <x v="4"/>
    <n v="5540246190835"/>
    <x v="0"/>
    <n v="114"/>
  </r>
  <r>
    <x v="4"/>
    <n v="5540246191394"/>
    <x v="2"/>
    <n v="1972"/>
  </r>
  <r>
    <x v="4"/>
    <n v="5540246191596"/>
    <x v="0"/>
    <n v="38"/>
  </r>
  <r>
    <x v="4"/>
    <n v="5540246191718"/>
    <x v="1"/>
    <n v="2209"/>
  </r>
  <r>
    <x v="4"/>
    <n v="5540246191736"/>
    <x v="2"/>
    <n v="409"/>
  </r>
  <r>
    <x v="4"/>
    <n v="5540246192102"/>
    <x v="2"/>
    <n v="2269"/>
  </r>
  <r>
    <x v="4"/>
    <n v="5540246192148"/>
    <x v="1"/>
    <n v="17818"/>
  </r>
  <r>
    <x v="4"/>
    <n v="5540246192209"/>
    <x v="1"/>
    <n v="1225"/>
  </r>
  <r>
    <x v="4"/>
    <n v="5540246192264"/>
    <x v="2"/>
    <n v="1374"/>
  </r>
  <r>
    <x v="4"/>
    <n v="5540246192265"/>
    <x v="2"/>
    <n v="1318"/>
  </r>
  <r>
    <x v="4"/>
    <n v="5540246192462"/>
    <x v="1"/>
    <n v="594"/>
  </r>
  <r>
    <x v="4"/>
    <n v="5540246192518"/>
    <x v="1"/>
    <n v="7090"/>
  </r>
  <r>
    <x v="4"/>
    <n v="5540246192571"/>
    <x v="1"/>
    <n v="460"/>
  </r>
  <r>
    <x v="4"/>
    <n v="5540246192594"/>
    <x v="1"/>
    <n v="307"/>
  </r>
  <r>
    <x v="4"/>
    <n v="5540246192831"/>
    <x v="1"/>
    <n v="418"/>
  </r>
  <r>
    <x v="4"/>
    <n v="5540246192836"/>
    <x v="4"/>
    <n v="61"/>
  </r>
  <r>
    <x v="4"/>
    <n v="5540246192907"/>
    <x v="3"/>
    <n v="4446"/>
  </r>
  <r>
    <x v="4"/>
    <n v="5540246193316"/>
    <x v="0"/>
    <n v="267"/>
  </r>
  <r>
    <x v="4"/>
    <n v="5540246193409"/>
    <x v="0"/>
    <n v="107"/>
  </r>
  <r>
    <x v="4"/>
    <n v="5540246193878"/>
    <x v="3"/>
    <n v="8352"/>
  </r>
  <r>
    <x v="4"/>
    <n v="5540246194330"/>
    <x v="1"/>
    <n v="8687"/>
  </r>
  <r>
    <x v="4"/>
    <n v="5540246194467"/>
    <x v="0"/>
    <n v="33854"/>
  </r>
  <r>
    <x v="4"/>
    <n v="5540246194478"/>
    <x v="4"/>
    <n v="724"/>
  </r>
  <r>
    <x v="4"/>
    <n v="5540246195096"/>
    <x v="1"/>
    <n v="2005"/>
  </r>
  <r>
    <x v="5"/>
    <n v="5540246170256"/>
    <x v="0"/>
    <n v="5253"/>
  </r>
  <r>
    <x v="5"/>
    <n v="5540246171759"/>
    <x v="1"/>
    <n v="5884"/>
  </r>
  <r>
    <x v="5"/>
    <n v="5540246171888"/>
    <x v="0"/>
    <n v="1782"/>
  </r>
  <r>
    <x v="5"/>
    <n v="5540246171933"/>
    <x v="2"/>
    <n v="1894"/>
  </r>
  <r>
    <x v="5"/>
    <n v="5540246172539"/>
    <x v="2"/>
    <n v="112"/>
  </r>
  <r>
    <x v="5"/>
    <n v="5540246172669"/>
    <x v="2"/>
    <n v="557"/>
  </r>
  <r>
    <x v="5"/>
    <n v="5540246173472"/>
    <x v="2"/>
    <n v="181"/>
  </r>
  <r>
    <x v="5"/>
    <n v="5540246173685"/>
    <x v="4"/>
    <n v="170"/>
  </r>
  <r>
    <x v="5"/>
    <n v="5540246173686"/>
    <x v="4"/>
    <n v="151"/>
  </r>
  <r>
    <x v="5"/>
    <n v="5540246173906"/>
    <x v="3"/>
    <n v="1750"/>
  </r>
  <r>
    <x v="5"/>
    <n v="5540246174095"/>
    <x v="2"/>
    <n v="77"/>
  </r>
  <r>
    <x v="5"/>
    <n v="5540246174174"/>
    <x v="2"/>
    <n v="91"/>
  </r>
  <r>
    <x v="5"/>
    <n v="5540246175047"/>
    <x v="2"/>
    <n v="432"/>
  </r>
  <r>
    <x v="5"/>
    <n v="5540246175049"/>
    <x v="2"/>
    <n v="683"/>
  </r>
  <r>
    <x v="5"/>
    <n v="5540246175050"/>
    <x v="2"/>
    <n v="557"/>
  </r>
  <r>
    <x v="5"/>
    <n v="5540246175372"/>
    <x v="0"/>
    <n v="1949"/>
  </r>
  <r>
    <x v="5"/>
    <n v="5540246176294"/>
    <x v="2"/>
    <n v="2265"/>
  </r>
  <r>
    <x v="5"/>
    <n v="5540246176295"/>
    <x v="2"/>
    <n v="10060"/>
  </r>
  <r>
    <x v="5"/>
    <n v="5540246176699"/>
    <x v="2"/>
    <n v="4594"/>
  </r>
  <r>
    <x v="5"/>
    <n v="5540246177133"/>
    <x v="1"/>
    <n v="13422"/>
  </r>
  <r>
    <x v="5"/>
    <n v="5540246177376"/>
    <x v="0"/>
    <n v="1775"/>
  </r>
  <r>
    <x v="5"/>
    <n v="5540246180522"/>
    <x v="0"/>
    <n v="1184"/>
  </r>
  <r>
    <x v="5"/>
    <n v="5540246181016"/>
    <x v="3"/>
    <n v="9577"/>
  </r>
  <r>
    <x v="5"/>
    <n v="5540246181061"/>
    <x v="3"/>
    <n v="22342"/>
  </r>
  <r>
    <x v="5"/>
    <n v="5540246182684"/>
    <x v="0"/>
    <n v="33"/>
  </r>
  <r>
    <x v="5"/>
    <n v="5540246183130"/>
    <x v="1"/>
    <n v="6202"/>
  </r>
  <r>
    <x v="5"/>
    <n v="5540246183455"/>
    <x v="1"/>
    <n v="557"/>
  </r>
  <r>
    <x v="5"/>
    <n v="5540246183537"/>
    <x v="1"/>
    <n v="3490"/>
  </r>
  <r>
    <x v="5"/>
    <n v="5540246183538"/>
    <x v="1"/>
    <n v="5550"/>
  </r>
  <r>
    <x v="5"/>
    <n v="5540246183541"/>
    <x v="1"/>
    <n v="1276"/>
  </r>
  <r>
    <x v="5"/>
    <n v="5540246183542"/>
    <x v="1"/>
    <n v="2483"/>
  </r>
  <r>
    <x v="5"/>
    <n v="5540246183547"/>
    <x v="3"/>
    <n v="7842"/>
  </r>
  <r>
    <x v="5"/>
    <n v="5540246183552"/>
    <x v="1"/>
    <n v="1819"/>
  </r>
  <r>
    <x v="5"/>
    <n v="5540246183554"/>
    <x v="1"/>
    <n v="1490"/>
  </r>
  <r>
    <x v="5"/>
    <n v="5540246183555"/>
    <x v="1"/>
    <n v="1133"/>
  </r>
  <r>
    <x v="5"/>
    <n v="5540246183558"/>
    <x v="1"/>
    <n v="3146"/>
  </r>
  <r>
    <x v="5"/>
    <n v="5540246183560"/>
    <x v="1"/>
    <n v="314"/>
  </r>
  <r>
    <x v="5"/>
    <n v="5540246183562"/>
    <x v="1"/>
    <n v="511"/>
  </r>
  <r>
    <x v="5"/>
    <n v="5540246183587"/>
    <x v="1"/>
    <n v="578"/>
  </r>
  <r>
    <x v="5"/>
    <n v="5540246183589"/>
    <x v="1"/>
    <n v="952"/>
  </r>
  <r>
    <x v="5"/>
    <n v="5540246183844"/>
    <x v="0"/>
    <n v="307"/>
  </r>
  <r>
    <x v="5"/>
    <n v="5540246184036"/>
    <x v="0"/>
    <n v="193"/>
  </r>
  <r>
    <x v="5"/>
    <n v="5540246185429"/>
    <x v="2"/>
    <n v="168"/>
  </r>
  <r>
    <x v="5"/>
    <n v="5540246185562"/>
    <x v="2"/>
    <n v="140"/>
  </r>
  <r>
    <x v="5"/>
    <n v="5540246186010"/>
    <x v="4"/>
    <n v="98"/>
  </r>
  <r>
    <x v="5"/>
    <n v="5540246186011"/>
    <x v="4"/>
    <n v="100"/>
  </r>
  <r>
    <x v="5"/>
    <n v="5540246186017"/>
    <x v="4"/>
    <n v="58"/>
  </r>
  <r>
    <x v="5"/>
    <n v="5540246186325"/>
    <x v="2"/>
    <n v="293"/>
  </r>
  <r>
    <x v="5"/>
    <n v="5540246186351"/>
    <x v="1"/>
    <n v="1246"/>
  </r>
  <r>
    <x v="5"/>
    <n v="5540246186352"/>
    <x v="1"/>
    <n v="4896"/>
  </r>
  <r>
    <x v="5"/>
    <n v="5540246187882"/>
    <x v="4"/>
    <n v="42"/>
  </r>
  <r>
    <x v="5"/>
    <n v="5540246187987"/>
    <x v="2"/>
    <n v="5067"/>
  </r>
  <r>
    <x v="5"/>
    <n v="5540246187995"/>
    <x v="4"/>
    <n v="2123"/>
  </r>
  <r>
    <x v="5"/>
    <n v="5540246187996"/>
    <x v="4"/>
    <n v="295"/>
  </r>
  <r>
    <x v="5"/>
    <n v="5540246187997"/>
    <x v="4"/>
    <n v="31"/>
  </r>
  <r>
    <x v="5"/>
    <n v="5540246187998"/>
    <x v="4"/>
    <n v="966"/>
  </r>
  <r>
    <x v="5"/>
    <n v="5540246188047"/>
    <x v="4"/>
    <n v="235"/>
  </r>
  <r>
    <x v="5"/>
    <n v="5540246188175"/>
    <x v="2"/>
    <n v="130"/>
  </r>
  <r>
    <x v="5"/>
    <n v="5540246188200"/>
    <x v="2"/>
    <n v="75"/>
  </r>
  <r>
    <x v="5"/>
    <n v="5540246188224"/>
    <x v="3"/>
    <n v="8816"/>
  </r>
  <r>
    <x v="5"/>
    <n v="5540246188512"/>
    <x v="4"/>
    <n v="335"/>
  </r>
  <r>
    <x v="5"/>
    <n v="5540246188647"/>
    <x v="1"/>
    <n v="383"/>
  </r>
  <r>
    <x v="5"/>
    <n v="5540246190092"/>
    <x v="4"/>
    <n v="119"/>
  </r>
  <r>
    <x v="5"/>
    <n v="5540246190727"/>
    <x v="0"/>
    <n v="1706"/>
  </r>
  <r>
    <x v="5"/>
    <n v="5540246190743"/>
    <x v="2"/>
    <n v="335"/>
  </r>
  <r>
    <x v="5"/>
    <n v="5540246190831"/>
    <x v="1"/>
    <n v="743"/>
  </r>
  <r>
    <x v="5"/>
    <n v="5540246190835"/>
    <x v="0"/>
    <n v="112"/>
  </r>
  <r>
    <x v="5"/>
    <n v="5540246191394"/>
    <x v="2"/>
    <n v="1972"/>
  </r>
  <r>
    <x v="5"/>
    <n v="5540246191594"/>
    <x v="2"/>
    <n v="808"/>
  </r>
  <r>
    <x v="5"/>
    <n v="5540246191596"/>
    <x v="0"/>
    <n v="209"/>
  </r>
  <r>
    <x v="5"/>
    <n v="5540246191718"/>
    <x v="1"/>
    <n v="1949"/>
  </r>
  <r>
    <x v="5"/>
    <n v="5540246191736"/>
    <x v="2"/>
    <n v="270"/>
  </r>
  <r>
    <x v="5"/>
    <n v="5540246192102"/>
    <x v="2"/>
    <n v="6988"/>
  </r>
  <r>
    <x v="5"/>
    <n v="5540246192148"/>
    <x v="1"/>
    <n v="7239"/>
  </r>
  <r>
    <x v="5"/>
    <n v="5540246192209"/>
    <x v="1"/>
    <n v="1142"/>
  </r>
  <r>
    <x v="5"/>
    <n v="5540246192264"/>
    <x v="2"/>
    <n v="1225"/>
  </r>
  <r>
    <x v="5"/>
    <n v="5540246192265"/>
    <x v="2"/>
    <n v="687"/>
  </r>
  <r>
    <x v="5"/>
    <n v="5540246192462"/>
    <x v="1"/>
    <n v="251"/>
  </r>
  <r>
    <x v="5"/>
    <n v="5540246192518"/>
    <x v="1"/>
    <n v="3332"/>
  </r>
  <r>
    <x v="5"/>
    <n v="5540246192571"/>
    <x v="1"/>
    <n v="961"/>
  </r>
  <r>
    <x v="5"/>
    <n v="5540246192594"/>
    <x v="1"/>
    <n v="112"/>
  </r>
  <r>
    <x v="5"/>
    <n v="5540246192831"/>
    <x v="1"/>
    <n v="372"/>
  </r>
  <r>
    <x v="5"/>
    <n v="5540246192907"/>
    <x v="3"/>
    <n v="1365"/>
  </r>
  <r>
    <x v="5"/>
    <n v="5540246193316"/>
    <x v="0"/>
    <n v="469"/>
  </r>
  <r>
    <x v="5"/>
    <n v="5540246193409"/>
    <x v="0"/>
    <n v="100"/>
  </r>
  <r>
    <x v="5"/>
    <n v="5540246193878"/>
    <x v="3"/>
    <n v="12842"/>
  </r>
  <r>
    <x v="5"/>
    <n v="5540246194467"/>
    <x v="0"/>
    <n v="40536"/>
  </r>
  <r>
    <x v="5"/>
    <n v="5540246194478"/>
    <x v="4"/>
    <n v="1341"/>
  </r>
  <r>
    <x v="5"/>
    <n v="5540246194632"/>
    <x v="0"/>
    <n v="2140"/>
  </r>
  <r>
    <x v="5"/>
    <n v="5540246194790"/>
    <x v="1"/>
    <n v="1984"/>
  </r>
  <r>
    <x v="5"/>
    <n v="5540246195096"/>
    <x v="1"/>
    <n v="1699"/>
  </r>
  <r>
    <x v="5"/>
    <n v="5540246195241"/>
    <x v="1"/>
    <n v="395"/>
  </r>
  <r>
    <x v="5"/>
    <n v="5540246195242"/>
    <x v="1"/>
    <n v="996"/>
  </r>
  <r>
    <x v="5"/>
    <n v="5540246195250"/>
    <x v="0"/>
    <n v="242"/>
  </r>
  <r>
    <x v="5"/>
    <n v="5540246195653"/>
    <x v="4"/>
    <n v="404"/>
  </r>
  <r>
    <x v="6"/>
    <n v="5540246170256"/>
    <x v="0"/>
    <n v="3951"/>
  </r>
  <r>
    <x v="6"/>
    <n v="5540246171759"/>
    <x v="1"/>
    <n v="5188"/>
  </r>
  <r>
    <x v="6"/>
    <n v="5540246171888"/>
    <x v="0"/>
    <n v="1293"/>
  </r>
  <r>
    <x v="6"/>
    <n v="5540246172539"/>
    <x v="2"/>
    <n v="75"/>
  </r>
  <r>
    <x v="6"/>
    <n v="5540246172669"/>
    <x v="2"/>
    <n v="251"/>
  </r>
  <r>
    <x v="6"/>
    <n v="5540246172978"/>
    <x v="2"/>
    <n v="335"/>
  </r>
  <r>
    <x v="6"/>
    <n v="5540246173472"/>
    <x v="2"/>
    <n v="307"/>
  </r>
  <r>
    <x v="6"/>
    <n v="5540246173492"/>
    <x v="3"/>
    <n v="3675"/>
  </r>
  <r>
    <x v="6"/>
    <n v="5540246173685"/>
    <x v="4"/>
    <n v="49"/>
  </r>
  <r>
    <x v="6"/>
    <n v="5540246173686"/>
    <x v="4"/>
    <n v="151"/>
  </r>
  <r>
    <x v="6"/>
    <n v="5540246173906"/>
    <x v="3"/>
    <n v="3429"/>
  </r>
  <r>
    <x v="6"/>
    <n v="5540246174095"/>
    <x v="2"/>
    <n v="98"/>
  </r>
  <r>
    <x v="6"/>
    <n v="5540246174174"/>
    <x v="2"/>
    <n v="137"/>
  </r>
  <r>
    <x v="6"/>
    <n v="5540246175047"/>
    <x v="2"/>
    <n v="529"/>
  </r>
  <r>
    <x v="6"/>
    <n v="5540246175049"/>
    <x v="2"/>
    <n v="947"/>
  </r>
  <r>
    <x v="6"/>
    <n v="5540246175050"/>
    <x v="2"/>
    <n v="1379"/>
  </r>
  <r>
    <x v="6"/>
    <n v="5540246175372"/>
    <x v="0"/>
    <n v="1462"/>
  </r>
  <r>
    <x v="6"/>
    <n v="5540246176294"/>
    <x v="2"/>
    <n v="483"/>
  </r>
  <r>
    <x v="6"/>
    <n v="5540246176295"/>
    <x v="2"/>
    <n v="6905"/>
  </r>
  <r>
    <x v="6"/>
    <n v="5540246176699"/>
    <x v="2"/>
    <n v="7517"/>
  </r>
  <r>
    <x v="6"/>
    <n v="5540246177133"/>
    <x v="1"/>
    <n v="10707"/>
  </r>
  <r>
    <x v="6"/>
    <n v="5540246177376"/>
    <x v="0"/>
    <n v="1692"/>
  </r>
  <r>
    <x v="6"/>
    <n v="5540246180522"/>
    <x v="0"/>
    <n v="1337"/>
  </r>
  <r>
    <x v="6"/>
    <n v="5540246181016"/>
    <x v="3"/>
    <n v="16788"/>
  </r>
  <r>
    <x v="6"/>
    <n v="5540246181061"/>
    <x v="3"/>
    <n v="76839"/>
  </r>
  <r>
    <x v="6"/>
    <n v="5540246182684"/>
    <x v="0"/>
    <n v="455"/>
  </r>
  <r>
    <x v="6"/>
    <n v="5540246183130"/>
    <x v="1"/>
    <n v="5680"/>
  </r>
  <r>
    <x v="6"/>
    <n v="5540246183455"/>
    <x v="1"/>
    <n v="1044"/>
  </r>
  <r>
    <x v="6"/>
    <n v="5540246183537"/>
    <x v="1"/>
    <n v="6478"/>
  </r>
  <r>
    <x v="6"/>
    <n v="5540246183538"/>
    <x v="1"/>
    <n v="5160"/>
  </r>
  <r>
    <x v="6"/>
    <n v="5540246183541"/>
    <x v="1"/>
    <n v="766"/>
  </r>
  <r>
    <x v="6"/>
    <n v="5540246183542"/>
    <x v="1"/>
    <n v="1972"/>
  </r>
  <r>
    <x v="6"/>
    <n v="5540246183552"/>
    <x v="1"/>
    <n v="1541"/>
  </r>
  <r>
    <x v="6"/>
    <n v="5540246183554"/>
    <x v="1"/>
    <n v="1490"/>
  </r>
  <r>
    <x v="6"/>
    <n v="5540246183555"/>
    <x v="1"/>
    <n v="2098"/>
  </r>
  <r>
    <x v="6"/>
    <n v="5540246183558"/>
    <x v="1"/>
    <n v="4190"/>
  </r>
  <r>
    <x v="6"/>
    <n v="5540246183560"/>
    <x v="1"/>
    <n v="290"/>
  </r>
  <r>
    <x v="6"/>
    <n v="5540246183587"/>
    <x v="1"/>
    <n v="926"/>
  </r>
  <r>
    <x v="6"/>
    <n v="5540246183589"/>
    <x v="1"/>
    <n v="882"/>
  </r>
  <r>
    <x v="6"/>
    <n v="5540246183844"/>
    <x v="0"/>
    <n v="471"/>
  </r>
  <r>
    <x v="6"/>
    <n v="5540246184036"/>
    <x v="0"/>
    <n v="72"/>
  </r>
  <r>
    <x v="6"/>
    <n v="5540246185278"/>
    <x v="3"/>
    <n v="78498"/>
  </r>
  <r>
    <x v="6"/>
    <n v="5540246185429"/>
    <x v="2"/>
    <n v="56"/>
  </r>
  <r>
    <x v="6"/>
    <n v="5540246185562"/>
    <x v="2"/>
    <n v="265"/>
  </r>
  <r>
    <x v="6"/>
    <n v="5540246186010"/>
    <x v="4"/>
    <n v="86"/>
  </r>
  <r>
    <x v="6"/>
    <n v="5540246186011"/>
    <x v="4"/>
    <n v="79"/>
  </r>
  <r>
    <x v="6"/>
    <n v="5540246186017"/>
    <x v="4"/>
    <n v="52"/>
  </r>
  <r>
    <x v="6"/>
    <n v="5540246186325"/>
    <x v="2"/>
    <n v="279"/>
  </r>
  <r>
    <x v="6"/>
    <n v="5540246186351"/>
    <x v="1"/>
    <n v="1107"/>
  </r>
  <r>
    <x v="6"/>
    <n v="5540246186352"/>
    <x v="1"/>
    <n v="4037"/>
  </r>
  <r>
    <x v="6"/>
    <n v="5540246187882"/>
    <x v="4"/>
    <n v="40"/>
  </r>
  <r>
    <x v="6"/>
    <n v="5540246187987"/>
    <x v="2"/>
    <n v="2395"/>
  </r>
  <r>
    <x v="6"/>
    <n v="5540246187995"/>
    <x v="4"/>
    <n v="1889"/>
  </r>
  <r>
    <x v="6"/>
    <n v="5540246187996"/>
    <x v="4"/>
    <n v="272"/>
  </r>
  <r>
    <x v="6"/>
    <n v="5540246187997"/>
    <x v="4"/>
    <n v="286"/>
  </r>
  <r>
    <x v="6"/>
    <n v="5540246187998"/>
    <x v="4"/>
    <n v="1126"/>
  </r>
  <r>
    <x v="6"/>
    <n v="5540246188047"/>
    <x v="4"/>
    <n v="195"/>
  </r>
  <r>
    <x v="6"/>
    <n v="5540246188175"/>
    <x v="2"/>
    <n v="93"/>
  </r>
  <r>
    <x v="6"/>
    <n v="5540246188200"/>
    <x v="2"/>
    <n v="2265"/>
  </r>
  <r>
    <x v="6"/>
    <n v="5540246188512"/>
    <x v="4"/>
    <n v="323"/>
  </r>
  <r>
    <x v="6"/>
    <n v="5540246190092"/>
    <x v="4"/>
    <n v="307"/>
  </r>
  <r>
    <x v="6"/>
    <n v="5540246190727"/>
    <x v="0"/>
    <n v="1033"/>
  </r>
  <r>
    <x v="6"/>
    <n v="5540246190743"/>
    <x v="2"/>
    <n v="335"/>
  </r>
  <r>
    <x v="6"/>
    <n v="5540246190831"/>
    <x v="1"/>
    <n v="580"/>
  </r>
  <r>
    <x v="6"/>
    <n v="5540246190835"/>
    <x v="0"/>
    <n v="79"/>
  </r>
  <r>
    <x v="6"/>
    <n v="5540246191394"/>
    <x v="2"/>
    <n v="1740"/>
  </r>
  <r>
    <x v="6"/>
    <n v="5540246191594"/>
    <x v="2"/>
    <n v="1504"/>
  </r>
  <r>
    <x v="6"/>
    <n v="5540246191596"/>
    <x v="0"/>
    <n v="330"/>
  </r>
  <r>
    <x v="6"/>
    <n v="5540246191598"/>
    <x v="2"/>
    <n v="1601"/>
  </r>
  <r>
    <x v="6"/>
    <n v="5540246191718"/>
    <x v="1"/>
    <n v="1754"/>
  </r>
  <r>
    <x v="6"/>
    <n v="5540246191736"/>
    <x v="2"/>
    <n v="249"/>
  </r>
  <r>
    <x v="6"/>
    <n v="5540246192102"/>
    <x v="2"/>
    <n v="7237"/>
  </r>
  <r>
    <x v="6"/>
    <n v="5540246192148"/>
    <x v="1"/>
    <n v="20045"/>
  </r>
  <r>
    <x v="6"/>
    <n v="5540246192209"/>
    <x v="1"/>
    <n v="2604"/>
  </r>
  <r>
    <x v="6"/>
    <n v="5540246192462"/>
    <x v="1"/>
    <n v="1068"/>
  </r>
  <r>
    <x v="6"/>
    <n v="5540246192518"/>
    <x v="1"/>
    <n v="1253"/>
  </r>
  <r>
    <x v="6"/>
    <n v="5540246192571"/>
    <x v="1"/>
    <n v="2534"/>
  </r>
  <r>
    <x v="6"/>
    <n v="5540246192594"/>
    <x v="1"/>
    <n v="195"/>
  </r>
  <r>
    <x v="6"/>
    <n v="5540246192831"/>
    <x v="1"/>
    <n v="1235"/>
  </r>
  <r>
    <x v="6"/>
    <n v="5540246192907"/>
    <x v="3"/>
    <n v="1300"/>
  </r>
  <r>
    <x v="6"/>
    <n v="5540246193316"/>
    <x v="0"/>
    <n v="265"/>
  </r>
  <r>
    <x v="6"/>
    <n v="5540246193409"/>
    <x v="0"/>
    <n v="82"/>
  </r>
  <r>
    <x v="6"/>
    <n v="5540246193878"/>
    <x v="3"/>
    <n v="3736"/>
  </r>
  <r>
    <x v="6"/>
    <n v="5540246194467"/>
    <x v="0"/>
    <n v="61694"/>
  </r>
  <r>
    <x v="6"/>
    <n v="5540246194478"/>
    <x v="4"/>
    <n v="615"/>
  </r>
  <r>
    <x v="6"/>
    <n v="5540246194632"/>
    <x v="0"/>
    <n v="2963"/>
  </r>
  <r>
    <x v="6"/>
    <n v="5540246194790"/>
    <x v="1"/>
    <n v="4970"/>
  </r>
  <r>
    <x v="6"/>
    <n v="5540246194947"/>
    <x v="4"/>
    <n v="209"/>
  </r>
  <r>
    <x v="6"/>
    <n v="5540246195096"/>
    <x v="1"/>
    <n v="1560"/>
  </r>
  <r>
    <x v="6"/>
    <n v="5540246195195"/>
    <x v="4"/>
    <n v="54"/>
  </r>
  <r>
    <x v="6"/>
    <n v="5540246195241"/>
    <x v="1"/>
    <n v="1160"/>
  </r>
  <r>
    <x v="6"/>
    <n v="5540246195242"/>
    <x v="1"/>
    <n v="1506"/>
  </r>
  <r>
    <x v="6"/>
    <n v="5540246195250"/>
    <x v="0"/>
    <n v="516"/>
  </r>
  <r>
    <x v="6"/>
    <n v="5540246195653"/>
    <x v="4"/>
    <n v="205"/>
  </r>
  <r>
    <x v="6"/>
    <n v="5540246195944"/>
    <x v="2"/>
    <n v="812"/>
  </r>
  <r>
    <x v="6"/>
    <n v="5540246196046"/>
    <x v="0"/>
    <n v="239"/>
  </r>
  <r>
    <x v="6"/>
    <n v="5540246196092"/>
    <x v="3"/>
    <n v="1096"/>
  </r>
  <r>
    <x v="7"/>
    <n v="5540246170256"/>
    <x v="0"/>
    <n v="5390"/>
  </r>
  <r>
    <x v="7"/>
    <n v="5540246171759"/>
    <x v="1"/>
    <n v="5455"/>
  </r>
  <r>
    <x v="7"/>
    <n v="5540246171888"/>
    <x v="0"/>
    <n v="1641"/>
  </r>
  <r>
    <x v="7"/>
    <n v="5540246172539"/>
    <x v="2"/>
    <n v="33"/>
  </r>
  <r>
    <x v="7"/>
    <n v="5540246172669"/>
    <x v="2"/>
    <n v="28"/>
  </r>
  <r>
    <x v="7"/>
    <n v="5540246172978"/>
    <x v="2"/>
    <n v="1587"/>
  </r>
  <r>
    <x v="7"/>
    <n v="5540246173472"/>
    <x v="2"/>
    <n v="446"/>
  </r>
  <r>
    <x v="7"/>
    <n v="5540246173492"/>
    <x v="3"/>
    <n v="2228"/>
  </r>
  <r>
    <x v="7"/>
    <n v="5540246173906"/>
    <x v="3"/>
    <n v="3392"/>
  </r>
  <r>
    <x v="7"/>
    <n v="5540246174095"/>
    <x v="2"/>
    <n v="56"/>
  </r>
  <r>
    <x v="7"/>
    <n v="5540246174174"/>
    <x v="2"/>
    <n v="35"/>
  </r>
  <r>
    <x v="7"/>
    <n v="5540246175047"/>
    <x v="2"/>
    <n v="140"/>
  </r>
  <r>
    <x v="7"/>
    <n v="5540246175049"/>
    <x v="2"/>
    <n v="585"/>
  </r>
  <r>
    <x v="7"/>
    <n v="5540246175050"/>
    <x v="2"/>
    <n v="1086"/>
  </r>
  <r>
    <x v="7"/>
    <n v="5540246176294"/>
    <x v="2"/>
    <n v="1300"/>
  </r>
  <r>
    <x v="7"/>
    <n v="5540246176295"/>
    <x v="2"/>
    <n v="6200"/>
  </r>
  <r>
    <x v="7"/>
    <n v="5540246176699"/>
    <x v="2"/>
    <n v="627"/>
  </r>
  <r>
    <x v="7"/>
    <n v="5540246177133"/>
    <x v="1"/>
    <n v="20846"/>
  </r>
  <r>
    <x v="7"/>
    <n v="5540246177376"/>
    <x v="0"/>
    <n v="1945"/>
  </r>
  <r>
    <x v="7"/>
    <n v="5540246180522"/>
    <x v="0"/>
    <n v="729"/>
  </r>
  <r>
    <x v="7"/>
    <n v="5540246181016"/>
    <x v="3"/>
    <n v="29427"/>
  </r>
  <r>
    <x v="7"/>
    <n v="5540246181061"/>
    <x v="3"/>
    <n v="80388"/>
  </r>
  <r>
    <x v="7"/>
    <n v="5540246182684"/>
    <x v="0"/>
    <n v="362"/>
  </r>
  <r>
    <x v="7"/>
    <n v="5540246183130"/>
    <x v="1"/>
    <n v="4511"/>
  </r>
  <r>
    <x v="7"/>
    <n v="5540246183455"/>
    <x v="1"/>
    <n v="418"/>
  </r>
  <r>
    <x v="7"/>
    <n v="5540246183537"/>
    <x v="1"/>
    <n v="2747"/>
  </r>
  <r>
    <x v="7"/>
    <n v="5540246183538"/>
    <x v="1"/>
    <n v="4548"/>
  </r>
  <r>
    <x v="7"/>
    <n v="5540246183541"/>
    <x v="1"/>
    <n v="2112"/>
  </r>
  <r>
    <x v="7"/>
    <n v="5540246183542"/>
    <x v="1"/>
    <n v="1114"/>
  </r>
  <r>
    <x v="7"/>
    <n v="5540246183547"/>
    <x v="3"/>
    <n v="9802"/>
  </r>
  <r>
    <x v="7"/>
    <n v="5540246183552"/>
    <x v="1"/>
    <n v="1318"/>
  </r>
  <r>
    <x v="7"/>
    <n v="5540246183554"/>
    <x v="1"/>
    <n v="1406"/>
  </r>
  <r>
    <x v="7"/>
    <n v="5540246183555"/>
    <x v="1"/>
    <n v="576"/>
  </r>
  <r>
    <x v="7"/>
    <n v="5540246183558"/>
    <x v="1"/>
    <n v="8051"/>
  </r>
  <r>
    <x v="7"/>
    <n v="5540246183560"/>
    <x v="1"/>
    <n v="448"/>
  </r>
  <r>
    <x v="7"/>
    <n v="5540246183587"/>
    <x v="1"/>
    <n v="1177"/>
  </r>
  <r>
    <x v="7"/>
    <n v="5540246183589"/>
    <x v="1"/>
    <n v="2355"/>
  </r>
  <r>
    <x v="7"/>
    <n v="5540246183844"/>
    <x v="0"/>
    <n v="481"/>
  </r>
  <r>
    <x v="7"/>
    <n v="5540246185278"/>
    <x v="3"/>
    <n v="56114"/>
  </r>
  <r>
    <x v="7"/>
    <n v="5540246185429"/>
    <x v="2"/>
    <n v="168"/>
  </r>
  <r>
    <x v="7"/>
    <n v="5540246185562"/>
    <x v="2"/>
    <n v="168"/>
  </r>
  <r>
    <x v="7"/>
    <n v="5540246186010"/>
    <x v="4"/>
    <n v="70"/>
  </r>
  <r>
    <x v="7"/>
    <n v="5540246186011"/>
    <x v="4"/>
    <n v="63"/>
  </r>
  <r>
    <x v="7"/>
    <n v="5540246186017"/>
    <x v="4"/>
    <n v="45"/>
  </r>
  <r>
    <x v="7"/>
    <n v="5540246186325"/>
    <x v="2"/>
    <n v="181"/>
  </r>
  <r>
    <x v="7"/>
    <n v="5540246186351"/>
    <x v="1"/>
    <n v="919"/>
  </r>
  <r>
    <x v="7"/>
    <n v="5540246186352"/>
    <x v="1"/>
    <n v="2123"/>
  </r>
  <r>
    <x v="7"/>
    <n v="5540246187882"/>
    <x v="4"/>
    <n v="195"/>
  </r>
  <r>
    <x v="7"/>
    <n v="5540246187987"/>
    <x v="2"/>
    <n v="335"/>
  </r>
  <r>
    <x v="7"/>
    <n v="5540246187995"/>
    <x v="4"/>
    <n v="3084"/>
  </r>
  <r>
    <x v="7"/>
    <n v="5540246187996"/>
    <x v="4"/>
    <n v="249"/>
  </r>
  <r>
    <x v="7"/>
    <n v="5540246187997"/>
    <x v="4"/>
    <n v="362"/>
  </r>
  <r>
    <x v="7"/>
    <n v="5540246187998"/>
    <x v="4"/>
    <n v="1891"/>
  </r>
  <r>
    <x v="7"/>
    <n v="5540246188047"/>
    <x v="4"/>
    <n v="158"/>
  </r>
  <r>
    <x v="7"/>
    <n v="5540246188175"/>
    <x v="2"/>
    <n v="19"/>
  </r>
  <r>
    <x v="7"/>
    <n v="5540246188200"/>
    <x v="2"/>
    <n v="632"/>
  </r>
  <r>
    <x v="7"/>
    <n v="5540246188512"/>
    <x v="4"/>
    <n v="323"/>
  </r>
  <r>
    <x v="7"/>
    <n v="5540246190092"/>
    <x v="4"/>
    <n v="272"/>
  </r>
  <r>
    <x v="7"/>
    <n v="5540246190727"/>
    <x v="0"/>
    <n v="93"/>
  </r>
  <r>
    <x v="7"/>
    <n v="5540246190743"/>
    <x v="2"/>
    <n v="209"/>
  </r>
  <r>
    <x v="7"/>
    <n v="5540246190831"/>
    <x v="1"/>
    <n v="580"/>
  </r>
  <r>
    <x v="7"/>
    <n v="5540246190835"/>
    <x v="0"/>
    <n v="52"/>
  </r>
  <r>
    <x v="7"/>
    <n v="5540246191394"/>
    <x v="2"/>
    <n v="1508"/>
  </r>
  <r>
    <x v="7"/>
    <n v="5540246191594"/>
    <x v="2"/>
    <n v="2979"/>
  </r>
  <r>
    <x v="7"/>
    <n v="5540246191596"/>
    <x v="0"/>
    <n v="147"/>
  </r>
  <r>
    <x v="7"/>
    <n v="5540246191598"/>
    <x v="2"/>
    <n v="1476"/>
  </r>
  <r>
    <x v="7"/>
    <n v="5540246191718"/>
    <x v="1"/>
    <n v="1754"/>
  </r>
  <r>
    <x v="7"/>
    <n v="5540246191736"/>
    <x v="2"/>
    <n v="898"/>
  </r>
  <r>
    <x v="7"/>
    <n v="5540246192102"/>
    <x v="2"/>
    <n v="3216"/>
  </r>
  <r>
    <x v="7"/>
    <n v="5540246192148"/>
    <x v="1"/>
    <n v="6682"/>
  </r>
  <r>
    <x v="7"/>
    <n v="5540246192209"/>
    <x v="1"/>
    <n v="3606"/>
  </r>
  <r>
    <x v="7"/>
    <n v="5540246192462"/>
    <x v="1"/>
    <n v="873"/>
  </r>
  <r>
    <x v="7"/>
    <n v="5540246192518"/>
    <x v="1"/>
    <n v="5012"/>
  </r>
  <r>
    <x v="7"/>
    <n v="5540246192571"/>
    <x v="1"/>
    <n v="1991"/>
  </r>
  <r>
    <x v="7"/>
    <n v="5540246192594"/>
    <x v="1"/>
    <n v="251"/>
  </r>
  <r>
    <x v="7"/>
    <n v="5540246192831"/>
    <x v="1"/>
    <n v="576"/>
  </r>
  <r>
    <x v="7"/>
    <n v="5540246192907"/>
    <x v="3"/>
    <n v="2404"/>
  </r>
  <r>
    <x v="7"/>
    <n v="5540246193316"/>
    <x v="0"/>
    <n v="864"/>
  </r>
  <r>
    <x v="7"/>
    <n v="5540246193409"/>
    <x v="0"/>
    <n v="77"/>
  </r>
  <r>
    <x v="7"/>
    <n v="5540246193878"/>
    <x v="3"/>
    <n v="13804"/>
  </r>
  <r>
    <x v="7"/>
    <n v="5540246194467"/>
    <x v="0"/>
    <n v="64422"/>
  </r>
  <r>
    <x v="7"/>
    <n v="5540246194478"/>
    <x v="4"/>
    <n v="14"/>
  </r>
  <r>
    <x v="7"/>
    <n v="5540246194632"/>
    <x v="0"/>
    <n v="1924"/>
  </r>
  <r>
    <x v="7"/>
    <n v="5540246194790"/>
    <x v="1"/>
    <n v="3174"/>
  </r>
  <r>
    <x v="7"/>
    <n v="5540246194947"/>
    <x v="4"/>
    <n v="68"/>
  </r>
  <r>
    <x v="7"/>
    <n v="5540246195096"/>
    <x v="1"/>
    <n v="1374"/>
  </r>
  <r>
    <x v="7"/>
    <n v="5540246195195"/>
    <x v="4"/>
    <n v="54"/>
  </r>
  <r>
    <x v="7"/>
    <n v="5540246195241"/>
    <x v="1"/>
    <n v="1184"/>
  </r>
  <r>
    <x v="7"/>
    <n v="5540246195242"/>
    <x v="1"/>
    <n v="1529"/>
  </r>
  <r>
    <x v="7"/>
    <n v="5540246195250"/>
    <x v="0"/>
    <n v="780"/>
  </r>
  <r>
    <x v="7"/>
    <n v="5540246195653"/>
    <x v="4"/>
    <n v="492"/>
  </r>
  <r>
    <x v="7"/>
    <n v="5540246195943"/>
    <x v="2"/>
    <n v="673"/>
  </r>
  <r>
    <x v="7"/>
    <n v="5540246195944"/>
    <x v="2"/>
    <n v="140"/>
  </r>
  <r>
    <x v="7"/>
    <n v="5540246195999"/>
    <x v="1"/>
    <n v="5012"/>
  </r>
  <r>
    <x v="7"/>
    <n v="5540246196002"/>
    <x v="2"/>
    <n v="845"/>
  </r>
  <r>
    <x v="7"/>
    <n v="5540246196046"/>
    <x v="0"/>
    <n v="919"/>
  </r>
  <r>
    <x v="7"/>
    <n v="5540246196065"/>
    <x v="0"/>
    <n v="891"/>
  </r>
  <r>
    <x v="7"/>
    <n v="5540246196092"/>
    <x v="3"/>
    <n v="1782"/>
  </r>
  <r>
    <x v="7"/>
    <n v="5540246196148"/>
    <x v="4"/>
    <n v="362"/>
  </r>
  <r>
    <x v="8"/>
    <n v="5540246170256"/>
    <x v="0"/>
    <n v="8503"/>
  </r>
  <r>
    <x v="8"/>
    <n v="5540246171759"/>
    <x v="1"/>
    <n v="2636"/>
  </r>
  <r>
    <x v="8"/>
    <n v="5540246171888"/>
    <x v="0"/>
    <n v="1297"/>
  </r>
  <r>
    <x v="8"/>
    <n v="5540246172539"/>
    <x v="2"/>
    <n v="49"/>
  </r>
  <r>
    <x v="8"/>
    <n v="5540246172669"/>
    <x v="2"/>
    <n v="265"/>
  </r>
  <r>
    <x v="8"/>
    <n v="5540246172978"/>
    <x v="2"/>
    <n v="1170"/>
  </r>
  <r>
    <x v="8"/>
    <n v="5540246173472"/>
    <x v="2"/>
    <n v="348"/>
  </r>
  <r>
    <x v="8"/>
    <n v="5540246173492"/>
    <x v="3"/>
    <n v="891"/>
  </r>
  <r>
    <x v="8"/>
    <n v="5540246173906"/>
    <x v="3"/>
    <n v="2037"/>
  </r>
  <r>
    <x v="8"/>
    <n v="5540246174095"/>
    <x v="2"/>
    <n v="35"/>
  </r>
  <r>
    <x v="8"/>
    <n v="5540246174174"/>
    <x v="2"/>
    <n v="91"/>
  </r>
  <r>
    <x v="8"/>
    <n v="5540246175047"/>
    <x v="2"/>
    <n v="404"/>
  </r>
  <r>
    <x v="8"/>
    <n v="5540246175049"/>
    <x v="2"/>
    <n v="140"/>
  </r>
  <r>
    <x v="8"/>
    <n v="5540246175050"/>
    <x v="2"/>
    <n v="474"/>
  </r>
  <r>
    <x v="8"/>
    <n v="5540246176294"/>
    <x v="2"/>
    <n v="409"/>
  </r>
  <r>
    <x v="8"/>
    <n v="5540246176295"/>
    <x v="2"/>
    <n v="11886"/>
  </r>
  <r>
    <x v="8"/>
    <n v="5540246176699"/>
    <x v="2"/>
    <n v="4803"/>
  </r>
  <r>
    <x v="8"/>
    <n v="5540246177133"/>
    <x v="1"/>
    <n v="12366"/>
  </r>
  <r>
    <x v="8"/>
    <n v="5540246177376"/>
    <x v="0"/>
    <n v="928"/>
  </r>
  <r>
    <x v="8"/>
    <n v="5540246180522"/>
    <x v="0"/>
    <n v="543"/>
  </r>
  <r>
    <x v="8"/>
    <n v="5540246181016"/>
    <x v="3"/>
    <n v="17456"/>
  </r>
  <r>
    <x v="8"/>
    <n v="5540246181061"/>
    <x v="3"/>
    <n v="13886"/>
  </r>
  <r>
    <x v="8"/>
    <n v="5540246182684"/>
    <x v="0"/>
    <n v="226"/>
  </r>
  <r>
    <x v="8"/>
    <n v="5540246183130"/>
    <x v="1"/>
    <n v="11986"/>
  </r>
  <r>
    <x v="8"/>
    <n v="5540246183455"/>
    <x v="1"/>
    <n v="859"/>
  </r>
  <r>
    <x v="8"/>
    <n v="5540246183537"/>
    <x v="1"/>
    <n v="6200"/>
  </r>
  <r>
    <x v="8"/>
    <n v="5540246183538"/>
    <x v="1"/>
    <n v="3416"/>
  </r>
  <r>
    <x v="8"/>
    <n v="5540246183541"/>
    <x v="1"/>
    <n v="2413"/>
  </r>
  <r>
    <x v="8"/>
    <n v="5540246183547"/>
    <x v="3"/>
    <n v="1207"/>
  </r>
  <r>
    <x v="8"/>
    <n v="5540246183552"/>
    <x v="1"/>
    <n v="873"/>
  </r>
  <r>
    <x v="8"/>
    <n v="5540246183554"/>
    <x v="1"/>
    <n v="1782"/>
  </r>
  <r>
    <x v="8"/>
    <n v="5540246183555"/>
    <x v="1"/>
    <n v="3750"/>
  </r>
  <r>
    <x v="8"/>
    <n v="5540246183558"/>
    <x v="1"/>
    <n v="7146"/>
  </r>
  <r>
    <x v="8"/>
    <n v="5540246183560"/>
    <x v="1"/>
    <n v="1082"/>
  </r>
  <r>
    <x v="8"/>
    <n v="5540246183587"/>
    <x v="1"/>
    <n v="905"/>
  </r>
  <r>
    <x v="8"/>
    <n v="5540246183589"/>
    <x v="1"/>
    <n v="1021"/>
  </r>
  <r>
    <x v="8"/>
    <n v="5540246183844"/>
    <x v="0"/>
    <n v="256"/>
  </r>
  <r>
    <x v="8"/>
    <n v="5540246185429"/>
    <x v="2"/>
    <n v="126"/>
  </r>
  <r>
    <x v="8"/>
    <n v="5540246185562"/>
    <x v="2"/>
    <n v="362"/>
  </r>
  <r>
    <x v="8"/>
    <n v="5540246186010"/>
    <x v="4"/>
    <n v="56"/>
  </r>
  <r>
    <x v="8"/>
    <n v="5540246186011"/>
    <x v="4"/>
    <n v="52"/>
  </r>
  <r>
    <x v="8"/>
    <n v="5540246186017"/>
    <x v="4"/>
    <n v="35"/>
  </r>
  <r>
    <x v="8"/>
    <n v="5540246186325"/>
    <x v="2"/>
    <n v="362"/>
  </r>
  <r>
    <x v="8"/>
    <n v="5540246186351"/>
    <x v="1"/>
    <n v="731"/>
  </r>
  <r>
    <x v="8"/>
    <n v="5540246186352"/>
    <x v="1"/>
    <n v="2088"/>
  </r>
  <r>
    <x v="8"/>
    <n v="5540246187882"/>
    <x v="4"/>
    <n v="188"/>
  </r>
  <r>
    <x v="8"/>
    <n v="5540246187987"/>
    <x v="2"/>
    <n v="2339"/>
  </r>
  <r>
    <x v="8"/>
    <n v="5540246187995"/>
    <x v="4"/>
    <n v="3172"/>
  </r>
  <r>
    <x v="8"/>
    <n v="5540246187996"/>
    <x v="4"/>
    <n v="258"/>
  </r>
  <r>
    <x v="8"/>
    <n v="5540246187997"/>
    <x v="4"/>
    <n v="272"/>
  </r>
  <r>
    <x v="8"/>
    <n v="5540246187998"/>
    <x v="4"/>
    <n v="1467"/>
  </r>
  <r>
    <x v="8"/>
    <n v="5540246188047"/>
    <x v="4"/>
    <n v="128"/>
  </r>
  <r>
    <x v="8"/>
    <n v="5540246188175"/>
    <x v="2"/>
    <n v="168"/>
  </r>
  <r>
    <x v="8"/>
    <n v="5540246188200"/>
    <x v="2"/>
    <n v="632"/>
  </r>
  <r>
    <x v="8"/>
    <n v="5540246188512"/>
    <x v="4"/>
    <n v="323"/>
  </r>
  <r>
    <x v="8"/>
    <n v="5540246190092"/>
    <x v="4"/>
    <n v="230"/>
  </r>
  <r>
    <x v="8"/>
    <n v="5540246190727"/>
    <x v="0"/>
    <n v="1880"/>
  </r>
  <r>
    <x v="8"/>
    <n v="5540246190743"/>
    <x v="2"/>
    <n v="279"/>
  </r>
  <r>
    <x v="8"/>
    <n v="5540246190831"/>
    <x v="1"/>
    <n v="476"/>
  </r>
  <r>
    <x v="8"/>
    <n v="5540246190835"/>
    <x v="0"/>
    <n v="26"/>
  </r>
  <r>
    <x v="8"/>
    <n v="5540246191596"/>
    <x v="0"/>
    <n v="158"/>
  </r>
  <r>
    <x v="8"/>
    <n v="5540246191598"/>
    <x v="2"/>
    <n v="84"/>
  </r>
  <r>
    <x v="8"/>
    <n v="5540246191718"/>
    <x v="1"/>
    <n v="1462"/>
  </r>
  <r>
    <x v="8"/>
    <n v="5540246191736"/>
    <x v="2"/>
    <n v="817"/>
  </r>
  <r>
    <x v="8"/>
    <n v="5540246192102"/>
    <x v="2"/>
    <n v="9188"/>
  </r>
  <r>
    <x v="8"/>
    <n v="5540246192148"/>
    <x v="1"/>
    <n v="20045"/>
  </r>
  <r>
    <x v="8"/>
    <n v="5540246192209"/>
    <x v="1"/>
    <n v="4497"/>
  </r>
  <r>
    <x v="8"/>
    <n v="5540246192462"/>
    <x v="1"/>
    <n v="1133"/>
  </r>
  <r>
    <x v="8"/>
    <n v="5540246192518"/>
    <x v="1"/>
    <n v="6933"/>
  </r>
  <r>
    <x v="8"/>
    <n v="5540246192571"/>
    <x v="1"/>
    <n v="2423"/>
  </r>
  <r>
    <x v="8"/>
    <n v="5540246192594"/>
    <x v="1"/>
    <n v="1430"/>
  </r>
  <r>
    <x v="8"/>
    <n v="5540246192831"/>
    <x v="1"/>
    <n v="826"/>
  </r>
  <r>
    <x v="8"/>
    <n v="5540246192907"/>
    <x v="3"/>
    <n v="6654"/>
  </r>
  <r>
    <x v="8"/>
    <n v="5540246193316"/>
    <x v="0"/>
    <n v="270"/>
  </r>
  <r>
    <x v="8"/>
    <n v="5540246193409"/>
    <x v="0"/>
    <n v="63"/>
  </r>
  <r>
    <x v="8"/>
    <n v="5540246193878"/>
    <x v="3"/>
    <n v="29395"/>
  </r>
  <r>
    <x v="8"/>
    <n v="5540246194467"/>
    <x v="0"/>
    <n v="93209"/>
  </r>
  <r>
    <x v="8"/>
    <n v="5540246194632"/>
    <x v="0"/>
    <n v="2239"/>
  </r>
  <r>
    <x v="8"/>
    <n v="5540246194790"/>
    <x v="1"/>
    <n v="1504"/>
  </r>
  <r>
    <x v="8"/>
    <n v="5540246194947"/>
    <x v="4"/>
    <n v="230"/>
  </r>
  <r>
    <x v="8"/>
    <n v="5540246195096"/>
    <x v="1"/>
    <n v="1272"/>
  </r>
  <r>
    <x v="8"/>
    <n v="5540246195195"/>
    <x v="4"/>
    <n v="54"/>
  </r>
  <r>
    <x v="8"/>
    <n v="5540246195241"/>
    <x v="1"/>
    <n v="580"/>
  </r>
  <r>
    <x v="8"/>
    <n v="5540246195242"/>
    <x v="1"/>
    <n v="836"/>
  </r>
  <r>
    <x v="8"/>
    <n v="5540246195250"/>
    <x v="0"/>
    <n v="574"/>
  </r>
  <r>
    <x v="8"/>
    <n v="5540246195653"/>
    <x v="4"/>
    <n v="773"/>
  </r>
  <r>
    <x v="8"/>
    <n v="5540246195943"/>
    <x v="2"/>
    <n v="2622"/>
  </r>
  <r>
    <x v="8"/>
    <n v="5540246195944"/>
    <x v="2"/>
    <n v="2692"/>
  </r>
  <r>
    <x v="8"/>
    <n v="5540246195999"/>
    <x v="1"/>
    <n v="9779"/>
  </r>
  <r>
    <x v="8"/>
    <n v="5540246196002"/>
    <x v="2"/>
    <n v="819"/>
  </r>
  <r>
    <x v="8"/>
    <n v="5540246196046"/>
    <x v="0"/>
    <n v="720"/>
  </r>
  <r>
    <x v="8"/>
    <n v="5540246196065"/>
    <x v="0"/>
    <n v="775"/>
  </r>
  <r>
    <x v="8"/>
    <n v="5540246196092"/>
    <x v="3"/>
    <n v="557"/>
  </r>
  <r>
    <x v="8"/>
    <n v="5540246196148"/>
    <x v="4"/>
    <n v="659"/>
  </r>
  <r>
    <x v="8"/>
    <n v="5540246196466"/>
    <x v="0"/>
    <n v="817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58">
  <r>
    <s v="2022051426349855540246188047"/>
    <x v="0"/>
    <n v="142634985"/>
    <n v="5540246188047"/>
    <x v="0"/>
    <d v="2022-05-12T00:00:00"/>
    <n v="116"/>
  </r>
  <r>
    <s v="2022081426350405540246187995"/>
    <x v="1"/>
    <n v="142635040"/>
    <n v="5540246187995"/>
    <x v="0"/>
    <d v="2022-08-13T00:00:00"/>
    <n v="2320"/>
  </r>
  <r>
    <s v="2022051426450845540246188047"/>
    <x v="0"/>
    <n v="142645084"/>
    <n v="5540246188047"/>
    <x v="0"/>
    <d v="2022-05-12T00:00:00"/>
    <n v="116"/>
  </r>
  <r>
    <s v="2022051426451885540246190727"/>
    <x v="0"/>
    <n v="142645188"/>
    <n v="5540246190727"/>
    <x v="1"/>
    <d v="2022-05-06T00:00:00"/>
    <n v="877"/>
  </r>
  <r>
    <s v="2022051426451925540246192264"/>
    <x v="0"/>
    <n v="142645192"/>
    <n v="5540246192264"/>
    <x v="2"/>
    <d v="2022-05-03T00:00:00"/>
    <n v="1300"/>
  </r>
  <r>
    <s v="2022051426451925540246192265"/>
    <x v="0"/>
    <n v="142645192"/>
    <n v="5540246192265"/>
    <x v="2"/>
    <d v="2022-05-03T00:00:00"/>
    <n v="483"/>
  </r>
  <r>
    <s v="2022051426553455540246181061"/>
    <x v="0"/>
    <n v="142655345"/>
    <n v="5540246181061"/>
    <x v="3"/>
    <d v="2022-05-03T00:00:00"/>
    <n v="5099"/>
  </r>
  <r>
    <s v="2022051426553505540246193505"/>
    <x v="0"/>
    <n v="142655350"/>
    <n v="5540246193505"/>
    <x v="1"/>
    <d v="2022-05-02T00:00:00"/>
    <n v="14848"/>
  </r>
  <r>
    <s v="2022051426553515540246193505"/>
    <x v="0"/>
    <n v="142655351"/>
    <n v="5540246193505"/>
    <x v="1"/>
    <d v="2022-05-13T00:00:00"/>
    <n v="17818"/>
  </r>
  <r>
    <s v="2022051426653705540246188224"/>
    <x v="0"/>
    <n v="142665370"/>
    <n v="5540246188224"/>
    <x v="3"/>
    <d v="2022-05-02T00:00:00"/>
    <n v="1207"/>
  </r>
  <r>
    <s v="2022051426653795540246180522"/>
    <x v="0"/>
    <n v="142665379"/>
    <n v="5540246180522"/>
    <x v="1"/>
    <d v="2022-05-01T00:00:00"/>
    <n v="1337"/>
  </r>
  <r>
    <s v="2022051426654205540246192264"/>
    <x v="0"/>
    <n v="142665420"/>
    <n v="5540246192264"/>
    <x v="2"/>
    <d v="2022-05-24T00:00:00"/>
    <n v="1485"/>
  </r>
  <r>
    <s v="2022051426654205540246192265"/>
    <x v="0"/>
    <n v="142665420"/>
    <n v="5540246192265"/>
    <x v="2"/>
    <d v="2022-05-24T00:00:00"/>
    <n v="297"/>
  </r>
  <r>
    <s v="2022051426654415540246173472"/>
    <x v="0"/>
    <n v="142665441"/>
    <n v="5540246173472"/>
    <x v="2"/>
    <d v="2022-05-01T00:00:00"/>
    <n v="307"/>
  </r>
  <r>
    <s v="2022051426654415540246175050"/>
    <x v="0"/>
    <n v="142665441"/>
    <n v="5540246175050"/>
    <x v="2"/>
    <d v="2022-05-01T00:00:00"/>
    <n v="279"/>
  </r>
  <r>
    <s v="2022051426654585540246182684"/>
    <x v="0"/>
    <n v="142665458"/>
    <n v="5540246182684"/>
    <x v="1"/>
    <d v="2022-05-01T00:00:00"/>
    <n v="186"/>
  </r>
  <r>
    <s v="2022051426654585540246183844"/>
    <x v="0"/>
    <n v="142665458"/>
    <n v="5540246183844"/>
    <x v="1"/>
    <d v="2022-05-01T00:00:00"/>
    <n v="140"/>
  </r>
  <r>
    <s v="2022051426654885540246170256"/>
    <x v="0"/>
    <n v="142665488"/>
    <n v="5540246170256"/>
    <x v="1"/>
    <d v="2022-05-06T00:00:00"/>
    <n v="2645"/>
  </r>
  <r>
    <s v="2022051426654885540246171888"/>
    <x v="0"/>
    <n v="142665488"/>
    <n v="5540246171888"/>
    <x v="1"/>
    <d v="2022-05-06T00:00:00"/>
    <n v="910"/>
  </r>
  <r>
    <s v="2022051426654905540246177376"/>
    <x v="0"/>
    <n v="142665490"/>
    <n v="5540246177376"/>
    <x v="1"/>
    <d v="2022-05-12T00:00:00"/>
    <n v="1244"/>
  </r>
  <r>
    <s v="2022051426655155540246174095"/>
    <x v="0"/>
    <n v="142665515"/>
    <n v="5540246174095"/>
    <x v="2"/>
    <d v="2022-05-05T00:00:00"/>
    <n v="84"/>
  </r>
  <r>
    <s v="2022051426655155540246190743"/>
    <x v="0"/>
    <n v="142665515"/>
    <n v="5540246190743"/>
    <x v="2"/>
    <d v="2022-05-05T00:00:00"/>
    <n v="279"/>
  </r>
  <r>
    <s v="2022051426655205540246173906"/>
    <x v="0"/>
    <n v="142665520"/>
    <n v="5540246173906"/>
    <x v="3"/>
    <d v="2022-05-06T00:00:00"/>
    <n v="1634"/>
  </r>
  <r>
    <s v="2022051426655205540246181016"/>
    <x v="0"/>
    <n v="142665520"/>
    <n v="5540246181016"/>
    <x v="3"/>
    <d v="2022-05-06T00:00:00"/>
    <n v="8909"/>
  </r>
  <r>
    <s v="2022051426755505540246188583"/>
    <x v="0"/>
    <n v="142675550"/>
    <n v="5540246188583"/>
    <x v="1"/>
    <d v="2022-05-01T00:00:00"/>
    <n v="2784"/>
  </r>
  <r>
    <s v="2022051426755535540246175047"/>
    <x v="0"/>
    <n v="142675553"/>
    <n v="5540246175047"/>
    <x v="2"/>
    <d v="2022-05-05T00:00:00"/>
    <n v="418"/>
  </r>
  <r>
    <s v="2022051426755545540246174095"/>
    <x v="0"/>
    <n v="142675554"/>
    <n v="5540246174095"/>
    <x v="2"/>
    <d v="2022-05-09T00:00:00"/>
    <n v="140"/>
  </r>
  <r>
    <s v="2022051426755545540246175049"/>
    <x v="0"/>
    <n v="142675554"/>
    <n v="5540246175049"/>
    <x v="2"/>
    <d v="2022-05-09T00:00:00"/>
    <n v="223"/>
  </r>
  <r>
    <s v="2022051426755545540246175050"/>
    <x v="0"/>
    <n v="142675554"/>
    <n v="5540246175050"/>
    <x v="2"/>
    <d v="2022-05-09T00:00:00"/>
    <n v="836"/>
  </r>
  <r>
    <s v="2022051426755555540246173472"/>
    <x v="0"/>
    <n v="142675555"/>
    <n v="5540246173472"/>
    <x v="2"/>
    <d v="2022-05-15T00:00:00"/>
    <n v="557"/>
  </r>
  <r>
    <s v="2022051426755625540246184617"/>
    <x v="0"/>
    <n v="142675562"/>
    <n v="5540246184617"/>
    <x v="4"/>
    <d v="2022-05-05T00:00:00"/>
    <n v="18338"/>
  </r>
  <r>
    <s v="2022051426755655540246170256"/>
    <x v="0"/>
    <n v="142675565"/>
    <n v="5540246170256"/>
    <x v="1"/>
    <d v="2022-05-05T00:00:00"/>
    <n v="1764"/>
  </r>
  <r>
    <s v="2022051426755655540246171888"/>
    <x v="0"/>
    <n v="142675565"/>
    <n v="5540246171888"/>
    <x v="1"/>
    <d v="2022-05-05T00:00:00"/>
    <n v="1560"/>
  </r>
  <r>
    <s v="2022051426755765540246172978"/>
    <x v="0"/>
    <n v="142675576"/>
    <n v="5540246172978"/>
    <x v="2"/>
    <d v="2022-05-01T00:00:00"/>
    <n v="836"/>
  </r>
  <r>
    <s v="2022051426755765540246174174"/>
    <x v="0"/>
    <n v="142675576"/>
    <n v="5540246174174"/>
    <x v="2"/>
    <d v="2022-05-01T00:00:00"/>
    <n v="232"/>
  </r>
  <r>
    <s v="2022051426755765540246176295"/>
    <x v="0"/>
    <n v="142675576"/>
    <n v="5540246176295"/>
    <x v="2"/>
    <d v="2022-05-01T00:00:00"/>
    <n v="7424"/>
  </r>
  <r>
    <s v="2022051426755765540246184808"/>
    <x v="0"/>
    <n v="142675576"/>
    <n v="5540246184808"/>
    <x v="2"/>
    <d v="2022-05-01T00:00:00"/>
    <n v="2088"/>
  </r>
  <r>
    <s v="2022051426755765540246187987"/>
    <x v="0"/>
    <n v="142675576"/>
    <n v="5540246187987"/>
    <x v="2"/>
    <d v="2022-05-01T00:00:00"/>
    <n v="4455"/>
  </r>
  <r>
    <s v="2022051426755815540246177132"/>
    <x v="0"/>
    <n v="142675581"/>
    <n v="5540246177132"/>
    <x v="4"/>
    <d v="2022-05-01T00:00:00"/>
    <n v="9280"/>
  </r>
  <r>
    <s v="2022051426755815540246177133"/>
    <x v="0"/>
    <n v="142675581"/>
    <n v="5540246177133"/>
    <x v="4"/>
    <d v="2022-05-01T00:00:00"/>
    <n v="5012"/>
  </r>
  <r>
    <s v="2022051426755815540246183562"/>
    <x v="0"/>
    <n v="142675581"/>
    <n v="5540246183562"/>
    <x v="4"/>
    <d v="2022-05-01T00:00:00"/>
    <n v="1021"/>
  </r>
  <r>
    <s v="2022051426755825540246174095"/>
    <x v="0"/>
    <n v="142675582"/>
    <n v="5540246174095"/>
    <x v="2"/>
    <d v="2022-05-13T00:00:00"/>
    <n v="70"/>
  </r>
  <r>
    <s v="2022051426755825540246175047"/>
    <x v="0"/>
    <n v="142675582"/>
    <n v="5540246175047"/>
    <x v="2"/>
    <d v="2022-05-13T00:00:00"/>
    <n v="140"/>
  </r>
  <r>
    <s v="2022051426755825540246175049"/>
    <x v="0"/>
    <n v="142675582"/>
    <n v="5540246175049"/>
    <x v="2"/>
    <d v="2022-05-13T00:00:00"/>
    <n v="418"/>
  </r>
  <r>
    <s v="2022051426755825540246175050"/>
    <x v="0"/>
    <n v="142675582"/>
    <n v="5540246175050"/>
    <x v="2"/>
    <d v="2022-05-13T00:00:00"/>
    <n v="696"/>
  </r>
  <r>
    <s v="2022051426755825540246190743"/>
    <x v="0"/>
    <n v="142675582"/>
    <n v="5540246190743"/>
    <x v="2"/>
    <d v="2022-05-13T00:00:00"/>
    <n v="140"/>
  </r>
  <r>
    <s v="2022051426755835540246188224"/>
    <x v="0"/>
    <n v="142675583"/>
    <n v="5540246188224"/>
    <x v="3"/>
    <d v="2022-05-12T00:00:00"/>
    <n v="986"/>
  </r>
  <r>
    <s v="2022051426755855540246183130"/>
    <x v="0"/>
    <n v="142675585"/>
    <n v="5540246183130"/>
    <x v="4"/>
    <d v="2022-05-06T00:00:00"/>
    <n v="2256"/>
  </r>
  <r>
    <s v="2022051426755855540246183537"/>
    <x v="0"/>
    <n v="142675585"/>
    <n v="5540246183537"/>
    <x v="4"/>
    <d v="2022-05-06T00:00:00"/>
    <n v="961"/>
  </r>
  <r>
    <s v="2022051426755855540246183538"/>
    <x v="0"/>
    <n v="142675585"/>
    <n v="5540246183538"/>
    <x v="4"/>
    <d v="2022-05-06T00:00:00"/>
    <n v="919"/>
  </r>
  <r>
    <s v="2022051426755875540246183558"/>
    <x v="0"/>
    <n v="142675587"/>
    <n v="5540246183558"/>
    <x v="4"/>
    <d v="2022-05-05T00:00:00"/>
    <n v="1300"/>
  </r>
  <r>
    <s v="2022051426755875540246183560"/>
    <x v="0"/>
    <n v="142675587"/>
    <n v="5540246183560"/>
    <x v="4"/>
    <d v="2022-05-05T00:00:00"/>
    <n v="223"/>
  </r>
  <r>
    <s v="2022051426755895540246183589"/>
    <x v="0"/>
    <n v="142675589"/>
    <n v="5540246183589"/>
    <x v="4"/>
    <d v="2022-05-13T00:00:00"/>
    <n v="1300"/>
  </r>
  <r>
    <s v="2022051426755965540246184617"/>
    <x v="0"/>
    <n v="142675596"/>
    <n v="5540246184617"/>
    <x v="4"/>
    <d v="2022-05-02T00:00:00"/>
    <n v="4585"/>
  </r>
  <r>
    <s v="2022051426756075540246173685"/>
    <x v="0"/>
    <n v="142675607"/>
    <n v="5540246173685"/>
    <x v="0"/>
    <d v="2022-05-12T00:00:00"/>
    <n v="891"/>
  </r>
  <r>
    <s v="2022051426756185540246171933"/>
    <x v="0"/>
    <n v="142675618"/>
    <n v="5540246171933"/>
    <x v="2"/>
    <d v="2022-05-02T00:00:00"/>
    <n v="279"/>
  </r>
  <r>
    <s v="2022051426756185540246176295"/>
    <x v="0"/>
    <n v="142675618"/>
    <n v="5540246176295"/>
    <x v="2"/>
    <d v="2022-05-02T00:00:00"/>
    <n v="7424"/>
  </r>
  <r>
    <s v="2022051426756185540246187987"/>
    <x v="0"/>
    <n v="142675618"/>
    <n v="5540246187987"/>
    <x v="2"/>
    <d v="2022-05-02T00:00:00"/>
    <n v="1782"/>
  </r>
  <r>
    <s v="2022051426756185540246188200"/>
    <x v="0"/>
    <n v="142675618"/>
    <n v="5540246188200"/>
    <x v="2"/>
    <d v="2022-05-02T00:00:00"/>
    <n v="372"/>
  </r>
  <r>
    <s v="2022051426756195540246172539"/>
    <x v="0"/>
    <n v="142675619"/>
    <n v="5540246172539"/>
    <x v="2"/>
    <d v="2022-05-02T00:00:00"/>
    <n v="70"/>
  </r>
  <r>
    <s v="2022051426756195540246172978"/>
    <x v="0"/>
    <n v="142675619"/>
    <n v="5540246172978"/>
    <x v="2"/>
    <d v="2022-05-02T00:00:00"/>
    <n v="836"/>
  </r>
  <r>
    <s v="2022051426756195540246184808"/>
    <x v="0"/>
    <n v="142675619"/>
    <n v="5540246184808"/>
    <x v="2"/>
    <d v="2022-05-02T00:00:00"/>
    <n v="2088"/>
  </r>
  <r>
    <s v="2022051426756385540246184617"/>
    <x v="0"/>
    <n v="142675638"/>
    <n v="5540246184617"/>
    <x v="4"/>
    <d v="2022-05-06T00:00:00"/>
    <n v="27506"/>
  </r>
  <r>
    <s v="2022051426756505540246191598"/>
    <x v="0"/>
    <n v="142675650"/>
    <n v="5540246191598"/>
    <x v="2"/>
    <d v="2022-05-02T00:00:00"/>
    <n v="1935"/>
  </r>
  <r>
    <s v="2022051426756525540246172978"/>
    <x v="0"/>
    <n v="142675652"/>
    <n v="5540246172978"/>
    <x v="2"/>
    <d v="2022-05-05T00:00:00"/>
    <n v="836"/>
  </r>
  <r>
    <s v="2022051426756525540246174174"/>
    <x v="0"/>
    <n v="142675652"/>
    <n v="5540246174174"/>
    <x v="2"/>
    <d v="2022-05-05T00:00:00"/>
    <n v="348"/>
  </r>
  <r>
    <s v="2022051426756525540246184808"/>
    <x v="0"/>
    <n v="142675652"/>
    <n v="5540246184808"/>
    <x v="2"/>
    <d v="2022-05-05T00:00:00"/>
    <n v="4176"/>
  </r>
  <r>
    <s v="2022051426756535540246171933"/>
    <x v="0"/>
    <n v="142675653"/>
    <n v="5540246171933"/>
    <x v="2"/>
    <d v="2022-05-05T00:00:00"/>
    <n v="557"/>
  </r>
  <r>
    <s v="2022051426756535540246187987"/>
    <x v="0"/>
    <n v="142675653"/>
    <n v="5540246187987"/>
    <x v="2"/>
    <d v="2022-05-05T00:00:00"/>
    <n v="4455"/>
  </r>
  <r>
    <s v="2022051426756685540246192907"/>
    <x v="0"/>
    <n v="142675668"/>
    <n v="5540246192907"/>
    <x v="3"/>
    <d v="2022-05-23T00:00:00"/>
    <n v="5568"/>
  </r>
  <r>
    <s v="2022051426756715540246171759"/>
    <x v="0"/>
    <n v="142675671"/>
    <n v="5540246171759"/>
    <x v="4"/>
    <d v="2022-05-06T00:00:00"/>
    <n v="2506"/>
  </r>
  <r>
    <s v="2022051426756715540246177132"/>
    <x v="0"/>
    <n v="142675671"/>
    <n v="5540246177132"/>
    <x v="4"/>
    <d v="2022-05-06T00:00:00"/>
    <n v="7888"/>
  </r>
  <r>
    <s v="2022051426756715540246177133"/>
    <x v="0"/>
    <n v="142675671"/>
    <n v="5540246177133"/>
    <x v="4"/>
    <d v="2022-05-06T00:00:00"/>
    <n v="5012"/>
  </r>
  <r>
    <s v="2022051426756715540246183562"/>
    <x v="0"/>
    <n v="142675671"/>
    <n v="5540246183562"/>
    <x v="4"/>
    <d v="2022-05-06T00:00:00"/>
    <n v="3132"/>
  </r>
  <r>
    <s v="2022051426756795540246183844"/>
    <x v="0"/>
    <n v="142675679"/>
    <n v="5540246183844"/>
    <x v="1"/>
    <d v="2022-05-05T00:00:00"/>
    <n v="93"/>
  </r>
  <r>
    <s v="2022051426856875540246172978"/>
    <x v="0"/>
    <n v="142685687"/>
    <n v="5540246172978"/>
    <x v="2"/>
    <d v="2022-05-06T00:00:00"/>
    <n v="836"/>
  </r>
  <r>
    <s v="2022051426856875540246174174"/>
    <x v="0"/>
    <n v="142685687"/>
    <n v="5540246174174"/>
    <x v="2"/>
    <d v="2022-05-06T00:00:00"/>
    <n v="232"/>
  </r>
  <r>
    <s v="2022051426856875540246184808"/>
    <x v="0"/>
    <n v="142685687"/>
    <n v="5540246184808"/>
    <x v="2"/>
    <d v="2022-05-06T00:00:00"/>
    <n v="2088"/>
  </r>
  <r>
    <s v="2022051426856885540246176294"/>
    <x v="0"/>
    <n v="142685688"/>
    <n v="5540246176294"/>
    <x v="2"/>
    <d v="2022-05-06T00:00:00"/>
    <n v="2970"/>
  </r>
  <r>
    <s v="2022051426856885540246176295"/>
    <x v="0"/>
    <n v="142685688"/>
    <n v="5540246176295"/>
    <x v="2"/>
    <d v="2022-05-06T00:00:00"/>
    <n v="7424"/>
  </r>
  <r>
    <s v="2022051426856885540246187987"/>
    <x v="0"/>
    <n v="142685688"/>
    <n v="5540246187987"/>
    <x v="2"/>
    <d v="2022-05-06T00:00:00"/>
    <n v="4455"/>
  </r>
  <r>
    <s v="2022051426856915540246181061"/>
    <x v="0"/>
    <n v="142685691"/>
    <n v="5540246181061"/>
    <x v="3"/>
    <d v="2022-05-19T00:00:00"/>
    <n v="4410"/>
  </r>
  <r>
    <s v="2022051426856915540246185278"/>
    <x v="0"/>
    <n v="142685691"/>
    <n v="5540246185278"/>
    <x v="3"/>
    <d v="2022-05-19T00:00:00"/>
    <n v="1120"/>
  </r>
  <r>
    <s v="2022051426856925540246187987"/>
    <x v="0"/>
    <n v="142685692"/>
    <n v="5540246187987"/>
    <x v="2"/>
    <d v="2022-05-02T00:00:00"/>
    <n v="446"/>
  </r>
  <r>
    <s v="2022051426856935540246190097"/>
    <x v="0"/>
    <n v="142685693"/>
    <n v="5540246190097"/>
    <x v="3"/>
    <d v="2022-05-12T00:00:00"/>
    <n v="6483"/>
  </r>
  <r>
    <s v="2022051426856945540246185429"/>
    <x v="0"/>
    <n v="142685694"/>
    <n v="5540246185429"/>
    <x v="2"/>
    <d v="2022-05-06T00:00:00"/>
    <n v="209"/>
  </r>
  <r>
    <s v="2022051426856945540246186325"/>
    <x v="0"/>
    <n v="142685694"/>
    <n v="5540246186325"/>
    <x v="2"/>
    <d v="2022-05-06T00:00:00"/>
    <n v="140"/>
  </r>
  <r>
    <s v="2022051426856995540246184036"/>
    <x v="0"/>
    <n v="142685699"/>
    <n v="5540246184036"/>
    <x v="1"/>
    <d v="2022-05-13T00:00:00"/>
    <n v="260"/>
  </r>
  <r>
    <s v="2022051426856995540246191596"/>
    <x v="0"/>
    <n v="142685699"/>
    <n v="5540246191596"/>
    <x v="1"/>
    <d v="2022-05-13T00:00:00"/>
    <n v="75"/>
  </r>
  <r>
    <s v="2022051426857005540246190835"/>
    <x v="0"/>
    <n v="142685700"/>
    <n v="5540246190835"/>
    <x v="1"/>
    <d v="2022-05-16T00:00:00"/>
    <n v="47"/>
  </r>
  <r>
    <s v="2022051426857015540246190835"/>
    <x v="0"/>
    <n v="142685701"/>
    <n v="5540246190835"/>
    <x v="1"/>
    <d v="2022-05-23T00:00:00"/>
    <n v="47"/>
  </r>
  <r>
    <s v="2022051426857025540246190727"/>
    <x v="0"/>
    <n v="142685702"/>
    <n v="5540246190727"/>
    <x v="1"/>
    <d v="2022-05-26T00:00:00"/>
    <n v="877"/>
  </r>
  <r>
    <s v="2022051426857055540246187995"/>
    <x v="0"/>
    <n v="142685705"/>
    <n v="5540246187995"/>
    <x v="0"/>
    <d v="2022-05-07T00:00:00"/>
    <n v="1253"/>
  </r>
  <r>
    <s v="2022051426857105540246171796"/>
    <x v="0"/>
    <n v="142685710"/>
    <n v="5540246171796"/>
    <x v="2"/>
    <d v="2022-05-06T00:00:00"/>
    <n v="1123"/>
  </r>
  <r>
    <s v="2022051426857125540246182684"/>
    <x v="0"/>
    <n v="142685712"/>
    <n v="5540246182684"/>
    <x v="1"/>
    <d v="2022-05-21T00:00:00"/>
    <n v="209"/>
  </r>
  <r>
    <s v="2022051426857125540246183844"/>
    <x v="0"/>
    <n v="142685712"/>
    <n v="5540246183844"/>
    <x v="1"/>
    <d v="2022-05-21T00:00:00"/>
    <n v="75"/>
  </r>
  <r>
    <s v="2022051426857145540246192505"/>
    <x v="0"/>
    <n v="142685714"/>
    <n v="5540246192505"/>
    <x v="4"/>
    <d v="2022-05-12T00:00:00"/>
    <n v="18375"/>
  </r>
  <r>
    <s v="2022061426857225540246173686"/>
    <x v="2"/>
    <n v="142685722"/>
    <n v="5540246173686"/>
    <x v="0"/>
    <d v="2022-06-11T00:00:00"/>
    <n v="279"/>
  </r>
  <r>
    <s v="2022051426857325540246172539"/>
    <x v="0"/>
    <n v="142685732"/>
    <n v="5540246172539"/>
    <x v="2"/>
    <d v="2022-05-07T00:00:00"/>
    <n v="47"/>
  </r>
  <r>
    <s v="2022051426857325540246172978"/>
    <x v="0"/>
    <n v="142685732"/>
    <n v="5540246172978"/>
    <x v="2"/>
    <d v="2022-05-07T00:00:00"/>
    <n v="585"/>
  </r>
  <r>
    <s v="2022051426857325540246174174"/>
    <x v="0"/>
    <n v="142685732"/>
    <n v="5540246174174"/>
    <x v="2"/>
    <d v="2022-05-07T00:00:00"/>
    <n v="464"/>
  </r>
  <r>
    <s v="2022051426857335540246171933"/>
    <x v="0"/>
    <n v="142685733"/>
    <n v="5540246171933"/>
    <x v="2"/>
    <d v="2022-05-07T00:00:00"/>
    <n v="669"/>
  </r>
  <r>
    <s v="2022051426857335540246176294"/>
    <x v="0"/>
    <n v="142685733"/>
    <n v="5540246176294"/>
    <x v="2"/>
    <d v="2022-05-07T00:00:00"/>
    <n v="1485"/>
  </r>
  <r>
    <s v="2022051426857335540246176295"/>
    <x v="0"/>
    <n v="142685733"/>
    <n v="5540246176295"/>
    <x v="2"/>
    <d v="2022-05-07T00:00:00"/>
    <n v="5940"/>
  </r>
  <r>
    <s v="2022051426857335540246187987"/>
    <x v="0"/>
    <n v="142685733"/>
    <n v="5540246187987"/>
    <x v="2"/>
    <d v="2022-05-07T00:00:00"/>
    <n v="3341"/>
  </r>
  <r>
    <s v="2022051426857365540246188200"/>
    <x v="0"/>
    <n v="142685736"/>
    <n v="5540246188200"/>
    <x v="2"/>
    <d v="2022-05-06T00:00:00"/>
    <n v="1856"/>
  </r>
  <r>
    <s v="2022051426857395540246175047"/>
    <x v="0"/>
    <n v="142685739"/>
    <n v="5540246175047"/>
    <x v="2"/>
    <d v="2022-05-15T00:00:00"/>
    <n v="279"/>
  </r>
  <r>
    <s v="2022051426857395540246175049"/>
    <x v="0"/>
    <n v="142685739"/>
    <n v="5540246175049"/>
    <x v="2"/>
    <d v="2022-05-15T00:00:00"/>
    <n v="557"/>
  </r>
  <r>
    <s v="2022051426857395540246175050"/>
    <x v="0"/>
    <n v="142685739"/>
    <n v="5540246175050"/>
    <x v="2"/>
    <d v="2022-05-15T00:00:00"/>
    <n v="557"/>
  </r>
  <r>
    <s v="2022051426857395540246190743"/>
    <x v="0"/>
    <n v="142685739"/>
    <n v="5540246190743"/>
    <x v="2"/>
    <d v="2022-05-15T00:00:00"/>
    <n v="251"/>
  </r>
  <r>
    <s v="2022051426857405540246171796"/>
    <x v="0"/>
    <n v="142685740"/>
    <n v="5540246171796"/>
    <x v="2"/>
    <d v="2022-05-09T00:00:00"/>
    <n v="1123"/>
  </r>
  <r>
    <s v="2022051426857595540246171933"/>
    <x v="0"/>
    <n v="142685759"/>
    <n v="5540246171933"/>
    <x v="2"/>
    <d v="2022-05-09T00:00:00"/>
    <n v="223"/>
  </r>
  <r>
    <s v="2022051426857595540246188200"/>
    <x v="0"/>
    <n v="142685759"/>
    <n v="5540246188200"/>
    <x v="2"/>
    <d v="2022-05-09T00:00:00"/>
    <n v="1485"/>
  </r>
  <r>
    <s v="2022051426857775540246184617"/>
    <x v="0"/>
    <n v="142685777"/>
    <n v="5540246184617"/>
    <x v="4"/>
    <d v="2022-05-07T00:00:00"/>
    <n v="22922"/>
  </r>
  <r>
    <s v="2022051426857805540246186351"/>
    <x v="0"/>
    <n v="142685780"/>
    <n v="5540246186351"/>
    <x v="4"/>
    <d v="2022-05-19T00:00:00"/>
    <n v="564"/>
  </r>
  <r>
    <s v="2022051426857805540246186352"/>
    <x v="0"/>
    <n v="142685780"/>
    <n v="5540246186352"/>
    <x v="4"/>
    <d v="2022-05-19T00:00:00"/>
    <n v="1880"/>
  </r>
  <r>
    <s v="2022051426857835540246170256"/>
    <x v="0"/>
    <n v="142685783"/>
    <n v="5540246170256"/>
    <x v="1"/>
    <d v="2022-05-21T00:00:00"/>
    <n v="3527"/>
  </r>
  <r>
    <s v="2022051426857835540246171888"/>
    <x v="0"/>
    <n v="142685783"/>
    <n v="5540246171888"/>
    <x v="1"/>
    <d v="2022-05-21T00:00:00"/>
    <n v="221"/>
  </r>
  <r>
    <s v="2022061426857935540246190092"/>
    <x v="2"/>
    <n v="142685793"/>
    <n v="5540246190092"/>
    <x v="0"/>
    <d v="2022-06-18T00:00:00"/>
    <n v="116"/>
  </r>
  <r>
    <s v="2022051426857975540246171933"/>
    <x v="0"/>
    <n v="142685797"/>
    <n v="5540246171933"/>
    <x v="2"/>
    <d v="2022-05-12T00:00:00"/>
    <n v="836"/>
  </r>
  <r>
    <s v="2022051426857985540246188175"/>
    <x v="0"/>
    <n v="142685798"/>
    <n v="5540246188175"/>
    <x v="2"/>
    <d v="2022-05-12T00:00:00"/>
    <n v="93"/>
  </r>
  <r>
    <s v="2022051426857985540246192102"/>
    <x v="0"/>
    <n v="142685798"/>
    <n v="5540246192102"/>
    <x v="2"/>
    <d v="2022-05-12T00:00:00"/>
    <n v="4009"/>
  </r>
  <r>
    <s v="2022051426858025540246171759"/>
    <x v="0"/>
    <n v="142685802"/>
    <n v="5540246171759"/>
    <x v="4"/>
    <d v="2022-05-13T00:00:00"/>
    <n v="6264"/>
  </r>
  <r>
    <s v="2022051426858025540246177132"/>
    <x v="0"/>
    <n v="142685802"/>
    <n v="5540246177132"/>
    <x v="4"/>
    <d v="2022-05-13T00:00:00"/>
    <n v="7888"/>
  </r>
  <r>
    <s v="2022051426858025540246177133"/>
    <x v="0"/>
    <n v="142685802"/>
    <n v="5540246177133"/>
    <x v="4"/>
    <d v="2022-05-13T00:00:00"/>
    <n v="6125"/>
  </r>
  <r>
    <s v="2022051426858075540246188583"/>
    <x v="0"/>
    <n v="142685807"/>
    <n v="5540246188583"/>
    <x v="1"/>
    <d v="2022-05-15T00:00:00"/>
    <n v="2784"/>
  </r>
  <r>
    <s v="2022061426858115540246192264"/>
    <x v="2"/>
    <n v="142685811"/>
    <n v="5540246192264"/>
    <x v="2"/>
    <d v="2022-06-09T00:00:00"/>
    <n v="483"/>
  </r>
  <r>
    <s v="2022061426858115540246192265"/>
    <x v="2"/>
    <n v="142685811"/>
    <n v="5540246192265"/>
    <x v="2"/>
    <d v="2022-06-09T00:00:00"/>
    <n v="1300"/>
  </r>
  <r>
    <s v="2022061426858125540246192264"/>
    <x v="2"/>
    <n v="142685812"/>
    <n v="5540246192264"/>
    <x v="2"/>
    <d v="2022-06-16T00:00:00"/>
    <n v="928"/>
  </r>
  <r>
    <s v="2022061426858125540246192265"/>
    <x v="2"/>
    <n v="142685812"/>
    <n v="5540246192265"/>
    <x v="2"/>
    <d v="2022-06-16T00:00:00"/>
    <n v="854"/>
  </r>
  <r>
    <s v="2022051426858145540246186011"/>
    <x v="0"/>
    <n v="142685814"/>
    <n v="5540246186011"/>
    <x v="0"/>
    <d v="2022-05-09T00:00:00"/>
    <n v="47"/>
  </r>
  <r>
    <s v="2022051426858175540246192264"/>
    <x v="0"/>
    <n v="142685817"/>
    <n v="5540246192264"/>
    <x v="2"/>
    <d v="2022-05-23T00:00:00"/>
    <n v="297"/>
  </r>
  <r>
    <s v="2022051426858175540246192265"/>
    <x v="0"/>
    <n v="142685817"/>
    <n v="5540246192265"/>
    <x v="2"/>
    <d v="2022-05-23T00:00:00"/>
    <n v="1485"/>
  </r>
  <r>
    <s v="2022051426958345540246172669"/>
    <x v="0"/>
    <n v="142695834"/>
    <n v="5540246172669"/>
    <x v="2"/>
    <d v="2022-05-13T00:00:00"/>
    <n v="279"/>
  </r>
  <r>
    <s v="2022051426958345540246172978"/>
    <x v="0"/>
    <n v="142695834"/>
    <n v="5540246172978"/>
    <x v="2"/>
    <d v="2022-05-13T00:00:00"/>
    <n v="1253"/>
  </r>
  <r>
    <s v="2022051426958345540246188175"/>
    <x v="0"/>
    <n v="142695834"/>
    <n v="5540246188175"/>
    <x v="2"/>
    <d v="2022-05-13T00:00:00"/>
    <n v="93"/>
  </r>
  <r>
    <s v="2022051426958355540246171933"/>
    <x v="0"/>
    <n v="142695835"/>
    <n v="5540246171933"/>
    <x v="2"/>
    <d v="2022-05-13T00:00:00"/>
    <n v="557"/>
  </r>
  <r>
    <s v="2022051426958355540246176295"/>
    <x v="0"/>
    <n v="142695835"/>
    <n v="5540246176295"/>
    <x v="2"/>
    <d v="2022-05-13T00:00:00"/>
    <n v="4455"/>
  </r>
  <r>
    <s v="2022051426958355540246188200"/>
    <x v="0"/>
    <n v="142695835"/>
    <n v="5540246188200"/>
    <x v="2"/>
    <d v="2022-05-13T00:00:00"/>
    <n v="1263"/>
  </r>
  <r>
    <s v="2022051426958375540246183589"/>
    <x v="0"/>
    <n v="142695837"/>
    <n v="5540246183589"/>
    <x v="4"/>
    <d v="2022-05-19T00:00:00"/>
    <n v="1300"/>
  </r>
  <r>
    <s v="2022051426958375540246186351"/>
    <x v="0"/>
    <n v="142695837"/>
    <n v="5540246186351"/>
    <x v="4"/>
    <d v="2022-05-19T00:00:00"/>
    <n v="1128"/>
  </r>
  <r>
    <s v="2022051426958375540246186352"/>
    <x v="0"/>
    <n v="142695837"/>
    <n v="5540246186352"/>
    <x v="4"/>
    <d v="2022-05-19T00:00:00"/>
    <n v="1880"/>
  </r>
  <r>
    <s v="2022051426958395540246183554"/>
    <x v="0"/>
    <n v="142695839"/>
    <n v="5540246183554"/>
    <x v="4"/>
    <d v="2022-05-22T00:00:00"/>
    <n v="891"/>
  </r>
  <r>
    <s v="2022051426958395540246183556"/>
    <x v="0"/>
    <n v="142695839"/>
    <n v="5540246183556"/>
    <x v="4"/>
    <d v="2022-05-22T00:00:00"/>
    <n v="1782"/>
  </r>
  <r>
    <s v="2022051426958395540246183558"/>
    <x v="0"/>
    <n v="142695839"/>
    <n v="5540246183558"/>
    <x v="4"/>
    <d v="2022-05-22T00:00:00"/>
    <n v="2599"/>
  </r>
  <r>
    <s v="2022051426958395540246192209"/>
    <x v="0"/>
    <n v="142695839"/>
    <n v="5540246192209"/>
    <x v="4"/>
    <d v="2022-05-22T00:00:00"/>
    <n v="2228"/>
  </r>
  <r>
    <s v="2022051426958395540246192462"/>
    <x v="0"/>
    <n v="142695839"/>
    <n v="5540246192462"/>
    <x v="4"/>
    <d v="2022-05-22T00:00:00"/>
    <n v="2228"/>
  </r>
  <r>
    <s v="2022051426958395540246192594"/>
    <x v="0"/>
    <n v="142695839"/>
    <n v="5540246192594"/>
    <x v="4"/>
    <d v="2022-05-22T00:00:00"/>
    <n v="743"/>
  </r>
  <r>
    <s v="2022051426958395540246192831"/>
    <x v="0"/>
    <n v="142695839"/>
    <n v="5540246192831"/>
    <x v="4"/>
    <d v="2022-05-22T00:00:00"/>
    <n v="1300"/>
  </r>
  <r>
    <s v="2022051426958425540246185429"/>
    <x v="0"/>
    <n v="142695842"/>
    <n v="5540246185429"/>
    <x v="2"/>
    <d v="2022-05-14T00:00:00"/>
    <n v="140"/>
  </r>
  <r>
    <s v="2022051426958455540246183130"/>
    <x v="0"/>
    <n v="142695845"/>
    <n v="5540246183130"/>
    <x v="4"/>
    <d v="2022-05-21T00:00:00"/>
    <n v="2819"/>
  </r>
  <r>
    <s v="2022051426958455540246183537"/>
    <x v="0"/>
    <n v="142695845"/>
    <n v="5540246183537"/>
    <x v="4"/>
    <d v="2022-05-21T00:00:00"/>
    <n v="961"/>
  </r>
  <r>
    <s v="2022051426958455540246183541"/>
    <x v="0"/>
    <n v="142695845"/>
    <n v="5540246183541"/>
    <x v="4"/>
    <d v="2022-05-21T00:00:00"/>
    <n v="1114"/>
  </r>
  <r>
    <s v="2022051426958455540246183555"/>
    <x v="0"/>
    <n v="142695845"/>
    <n v="5540246183555"/>
    <x v="4"/>
    <d v="2022-05-21T00:00:00"/>
    <n v="543"/>
  </r>
  <r>
    <s v="2022061426958485540246180522"/>
    <x v="2"/>
    <n v="142695848"/>
    <n v="5540246180522"/>
    <x v="1"/>
    <d v="2022-06-04T00:00:00"/>
    <n v="891"/>
  </r>
  <r>
    <s v="2022051426958565540246170256"/>
    <x v="0"/>
    <n v="142695856"/>
    <n v="5540246170256"/>
    <x v="1"/>
    <d v="2022-05-29T00:00:00"/>
    <n v="2822"/>
  </r>
  <r>
    <s v="2022051426958565540246171888"/>
    <x v="0"/>
    <n v="142695856"/>
    <n v="5540246171888"/>
    <x v="1"/>
    <d v="2022-05-29T00:00:00"/>
    <n v="130"/>
  </r>
  <r>
    <s v="2022061426958575540246170256"/>
    <x v="2"/>
    <n v="142695857"/>
    <n v="5540246170256"/>
    <x v="1"/>
    <d v="2022-06-10T00:00:00"/>
    <n v="2822"/>
  </r>
  <r>
    <s v="2022061426958575540246171888"/>
    <x v="2"/>
    <n v="142695857"/>
    <n v="5540246171888"/>
    <x v="1"/>
    <d v="2022-06-10T00:00:00"/>
    <n v="780"/>
  </r>
  <r>
    <s v="2022061426958585540246170256"/>
    <x v="2"/>
    <n v="142695858"/>
    <n v="5540246170256"/>
    <x v="1"/>
    <d v="2022-06-18T00:00:00"/>
    <n v="1940"/>
  </r>
  <r>
    <s v="2022061426958585540246171888"/>
    <x v="2"/>
    <n v="142695858"/>
    <n v="5540246171888"/>
    <x v="1"/>
    <d v="2022-06-18T00:00:00"/>
    <n v="520"/>
  </r>
  <r>
    <s v="2022051426958655540246184808"/>
    <x v="0"/>
    <n v="142695865"/>
    <n v="5540246184808"/>
    <x v="2"/>
    <d v="2022-05-14T00:00:00"/>
    <n v="836"/>
  </r>
  <r>
    <s v="2022051426958665540246171933"/>
    <x v="0"/>
    <n v="142695866"/>
    <n v="5540246171933"/>
    <x v="2"/>
    <d v="2022-05-14T00:00:00"/>
    <n v="1114"/>
  </r>
  <r>
    <s v="2022051426958665540246187987"/>
    <x v="0"/>
    <n v="142695866"/>
    <n v="5540246187987"/>
    <x v="2"/>
    <d v="2022-05-14T00:00:00"/>
    <n v="2228"/>
  </r>
  <r>
    <s v="2022051426958665540246188200"/>
    <x v="0"/>
    <n v="142695866"/>
    <n v="5540246188200"/>
    <x v="2"/>
    <d v="2022-05-14T00:00:00"/>
    <n v="1485"/>
  </r>
  <r>
    <s v="2022051426958675540246175372"/>
    <x v="0"/>
    <n v="142695867"/>
    <n v="5540246175372"/>
    <x v="1"/>
    <d v="2022-05-21T00:00:00"/>
    <n v="3341"/>
  </r>
  <r>
    <s v="2022051426958745540246193505"/>
    <x v="0"/>
    <n v="142695874"/>
    <n v="5540246193505"/>
    <x v="1"/>
    <d v="2022-05-15T00:00:00"/>
    <n v="35636"/>
  </r>
  <r>
    <s v="2022051426959065540246188175"/>
    <x v="0"/>
    <n v="142695906"/>
    <n v="5540246188175"/>
    <x v="2"/>
    <d v="2022-05-15T00:00:00"/>
    <n v="93"/>
  </r>
  <r>
    <s v="2022051426959075540246171933"/>
    <x v="0"/>
    <n v="142695907"/>
    <n v="5540246171933"/>
    <x v="2"/>
    <d v="2022-05-15T00:00:00"/>
    <n v="1114"/>
  </r>
  <r>
    <s v="2022051426959075540246187987"/>
    <x v="0"/>
    <n v="142695907"/>
    <n v="5540246187987"/>
    <x v="2"/>
    <d v="2022-05-15T00:00:00"/>
    <n v="1671"/>
  </r>
  <r>
    <s v="2022051426959075540246188200"/>
    <x v="0"/>
    <n v="142695907"/>
    <n v="5540246188200"/>
    <x v="2"/>
    <d v="2022-05-15T00:00:00"/>
    <n v="1114"/>
  </r>
  <r>
    <s v="2022051426959095540246175461"/>
    <x v="0"/>
    <n v="142695909"/>
    <n v="5540246175461"/>
    <x v="4"/>
    <d v="2022-05-19T00:00:00"/>
    <n v="15034"/>
  </r>
  <r>
    <s v="2022051426959095540246177132"/>
    <x v="0"/>
    <n v="142695909"/>
    <n v="5540246177132"/>
    <x v="4"/>
    <d v="2022-05-19T00:00:00"/>
    <n v="8816"/>
  </r>
  <r>
    <s v="2022051426959095540246177133"/>
    <x v="0"/>
    <n v="142695909"/>
    <n v="5540246177133"/>
    <x v="4"/>
    <d v="2022-05-19T00:00:00"/>
    <n v="546"/>
  </r>
  <r>
    <s v="2022051426959095540246183562"/>
    <x v="0"/>
    <n v="142695909"/>
    <n v="5540246183562"/>
    <x v="4"/>
    <d v="2022-05-19T00:00:00"/>
    <n v="1044"/>
  </r>
  <r>
    <s v="2022061426959145540246188512"/>
    <x v="2"/>
    <n v="142695914"/>
    <n v="5540246188512"/>
    <x v="0"/>
    <d v="2022-06-10T00:00:00"/>
    <n v="232"/>
  </r>
  <r>
    <s v="2022061426959145540246190092"/>
    <x v="2"/>
    <n v="142695914"/>
    <n v="5540246190092"/>
    <x v="0"/>
    <d v="2022-06-10T00:00:00"/>
    <n v="116"/>
  </r>
  <r>
    <s v="2022051426959215540246172669"/>
    <x v="0"/>
    <n v="142695921"/>
    <n v="5540246172669"/>
    <x v="2"/>
    <d v="2022-05-16T00:00:00"/>
    <n v="140"/>
  </r>
  <r>
    <s v="2022051426959215540246174174"/>
    <x v="0"/>
    <n v="142695921"/>
    <n v="5540246174174"/>
    <x v="2"/>
    <d v="2022-05-16T00:00:00"/>
    <n v="348"/>
  </r>
  <r>
    <s v="2022051426959225540246171933"/>
    <x v="0"/>
    <n v="142695922"/>
    <n v="5540246171933"/>
    <x v="2"/>
    <d v="2022-05-16T00:00:00"/>
    <n v="557"/>
  </r>
  <r>
    <s v="2022051426959225540246176294"/>
    <x v="0"/>
    <n v="142695922"/>
    <n v="5540246176294"/>
    <x v="2"/>
    <d v="2022-05-16T00:00:00"/>
    <n v="2970"/>
  </r>
  <r>
    <s v="2022051426959225540246176295"/>
    <x v="0"/>
    <n v="142695922"/>
    <n v="5540246176295"/>
    <x v="2"/>
    <d v="2022-05-16T00:00:00"/>
    <n v="7424"/>
  </r>
  <r>
    <s v="2022051426959225540246187987"/>
    <x v="0"/>
    <n v="142695922"/>
    <n v="5540246187987"/>
    <x v="2"/>
    <d v="2022-05-16T00:00:00"/>
    <n v="4455"/>
  </r>
  <r>
    <s v="2022051426959225540246188200"/>
    <x v="0"/>
    <n v="142695922"/>
    <n v="5540246188200"/>
    <x v="2"/>
    <d v="2022-05-16T00:00:00"/>
    <n v="1485"/>
  </r>
  <r>
    <s v="2022061426959315540246181061"/>
    <x v="2"/>
    <n v="142695931"/>
    <n v="5540246181061"/>
    <x v="3"/>
    <d v="2022-06-06T00:00:00"/>
    <n v="2068"/>
  </r>
  <r>
    <s v="2022061426959315540246183547"/>
    <x v="2"/>
    <n v="142695931"/>
    <n v="5540246183547"/>
    <x v="3"/>
    <d v="2022-06-06T00:00:00"/>
    <n v="15591"/>
  </r>
  <r>
    <s v="2022061426959315540246185278"/>
    <x v="2"/>
    <n v="142695931"/>
    <n v="5540246185278"/>
    <x v="3"/>
    <d v="2022-06-06T00:00:00"/>
    <n v="1120"/>
  </r>
  <r>
    <s v="2022061426959405540246173906"/>
    <x v="2"/>
    <n v="142695940"/>
    <n v="5540246173906"/>
    <x v="3"/>
    <d v="2022-06-05T00:00:00"/>
    <n v="2311"/>
  </r>
  <r>
    <s v="2022061426959405540246181016"/>
    <x v="2"/>
    <n v="142695940"/>
    <n v="5540246181016"/>
    <x v="3"/>
    <d v="2022-06-05T00:00:00"/>
    <n v="13364"/>
  </r>
  <r>
    <s v="2022051426959485540246176294"/>
    <x v="0"/>
    <n v="142695948"/>
    <n v="5540246176294"/>
    <x v="2"/>
    <d v="2022-05-19T00:00:00"/>
    <n v="2970"/>
  </r>
  <r>
    <s v="2022051426959485540246176295"/>
    <x v="0"/>
    <n v="142695948"/>
    <n v="5540246176295"/>
    <x v="2"/>
    <d v="2022-05-19T00:00:00"/>
    <n v="4455"/>
  </r>
  <r>
    <s v="2022051426959495540246174174"/>
    <x v="0"/>
    <n v="142695949"/>
    <n v="5540246174174"/>
    <x v="2"/>
    <d v="2022-05-19T00:00:00"/>
    <n v="696"/>
  </r>
  <r>
    <s v="2022051426959495540246188175"/>
    <x v="0"/>
    <n v="142695949"/>
    <n v="5540246188175"/>
    <x v="2"/>
    <d v="2022-05-19T00:00:00"/>
    <n v="232"/>
  </r>
  <r>
    <s v="2022061426959525540246193878"/>
    <x v="2"/>
    <n v="142695952"/>
    <n v="5540246193878"/>
    <x v="3"/>
    <d v="2022-06-04T00:00:00"/>
    <n v="11136"/>
  </r>
  <r>
    <s v="2022051426959565540246175047"/>
    <x v="0"/>
    <n v="142695956"/>
    <n v="5540246175047"/>
    <x v="2"/>
    <d v="2022-05-23T00:00:00"/>
    <n v="279"/>
  </r>
  <r>
    <s v="2022051426959565540246175049"/>
    <x v="0"/>
    <n v="142695956"/>
    <n v="5540246175049"/>
    <x v="2"/>
    <d v="2022-05-23T00:00:00"/>
    <n v="557"/>
  </r>
  <r>
    <s v="2022051426959565540246175050"/>
    <x v="0"/>
    <n v="142695956"/>
    <n v="5540246175050"/>
    <x v="2"/>
    <d v="2022-05-23T00:00:00"/>
    <n v="418"/>
  </r>
  <r>
    <s v="2022051426959565540246190743"/>
    <x v="0"/>
    <n v="142695956"/>
    <n v="5540246190743"/>
    <x v="2"/>
    <d v="2022-05-23T00:00:00"/>
    <n v="279"/>
  </r>
  <r>
    <s v="2022061426959625540246186010"/>
    <x v="2"/>
    <n v="142695962"/>
    <n v="5540246186010"/>
    <x v="0"/>
    <d v="2022-06-19T00:00:00"/>
    <n v="84"/>
  </r>
  <r>
    <s v="2022061426959625540246186011"/>
    <x v="2"/>
    <n v="142695962"/>
    <n v="5540246186011"/>
    <x v="0"/>
    <d v="2022-06-19T00:00:00"/>
    <n v="3"/>
  </r>
  <r>
    <s v="2022061426959625540246186017"/>
    <x v="2"/>
    <n v="142695962"/>
    <n v="5540246186017"/>
    <x v="0"/>
    <d v="2022-06-19T00:00:00"/>
    <n v="63"/>
  </r>
  <r>
    <s v="2022051426959705540246186325"/>
    <x v="0"/>
    <n v="142695970"/>
    <n v="5540246186325"/>
    <x v="2"/>
    <d v="2022-05-21T00:00:00"/>
    <n v="140"/>
  </r>
  <r>
    <s v="2022051426959785540246182684"/>
    <x v="0"/>
    <n v="142695978"/>
    <n v="5540246182684"/>
    <x v="1"/>
    <d v="2022-05-29T00:00:00"/>
    <n v="174"/>
  </r>
  <r>
    <s v="2022051426959785540246183844"/>
    <x v="0"/>
    <n v="142695978"/>
    <n v="5540246183844"/>
    <x v="1"/>
    <d v="2022-05-29T00:00:00"/>
    <n v="140"/>
  </r>
  <r>
    <s v="2022051426959815540246184036"/>
    <x v="0"/>
    <n v="142695981"/>
    <n v="5540246184036"/>
    <x v="1"/>
    <d v="2022-05-30T00:00:00"/>
    <n v="130"/>
  </r>
  <r>
    <s v="2022051426959815540246191596"/>
    <x v="0"/>
    <n v="142695981"/>
    <n v="5540246191596"/>
    <x v="1"/>
    <d v="2022-05-30T00:00:00"/>
    <n v="223"/>
  </r>
  <r>
    <s v="2022051426959815540246193505"/>
    <x v="0"/>
    <n v="142695981"/>
    <n v="5540246193505"/>
    <x v="1"/>
    <d v="2022-05-30T00:00:00"/>
    <n v="29696"/>
  </r>
  <r>
    <s v="2022081427060095540246187998"/>
    <x v="1"/>
    <n v="142706009"/>
    <n v="5540246187998"/>
    <x v="0"/>
    <d v="2022-08-13T00:00:00"/>
    <n v="1392"/>
  </r>
  <r>
    <s v="2022061427060125540246187995"/>
    <x v="2"/>
    <n v="142706012"/>
    <n v="5540246187995"/>
    <x v="0"/>
    <d v="2022-06-18T00:00:00"/>
    <n v="928"/>
  </r>
  <r>
    <s v="2022051427060185540246176294"/>
    <x v="0"/>
    <n v="142706018"/>
    <n v="5540246176294"/>
    <x v="2"/>
    <d v="2022-05-21T00:00:00"/>
    <n v="2228"/>
  </r>
  <r>
    <s v="2022051427060185540246176295"/>
    <x v="0"/>
    <n v="142706018"/>
    <n v="5540246176295"/>
    <x v="2"/>
    <d v="2022-05-21T00:00:00"/>
    <n v="7424"/>
  </r>
  <r>
    <s v="2022051427060185540246187987"/>
    <x v="0"/>
    <n v="142706018"/>
    <n v="5540246187987"/>
    <x v="2"/>
    <d v="2022-05-21T00:00:00"/>
    <n v="2228"/>
  </r>
  <r>
    <s v="2022051427060185540246188200"/>
    <x v="0"/>
    <n v="142706018"/>
    <n v="5540246188200"/>
    <x v="2"/>
    <d v="2022-05-21T00:00:00"/>
    <n v="1485"/>
  </r>
  <r>
    <s v="2022051427060195540246172669"/>
    <x v="0"/>
    <n v="142706019"/>
    <n v="5540246172669"/>
    <x v="2"/>
    <d v="2022-05-21T00:00:00"/>
    <n v="209"/>
  </r>
  <r>
    <s v="2022051427060195540246174174"/>
    <x v="0"/>
    <n v="142706019"/>
    <n v="5540246174174"/>
    <x v="2"/>
    <d v="2022-05-21T00:00:00"/>
    <n v="464"/>
  </r>
  <r>
    <s v="2022051427060245540246175049"/>
    <x v="0"/>
    <n v="142706024"/>
    <n v="5540246175049"/>
    <x v="2"/>
    <d v="2022-05-28T00:00:00"/>
    <n v="557"/>
  </r>
  <r>
    <s v="2022051427060245540246175050"/>
    <x v="0"/>
    <n v="142706024"/>
    <n v="5540246175050"/>
    <x v="2"/>
    <d v="2022-05-28T00:00:00"/>
    <n v="557"/>
  </r>
  <r>
    <s v="2022051427060245540246190743"/>
    <x v="0"/>
    <n v="142706024"/>
    <n v="5540246190743"/>
    <x v="2"/>
    <d v="2022-05-28T00:00:00"/>
    <n v="557"/>
  </r>
  <r>
    <s v="2022051427060405540246192518"/>
    <x v="0"/>
    <n v="142706040"/>
    <n v="5540246192518"/>
    <x v="4"/>
    <d v="2022-05-23T00:00:00"/>
    <n v="20463"/>
  </r>
  <r>
    <s v="2022051427060415540246176699"/>
    <x v="0"/>
    <n v="142706041"/>
    <n v="5540246176699"/>
    <x v="2"/>
    <d v="2022-05-21T00:00:00"/>
    <n v="4176"/>
  </r>
  <r>
    <s v="2022051427060485540246190097"/>
    <x v="0"/>
    <n v="142706048"/>
    <n v="5540246190097"/>
    <x v="3"/>
    <d v="2022-05-29T00:00:00"/>
    <n v="2909"/>
  </r>
  <r>
    <s v="2022051427060535540246176295"/>
    <x v="0"/>
    <n v="142706053"/>
    <n v="5540246176295"/>
    <x v="2"/>
    <d v="2022-05-22T00:00:00"/>
    <n v="4455"/>
  </r>
  <r>
    <s v="2022051427060565540246183589"/>
    <x v="0"/>
    <n v="142706056"/>
    <n v="5540246183589"/>
    <x v="4"/>
    <d v="2022-05-30T00:00:00"/>
    <n v="1300"/>
  </r>
  <r>
    <s v="2022051427060565540246186351"/>
    <x v="0"/>
    <n v="142706056"/>
    <n v="5540246186351"/>
    <x v="4"/>
    <d v="2022-05-30T00:00:00"/>
    <n v="564"/>
  </r>
  <r>
    <s v="2022051427060565540246186352"/>
    <x v="0"/>
    <n v="142706056"/>
    <n v="5540246186352"/>
    <x v="4"/>
    <d v="2022-05-30T00:00:00"/>
    <n v="2819"/>
  </r>
  <r>
    <s v="2022051427060585540246171759"/>
    <x v="0"/>
    <n v="142706058"/>
    <n v="5540246171759"/>
    <x v="4"/>
    <d v="2022-05-27T00:00:00"/>
    <n v="5012"/>
  </r>
  <r>
    <s v="2022051427060585540246177132"/>
    <x v="0"/>
    <n v="142706058"/>
    <n v="5540246177132"/>
    <x v="4"/>
    <d v="2022-05-27T00:00:00"/>
    <n v="7424"/>
  </r>
  <r>
    <s v="2022051427060585540246177133"/>
    <x v="0"/>
    <n v="142706058"/>
    <n v="5540246177133"/>
    <x v="4"/>
    <d v="2022-05-27T00:00:00"/>
    <n v="8445"/>
  </r>
  <r>
    <s v="2022051427060605540246188583"/>
    <x v="0"/>
    <n v="142706060"/>
    <n v="5540246188583"/>
    <x v="1"/>
    <d v="2022-05-26T00:00:00"/>
    <n v="2784"/>
  </r>
  <r>
    <s v="2022051427060675540246171933"/>
    <x v="0"/>
    <n v="142706067"/>
    <n v="5540246171933"/>
    <x v="2"/>
    <d v="2022-05-23T00:00:00"/>
    <n v="557"/>
  </r>
  <r>
    <s v="2022051427060675540246176294"/>
    <x v="0"/>
    <n v="142706067"/>
    <n v="5540246176294"/>
    <x v="2"/>
    <d v="2022-05-23T00:00:00"/>
    <n v="3712"/>
  </r>
  <r>
    <s v="2022051427060675540246176295"/>
    <x v="0"/>
    <n v="142706067"/>
    <n v="5540246176295"/>
    <x v="2"/>
    <d v="2022-05-23T00:00:00"/>
    <n v="7424"/>
  </r>
  <r>
    <s v="2022051427060675540246187987"/>
    <x v="0"/>
    <n v="142706067"/>
    <n v="5540246187987"/>
    <x v="2"/>
    <d v="2022-05-23T00:00:00"/>
    <n v="4455"/>
  </r>
  <r>
    <s v="2022051427060675540246188200"/>
    <x v="0"/>
    <n v="142706067"/>
    <n v="5540246188200"/>
    <x v="2"/>
    <d v="2022-05-23T00:00:00"/>
    <n v="743"/>
  </r>
  <r>
    <s v="2022051427060685540246172669"/>
    <x v="0"/>
    <n v="142706068"/>
    <n v="5540246172669"/>
    <x v="2"/>
    <d v="2022-05-23T00:00:00"/>
    <n v="279"/>
  </r>
  <r>
    <s v="2022051427060685540246172978"/>
    <x v="0"/>
    <n v="142706068"/>
    <n v="5540246172978"/>
    <x v="2"/>
    <d v="2022-05-23T00:00:00"/>
    <n v="1253"/>
  </r>
  <r>
    <s v="2022051427060685540246174174"/>
    <x v="0"/>
    <n v="142706068"/>
    <n v="5540246174174"/>
    <x v="2"/>
    <d v="2022-05-23T00:00:00"/>
    <n v="464"/>
  </r>
  <r>
    <s v="2022051427060685540246176699"/>
    <x v="0"/>
    <n v="142706068"/>
    <n v="5540246176699"/>
    <x v="2"/>
    <d v="2022-05-23T00:00:00"/>
    <n v="2088"/>
  </r>
  <r>
    <s v="2022051427060935540246172978"/>
    <x v="0"/>
    <n v="142706093"/>
    <n v="5540246172978"/>
    <x v="2"/>
    <d v="2022-05-26T00:00:00"/>
    <n v="418"/>
  </r>
  <r>
    <s v="2022051427060935540246174174"/>
    <x v="0"/>
    <n v="142706093"/>
    <n v="5540246174174"/>
    <x v="2"/>
    <d v="2022-05-26T00:00:00"/>
    <n v="232"/>
  </r>
  <r>
    <s v="2022051427060945540246171933"/>
    <x v="0"/>
    <n v="142706094"/>
    <n v="5540246171933"/>
    <x v="2"/>
    <d v="2022-05-26T00:00:00"/>
    <n v="557"/>
  </r>
  <r>
    <s v="2022051427060945540246187987"/>
    <x v="0"/>
    <n v="142706094"/>
    <n v="5540246187987"/>
    <x v="2"/>
    <d v="2022-05-26T00:00:00"/>
    <n v="2228"/>
  </r>
  <r>
    <s v="2022051427061015540246193999"/>
    <x v="0"/>
    <n v="142706101"/>
    <n v="5540246193999"/>
    <x v="4"/>
    <d v="2022-05-27T00:00:00"/>
    <n v="23490"/>
  </r>
  <r>
    <s v="2022051427061065540246183130"/>
    <x v="0"/>
    <n v="142706106"/>
    <n v="5540246183130"/>
    <x v="4"/>
    <d v="2022-05-29T00:00:00"/>
    <n v="1128"/>
  </r>
  <r>
    <s v="2022051427061065540246183455"/>
    <x v="0"/>
    <n v="142706106"/>
    <n v="5540246183455"/>
    <x v="4"/>
    <d v="2022-05-29T00:00:00"/>
    <n v="1044"/>
  </r>
  <r>
    <s v="2022051427061115540246171759"/>
    <x v="0"/>
    <n v="142706111"/>
    <n v="5540246171759"/>
    <x v="4"/>
    <d v="2022-05-30T00:00:00"/>
    <n v="2506"/>
  </r>
  <r>
    <s v="2022051427061115540246177132"/>
    <x v="0"/>
    <n v="142706111"/>
    <n v="5540246177132"/>
    <x v="4"/>
    <d v="2022-05-30T00:00:00"/>
    <n v="6496"/>
  </r>
  <r>
    <s v="2022051427061115540246183562"/>
    <x v="0"/>
    <n v="142706111"/>
    <n v="5540246183562"/>
    <x v="4"/>
    <d v="2022-05-30T00:00:00"/>
    <n v="2088"/>
  </r>
  <r>
    <s v="2022061427161135540246190097"/>
    <x v="2"/>
    <n v="142716113"/>
    <n v="5540246190097"/>
    <x v="3"/>
    <d v="2022-06-13T00:00:00"/>
    <n v="5769"/>
  </r>
  <r>
    <s v="2022051427161185540246172669"/>
    <x v="0"/>
    <n v="142716118"/>
    <n v="5540246172669"/>
    <x v="2"/>
    <d v="2022-05-27T00:00:00"/>
    <n v="557"/>
  </r>
  <r>
    <s v="2022051427161185540246188175"/>
    <x v="0"/>
    <n v="142716118"/>
    <n v="5540246188175"/>
    <x v="2"/>
    <d v="2022-05-27T00:00:00"/>
    <n v="232"/>
  </r>
  <r>
    <s v="2022051427161195540246188200"/>
    <x v="0"/>
    <n v="142716119"/>
    <n v="5540246188200"/>
    <x v="2"/>
    <d v="2022-05-27T00:00:00"/>
    <n v="743"/>
  </r>
  <r>
    <s v="2022051427161225540246185429"/>
    <x v="0"/>
    <n v="142716122"/>
    <n v="5540246185429"/>
    <x v="2"/>
    <d v="2022-05-27T00:00:00"/>
    <n v="140"/>
  </r>
  <r>
    <s v="2022051427161225540246186325"/>
    <x v="0"/>
    <n v="142716122"/>
    <n v="5540246186325"/>
    <x v="2"/>
    <d v="2022-05-27T00:00:00"/>
    <n v="279"/>
  </r>
  <r>
    <s v="2022061427161315540246183558"/>
    <x v="2"/>
    <n v="142716131"/>
    <n v="5540246183558"/>
    <x v="4"/>
    <d v="2022-06-09T00:00:00"/>
    <n v="3898"/>
  </r>
  <r>
    <s v="2022061427161345540246188224"/>
    <x v="2"/>
    <n v="142716134"/>
    <n v="5540246188224"/>
    <x v="3"/>
    <d v="2022-06-12T00:00:00"/>
    <n v="2413"/>
  </r>
  <r>
    <s v="2022071427161365540246192907"/>
    <x v="3"/>
    <n v="142716136"/>
    <n v="5540246192907"/>
    <x v="3"/>
    <d v="2022-07-01T00:00:00"/>
    <n v="8909"/>
  </r>
  <r>
    <s v="2022061427161375540246193878"/>
    <x v="2"/>
    <n v="142716137"/>
    <n v="5540246193878"/>
    <x v="3"/>
    <d v="2022-06-04T00:00:00"/>
    <n v="11136"/>
  </r>
  <r>
    <s v="2022061427161385540246186352"/>
    <x v="2"/>
    <n v="142716138"/>
    <n v="5540246186352"/>
    <x v="4"/>
    <d v="2022-06-10T00:00:00"/>
    <n v="8457"/>
  </r>
  <r>
    <s v="2022051427161505540246172978"/>
    <x v="0"/>
    <n v="142716150"/>
    <n v="5540246172978"/>
    <x v="2"/>
    <d v="2022-05-28T00:00:00"/>
    <n v="1253"/>
  </r>
  <r>
    <s v="2022051427161505540246176699"/>
    <x v="0"/>
    <n v="142716150"/>
    <n v="5540246176699"/>
    <x v="2"/>
    <d v="2022-05-28T00:00:00"/>
    <n v="3132"/>
  </r>
  <r>
    <s v="2022051427161505540246192102"/>
    <x v="0"/>
    <n v="142716150"/>
    <n v="5540246192102"/>
    <x v="2"/>
    <d v="2022-05-28T00:00:00"/>
    <n v="4009"/>
  </r>
  <r>
    <s v="2022051427161515540246176294"/>
    <x v="0"/>
    <n v="142716151"/>
    <n v="5540246176294"/>
    <x v="2"/>
    <d v="2022-05-28T00:00:00"/>
    <n v="2228"/>
  </r>
  <r>
    <s v="2022051427161515540246176295"/>
    <x v="0"/>
    <n v="142716151"/>
    <n v="5540246176295"/>
    <x v="2"/>
    <d v="2022-05-28T00:00:00"/>
    <n v="7424"/>
  </r>
  <r>
    <s v="2022051427161515540246188200"/>
    <x v="0"/>
    <n v="142716151"/>
    <n v="5540246188200"/>
    <x v="2"/>
    <d v="2022-05-28T00:00:00"/>
    <n v="1485"/>
  </r>
  <r>
    <s v="2022061427161685540246192264"/>
    <x v="2"/>
    <n v="142716168"/>
    <n v="5540246192264"/>
    <x v="2"/>
    <d v="2022-06-23T00:00:00"/>
    <n v="372"/>
  </r>
  <r>
    <s v="2022061427161685540246192265"/>
    <x v="2"/>
    <n v="142716168"/>
    <n v="5540246192265"/>
    <x v="2"/>
    <d v="2022-06-23T00:00:00"/>
    <n v="1411"/>
  </r>
  <r>
    <s v="2022051427161705540246176295"/>
    <x v="0"/>
    <n v="142716170"/>
    <n v="5540246176295"/>
    <x v="2"/>
    <d v="2022-05-29T00:00:00"/>
    <n v="7424"/>
  </r>
  <r>
    <s v="2022051427161705540246187987"/>
    <x v="0"/>
    <n v="142716170"/>
    <n v="5540246187987"/>
    <x v="2"/>
    <d v="2022-05-29T00:00:00"/>
    <n v="2228"/>
  </r>
  <r>
    <s v="2022051427161765540246185429"/>
    <x v="0"/>
    <n v="142716176"/>
    <n v="5540246185429"/>
    <x v="2"/>
    <d v="2022-05-30T00:00:00"/>
    <n v="140"/>
  </r>
  <r>
    <s v="2022061427161825540246171759"/>
    <x v="2"/>
    <n v="142716182"/>
    <n v="5540246171759"/>
    <x v="4"/>
    <d v="2022-06-04T00:00:00"/>
    <n v="2506"/>
  </r>
  <r>
    <s v="2022061427161825540246177132"/>
    <x v="2"/>
    <n v="142716182"/>
    <n v="5540246177132"/>
    <x v="4"/>
    <d v="2022-06-04T00:00:00"/>
    <n v="6960"/>
  </r>
  <r>
    <s v="2022061427161825540246183562"/>
    <x v="2"/>
    <n v="142716182"/>
    <n v="5540246183562"/>
    <x v="4"/>
    <d v="2022-06-04T00:00:00"/>
    <n v="696"/>
  </r>
  <r>
    <s v="2022061427161825540246192518"/>
    <x v="2"/>
    <n v="142716182"/>
    <n v="5540246192518"/>
    <x v="4"/>
    <d v="2022-06-04T00:00:00"/>
    <n v="8770"/>
  </r>
  <r>
    <s v="2022061427161925540246181061"/>
    <x v="2"/>
    <n v="142716192"/>
    <n v="5540246181061"/>
    <x v="3"/>
    <d v="2022-06-16T00:00:00"/>
    <n v="6615"/>
  </r>
  <r>
    <s v="2022061427161925540246183547"/>
    <x v="2"/>
    <n v="142716192"/>
    <n v="5540246183547"/>
    <x v="3"/>
    <d v="2022-06-16T00:00:00"/>
    <n v="10023"/>
  </r>
  <r>
    <s v="2022061427161925540246185278"/>
    <x v="2"/>
    <n v="142716192"/>
    <n v="5540246185278"/>
    <x v="3"/>
    <d v="2022-06-16T00:00:00"/>
    <n v="1120"/>
  </r>
  <r>
    <s v="2022051427162095540246187987"/>
    <x v="0"/>
    <n v="142716209"/>
    <n v="5540246187987"/>
    <x v="2"/>
    <d v="2022-05-30T00:00:00"/>
    <n v="2228"/>
  </r>
  <r>
    <s v="2022051427162105540246176699"/>
    <x v="0"/>
    <n v="142716210"/>
    <n v="5540246176699"/>
    <x v="2"/>
    <d v="2022-05-30T00:00:00"/>
    <n v="1044"/>
  </r>
  <r>
    <s v="2022051427162235540246172978"/>
    <x v="0"/>
    <n v="142716223"/>
    <n v="5540246172978"/>
    <x v="2"/>
    <d v="2022-05-30T00:00:00"/>
    <n v="836"/>
  </r>
  <r>
    <s v="2022051427162235540246176699"/>
    <x v="0"/>
    <n v="142716223"/>
    <n v="5540246176699"/>
    <x v="2"/>
    <d v="2022-05-30T00:00:00"/>
    <n v="4176"/>
  </r>
  <r>
    <s v="2022061427162255540246171933"/>
    <x v="2"/>
    <n v="142716225"/>
    <n v="5540246171933"/>
    <x v="2"/>
    <d v="2022-06-02T00:00:00"/>
    <n v="1114"/>
  </r>
  <r>
    <s v="2022061427162255540246187987"/>
    <x v="2"/>
    <n v="142716225"/>
    <n v="5540246187987"/>
    <x v="2"/>
    <d v="2022-06-02T00:00:00"/>
    <n v="4455"/>
  </r>
  <r>
    <s v="2022061427162255540246188200"/>
    <x v="2"/>
    <n v="142716225"/>
    <n v="5540246188200"/>
    <x v="2"/>
    <d v="2022-06-02T00:00:00"/>
    <n v="2228"/>
  </r>
  <r>
    <s v="2022061427162265540246172978"/>
    <x v="2"/>
    <n v="142716226"/>
    <n v="5540246172978"/>
    <x v="2"/>
    <d v="2022-06-02T00:00:00"/>
    <n v="418"/>
  </r>
  <r>
    <s v="2022061427162265540246174174"/>
    <x v="2"/>
    <n v="142716226"/>
    <n v="5540246174174"/>
    <x v="2"/>
    <d v="2022-06-02T00:00:00"/>
    <n v="696"/>
  </r>
  <r>
    <s v="2022061427162265540246176699"/>
    <x v="2"/>
    <n v="142716226"/>
    <n v="5540246176699"/>
    <x v="2"/>
    <d v="2022-06-02T00:00:00"/>
    <n v="2088"/>
  </r>
  <r>
    <s v="2022061427162265540246188175"/>
    <x v="2"/>
    <n v="142716226"/>
    <n v="5540246188175"/>
    <x v="2"/>
    <d v="2022-06-02T00:00:00"/>
    <n v="232"/>
  </r>
  <r>
    <s v="2022061427162395540246173472"/>
    <x v="2"/>
    <n v="142716239"/>
    <n v="5540246173472"/>
    <x v="2"/>
    <d v="2022-06-05T00:00:00"/>
    <n v="279"/>
  </r>
  <r>
    <s v="2022061427162395540246174095"/>
    <x v="2"/>
    <n v="142716239"/>
    <n v="5540246174095"/>
    <x v="2"/>
    <d v="2022-06-05T00:00:00"/>
    <n v="70"/>
  </r>
  <r>
    <s v="2022061427162395540246175049"/>
    <x v="2"/>
    <n v="142716239"/>
    <n v="5540246175049"/>
    <x v="2"/>
    <d v="2022-06-05T00:00:00"/>
    <n v="836"/>
  </r>
  <r>
    <s v="2022061427162395540246175050"/>
    <x v="2"/>
    <n v="142716239"/>
    <n v="5540246175050"/>
    <x v="2"/>
    <d v="2022-06-05T00:00:00"/>
    <n v="557"/>
  </r>
  <r>
    <s v="2022061427162425540246171888"/>
    <x v="2"/>
    <n v="142716242"/>
    <n v="5540246171888"/>
    <x v="1"/>
    <d v="2022-06-05T00:00:00"/>
    <n v="650"/>
  </r>
  <r>
    <s v="2022061427162475540246170256"/>
    <x v="2"/>
    <n v="142716247"/>
    <n v="5540246170256"/>
    <x v="1"/>
    <d v="2022-06-26T00:00:00"/>
    <n v="1235"/>
  </r>
  <r>
    <s v="2022061427162475540246171888"/>
    <x v="2"/>
    <n v="142716247"/>
    <n v="5540246171888"/>
    <x v="1"/>
    <d v="2022-06-26T00:00:00"/>
    <n v="260"/>
  </r>
  <r>
    <s v="2022061427162485540246184036"/>
    <x v="2"/>
    <n v="142716248"/>
    <n v="5540246184036"/>
    <x v="1"/>
    <d v="2022-06-12T00:00:00"/>
    <n v="130"/>
  </r>
  <r>
    <s v="2022061427162485540246191596"/>
    <x v="2"/>
    <n v="142716248"/>
    <n v="5540246191596"/>
    <x v="1"/>
    <d v="2022-06-12T00:00:00"/>
    <n v="223"/>
  </r>
  <r>
    <s v="2022061427162485540246193505"/>
    <x v="2"/>
    <n v="142716248"/>
    <n v="5540246193505"/>
    <x v="1"/>
    <d v="2022-06-12T00:00:00"/>
    <n v="26727"/>
  </r>
  <r>
    <s v="2022061427162505540246188583"/>
    <x v="2"/>
    <n v="142716250"/>
    <n v="5540246188583"/>
    <x v="1"/>
    <d v="2022-06-04T00:00:00"/>
    <n v="3898"/>
  </r>
  <r>
    <s v="2022061427162515540246188583"/>
    <x v="2"/>
    <n v="142716251"/>
    <n v="5540246188583"/>
    <x v="1"/>
    <d v="2022-06-19T00:00:00"/>
    <n v="3898"/>
  </r>
  <r>
    <s v="2022061427262645540246171933"/>
    <x v="2"/>
    <n v="142726264"/>
    <n v="5540246171933"/>
    <x v="2"/>
    <d v="2022-06-03T00:00:00"/>
    <n v="1114"/>
  </r>
  <r>
    <s v="2022061427262645540246176294"/>
    <x v="2"/>
    <n v="142726264"/>
    <n v="5540246176294"/>
    <x v="2"/>
    <d v="2022-06-03T00:00:00"/>
    <n v="2228"/>
  </r>
  <r>
    <s v="2022061427262645540246176295"/>
    <x v="2"/>
    <n v="142726264"/>
    <n v="5540246176295"/>
    <x v="2"/>
    <d v="2022-06-03T00:00:00"/>
    <n v="4455"/>
  </r>
  <r>
    <s v="2022061427262655540246172539"/>
    <x v="2"/>
    <n v="142726265"/>
    <n v="5540246172539"/>
    <x v="2"/>
    <d v="2022-06-03T00:00:00"/>
    <n v="24"/>
  </r>
  <r>
    <s v="2022061427262655540246176699"/>
    <x v="2"/>
    <n v="142726265"/>
    <n v="5540246176699"/>
    <x v="2"/>
    <d v="2022-06-03T00:00:00"/>
    <n v="3132"/>
  </r>
  <r>
    <s v="2022061427262765540246183587"/>
    <x v="2"/>
    <n v="142726276"/>
    <n v="5540246183587"/>
    <x v="4"/>
    <d v="2022-06-17T00:00:00"/>
    <n v="502"/>
  </r>
  <r>
    <s v="2022061427262765540246183589"/>
    <x v="2"/>
    <n v="142726276"/>
    <n v="5540246183589"/>
    <x v="4"/>
    <d v="2022-06-17T00:00:00"/>
    <n v="1949"/>
  </r>
  <r>
    <s v="2022061427262765540246186351"/>
    <x v="2"/>
    <n v="142726276"/>
    <n v="5540246186351"/>
    <x v="4"/>
    <d v="2022-06-17T00:00:00"/>
    <n v="564"/>
  </r>
  <r>
    <s v="2022061427262765540246186352"/>
    <x v="2"/>
    <n v="142726276"/>
    <n v="5540246186352"/>
    <x v="4"/>
    <d v="2022-06-17T00:00:00"/>
    <n v="1880"/>
  </r>
  <r>
    <s v="2022061427262765540246191718"/>
    <x v="2"/>
    <n v="142726276"/>
    <n v="5540246191718"/>
    <x v="4"/>
    <d v="2022-06-17T00:00:00"/>
    <n v="2339"/>
  </r>
  <r>
    <s v="2022061427262785540246183558"/>
    <x v="2"/>
    <n v="142726278"/>
    <n v="5540246183558"/>
    <x v="4"/>
    <d v="2022-06-18T00:00:00"/>
    <n v="3898"/>
  </r>
  <r>
    <s v="2022061427262785540246183560"/>
    <x v="2"/>
    <n v="142726278"/>
    <n v="5540246183560"/>
    <x v="4"/>
    <d v="2022-06-18T00:00:00"/>
    <n v="223"/>
  </r>
  <r>
    <s v="2022061427262785540246192209"/>
    <x v="2"/>
    <n v="142726278"/>
    <n v="5540246192209"/>
    <x v="4"/>
    <d v="2022-06-18T00:00:00"/>
    <n v="1114"/>
  </r>
  <r>
    <s v="2022061427262785540246192462"/>
    <x v="2"/>
    <n v="142726278"/>
    <n v="5540246192462"/>
    <x v="4"/>
    <d v="2022-06-18T00:00:00"/>
    <n v="1114"/>
  </r>
  <r>
    <s v="2022061427262815540246183130"/>
    <x v="2"/>
    <n v="142726281"/>
    <n v="5540246183130"/>
    <x v="4"/>
    <d v="2022-06-11T00:00:00"/>
    <n v="3007"/>
  </r>
  <r>
    <s v="2022061427262815540246183455"/>
    <x v="2"/>
    <n v="142726281"/>
    <n v="5540246183455"/>
    <x v="4"/>
    <d v="2022-06-11T00:00:00"/>
    <n v="1044"/>
  </r>
  <r>
    <s v="2022061427262815540246183538"/>
    <x v="2"/>
    <n v="142726281"/>
    <n v="5540246183538"/>
    <x v="4"/>
    <d v="2022-06-11T00:00:00"/>
    <n v="919"/>
  </r>
  <r>
    <s v="2022061427262815540246192571"/>
    <x v="2"/>
    <n v="142726281"/>
    <n v="5540246192571"/>
    <x v="4"/>
    <d v="2022-06-11T00:00:00"/>
    <n v="452"/>
  </r>
  <r>
    <s v="2022061427262985540246172978"/>
    <x v="2"/>
    <n v="142726298"/>
    <n v="5540246172978"/>
    <x v="2"/>
    <d v="2022-06-04T00:00:00"/>
    <n v="418"/>
  </r>
  <r>
    <s v="2022061427262985540246174174"/>
    <x v="2"/>
    <n v="142726298"/>
    <n v="5540246174174"/>
    <x v="2"/>
    <d v="2022-06-04T00:00:00"/>
    <n v="464"/>
  </r>
  <r>
    <s v="2022061427262995540246171933"/>
    <x v="2"/>
    <n v="142726299"/>
    <n v="5540246171933"/>
    <x v="2"/>
    <d v="2022-06-04T00:00:00"/>
    <n v="836"/>
  </r>
  <r>
    <s v="2022061427262995540246176294"/>
    <x v="2"/>
    <n v="142726299"/>
    <n v="5540246176294"/>
    <x v="2"/>
    <d v="2022-06-04T00:00:00"/>
    <n v="2970"/>
  </r>
  <r>
    <s v="2022061427262995540246176295"/>
    <x v="2"/>
    <n v="142726299"/>
    <n v="5540246176295"/>
    <x v="2"/>
    <d v="2022-06-04T00:00:00"/>
    <n v="7424"/>
  </r>
  <r>
    <s v="2022061427262995540246187987"/>
    <x v="2"/>
    <n v="142726299"/>
    <n v="5540246187987"/>
    <x v="2"/>
    <d v="2022-06-04T00:00:00"/>
    <n v="4455"/>
  </r>
  <r>
    <s v="2022061427262995540246188200"/>
    <x v="2"/>
    <n v="142726299"/>
    <n v="5540246188200"/>
    <x v="2"/>
    <d v="2022-06-04T00:00:00"/>
    <n v="743"/>
  </r>
  <r>
    <s v="2022061427263015540246185429"/>
    <x v="2"/>
    <n v="142726301"/>
    <n v="5540246185429"/>
    <x v="2"/>
    <d v="2022-06-05T00:00:00"/>
    <n v="140"/>
  </r>
  <r>
    <s v="2022061427263015540246186325"/>
    <x v="2"/>
    <n v="142726301"/>
    <n v="5540246186325"/>
    <x v="2"/>
    <d v="2022-06-05T00:00:00"/>
    <n v="279"/>
  </r>
  <r>
    <s v="2022061427263025540246173472"/>
    <x v="2"/>
    <n v="142726302"/>
    <n v="5540246173472"/>
    <x v="2"/>
    <d v="2022-06-11T00:00:00"/>
    <n v="557"/>
  </r>
  <r>
    <s v="2022061427263025540246175049"/>
    <x v="2"/>
    <n v="142726302"/>
    <n v="5540246175049"/>
    <x v="2"/>
    <d v="2022-06-11T00:00:00"/>
    <n v="557"/>
  </r>
  <r>
    <s v="2022061427263025540246175050"/>
    <x v="2"/>
    <n v="142726302"/>
    <n v="5540246175050"/>
    <x v="2"/>
    <d v="2022-06-11T00:00:00"/>
    <n v="557"/>
  </r>
  <r>
    <s v="2022061427263225540246172978"/>
    <x v="2"/>
    <n v="142726322"/>
    <n v="5540246172978"/>
    <x v="2"/>
    <d v="2022-06-05T00:00:00"/>
    <n v="1253"/>
  </r>
  <r>
    <s v="2022061427263225540246188175"/>
    <x v="2"/>
    <n v="142726322"/>
    <n v="5540246188175"/>
    <x v="2"/>
    <d v="2022-06-05T00:00:00"/>
    <n v="232"/>
  </r>
  <r>
    <s v="2022061427263235540246176294"/>
    <x v="2"/>
    <n v="142726323"/>
    <n v="5540246176294"/>
    <x v="2"/>
    <d v="2022-06-05T00:00:00"/>
    <n v="1485"/>
  </r>
  <r>
    <s v="2022061427263235540246176295"/>
    <x v="2"/>
    <n v="142726323"/>
    <n v="5540246176295"/>
    <x v="2"/>
    <d v="2022-06-05T00:00:00"/>
    <n v="5940"/>
  </r>
  <r>
    <s v="2022061427263235540246187987"/>
    <x v="2"/>
    <n v="142726323"/>
    <n v="5540246187987"/>
    <x v="2"/>
    <d v="2022-06-05T00:00:00"/>
    <n v="2228"/>
  </r>
  <r>
    <s v="2022061427263235540246188200"/>
    <x v="2"/>
    <n v="142726323"/>
    <n v="5540246188200"/>
    <x v="2"/>
    <d v="2022-06-05T00:00:00"/>
    <n v="372"/>
  </r>
  <r>
    <s v="2022061427263295540246177132"/>
    <x v="2"/>
    <n v="142726329"/>
    <n v="5540246177132"/>
    <x v="4"/>
    <d v="2022-06-06T00:00:00"/>
    <n v="15312"/>
  </r>
  <r>
    <s v="2022061427263305540246173906"/>
    <x v="2"/>
    <n v="142726330"/>
    <n v="5540246173906"/>
    <x v="3"/>
    <d v="2022-06-17T00:00:00"/>
    <n v="2450"/>
  </r>
  <r>
    <s v="2022061427263305540246181016"/>
    <x v="2"/>
    <n v="142726330"/>
    <n v="5540246181016"/>
    <x v="3"/>
    <d v="2022-06-17T00:00:00"/>
    <n v="8018"/>
  </r>
  <r>
    <s v="2022061427263345540246183541"/>
    <x v="2"/>
    <n v="142726334"/>
    <n v="5540246183541"/>
    <x v="4"/>
    <d v="2022-06-11T00:00:00"/>
    <n v="2088"/>
  </r>
  <r>
    <s v="2022061427263445540246176699"/>
    <x v="2"/>
    <n v="142726344"/>
    <n v="5540246176699"/>
    <x v="2"/>
    <d v="2022-06-05T00:00:00"/>
    <n v="4176"/>
  </r>
  <r>
    <s v="2022061427263465540246171933"/>
    <x v="2"/>
    <n v="142726346"/>
    <n v="5540246171933"/>
    <x v="2"/>
    <d v="2022-06-06T00:00:00"/>
    <n v="1114"/>
  </r>
  <r>
    <s v="2022061427263465540246176294"/>
    <x v="2"/>
    <n v="142726346"/>
    <n v="5540246176294"/>
    <x v="2"/>
    <d v="2022-06-06T00:00:00"/>
    <n v="4455"/>
  </r>
  <r>
    <s v="2022061427263465540246176295"/>
    <x v="2"/>
    <n v="142726346"/>
    <n v="5540246176295"/>
    <x v="2"/>
    <d v="2022-06-06T00:00:00"/>
    <n v="14848"/>
  </r>
  <r>
    <s v="2022061427263465540246187987"/>
    <x v="2"/>
    <n v="142726346"/>
    <n v="5540246187987"/>
    <x v="2"/>
    <d v="2022-06-06T00:00:00"/>
    <n v="6682"/>
  </r>
  <r>
    <s v="2022061427263465540246188200"/>
    <x v="2"/>
    <n v="142726346"/>
    <n v="5540246188200"/>
    <x v="2"/>
    <d v="2022-06-06T00:00:00"/>
    <n v="1114"/>
  </r>
  <r>
    <s v="2022061427263475540246172978"/>
    <x v="2"/>
    <n v="142726347"/>
    <n v="5540246172978"/>
    <x v="2"/>
    <d v="2022-06-06T00:00:00"/>
    <n v="1671"/>
  </r>
  <r>
    <s v="2022061427263475540246174174"/>
    <x v="2"/>
    <n v="142726347"/>
    <n v="5540246174174"/>
    <x v="2"/>
    <d v="2022-06-06T00:00:00"/>
    <n v="464"/>
  </r>
  <r>
    <s v="2022061427263475540246176699"/>
    <x v="2"/>
    <n v="142726347"/>
    <n v="5540246176699"/>
    <x v="2"/>
    <d v="2022-06-06T00:00:00"/>
    <n v="4176"/>
  </r>
  <r>
    <s v="2022061427263635540246183547"/>
    <x v="2"/>
    <n v="142726363"/>
    <n v="5540246183547"/>
    <x v="3"/>
    <d v="2022-06-05T00:00:00"/>
    <n v="2228"/>
  </r>
  <r>
    <s v="2022061427263645540246173472"/>
    <x v="2"/>
    <n v="142726364"/>
    <n v="5540246173472"/>
    <x v="2"/>
    <d v="2022-06-16T00:00:00"/>
    <n v="84"/>
  </r>
  <r>
    <s v="2022061427263645540246174095"/>
    <x v="2"/>
    <n v="142726364"/>
    <n v="5540246174095"/>
    <x v="2"/>
    <d v="2022-06-16T00:00:00"/>
    <n v="70"/>
  </r>
  <r>
    <s v="2022061427263645540246175047"/>
    <x v="2"/>
    <n v="142726364"/>
    <n v="5540246175047"/>
    <x v="2"/>
    <d v="2022-06-16T00:00:00"/>
    <n v="140"/>
  </r>
  <r>
    <s v="2022061427263645540246175049"/>
    <x v="2"/>
    <n v="142726364"/>
    <n v="5540246175049"/>
    <x v="2"/>
    <d v="2022-06-16T00:00:00"/>
    <n v="279"/>
  </r>
  <r>
    <s v="2022061427263645540246175050"/>
    <x v="2"/>
    <n v="142726364"/>
    <n v="5540246175050"/>
    <x v="2"/>
    <d v="2022-06-16T00:00:00"/>
    <n v="836"/>
  </r>
  <r>
    <s v="2022061427263685540246171759"/>
    <x v="2"/>
    <n v="142726368"/>
    <n v="5540246171759"/>
    <x v="4"/>
    <d v="2022-06-10T00:00:00"/>
    <n v="2506"/>
  </r>
  <r>
    <s v="2022061427263685540246177132"/>
    <x v="2"/>
    <n v="142726368"/>
    <n v="5540246177132"/>
    <x v="4"/>
    <d v="2022-06-10T00:00:00"/>
    <n v="10208"/>
  </r>
  <r>
    <s v="2022061427263685540246177133"/>
    <x v="2"/>
    <n v="142726368"/>
    <n v="5540246177133"/>
    <x v="4"/>
    <d v="2022-06-10T00:00:00"/>
    <n v="3341"/>
  </r>
  <r>
    <s v="2022061427263705540246171933"/>
    <x v="2"/>
    <n v="142726370"/>
    <n v="5540246171933"/>
    <x v="2"/>
    <d v="2022-06-09T00:00:00"/>
    <n v="1114"/>
  </r>
  <r>
    <s v="2022061427263705540246176294"/>
    <x v="2"/>
    <n v="142726370"/>
    <n v="5540246176294"/>
    <x v="2"/>
    <d v="2022-06-09T00:00:00"/>
    <n v="1485"/>
  </r>
  <r>
    <s v="2022061427263705540246176295"/>
    <x v="2"/>
    <n v="142726370"/>
    <n v="5540246176295"/>
    <x v="2"/>
    <d v="2022-06-09T00:00:00"/>
    <n v="11136"/>
  </r>
  <r>
    <s v="2022061427263705540246187987"/>
    <x v="2"/>
    <n v="142726370"/>
    <n v="5540246187987"/>
    <x v="2"/>
    <d v="2022-06-09T00:00:00"/>
    <n v="4455"/>
  </r>
  <r>
    <s v="2022061427263705540246188200"/>
    <x v="2"/>
    <n v="142726370"/>
    <n v="5540246188200"/>
    <x v="2"/>
    <d v="2022-06-09T00:00:00"/>
    <n v="743"/>
  </r>
  <r>
    <s v="2022061427263715540246172539"/>
    <x v="2"/>
    <n v="142726371"/>
    <n v="5540246172539"/>
    <x v="2"/>
    <d v="2022-06-09T00:00:00"/>
    <n v="47"/>
  </r>
  <r>
    <s v="2022061427263715540246172978"/>
    <x v="2"/>
    <n v="142726371"/>
    <n v="5540246172978"/>
    <x v="2"/>
    <d v="2022-06-09T00:00:00"/>
    <n v="2506"/>
  </r>
  <r>
    <s v="2022061427263715540246176699"/>
    <x v="2"/>
    <n v="142726371"/>
    <n v="5540246176699"/>
    <x v="2"/>
    <d v="2022-06-09T00:00:00"/>
    <n v="2088"/>
  </r>
  <r>
    <s v="2022061427363925540246176295"/>
    <x v="2"/>
    <n v="142736392"/>
    <n v="5540246176295"/>
    <x v="2"/>
    <d v="2022-06-10T00:00:00"/>
    <n v="4455"/>
  </r>
  <r>
    <s v="2022061427363925540246187987"/>
    <x v="2"/>
    <n v="142736392"/>
    <n v="5540246187987"/>
    <x v="2"/>
    <d v="2022-06-10T00:00:00"/>
    <n v="2228"/>
  </r>
  <r>
    <s v="2022061427363925540246188200"/>
    <x v="2"/>
    <n v="142736392"/>
    <n v="5540246188200"/>
    <x v="2"/>
    <d v="2022-06-10T00:00:00"/>
    <n v="743"/>
  </r>
  <r>
    <s v="2022061427363945540246188175"/>
    <x v="2"/>
    <n v="142736394"/>
    <n v="5540246188175"/>
    <x v="2"/>
    <d v="2022-06-10T00:00:00"/>
    <n v="93"/>
  </r>
  <r>
    <s v="2022061427364125540246182684"/>
    <x v="2"/>
    <n v="142736412"/>
    <n v="5540246182684"/>
    <x v="1"/>
    <d v="2022-06-19T00:00:00"/>
    <n v="140"/>
  </r>
  <r>
    <s v="2022061427364125540246183844"/>
    <x v="2"/>
    <n v="142736412"/>
    <n v="5540246183844"/>
    <x v="1"/>
    <d v="2022-06-19T00:00:00"/>
    <n v="186"/>
  </r>
  <r>
    <s v="2022061427364145540246193316"/>
    <x v="2"/>
    <n v="142736414"/>
    <n v="5540246193316"/>
    <x v="1"/>
    <d v="2022-06-13T00:00:00"/>
    <n v="223"/>
  </r>
  <r>
    <s v="2022061427364175540246177132"/>
    <x v="2"/>
    <n v="142736417"/>
    <n v="5540246177132"/>
    <x v="4"/>
    <d v="2022-06-13T00:00:00"/>
    <n v="6032"/>
  </r>
  <r>
    <s v="2022061427364175540246177133"/>
    <x v="2"/>
    <n v="142736417"/>
    <n v="5540246177133"/>
    <x v="4"/>
    <d v="2022-06-13T00:00:00"/>
    <n v="9466"/>
  </r>
  <r>
    <s v="2022061427364245540246176294"/>
    <x v="2"/>
    <n v="142736424"/>
    <n v="5540246176294"/>
    <x v="2"/>
    <d v="2022-06-11T00:00:00"/>
    <n v="2228"/>
  </r>
  <r>
    <s v="2022061427364245540246176295"/>
    <x v="2"/>
    <n v="142736424"/>
    <n v="5540246176295"/>
    <x v="2"/>
    <d v="2022-06-11T00:00:00"/>
    <n v="3712"/>
  </r>
  <r>
    <s v="2022061427364255540246172978"/>
    <x v="2"/>
    <n v="142736425"/>
    <n v="5540246172978"/>
    <x v="2"/>
    <d v="2022-06-11T00:00:00"/>
    <n v="1504"/>
  </r>
  <r>
    <s v="2022061427364255540246176699"/>
    <x v="2"/>
    <n v="142736425"/>
    <n v="5540246176699"/>
    <x v="2"/>
    <d v="2022-06-11T00:00:00"/>
    <n v="2088"/>
  </r>
  <r>
    <s v="2022061427364255540246192102"/>
    <x v="2"/>
    <n v="142736425"/>
    <n v="5540246192102"/>
    <x v="2"/>
    <d v="2022-06-11T00:00:00"/>
    <n v="4009"/>
  </r>
  <r>
    <s v="2022061427364275540246185429"/>
    <x v="2"/>
    <n v="142736427"/>
    <n v="5540246185429"/>
    <x v="2"/>
    <d v="2022-06-11T00:00:00"/>
    <n v="70"/>
  </r>
  <r>
    <s v="2022061427364275540246185562"/>
    <x v="2"/>
    <n v="142736427"/>
    <n v="5540246185562"/>
    <x v="2"/>
    <d v="2022-06-11T00:00:00"/>
    <n v="279"/>
  </r>
  <r>
    <s v="2022061427364355540246188583"/>
    <x v="2"/>
    <n v="142736435"/>
    <n v="5540246188583"/>
    <x v="1"/>
    <d v="2022-06-20T00:00:00"/>
    <n v="4455"/>
  </r>
  <r>
    <s v="2022061427364495540246187987"/>
    <x v="2"/>
    <n v="142736449"/>
    <n v="5540246187987"/>
    <x v="2"/>
    <d v="2022-06-12T00:00:00"/>
    <n v="2228"/>
  </r>
  <r>
    <s v="2022071427364565540246192264"/>
    <x v="3"/>
    <n v="142736456"/>
    <n v="5540246192264"/>
    <x v="2"/>
    <d v="2022-07-11T00:00:00"/>
    <n v="1485"/>
  </r>
  <r>
    <s v="2022071427364565540246192265"/>
    <x v="3"/>
    <n v="142736456"/>
    <n v="5540246192265"/>
    <x v="2"/>
    <d v="2022-07-11T00:00:00"/>
    <n v="297"/>
  </r>
  <r>
    <s v="2022061427364595540246180522"/>
    <x v="2"/>
    <n v="142736459"/>
    <n v="5540246180522"/>
    <x v="1"/>
    <d v="2022-06-23T00:00:00"/>
    <n v="279"/>
  </r>
  <r>
    <s v="2022061427364595540246193409"/>
    <x v="2"/>
    <n v="142736459"/>
    <n v="5540246193409"/>
    <x v="1"/>
    <d v="2022-06-23T00:00:00"/>
    <n v="65"/>
  </r>
  <r>
    <s v="2022061427364625540246171759"/>
    <x v="2"/>
    <n v="142736462"/>
    <n v="5540246171759"/>
    <x v="4"/>
    <d v="2022-06-16T00:00:00"/>
    <n v="2506"/>
  </r>
  <r>
    <s v="2022061427364625540246177132"/>
    <x v="2"/>
    <n v="142736462"/>
    <n v="5540246177132"/>
    <x v="4"/>
    <d v="2022-06-16T00:00:00"/>
    <n v="7888"/>
  </r>
  <r>
    <s v="2022061427364625540246177133"/>
    <x v="2"/>
    <n v="142736462"/>
    <n v="5540246177133"/>
    <x v="4"/>
    <d v="2022-06-16T00:00:00"/>
    <n v="3341"/>
  </r>
  <r>
    <s v="2022061427364625540246192518"/>
    <x v="2"/>
    <n v="142736462"/>
    <n v="5540246192518"/>
    <x v="4"/>
    <d v="2022-06-16T00:00:00"/>
    <n v="3828"/>
  </r>
  <r>
    <s v="2022071427364635540246183587"/>
    <x v="3"/>
    <n v="142736463"/>
    <n v="5540246183587"/>
    <x v="4"/>
    <d v="2022-07-04T00:00:00"/>
    <n v="502"/>
  </r>
  <r>
    <s v="2022061427364645540246190097"/>
    <x v="2"/>
    <n v="142736464"/>
    <n v="5540246190097"/>
    <x v="3"/>
    <d v="2022-06-25T00:00:00"/>
    <n v="2559"/>
  </r>
  <r>
    <s v="2022061427364715540246176295"/>
    <x v="2"/>
    <n v="142736471"/>
    <n v="5540246176295"/>
    <x v="2"/>
    <d v="2022-06-13T00:00:00"/>
    <n v="7424"/>
  </r>
  <r>
    <s v="2022061427364715540246187987"/>
    <x v="2"/>
    <n v="142736471"/>
    <n v="5540246187987"/>
    <x v="2"/>
    <d v="2022-06-13T00:00:00"/>
    <n v="3341"/>
  </r>
  <r>
    <s v="2022061427364715540246188200"/>
    <x v="2"/>
    <n v="142736471"/>
    <n v="5540246188200"/>
    <x v="2"/>
    <d v="2022-06-13T00:00:00"/>
    <n v="2228"/>
  </r>
  <r>
    <s v="2022061427364725540246172978"/>
    <x v="2"/>
    <n v="142736472"/>
    <n v="5540246172978"/>
    <x v="2"/>
    <d v="2022-06-13T00:00:00"/>
    <n v="836"/>
  </r>
  <r>
    <s v="2022061427364745540246188200"/>
    <x v="2"/>
    <n v="142736474"/>
    <n v="5540246188200"/>
    <x v="2"/>
    <d v="2022-06-12T00:00:00"/>
    <n v="483"/>
  </r>
  <r>
    <s v="2022061427364895540246176295"/>
    <x v="2"/>
    <n v="142736489"/>
    <n v="5540246176295"/>
    <x v="2"/>
    <d v="2022-06-16T00:00:00"/>
    <n v="7387"/>
  </r>
  <r>
    <s v="2022061427364895540246187987"/>
    <x v="2"/>
    <n v="142736489"/>
    <n v="5540246187987"/>
    <x v="2"/>
    <d v="2022-06-16T00:00:00"/>
    <n v="4455"/>
  </r>
  <r>
    <s v="2022061427364905540246172669"/>
    <x v="2"/>
    <n v="142736490"/>
    <n v="5540246172669"/>
    <x v="2"/>
    <d v="2022-06-16T00:00:00"/>
    <n v="279"/>
  </r>
  <r>
    <s v="2022061427364905540246174174"/>
    <x v="2"/>
    <n v="142736490"/>
    <n v="5540246174174"/>
    <x v="2"/>
    <d v="2022-06-16T00:00:00"/>
    <n v="464"/>
  </r>
  <r>
    <s v="2022061427364905540246176699"/>
    <x v="2"/>
    <n v="142736490"/>
    <n v="5540246176699"/>
    <x v="2"/>
    <d v="2022-06-16T00:00:00"/>
    <n v="2088"/>
  </r>
  <r>
    <s v="2022061427364905540246188175"/>
    <x v="2"/>
    <n v="142736490"/>
    <n v="5540246188175"/>
    <x v="2"/>
    <d v="2022-06-16T00:00:00"/>
    <n v="116"/>
  </r>
  <r>
    <s v="2022061427364935540246185429"/>
    <x v="2"/>
    <n v="142736493"/>
    <n v="5540246185429"/>
    <x v="2"/>
    <d v="2022-06-16T00:00:00"/>
    <n v="70"/>
  </r>
  <r>
    <s v="2022061427364935540246186325"/>
    <x v="2"/>
    <n v="142736493"/>
    <n v="5540246186325"/>
    <x v="2"/>
    <d v="2022-06-16T00:00:00"/>
    <n v="279"/>
  </r>
  <r>
    <s v="2022061427364995540246173906"/>
    <x v="2"/>
    <n v="142736499"/>
    <n v="5540246173906"/>
    <x v="3"/>
    <d v="2022-06-24T00:00:00"/>
    <n v="1634"/>
  </r>
  <r>
    <s v="2022061427364995540246181016"/>
    <x v="2"/>
    <n v="142736499"/>
    <n v="5540246181016"/>
    <x v="3"/>
    <d v="2022-06-24T00:00:00"/>
    <n v="6237"/>
  </r>
  <r>
    <s v="2022071427365025540246177376"/>
    <x v="3"/>
    <n v="142736502"/>
    <n v="5540246177376"/>
    <x v="1"/>
    <d v="2022-07-01T00:00:00"/>
    <n v="1420"/>
  </r>
  <r>
    <s v="2022061427465145540246176699"/>
    <x v="2"/>
    <n v="142746514"/>
    <n v="5540246176699"/>
    <x v="2"/>
    <d v="2022-06-17T00:00:00"/>
    <n v="4176"/>
  </r>
  <r>
    <s v="2022061427465145540246188175"/>
    <x v="2"/>
    <n v="142746514"/>
    <n v="5540246188175"/>
    <x v="2"/>
    <d v="2022-06-17T00:00:00"/>
    <n v="93"/>
  </r>
  <r>
    <s v="2022061427465155540246171933"/>
    <x v="2"/>
    <n v="142746515"/>
    <n v="5540246171933"/>
    <x v="2"/>
    <d v="2022-06-17T00:00:00"/>
    <n v="557"/>
  </r>
  <r>
    <s v="2022061427465165540246171759"/>
    <x v="2"/>
    <n v="142746516"/>
    <n v="5540246171759"/>
    <x v="4"/>
    <d v="2022-06-20T00:00:00"/>
    <n v="2506"/>
  </r>
  <r>
    <s v="2022061427465165540246177132"/>
    <x v="2"/>
    <n v="142746516"/>
    <n v="5540246177132"/>
    <x v="4"/>
    <d v="2022-06-20T00:00:00"/>
    <n v="6960"/>
  </r>
  <r>
    <s v="2022061427465165540246177133"/>
    <x v="2"/>
    <n v="142746516"/>
    <n v="5540246177133"/>
    <x v="4"/>
    <d v="2022-06-20T00:00:00"/>
    <n v="7796"/>
  </r>
  <r>
    <s v="2022061427465175540246183562"/>
    <x v="2"/>
    <n v="142746517"/>
    <n v="5540246183562"/>
    <x v="4"/>
    <d v="2022-06-19T00:00:00"/>
    <n v="12528"/>
  </r>
  <r>
    <s v="2022061427465245540246181061"/>
    <x v="2"/>
    <n v="142746524"/>
    <n v="5540246181061"/>
    <x v="3"/>
    <d v="2022-06-30T00:00:00"/>
    <n v="3308"/>
  </r>
  <r>
    <s v="2022061427465245540246183547"/>
    <x v="2"/>
    <n v="142746524"/>
    <n v="5540246183547"/>
    <x v="3"/>
    <d v="2022-06-30T00:00:00"/>
    <n v="1114"/>
  </r>
  <r>
    <s v="2022061427465245540246185278"/>
    <x v="2"/>
    <n v="142746524"/>
    <n v="5540246185278"/>
    <x v="3"/>
    <d v="2022-06-30T00:00:00"/>
    <n v="2239"/>
  </r>
  <r>
    <s v="2022061427465425540246192907"/>
    <x v="2"/>
    <n v="142746542"/>
    <n v="5540246192907"/>
    <x v="3"/>
    <d v="2022-06-16T00:00:00"/>
    <n v="2228"/>
  </r>
  <r>
    <s v="2022061427465455540246171933"/>
    <x v="2"/>
    <n v="142746545"/>
    <n v="5540246171933"/>
    <x v="2"/>
    <d v="2022-06-18T00:00:00"/>
    <n v="557"/>
  </r>
  <r>
    <s v="2022061427465455540246176294"/>
    <x v="2"/>
    <n v="142746545"/>
    <n v="5540246176294"/>
    <x v="2"/>
    <d v="2022-06-18T00:00:00"/>
    <n v="2970"/>
  </r>
  <r>
    <s v="2022061427465455540246176295"/>
    <x v="2"/>
    <n v="142746545"/>
    <n v="5540246176295"/>
    <x v="2"/>
    <d v="2022-06-18T00:00:00"/>
    <n v="7424"/>
  </r>
  <r>
    <s v="2022061427465455540246187987"/>
    <x v="2"/>
    <n v="142746545"/>
    <n v="5540246187987"/>
    <x v="2"/>
    <d v="2022-06-18T00:00:00"/>
    <n v="2228"/>
  </r>
  <r>
    <s v="2022061427465455540246188200"/>
    <x v="2"/>
    <n v="142746545"/>
    <n v="5540246188200"/>
    <x v="2"/>
    <d v="2022-06-18T00:00:00"/>
    <n v="743"/>
  </r>
  <r>
    <s v="2022061427465465540246176699"/>
    <x v="2"/>
    <n v="142746546"/>
    <n v="5540246176699"/>
    <x v="2"/>
    <d v="2022-06-18T00:00:00"/>
    <n v="4176"/>
  </r>
  <r>
    <s v="2022061427465695540246172978"/>
    <x v="2"/>
    <n v="142746569"/>
    <n v="5540246172978"/>
    <x v="2"/>
    <d v="2022-06-19T00:00:00"/>
    <n v="836"/>
  </r>
  <r>
    <s v="2022061427465705540246176295"/>
    <x v="2"/>
    <n v="142746570"/>
    <n v="5540246176295"/>
    <x v="2"/>
    <d v="2022-06-19T00:00:00"/>
    <n v="7424"/>
  </r>
  <r>
    <s v="2022061427465705540246187987"/>
    <x v="2"/>
    <n v="142746570"/>
    <n v="5540246187987"/>
    <x v="2"/>
    <d v="2022-06-19T00:00:00"/>
    <n v="2228"/>
  </r>
  <r>
    <s v="2022061427465705540246188200"/>
    <x v="2"/>
    <n v="142746570"/>
    <n v="5540246188200"/>
    <x v="2"/>
    <d v="2022-06-19T00:00:00"/>
    <n v="743"/>
  </r>
  <r>
    <s v="2022071427465755540246170256"/>
    <x v="3"/>
    <n v="142746575"/>
    <n v="5540246170256"/>
    <x v="1"/>
    <d v="2022-07-02T00:00:00"/>
    <n v="2998"/>
  </r>
  <r>
    <s v="2022071427465755540246171888"/>
    <x v="3"/>
    <n v="142746575"/>
    <n v="5540246171888"/>
    <x v="1"/>
    <d v="2022-07-02T00:00:00"/>
    <n v="650"/>
  </r>
  <r>
    <s v="2022061427465885540246172978"/>
    <x v="2"/>
    <n v="142746588"/>
    <n v="5540246172978"/>
    <x v="2"/>
    <d v="2022-06-20T00:00:00"/>
    <n v="418"/>
  </r>
  <r>
    <s v="2022061427465885540246174174"/>
    <x v="2"/>
    <n v="142746588"/>
    <n v="5540246174174"/>
    <x v="2"/>
    <d v="2022-06-20T00:00:00"/>
    <n v="232"/>
  </r>
  <r>
    <s v="2022061427465885540246176699"/>
    <x v="2"/>
    <n v="142746588"/>
    <n v="5540246176699"/>
    <x v="2"/>
    <d v="2022-06-20T00:00:00"/>
    <n v="4176"/>
  </r>
  <r>
    <s v="2022061427465885540246188175"/>
    <x v="2"/>
    <n v="142746588"/>
    <n v="5540246188175"/>
    <x v="2"/>
    <d v="2022-06-20T00:00:00"/>
    <n v="93"/>
  </r>
  <r>
    <s v="2022061427465905540246176295"/>
    <x v="2"/>
    <n v="142746590"/>
    <n v="5540246176295"/>
    <x v="2"/>
    <d v="2022-06-20T00:00:00"/>
    <n v="7424"/>
  </r>
  <r>
    <s v="2022061427465905540246187987"/>
    <x v="2"/>
    <n v="142746590"/>
    <n v="5540246187987"/>
    <x v="2"/>
    <d v="2022-06-20T00:00:00"/>
    <n v="4455"/>
  </r>
  <r>
    <s v="2022061427465905540246188200"/>
    <x v="2"/>
    <n v="142746590"/>
    <n v="5540246188200"/>
    <x v="2"/>
    <d v="2022-06-20T00:00:00"/>
    <n v="743"/>
  </r>
  <r>
    <s v="2022061427466065540246172978"/>
    <x v="2"/>
    <n v="142746606"/>
    <n v="5540246172978"/>
    <x v="2"/>
    <d v="2022-06-23T00:00:00"/>
    <n v="418"/>
  </r>
  <r>
    <s v="2022061427466065540246174174"/>
    <x v="2"/>
    <n v="142746606"/>
    <n v="5540246174174"/>
    <x v="2"/>
    <d v="2022-06-23T00:00:00"/>
    <n v="232"/>
  </r>
  <r>
    <s v="2022061427466085540246171933"/>
    <x v="2"/>
    <n v="142746608"/>
    <n v="5540246171933"/>
    <x v="2"/>
    <d v="2022-06-23T00:00:00"/>
    <n v="279"/>
  </r>
  <r>
    <s v="2022061427466085540246176294"/>
    <x v="2"/>
    <n v="142746608"/>
    <n v="5540246176294"/>
    <x v="2"/>
    <d v="2022-06-23T00:00:00"/>
    <n v="1485"/>
  </r>
  <r>
    <s v="2022061427466085540246176295"/>
    <x v="2"/>
    <n v="142746608"/>
    <n v="5540246176295"/>
    <x v="2"/>
    <d v="2022-06-23T00:00:00"/>
    <n v="7424"/>
  </r>
  <r>
    <s v="2022061427466085540246187987"/>
    <x v="2"/>
    <n v="142746608"/>
    <n v="5540246187987"/>
    <x v="2"/>
    <d v="2022-06-23T00:00:00"/>
    <n v="2228"/>
  </r>
  <r>
    <s v="2022061427466115540246185429"/>
    <x v="2"/>
    <n v="142746611"/>
    <n v="5540246185429"/>
    <x v="2"/>
    <d v="2022-06-24T00:00:00"/>
    <n v="140"/>
  </r>
  <r>
    <s v="2022061427466115540246186325"/>
    <x v="2"/>
    <n v="142746611"/>
    <n v="5540246186325"/>
    <x v="2"/>
    <d v="2022-06-24T00:00:00"/>
    <n v="140"/>
  </r>
  <r>
    <s v="2022061427466125540246174095"/>
    <x v="2"/>
    <n v="142746612"/>
    <n v="5540246174095"/>
    <x v="2"/>
    <d v="2022-06-26T00:00:00"/>
    <n v="140"/>
  </r>
  <r>
    <s v="2022061427466125540246175050"/>
    <x v="2"/>
    <n v="142746612"/>
    <n v="5540246175050"/>
    <x v="2"/>
    <d v="2022-06-26T00:00:00"/>
    <n v="279"/>
  </r>
  <r>
    <s v="2022061427566215540246176699"/>
    <x v="2"/>
    <n v="142756621"/>
    <n v="5540246176699"/>
    <x v="2"/>
    <d v="2022-06-24T00:00:00"/>
    <n v="2088"/>
  </r>
  <r>
    <s v="2022081427566225540246194478"/>
    <x v="1"/>
    <n v="142756622"/>
    <n v="5540246194478"/>
    <x v="0"/>
    <d v="2022-08-13T00:00:00"/>
    <n v="724"/>
  </r>
  <r>
    <s v="2022061427566235540246171759"/>
    <x v="2"/>
    <n v="142756623"/>
    <n v="5540246171759"/>
    <x v="4"/>
    <d v="2022-06-27T00:00:00"/>
    <n v="3759"/>
  </r>
  <r>
    <s v="2022061427566235540246177132"/>
    <x v="2"/>
    <n v="142756623"/>
    <n v="5540246177132"/>
    <x v="4"/>
    <d v="2022-06-27T00:00:00"/>
    <n v="7424"/>
  </r>
  <r>
    <s v="2022061427566235540246177133"/>
    <x v="2"/>
    <n v="142756623"/>
    <n v="5540246177133"/>
    <x v="4"/>
    <d v="2022-06-27T00:00:00"/>
    <n v="2784"/>
  </r>
  <r>
    <s v="2022061427566235540246183542"/>
    <x v="2"/>
    <n v="142756623"/>
    <n v="5540246183542"/>
    <x v="4"/>
    <d v="2022-06-27T00:00:00"/>
    <n v="1253"/>
  </r>
  <r>
    <s v="2022061427566235540246192518"/>
    <x v="2"/>
    <n v="142756623"/>
    <n v="5540246192518"/>
    <x v="4"/>
    <d v="2022-06-27T00:00:00"/>
    <n v="5847"/>
  </r>
  <r>
    <s v="2022061427566295540246171933"/>
    <x v="2"/>
    <n v="142756629"/>
    <n v="5540246171933"/>
    <x v="2"/>
    <d v="2022-06-25T00:00:00"/>
    <n v="557"/>
  </r>
  <r>
    <s v="2022061427566395540246171933"/>
    <x v="2"/>
    <n v="142756639"/>
    <n v="5540246171933"/>
    <x v="2"/>
    <d v="2022-06-26T00:00:00"/>
    <n v="557"/>
  </r>
  <r>
    <s v="2022061427566395540246176294"/>
    <x v="2"/>
    <n v="142756639"/>
    <n v="5540246176294"/>
    <x v="2"/>
    <d v="2022-06-26T00:00:00"/>
    <n v="1448"/>
  </r>
  <r>
    <s v="2022061427566395540246176295"/>
    <x v="2"/>
    <n v="142756639"/>
    <n v="5540246176295"/>
    <x v="2"/>
    <d v="2022-06-26T00:00:00"/>
    <n v="5568"/>
  </r>
  <r>
    <s v="2022061427566395540246187987"/>
    <x v="2"/>
    <n v="142756639"/>
    <n v="5540246187987"/>
    <x v="2"/>
    <d v="2022-06-26T00:00:00"/>
    <n v="1114"/>
  </r>
  <r>
    <s v="2022061427566395540246188200"/>
    <x v="2"/>
    <n v="142756639"/>
    <n v="5540246188200"/>
    <x v="2"/>
    <d v="2022-06-26T00:00:00"/>
    <n v="1485"/>
  </r>
  <r>
    <s v="2022061427566405540246172978"/>
    <x v="2"/>
    <n v="142756640"/>
    <n v="5540246172978"/>
    <x v="2"/>
    <d v="2022-06-26T00:00:00"/>
    <n v="418"/>
  </r>
  <r>
    <s v="2022061427566405540246174174"/>
    <x v="2"/>
    <n v="142756640"/>
    <n v="5540246174174"/>
    <x v="2"/>
    <d v="2022-06-26T00:00:00"/>
    <n v="232"/>
  </r>
  <r>
    <s v="2022061427566405540246176699"/>
    <x v="2"/>
    <n v="142756640"/>
    <n v="5540246176699"/>
    <x v="2"/>
    <d v="2022-06-26T00:00:00"/>
    <n v="2088"/>
  </r>
  <r>
    <s v="2022061427566585540246171933"/>
    <x v="2"/>
    <n v="142756658"/>
    <n v="5540246171933"/>
    <x v="2"/>
    <d v="2022-06-27T00:00:00"/>
    <n v="1114"/>
  </r>
  <r>
    <s v="2022061427566585540246176294"/>
    <x v="2"/>
    <n v="142756658"/>
    <n v="5540246176294"/>
    <x v="2"/>
    <d v="2022-06-27T00:00:00"/>
    <n v="2228"/>
  </r>
  <r>
    <s v="2022061427566585540246176295"/>
    <x v="2"/>
    <n v="142756658"/>
    <n v="5540246176295"/>
    <x v="2"/>
    <d v="2022-06-27T00:00:00"/>
    <n v="11136"/>
  </r>
  <r>
    <s v="2022061427566585540246187987"/>
    <x v="2"/>
    <n v="142756658"/>
    <n v="5540246187987"/>
    <x v="2"/>
    <d v="2022-06-27T00:00:00"/>
    <n v="5568"/>
  </r>
  <r>
    <s v="2022061427566585540246188200"/>
    <x v="2"/>
    <n v="142756658"/>
    <n v="5540246188200"/>
    <x v="2"/>
    <d v="2022-06-27T00:00:00"/>
    <n v="743"/>
  </r>
  <r>
    <s v="2022061427566595540246172539"/>
    <x v="2"/>
    <n v="142756659"/>
    <n v="5540246172539"/>
    <x v="2"/>
    <d v="2022-06-27T00:00:00"/>
    <n v="35"/>
  </r>
  <r>
    <s v="2022061427566595540246172669"/>
    <x v="2"/>
    <n v="142756659"/>
    <n v="5540246172669"/>
    <x v="2"/>
    <d v="2022-06-27T00:00:00"/>
    <n v="140"/>
  </r>
  <r>
    <s v="2022061427566595540246172978"/>
    <x v="2"/>
    <n v="142756659"/>
    <n v="5540246172978"/>
    <x v="2"/>
    <d v="2022-06-27T00:00:00"/>
    <n v="836"/>
  </r>
  <r>
    <s v="2022061427566595540246174174"/>
    <x v="2"/>
    <n v="142756659"/>
    <n v="5540246174174"/>
    <x v="2"/>
    <d v="2022-06-27T00:00:00"/>
    <n v="464"/>
  </r>
  <r>
    <s v="2022061427566595540246176699"/>
    <x v="2"/>
    <n v="142756659"/>
    <n v="5540246176699"/>
    <x v="2"/>
    <d v="2022-06-27T00:00:00"/>
    <n v="4176"/>
  </r>
  <r>
    <s v="2022061427566595540246188175"/>
    <x v="2"/>
    <n v="142756659"/>
    <n v="5540246188175"/>
    <x v="2"/>
    <d v="2022-06-27T00:00:00"/>
    <n v="232"/>
  </r>
  <r>
    <s v="2022061427566595540246192102"/>
    <x v="2"/>
    <n v="142756659"/>
    <n v="5540246192102"/>
    <x v="2"/>
    <d v="2022-06-27T00:00:00"/>
    <n v="2005"/>
  </r>
  <r>
    <s v="2022071427566605540246174095"/>
    <x v="3"/>
    <n v="142756660"/>
    <n v="5540246174095"/>
    <x v="2"/>
    <d v="2022-07-02T00:00:00"/>
    <n v="70"/>
  </r>
  <r>
    <s v="2022071427566605540246175047"/>
    <x v="3"/>
    <n v="142756660"/>
    <n v="5540246175047"/>
    <x v="2"/>
    <d v="2022-07-02T00:00:00"/>
    <n v="140"/>
  </r>
  <r>
    <s v="2022071427566605540246175049"/>
    <x v="3"/>
    <n v="142756660"/>
    <n v="5540246175049"/>
    <x v="2"/>
    <d v="2022-07-02T00:00:00"/>
    <n v="557"/>
  </r>
  <r>
    <s v="2022071427566605540246175050"/>
    <x v="3"/>
    <n v="142756660"/>
    <n v="5540246175050"/>
    <x v="2"/>
    <d v="2022-07-02T00:00:00"/>
    <n v="836"/>
  </r>
  <r>
    <s v="2022071427566605540246190743"/>
    <x v="3"/>
    <n v="142756660"/>
    <n v="5540246190743"/>
    <x v="2"/>
    <d v="2022-07-02T00:00:00"/>
    <n v="140"/>
  </r>
  <r>
    <s v="2022061427566725540246171933"/>
    <x v="2"/>
    <n v="142756672"/>
    <n v="5540246171933"/>
    <x v="2"/>
    <d v="2022-06-30T00:00:00"/>
    <n v="557"/>
  </r>
  <r>
    <s v="2022061427566725540246176294"/>
    <x v="2"/>
    <n v="142756672"/>
    <n v="5540246176294"/>
    <x v="2"/>
    <d v="2022-06-30T00:00:00"/>
    <n v="2970"/>
  </r>
  <r>
    <s v="2022061427566725540246176295"/>
    <x v="2"/>
    <n v="142756672"/>
    <n v="5540246176295"/>
    <x v="2"/>
    <d v="2022-06-30T00:00:00"/>
    <n v="7424"/>
  </r>
  <r>
    <s v="2022061427566725540246187987"/>
    <x v="2"/>
    <n v="142756672"/>
    <n v="5540246187987"/>
    <x v="2"/>
    <d v="2022-06-30T00:00:00"/>
    <n v="6682"/>
  </r>
  <r>
    <s v="2022061427566725540246188200"/>
    <x v="2"/>
    <n v="142756672"/>
    <n v="5540246188200"/>
    <x v="2"/>
    <d v="2022-06-30T00:00:00"/>
    <n v="1485"/>
  </r>
  <r>
    <s v="2022061427566745540246172978"/>
    <x v="2"/>
    <n v="142756674"/>
    <n v="5540246172978"/>
    <x v="2"/>
    <d v="2022-06-30T00:00:00"/>
    <n v="836"/>
  </r>
  <r>
    <s v="2022061427566745540246174174"/>
    <x v="2"/>
    <n v="142756674"/>
    <n v="5540246174174"/>
    <x v="2"/>
    <d v="2022-06-30T00:00:00"/>
    <n v="464"/>
  </r>
  <r>
    <s v="2022061427566745540246176699"/>
    <x v="2"/>
    <n v="142756674"/>
    <n v="5540246176699"/>
    <x v="2"/>
    <d v="2022-06-30T00:00:00"/>
    <n v="3132"/>
  </r>
  <r>
    <s v="2022071427566775540246185429"/>
    <x v="3"/>
    <n v="142756677"/>
    <n v="5540246185429"/>
    <x v="2"/>
    <d v="2022-07-01T00:00:00"/>
    <n v="140"/>
  </r>
  <r>
    <s v="2022071427566775540246186325"/>
    <x v="3"/>
    <n v="142756677"/>
    <n v="5540246186325"/>
    <x v="2"/>
    <d v="2022-07-01T00:00:00"/>
    <n v="140"/>
  </r>
  <r>
    <s v="2022071427566945540246182684"/>
    <x v="3"/>
    <n v="142756694"/>
    <n v="5540246182684"/>
    <x v="1"/>
    <d v="2022-07-04T00:00:00"/>
    <n v="325"/>
  </r>
  <r>
    <s v="2022071427566945540246183844"/>
    <x v="3"/>
    <n v="142756694"/>
    <n v="5540246183844"/>
    <x v="1"/>
    <d v="2022-07-04T00:00:00"/>
    <n v="93"/>
  </r>
  <r>
    <s v="2022071427566965540246192209"/>
    <x v="3"/>
    <n v="142756696"/>
    <n v="5540246192209"/>
    <x v="4"/>
    <d v="2022-07-04T00:00:00"/>
    <n v="1114"/>
  </r>
  <r>
    <s v="2022071427566965540246192831"/>
    <x v="3"/>
    <n v="142756696"/>
    <n v="5540246192831"/>
    <x v="4"/>
    <d v="2022-07-04T00:00:00"/>
    <n v="1300"/>
  </r>
  <r>
    <s v="2022071427667015540246172669"/>
    <x v="3"/>
    <n v="142766701"/>
    <n v="5540246172669"/>
    <x v="2"/>
    <d v="2022-07-01T00:00:00"/>
    <n v="140"/>
  </r>
  <r>
    <s v="2022071427667015540246174174"/>
    <x v="3"/>
    <n v="142766701"/>
    <n v="5540246174174"/>
    <x v="2"/>
    <d v="2022-07-01T00:00:00"/>
    <n v="232"/>
  </r>
  <r>
    <s v="2022071427667015540246176699"/>
    <x v="3"/>
    <n v="142766701"/>
    <n v="5540246176699"/>
    <x v="2"/>
    <d v="2022-07-01T00:00:00"/>
    <n v="4176"/>
  </r>
  <r>
    <s v="2022071427667015540246188175"/>
    <x v="3"/>
    <n v="142766701"/>
    <n v="5540246188175"/>
    <x v="2"/>
    <d v="2022-07-01T00:00:00"/>
    <n v="116"/>
  </r>
  <r>
    <s v="2022071427667025540246176295"/>
    <x v="3"/>
    <n v="142766702"/>
    <n v="5540246176295"/>
    <x v="2"/>
    <d v="2022-07-01T00:00:00"/>
    <n v="4455"/>
  </r>
  <r>
    <s v="2022071427667025540246187987"/>
    <x v="3"/>
    <n v="142766702"/>
    <n v="5540246187987"/>
    <x v="2"/>
    <d v="2022-07-01T00:00:00"/>
    <n v="4455"/>
  </r>
  <r>
    <s v="2022071427667025540246188200"/>
    <x v="3"/>
    <n v="142766702"/>
    <n v="5540246188200"/>
    <x v="2"/>
    <d v="2022-07-01T00:00:00"/>
    <n v="743"/>
  </r>
  <r>
    <s v="2022071427667045540246174095"/>
    <x v="3"/>
    <n v="142766704"/>
    <n v="5540246174095"/>
    <x v="2"/>
    <d v="2022-07-04T00:00:00"/>
    <n v="70"/>
  </r>
  <r>
    <s v="2022071427667045540246175047"/>
    <x v="3"/>
    <n v="142766704"/>
    <n v="5540246175047"/>
    <x v="2"/>
    <d v="2022-07-04T00:00:00"/>
    <n v="140"/>
  </r>
  <r>
    <s v="2022071427667045540246175049"/>
    <x v="3"/>
    <n v="142766704"/>
    <n v="5540246175049"/>
    <x v="2"/>
    <d v="2022-07-04T00:00:00"/>
    <n v="279"/>
  </r>
  <r>
    <s v="2022071427667045540246175050"/>
    <x v="3"/>
    <n v="142766704"/>
    <n v="5540246175050"/>
    <x v="2"/>
    <d v="2022-07-04T00:00:00"/>
    <n v="279"/>
  </r>
  <r>
    <s v="2022071427667045540246190743"/>
    <x v="3"/>
    <n v="142766704"/>
    <n v="5540246190743"/>
    <x v="2"/>
    <d v="2022-07-04T00:00:00"/>
    <n v="140"/>
  </r>
  <r>
    <s v="2022071427667055540246177132"/>
    <x v="3"/>
    <n v="142766705"/>
    <n v="5540246177132"/>
    <x v="4"/>
    <d v="2022-07-01T00:00:00"/>
    <n v="3225"/>
  </r>
  <r>
    <s v="2022071427667055540246177133"/>
    <x v="3"/>
    <n v="142766705"/>
    <n v="5540246177133"/>
    <x v="4"/>
    <d v="2022-07-01T00:00:00"/>
    <n v="4455"/>
  </r>
  <r>
    <s v="2022071427667055540246183542"/>
    <x v="3"/>
    <n v="142766705"/>
    <n v="5540246183542"/>
    <x v="4"/>
    <d v="2022-07-01T00:00:00"/>
    <n v="1253"/>
  </r>
  <r>
    <s v="2022071427667055540246192148"/>
    <x v="3"/>
    <n v="142766705"/>
    <n v="5540246192148"/>
    <x v="4"/>
    <d v="2022-07-01T00:00:00"/>
    <n v="5568"/>
  </r>
  <r>
    <s v="2022071427667055540246192518"/>
    <x v="3"/>
    <n v="142766705"/>
    <n v="5540246192518"/>
    <x v="4"/>
    <d v="2022-07-01T00:00:00"/>
    <n v="5847"/>
  </r>
  <r>
    <s v="2022071427667125540246173686"/>
    <x v="3"/>
    <n v="142766712"/>
    <n v="5540246173686"/>
    <x v="0"/>
    <d v="2022-07-17T00:00:00"/>
    <n v="223"/>
  </r>
  <r>
    <s v="2022071432467145540246171933"/>
    <x v="3"/>
    <n v="143246714"/>
    <n v="5540246171933"/>
    <x v="2"/>
    <d v="2022-07-02T00:00:00"/>
    <n v="836"/>
  </r>
  <r>
    <s v="2022071432467145540246176294"/>
    <x v="3"/>
    <n v="143246714"/>
    <n v="5540246176294"/>
    <x v="2"/>
    <d v="2022-07-02T00:00:00"/>
    <n v="1485"/>
  </r>
  <r>
    <s v="2022071432467145540246176295"/>
    <x v="3"/>
    <n v="143246714"/>
    <n v="5540246176295"/>
    <x v="2"/>
    <d v="2022-07-02T00:00:00"/>
    <n v="4455"/>
  </r>
  <r>
    <s v="2022071432467145540246188200"/>
    <x v="3"/>
    <n v="143246714"/>
    <n v="5540246188200"/>
    <x v="2"/>
    <d v="2022-07-02T00:00:00"/>
    <n v="743"/>
  </r>
  <r>
    <s v="2022071432467155540246172978"/>
    <x v="3"/>
    <n v="143246715"/>
    <n v="5540246172978"/>
    <x v="2"/>
    <d v="2022-07-02T00:00:00"/>
    <n v="836"/>
  </r>
  <r>
    <s v="2022071432467155540246176699"/>
    <x v="3"/>
    <n v="143246715"/>
    <n v="5540246176699"/>
    <x v="2"/>
    <d v="2022-07-02T00:00:00"/>
    <n v="2088"/>
  </r>
  <r>
    <s v="2022071432467315540246172669"/>
    <x v="3"/>
    <n v="143246731"/>
    <n v="5540246172669"/>
    <x v="2"/>
    <d v="2022-07-03T00:00:00"/>
    <n v="140"/>
  </r>
  <r>
    <s v="2022071432467315540246188175"/>
    <x v="3"/>
    <n v="143246731"/>
    <n v="5540246188175"/>
    <x v="2"/>
    <d v="2022-07-03T00:00:00"/>
    <n v="116"/>
  </r>
  <r>
    <s v="2022071432467325540246171933"/>
    <x v="3"/>
    <n v="143246732"/>
    <n v="5540246171933"/>
    <x v="2"/>
    <d v="2022-07-03T00:00:00"/>
    <n v="279"/>
  </r>
  <r>
    <s v="2022071432467325540246187987"/>
    <x v="3"/>
    <n v="143246732"/>
    <n v="5540246187987"/>
    <x v="2"/>
    <d v="2022-07-03T00:00:00"/>
    <n v="2228"/>
  </r>
  <r>
    <s v="2022071432467325540246188200"/>
    <x v="3"/>
    <n v="143246732"/>
    <n v="5540246188200"/>
    <x v="2"/>
    <d v="2022-07-03T00:00:00"/>
    <n v="743"/>
  </r>
  <r>
    <s v="2022071432467415540246183130"/>
    <x v="3"/>
    <n v="143246741"/>
    <n v="5540246183130"/>
    <x v="4"/>
    <d v="2022-07-08T00:00:00"/>
    <n v="1003"/>
  </r>
  <r>
    <s v="2022071432467415540246183537"/>
    <x v="3"/>
    <n v="143246741"/>
    <n v="5540246183537"/>
    <x v="4"/>
    <d v="2022-07-08T00:00:00"/>
    <n v="961"/>
  </r>
  <r>
    <s v="2022071432467425540246170256"/>
    <x v="3"/>
    <n v="143246742"/>
    <n v="5540246170256"/>
    <x v="1"/>
    <d v="2022-07-09T00:00:00"/>
    <n v="3174"/>
  </r>
  <r>
    <s v="2022071432467425540246171888"/>
    <x v="3"/>
    <n v="143246742"/>
    <n v="5540246171888"/>
    <x v="1"/>
    <d v="2022-07-09T00:00:00"/>
    <n v="520"/>
  </r>
  <r>
    <s v="2022071432467555540246172978"/>
    <x v="3"/>
    <n v="143246755"/>
    <n v="5540246172978"/>
    <x v="2"/>
    <d v="2022-07-04T00:00:00"/>
    <n v="836"/>
  </r>
  <r>
    <s v="2022071432467555540246174174"/>
    <x v="3"/>
    <n v="143246755"/>
    <n v="5540246174174"/>
    <x v="2"/>
    <d v="2022-07-04T00:00:00"/>
    <n v="348"/>
  </r>
  <r>
    <s v="2022071432467565540246171933"/>
    <x v="3"/>
    <n v="143246756"/>
    <n v="5540246171933"/>
    <x v="2"/>
    <d v="2022-07-04T00:00:00"/>
    <n v="836"/>
  </r>
  <r>
    <s v="2022071432467565540246176294"/>
    <x v="3"/>
    <n v="143246756"/>
    <n v="5540246176294"/>
    <x v="2"/>
    <d v="2022-07-04T00:00:00"/>
    <n v="1485"/>
  </r>
  <r>
    <s v="2022071432467565540246176295"/>
    <x v="3"/>
    <n v="143246756"/>
    <n v="5540246176295"/>
    <x v="2"/>
    <d v="2022-07-04T00:00:00"/>
    <n v="3712"/>
  </r>
  <r>
    <s v="2022071432467565540246187987"/>
    <x v="3"/>
    <n v="143246756"/>
    <n v="5540246187987"/>
    <x v="2"/>
    <d v="2022-07-04T00:00:00"/>
    <n v="3341"/>
  </r>
  <r>
    <s v="2022071432467565540246188200"/>
    <x v="3"/>
    <n v="143246756"/>
    <n v="5540246188200"/>
    <x v="2"/>
    <d v="2022-07-04T00:00:00"/>
    <n v="743"/>
  </r>
  <r>
    <s v="2022071432467595540246175047"/>
    <x v="3"/>
    <n v="143246759"/>
    <n v="5540246175047"/>
    <x v="2"/>
    <d v="2022-07-09T00:00:00"/>
    <n v="418"/>
  </r>
  <r>
    <s v="2022071432467595540246175049"/>
    <x v="3"/>
    <n v="143246759"/>
    <n v="5540246175049"/>
    <x v="2"/>
    <d v="2022-07-09T00:00:00"/>
    <n v="557"/>
  </r>
  <r>
    <s v="2022071432467595540246175050"/>
    <x v="3"/>
    <n v="143246759"/>
    <n v="5540246175050"/>
    <x v="2"/>
    <d v="2022-07-09T00:00:00"/>
    <n v="557"/>
  </r>
  <r>
    <s v="2022071432467635540246188583"/>
    <x v="3"/>
    <n v="143246763"/>
    <n v="5540246188583"/>
    <x v="1"/>
    <d v="2022-07-07T00:00:00"/>
    <n v="2228"/>
  </r>
  <r>
    <s v="2022071432467645540246192264"/>
    <x v="3"/>
    <n v="143246764"/>
    <n v="5540246192264"/>
    <x v="2"/>
    <d v="2022-07-30T00:00:00"/>
    <n v="1485"/>
  </r>
  <r>
    <s v="2022071432467645540246192265"/>
    <x v="3"/>
    <n v="143246764"/>
    <n v="5540246192265"/>
    <x v="2"/>
    <d v="2022-07-30T00:00:00"/>
    <n v="297"/>
  </r>
  <r>
    <s v="2022071432467715540246181061"/>
    <x v="3"/>
    <n v="143246771"/>
    <n v="5540246181061"/>
    <x v="3"/>
    <d v="2022-07-11T00:00:00"/>
    <n v="2998"/>
  </r>
  <r>
    <s v="2022071432467715540246183547"/>
    <x v="3"/>
    <n v="143246771"/>
    <n v="5540246183547"/>
    <x v="3"/>
    <d v="2022-07-11T00:00:00"/>
    <n v="3341"/>
  </r>
  <r>
    <s v="2022071432467715540246185278"/>
    <x v="3"/>
    <n v="143246771"/>
    <n v="5540246185278"/>
    <x v="3"/>
    <d v="2022-07-11T00:00:00"/>
    <n v="1120"/>
  </r>
  <r>
    <s v="2022071432467725540246192907"/>
    <x v="3"/>
    <n v="143246772"/>
    <n v="5540246192907"/>
    <x v="3"/>
    <d v="2022-07-31T00:00:00"/>
    <n v="6682"/>
  </r>
  <r>
    <s v="2022071432467755540246177132"/>
    <x v="3"/>
    <n v="143246775"/>
    <n v="5540246177132"/>
    <x v="4"/>
    <d v="2022-07-07T00:00:00"/>
    <n v="3248"/>
  </r>
  <r>
    <s v="2022071432467755540246177133"/>
    <x v="3"/>
    <n v="143246775"/>
    <n v="5540246177133"/>
    <x v="4"/>
    <d v="2022-07-07T00:00:00"/>
    <n v="5568"/>
  </r>
  <r>
    <s v="2022071432467755540246192148"/>
    <x v="3"/>
    <n v="143246775"/>
    <n v="5540246192148"/>
    <x v="4"/>
    <d v="2022-07-07T00:00:00"/>
    <n v="11136"/>
  </r>
  <r>
    <s v="2022071432467755540246192518"/>
    <x v="3"/>
    <n v="143246775"/>
    <n v="5540246192518"/>
    <x v="4"/>
    <d v="2022-07-07T00:00:00"/>
    <n v="2924"/>
  </r>
  <r>
    <s v="2022071432467825540246193316"/>
    <x v="3"/>
    <n v="143246782"/>
    <n v="5540246193316"/>
    <x v="1"/>
    <d v="2022-07-11T00:00:00"/>
    <n v="335"/>
  </r>
  <r>
    <s v="2022071432467915540246171933"/>
    <x v="3"/>
    <n v="143246791"/>
    <n v="5540246171933"/>
    <x v="2"/>
    <d v="2022-07-07T00:00:00"/>
    <n v="1114"/>
  </r>
  <r>
    <s v="2022071432467915540246176294"/>
    <x v="3"/>
    <n v="143246791"/>
    <n v="5540246176294"/>
    <x v="2"/>
    <d v="2022-07-07T00:00:00"/>
    <n v="1485"/>
  </r>
  <r>
    <s v="2022071432467915540246176295"/>
    <x v="3"/>
    <n v="143246791"/>
    <n v="5540246176295"/>
    <x v="2"/>
    <d v="2022-07-07T00:00:00"/>
    <n v="4455"/>
  </r>
  <r>
    <s v="2022071432467915540246188200"/>
    <x v="3"/>
    <n v="143246791"/>
    <n v="5540246188200"/>
    <x v="2"/>
    <d v="2022-07-07T00:00:00"/>
    <n v="1448"/>
  </r>
  <r>
    <s v="2022071432467935540246172669"/>
    <x v="3"/>
    <n v="143246793"/>
    <n v="5540246172669"/>
    <x v="2"/>
    <d v="2022-07-07T00:00:00"/>
    <n v="279"/>
  </r>
  <r>
    <s v="2022071432467935540246174174"/>
    <x v="3"/>
    <n v="143246793"/>
    <n v="5540246174174"/>
    <x v="2"/>
    <d v="2022-07-07T00:00:00"/>
    <n v="464"/>
  </r>
  <r>
    <s v="2022071432467935540246188175"/>
    <x v="3"/>
    <n v="143246793"/>
    <n v="5540246188175"/>
    <x v="2"/>
    <d v="2022-07-07T00:00:00"/>
    <n v="116"/>
  </r>
  <r>
    <s v="2022071432468025540246180522"/>
    <x v="3"/>
    <n v="143246802"/>
    <n v="5540246180522"/>
    <x v="1"/>
    <d v="2022-07-07T00:00:00"/>
    <n v="557"/>
  </r>
  <r>
    <s v="2022071432468035540246180522"/>
    <x v="3"/>
    <n v="143246803"/>
    <n v="5540246180522"/>
    <x v="1"/>
    <d v="2022-07-17T00:00:00"/>
    <n v="891"/>
  </r>
  <r>
    <s v="2022071432468155540246171933"/>
    <x v="3"/>
    <n v="143246815"/>
    <n v="5540246171933"/>
    <x v="2"/>
    <d v="2022-07-08T00:00:00"/>
    <n v="557"/>
  </r>
  <r>
    <s v="2022071432468155540246187987"/>
    <x v="3"/>
    <n v="143246815"/>
    <n v="5540246187987"/>
    <x v="2"/>
    <d v="2022-07-08T00:00:00"/>
    <n v="2228"/>
  </r>
  <r>
    <s v="2022071432468155540246188200"/>
    <x v="3"/>
    <n v="143246815"/>
    <n v="5540246188200"/>
    <x v="2"/>
    <d v="2022-07-08T00:00:00"/>
    <n v="1485"/>
  </r>
  <r>
    <s v="2022071432468165540246172539"/>
    <x v="3"/>
    <n v="143246816"/>
    <n v="5540246172539"/>
    <x v="2"/>
    <d v="2022-07-08T00:00:00"/>
    <n v="47"/>
  </r>
  <r>
    <s v="2022071432468165540246172669"/>
    <x v="3"/>
    <n v="143246816"/>
    <n v="5540246172669"/>
    <x v="2"/>
    <d v="2022-07-08T00:00:00"/>
    <n v="279"/>
  </r>
  <r>
    <s v="2022071432468165540246172978"/>
    <x v="3"/>
    <n v="143246816"/>
    <n v="5540246172978"/>
    <x v="2"/>
    <d v="2022-07-08T00:00:00"/>
    <n v="1671"/>
  </r>
  <r>
    <s v="2022071432468165540246174174"/>
    <x v="3"/>
    <n v="143246816"/>
    <n v="5540246174174"/>
    <x v="2"/>
    <d v="2022-07-08T00:00:00"/>
    <n v="464"/>
  </r>
  <r>
    <s v="2022071432468165540246176699"/>
    <x v="3"/>
    <n v="143246816"/>
    <n v="5540246176699"/>
    <x v="2"/>
    <d v="2022-07-08T00:00:00"/>
    <n v="6264"/>
  </r>
  <r>
    <s v="2022071432468165540246192102"/>
    <x v="3"/>
    <n v="143246816"/>
    <n v="5540246192102"/>
    <x v="2"/>
    <d v="2022-07-08T00:00:00"/>
    <n v="4009"/>
  </r>
  <r>
    <s v="2022071432468185540246173906"/>
    <x v="3"/>
    <n v="143246818"/>
    <n v="5540246173906"/>
    <x v="3"/>
    <d v="2022-07-16T00:00:00"/>
    <n v="2450"/>
  </r>
  <r>
    <s v="2022071432468185540246181016"/>
    <x v="3"/>
    <n v="143246818"/>
    <n v="5540246181016"/>
    <x v="3"/>
    <d v="2022-07-16T00:00:00"/>
    <n v="10691"/>
  </r>
  <r>
    <s v="2022071432468225540246174095"/>
    <x v="3"/>
    <n v="143246822"/>
    <n v="5540246174095"/>
    <x v="2"/>
    <d v="2022-07-11T00:00:00"/>
    <n v="70"/>
  </r>
  <r>
    <s v="2022071432468225540246175049"/>
    <x v="3"/>
    <n v="143246822"/>
    <n v="5540246175049"/>
    <x v="2"/>
    <d v="2022-07-11T00:00:00"/>
    <n v="836"/>
  </r>
  <r>
    <s v="2022071432468225540246175050"/>
    <x v="3"/>
    <n v="143246822"/>
    <n v="5540246175050"/>
    <x v="2"/>
    <d v="2022-07-11T00:00:00"/>
    <n v="557"/>
  </r>
  <r>
    <s v="2022071432468225540246190743"/>
    <x v="3"/>
    <n v="143246822"/>
    <n v="5540246190743"/>
    <x v="2"/>
    <d v="2022-07-11T00:00:00"/>
    <n v="279"/>
  </r>
  <r>
    <s v="2022071432468235540246176699"/>
    <x v="3"/>
    <n v="143246823"/>
    <n v="5540246176699"/>
    <x v="2"/>
    <d v="2022-07-04T00:00:00"/>
    <n v="5012"/>
  </r>
  <r>
    <s v="2022071432468275540246171759"/>
    <x v="3"/>
    <n v="143246827"/>
    <n v="5540246171759"/>
    <x v="4"/>
    <d v="2022-07-09T00:00:00"/>
    <n v="1253"/>
  </r>
  <r>
    <s v="2022071432468275540246192148"/>
    <x v="3"/>
    <n v="143246827"/>
    <n v="5540246192148"/>
    <x v="4"/>
    <d v="2022-07-09T00:00:00"/>
    <n v="30624"/>
  </r>
  <r>
    <s v="2022071432468275540246192518"/>
    <x v="3"/>
    <n v="143246827"/>
    <n v="5540246192518"/>
    <x v="4"/>
    <d v="2022-07-09T00:00:00"/>
    <n v="8770"/>
  </r>
  <r>
    <s v="2022071432568475540246172978"/>
    <x v="3"/>
    <n v="143256847"/>
    <n v="5540246172978"/>
    <x v="2"/>
    <d v="2022-07-09T00:00:00"/>
    <n v="251"/>
  </r>
  <r>
    <s v="2022071432568475540246188175"/>
    <x v="3"/>
    <n v="143256847"/>
    <n v="5540246188175"/>
    <x v="2"/>
    <d v="2022-07-09T00:00:00"/>
    <n v="116"/>
  </r>
  <r>
    <s v="2022071432568665540246183130"/>
    <x v="3"/>
    <n v="143256866"/>
    <n v="5540246183130"/>
    <x v="4"/>
    <d v="2022-07-15T00:00:00"/>
    <n v="1692"/>
  </r>
  <r>
    <s v="2022071432568705540246185429"/>
    <x v="3"/>
    <n v="143256870"/>
    <n v="5540246185429"/>
    <x v="2"/>
    <d v="2022-07-11T00:00:00"/>
    <n v="84"/>
  </r>
  <r>
    <s v="2022071432568765540246176295"/>
    <x v="3"/>
    <n v="143256876"/>
    <n v="5540246176295"/>
    <x v="2"/>
    <d v="2022-07-11T00:00:00"/>
    <n v="4455"/>
  </r>
  <r>
    <s v="2022071432568765540246187987"/>
    <x v="3"/>
    <n v="143256876"/>
    <n v="5540246187987"/>
    <x v="2"/>
    <d v="2022-07-11T00:00:00"/>
    <n v="1671"/>
  </r>
  <r>
    <s v="2022071432568765540246188200"/>
    <x v="3"/>
    <n v="143256876"/>
    <n v="5540246188200"/>
    <x v="2"/>
    <d v="2022-07-11T00:00:00"/>
    <n v="446"/>
  </r>
  <r>
    <s v="2022071432568775540246172978"/>
    <x v="3"/>
    <n v="143256877"/>
    <n v="5540246172978"/>
    <x v="2"/>
    <d v="2022-07-11T00:00:00"/>
    <n v="1671"/>
  </r>
  <r>
    <s v="2022071432568775540246176699"/>
    <x v="3"/>
    <n v="143256877"/>
    <n v="5540246176699"/>
    <x v="2"/>
    <d v="2022-07-11T00:00:00"/>
    <n v="3132"/>
  </r>
  <r>
    <s v="2022091432568915540246194478"/>
    <x v="4"/>
    <n v="143256891"/>
    <n v="5540246194478"/>
    <x v="0"/>
    <d v="2022-09-10T00:00:00"/>
    <n v="1225"/>
  </r>
  <r>
    <s v="2022071432568985540246187987"/>
    <x v="3"/>
    <n v="143256898"/>
    <n v="5540246187987"/>
    <x v="2"/>
    <d v="2022-07-14T00:00:00"/>
    <n v="1671"/>
  </r>
  <r>
    <s v="2022071432568985540246188200"/>
    <x v="3"/>
    <n v="143256898"/>
    <n v="5540246188200"/>
    <x v="2"/>
    <d v="2022-07-14T00:00:00"/>
    <n v="743"/>
  </r>
  <r>
    <s v="2022071432568995540246188175"/>
    <x v="3"/>
    <n v="143256899"/>
    <n v="5540246188175"/>
    <x v="2"/>
    <d v="2022-07-14T00:00:00"/>
    <n v="116"/>
  </r>
  <r>
    <s v="2022071432569015540246175049"/>
    <x v="3"/>
    <n v="143256901"/>
    <n v="5540246175049"/>
    <x v="2"/>
    <d v="2022-07-17T00:00:00"/>
    <n v="279"/>
  </r>
  <r>
    <s v="2022071432569015540246190743"/>
    <x v="3"/>
    <n v="143256901"/>
    <n v="5540246190743"/>
    <x v="2"/>
    <d v="2022-07-17T00:00:00"/>
    <n v="140"/>
  </r>
  <r>
    <s v="2022081432569065540246191736"/>
    <x v="1"/>
    <n v="143256906"/>
    <n v="5540246191736"/>
    <x v="2"/>
    <d v="2022-08-05T00:00:00"/>
    <n v="362"/>
  </r>
  <r>
    <s v="2022081432569275540246173685"/>
    <x v="1"/>
    <n v="143256927"/>
    <n v="5540246173685"/>
    <x v="0"/>
    <d v="2022-08-20T00:00:00"/>
    <n v="576"/>
  </r>
  <r>
    <s v="2022081432569275540246173686"/>
    <x v="1"/>
    <n v="143256927"/>
    <n v="5540246173686"/>
    <x v="0"/>
    <d v="2022-08-20T00:00:00"/>
    <n v="274"/>
  </r>
  <r>
    <s v="2022071432569395540246172978"/>
    <x v="3"/>
    <n v="143256939"/>
    <n v="5540246172978"/>
    <x v="2"/>
    <d v="2022-07-15T00:00:00"/>
    <n v="1671"/>
  </r>
  <r>
    <s v="2022071432569395540246176699"/>
    <x v="3"/>
    <n v="143256939"/>
    <n v="5540246176699"/>
    <x v="2"/>
    <d v="2022-07-15T00:00:00"/>
    <n v="3132"/>
  </r>
  <r>
    <s v="2022071432569415540246185429"/>
    <x v="3"/>
    <n v="143256941"/>
    <n v="5540246185429"/>
    <x v="2"/>
    <d v="2022-07-16T00:00:00"/>
    <n v="209"/>
  </r>
  <r>
    <s v="2022071432669565540246174174"/>
    <x v="3"/>
    <n v="143266956"/>
    <n v="5540246174174"/>
    <x v="2"/>
    <d v="2022-07-16T00:00:00"/>
    <n v="232"/>
  </r>
  <r>
    <s v="2022071432669665540246182684"/>
    <x v="3"/>
    <n v="143266966"/>
    <n v="5540246182684"/>
    <x v="1"/>
    <d v="2022-07-24T00:00:00"/>
    <n v="140"/>
  </r>
  <r>
    <s v="2022071432669665540246183844"/>
    <x v="3"/>
    <n v="143266966"/>
    <n v="5540246183844"/>
    <x v="1"/>
    <d v="2022-07-24T00:00:00"/>
    <n v="140"/>
  </r>
  <r>
    <s v="2022071432669665540246194467"/>
    <x v="3"/>
    <n v="143266966"/>
    <n v="5540246194467"/>
    <x v="1"/>
    <d v="2022-07-24T00:00:00"/>
    <n v="17818"/>
  </r>
  <r>
    <s v="2022071432669685540246194632"/>
    <x v="3"/>
    <n v="143266968"/>
    <n v="5540246194632"/>
    <x v="1"/>
    <d v="2022-07-28T00:00:00"/>
    <n v="1838"/>
  </r>
  <r>
    <s v="2022071432669735540246176294"/>
    <x v="3"/>
    <n v="143266973"/>
    <n v="5540246176294"/>
    <x v="2"/>
    <d v="2022-07-17T00:00:00"/>
    <n v="743"/>
  </r>
  <r>
    <s v="2022071432669735540246176295"/>
    <x v="3"/>
    <n v="143266973"/>
    <n v="5540246176295"/>
    <x v="2"/>
    <d v="2022-07-17T00:00:00"/>
    <n v="2970"/>
  </r>
  <r>
    <s v="2022071432669805540246183558"/>
    <x v="3"/>
    <n v="143266980"/>
    <n v="5540246183558"/>
    <x v="4"/>
    <d v="2022-07-21T00:00:00"/>
    <n v="1300"/>
  </r>
  <r>
    <s v="2022071432669885540246172978"/>
    <x v="3"/>
    <n v="143266988"/>
    <n v="5540246172978"/>
    <x v="2"/>
    <d v="2022-07-18T00:00:00"/>
    <n v="1671"/>
  </r>
  <r>
    <s v="2022071432669885540246176699"/>
    <x v="3"/>
    <n v="143266988"/>
    <n v="5540246176699"/>
    <x v="2"/>
    <d v="2022-07-18T00:00:00"/>
    <n v="1044"/>
  </r>
  <r>
    <s v="2022071432669895540246176294"/>
    <x v="3"/>
    <n v="143266989"/>
    <n v="5540246176294"/>
    <x v="2"/>
    <d v="2022-07-18T00:00:00"/>
    <n v="743"/>
  </r>
  <r>
    <s v="2022071432669895540246176295"/>
    <x v="3"/>
    <n v="143266989"/>
    <n v="5540246176295"/>
    <x v="2"/>
    <d v="2022-07-18T00:00:00"/>
    <n v="3712"/>
  </r>
  <r>
    <s v="2022071432670025540246172978"/>
    <x v="3"/>
    <n v="143267002"/>
    <n v="5540246172978"/>
    <x v="2"/>
    <d v="2022-07-21T00:00:00"/>
    <n v="502"/>
  </r>
  <r>
    <s v="2022071432670025540246174174"/>
    <x v="3"/>
    <n v="143267002"/>
    <n v="5540246174174"/>
    <x v="2"/>
    <d v="2022-07-21T00:00:00"/>
    <n v="232"/>
  </r>
  <r>
    <s v="2022071432670025540246188175"/>
    <x v="3"/>
    <n v="143267002"/>
    <n v="5540246188175"/>
    <x v="2"/>
    <d v="2022-07-21T00:00:00"/>
    <n v="93"/>
  </r>
  <r>
    <s v="2022071432670045540246171933"/>
    <x v="3"/>
    <n v="143267004"/>
    <n v="5540246171933"/>
    <x v="2"/>
    <d v="2022-07-21T00:00:00"/>
    <n v="557"/>
  </r>
  <r>
    <s v="2022071432670045540246188200"/>
    <x v="3"/>
    <n v="143267004"/>
    <n v="5540246188200"/>
    <x v="2"/>
    <d v="2022-07-21T00:00:00"/>
    <n v="372"/>
  </r>
  <r>
    <s v="2022071432670095540246188583"/>
    <x v="3"/>
    <n v="143267009"/>
    <n v="5540246188583"/>
    <x v="1"/>
    <d v="2022-07-21T00:00:00"/>
    <n v="2228"/>
  </r>
  <r>
    <s v="2022071432670105540246170256"/>
    <x v="3"/>
    <n v="143267010"/>
    <n v="5540246170256"/>
    <x v="1"/>
    <d v="2022-07-30T00:00:00"/>
    <n v="1940"/>
  </r>
  <r>
    <s v="2022071432670105540246171888"/>
    <x v="3"/>
    <n v="143267010"/>
    <n v="5540246171888"/>
    <x v="1"/>
    <d v="2022-07-30T00:00:00"/>
    <n v="1033"/>
  </r>
  <r>
    <s v="2022071432670305540246171933"/>
    <x v="3"/>
    <n v="143267030"/>
    <n v="5540246171933"/>
    <x v="2"/>
    <d v="2022-07-22T00:00:00"/>
    <n v="279"/>
  </r>
  <r>
    <s v="2022071432670305540246188200"/>
    <x v="3"/>
    <n v="143267030"/>
    <n v="5540246188200"/>
    <x v="2"/>
    <d v="2022-07-22T00:00:00"/>
    <n v="372"/>
  </r>
  <r>
    <s v="2022071432670315540246174174"/>
    <x v="3"/>
    <n v="143267031"/>
    <n v="5540246174174"/>
    <x v="2"/>
    <d v="2022-07-22T00:00:00"/>
    <n v="232"/>
  </r>
  <r>
    <s v="2022071432670315540246176699"/>
    <x v="3"/>
    <n v="143267031"/>
    <n v="5540246176699"/>
    <x v="2"/>
    <d v="2022-07-22T00:00:00"/>
    <n v="2088"/>
  </r>
  <r>
    <s v="2022071432670335540246175047"/>
    <x v="3"/>
    <n v="143267033"/>
    <n v="5540246175047"/>
    <x v="2"/>
    <d v="2022-07-31T00:00:00"/>
    <n v="209"/>
  </r>
  <r>
    <s v="2022071432670335540246175049"/>
    <x v="3"/>
    <n v="143267033"/>
    <n v="5540246175049"/>
    <x v="2"/>
    <d v="2022-07-31T00:00:00"/>
    <n v="279"/>
  </r>
  <r>
    <s v="2022071432670395540246194330"/>
    <x v="3"/>
    <n v="143267039"/>
    <n v="5540246194330"/>
    <x v="4"/>
    <d v="2022-07-30T00:00:00"/>
    <n v="13753"/>
  </r>
  <r>
    <s v="2022071432770525540246172978"/>
    <x v="3"/>
    <n v="143277052"/>
    <n v="5540246172978"/>
    <x v="2"/>
    <d v="2022-07-23T00:00:00"/>
    <n v="836"/>
  </r>
  <r>
    <s v="2022071432770525540246174174"/>
    <x v="3"/>
    <n v="143277052"/>
    <n v="5540246174174"/>
    <x v="2"/>
    <d v="2022-07-23T00:00:00"/>
    <n v="464"/>
  </r>
  <r>
    <s v="2022071432770525540246176699"/>
    <x v="3"/>
    <n v="143277052"/>
    <n v="5540246176699"/>
    <x v="2"/>
    <d v="2022-07-23T00:00:00"/>
    <n v="2088"/>
  </r>
  <r>
    <s v="2022071432770535540246171933"/>
    <x v="3"/>
    <n v="143277053"/>
    <n v="5540246171933"/>
    <x v="2"/>
    <d v="2022-07-23T00:00:00"/>
    <n v="1114"/>
  </r>
  <r>
    <s v="2022071432770535540246188200"/>
    <x v="3"/>
    <n v="143277053"/>
    <n v="5540246188200"/>
    <x v="2"/>
    <d v="2022-07-23T00:00:00"/>
    <n v="743"/>
  </r>
  <r>
    <s v="2022081432770675540246192209"/>
    <x v="1"/>
    <n v="143277067"/>
    <n v="5540246192209"/>
    <x v="4"/>
    <d v="2022-08-01T00:00:00"/>
    <n v="1114"/>
  </r>
  <r>
    <s v="2022071432770745540246188200"/>
    <x v="3"/>
    <n v="143277074"/>
    <n v="5540246188200"/>
    <x v="2"/>
    <d v="2022-07-24T00:00:00"/>
    <n v="372"/>
  </r>
  <r>
    <s v="2022071432770755540246186325"/>
    <x v="3"/>
    <n v="143277075"/>
    <n v="5540246186325"/>
    <x v="2"/>
    <d v="2022-07-25T00:00:00"/>
    <n v="418"/>
  </r>
  <r>
    <s v="2022071432770885540246176294"/>
    <x v="3"/>
    <n v="143277088"/>
    <n v="5540246176294"/>
    <x v="2"/>
    <d v="2022-07-25T00:00:00"/>
    <n v="1114"/>
  </r>
  <r>
    <s v="2022071432770885540246176295"/>
    <x v="3"/>
    <n v="143277088"/>
    <n v="5540246176295"/>
    <x v="2"/>
    <d v="2022-07-25T00:00:00"/>
    <n v="4455"/>
  </r>
  <r>
    <s v="2022071432770885540246188200"/>
    <x v="3"/>
    <n v="143277088"/>
    <n v="5540246188200"/>
    <x v="2"/>
    <d v="2022-07-25T00:00:00"/>
    <n v="372"/>
  </r>
  <r>
    <s v="2022071432770895540246172978"/>
    <x v="3"/>
    <n v="143277089"/>
    <n v="5540246172978"/>
    <x v="2"/>
    <d v="2022-07-25T00:00:00"/>
    <n v="836"/>
  </r>
  <r>
    <s v="2022071432770895540246174174"/>
    <x v="3"/>
    <n v="143277089"/>
    <n v="5540246174174"/>
    <x v="2"/>
    <d v="2022-07-25T00:00:00"/>
    <n v="232"/>
  </r>
  <r>
    <s v="2022071432770895540246176699"/>
    <x v="3"/>
    <n v="143277089"/>
    <n v="5540246176699"/>
    <x v="2"/>
    <d v="2022-07-25T00:00:00"/>
    <n v="2088"/>
  </r>
  <r>
    <s v="2022071432770905540246171759"/>
    <x v="3"/>
    <n v="143277090"/>
    <n v="5540246171759"/>
    <x v="4"/>
    <d v="2022-07-29T00:00:00"/>
    <n v="1253"/>
  </r>
  <r>
    <s v="2022071432770905540246177133"/>
    <x v="3"/>
    <n v="143277090"/>
    <n v="5540246177133"/>
    <x v="4"/>
    <d v="2022-07-29T00:00:00"/>
    <n v="2228"/>
  </r>
  <r>
    <s v="2022071432770905540246192148"/>
    <x v="3"/>
    <n v="143277090"/>
    <n v="5540246192148"/>
    <x v="4"/>
    <d v="2022-07-29T00:00:00"/>
    <n v="25056"/>
  </r>
  <r>
    <s v="2022071432770905540246192518"/>
    <x v="3"/>
    <n v="143277090"/>
    <n v="5540246192518"/>
    <x v="4"/>
    <d v="2022-07-29T00:00:00"/>
    <n v="4385"/>
  </r>
  <r>
    <s v="2022081432770915540246183130"/>
    <x v="1"/>
    <n v="143277091"/>
    <n v="5540246183130"/>
    <x v="4"/>
    <d v="2022-08-04T00:00:00"/>
    <n v="1128"/>
  </r>
  <r>
    <s v="2022081432770915540246183537"/>
    <x v="1"/>
    <n v="143277091"/>
    <n v="5540246183537"/>
    <x v="4"/>
    <d v="2022-08-04T00:00:00"/>
    <n v="961"/>
  </r>
  <r>
    <s v="2022081432770915540246183538"/>
    <x v="1"/>
    <n v="143277091"/>
    <n v="5540246183538"/>
    <x v="4"/>
    <d v="2022-08-04T00:00:00"/>
    <n v="919"/>
  </r>
  <r>
    <s v="2022081432770975540246184036"/>
    <x v="1"/>
    <n v="143277097"/>
    <n v="5540246184036"/>
    <x v="1"/>
    <d v="2022-08-05T00:00:00"/>
    <n v="130"/>
  </r>
  <r>
    <s v="2022071432771095540246174174"/>
    <x v="3"/>
    <n v="143277109"/>
    <n v="5540246174174"/>
    <x v="2"/>
    <d v="2022-07-28T00:00:00"/>
    <n v="464"/>
  </r>
  <r>
    <s v="2022071432771095540246176699"/>
    <x v="3"/>
    <n v="143277109"/>
    <n v="5540246176699"/>
    <x v="2"/>
    <d v="2022-07-28T00:00:00"/>
    <n v="836"/>
  </r>
  <r>
    <s v="2022071432771095540246188175"/>
    <x v="3"/>
    <n v="143277109"/>
    <n v="5540246188175"/>
    <x v="2"/>
    <d v="2022-07-28T00:00:00"/>
    <n v="232"/>
  </r>
  <r>
    <s v="2022071432771095540246192102"/>
    <x v="3"/>
    <n v="143277109"/>
    <n v="5540246192102"/>
    <x v="2"/>
    <d v="2022-07-28T00:00:00"/>
    <n v="2005"/>
  </r>
  <r>
    <s v="2022071432771105540246176294"/>
    <x v="3"/>
    <n v="143277110"/>
    <n v="5540246176294"/>
    <x v="2"/>
    <d v="2022-07-28T00:00:00"/>
    <n v="1485"/>
  </r>
  <r>
    <s v="2022071432771105540246176295"/>
    <x v="3"/>
    <n v="143277110"/>
    <n v="5540246176295"/>
    <x v="2"/>
    <d v="2022-07-28T00:00:00"/>
    <n v="7424"/>
  </r>
  <r>
    <s v="2022071432771105540246187987"/>
    <x v="3"/>
    <n v="143277110"/>
    <n v="5540246187987"/>
    <x v="2"/>
    <d v="2022-07-28T00:00:00"/>
    <n v="2228"/>
  </r>
  <r>
    <s v="2022071432771105540246188200"/>
    <x v="3"/>
    <n v="143277110"/>
    <n v="5540246188200"/>
    <x v="2"/>
    <d v="2022-07-28T00:00:00"/>
    <n v="743"/>
  </r>
  <r>
    <s v="2022071432771235540246176294"/>
    <x v="3"/>
    <n v="143277123"/>
    <n v="5540246176294"/>
    <x v="2"/>
    <d v="2022-07-29T00:00:00"/>
    <n v="743"/>
  </r>
  <r>
    <s v="2022071432771235540246176295"/>
    <x v="3"/>
    <n v="143277123"/>
    <n v="5540246176295"/>
    <x v="2"/>
    <d v="2022-07-29T00:00:00"/>
    <n v="1485"/>
  </r>
  <r>
    <s v="2022071432771235540246188200"/>
    <x v="3"/>
    <n v="143277123"/>
    <n v="5540246188200"/>
    <x v="2"/>
    <d v="2022-07-29T00:00:00"/>
    <n v="557"/>
  </r>
  <r>
    <s v="2022071432771245540246172978"/>
    <x v="3"/>
    <n v="143277124"/>
    <n v="5540246172978"/>
    <x v="2"/>
    <d v="2022-07-29T00:00:00"/>
    <n v="836"/>
  </r>
  <r>
    <s v="2022071432771245540246176699"/>
    <x v="3"/>
    <n v="143277124"/>
    <n v="5540246176699"/>
    <x v="2"/>
    <d v="2022-07-29T00:00:00"/>
    <n v="2088"/>
  </r>
  <r>
    <s v="2022071432771245540246188175"/>
    <x v="3"/>
    <n v="143277124"/>
    <n v="5540246188175"/>
    <x v="2"/>
    <d v="2022-07-29T00:00:00"/>
    <n v="116"/>
  </r>
  <r>
    <s v="2022071432871325540246172978"/>
    <x v="3"/>
    <n v="143287132"/>
    <n v="5540246172978"/>
    <x v="2"/>
    <d v="2022-07-30T00:00:00"/>
    <n v="836"/>
  </r>
  <r>
    <s v="2022071432871325540246176699"/>
    <x v="3"/>
    <n v="143287132"/>
    <n v="5540246176699"/>
    <x v="2"/>
    <d v="2022-07-30T00:00:00"/>
    <n v="1044"/>
  </r>
  <r>
    <s v="2022071432871325540246188175"/>
    <x v="3"/>
    <n v="143287132"/>
    <n v="5540246188175"/>
    <x v="2"/>
    <d v="2022-07-30T00:00:00"/>
    <n v="116"/>
  </r>
  <r>
    <s v="2022071432871335540246187987"/>
    <x v="3"/>
    <n v="143287133"/>
    <n v="5540246187987"/>
    <x v="2"/>
    <d v="2022-07-30T00:00:00"/>
    <n v="1114"/>
  </r>
  <r>
    <s v="2022081432871365540246185562"/>
    <x v="1"/>
    <n v="143287136"/>
    <n v="5540246185562"/>
    <x v="2"/>
    <d v="2022-08-01T00:00:00"/>
    <n v="70"/>
  </r>
  <r>
    <s v="2022081432871525540246173472"/>
    <x v="1"/>
    <n v="143287152"/>
    <n v="5540246173472"/>
    <x v="2"/>
    <d v="2022-08-08T00:00:00"/>
    <n v="418"/>
  </r>
  <r>
    <s v="2022081432871525540246175047"/>
    <x v="1"/>
    <n v="143287152"/>
    <n v="5540246175047"/>
    <x v="2"/>
    <d v="2022-08-08T00:00:00"/>
    <n v="279"/>
  </r>
  <r>
    <s v="2022081432871525540246175049"/>
    <x v="1"/>
    <n v="143287152"/>
    <n v="5540246175049"/>
    <x v="2"/>
    <d v="2022-08-08T00:00:00"/>
    <n v="418"/>
  </r>
  <r>
    <s v="2022081432871525540246175050"/>
    <x v="1"/>
    <n v="143287152"/>
    <n v="5540246175050"/>
    <x v="2"/>
    <d v="2022-08-08T00:00:00"/>
    <n v="418"/>
  </r>
  <r>
    <s v="2022081432871525540246190743"/>
    <x v="1"/>
    <n v="143287152"/>
    <n v="5540246190743"/>
    <x v="2"/>
    <d v="2022-08-08T00:00:00"/>
    <n v="140"/>
  </r>
  <r>
    <s v="2022071432871595540246171933"/>
    <x v="3"/>
    <n v="143287159"/>
    <n v="5540246171933"/>
    <x v="2"/>
    <d v="2022-07-31T00:00:00"/>
    <n v="335"/>
  </r>
  <r>
    <s v="2022071432871595540246176294"/>
    <x v="3"/>
    <n v="143287159"/>
    <n v="5540246176294"/>
    <x v="2"/>
    <d v="2022-07-31T00:00:00"/>
    <n v="743"/>
  </r>
  <r>
    <s v="2022071432871595540246187987"/>
    <x v="3"/>
    <n v="143287159"/>
    <n v="5540246187987"/>
    <x v="2"/>
    <d v="2022-07-31T00:00:00"/>
    <n v="1671"/>
  </r>
  <r>
    <s v="2022071432871635540246172978"/>
    <x v="3"/>
    <n v="143287163"/>
    <n v="5540246172978"/>
    <x v="2"/>
    <d v="2022-07-31T00:00:00"/>
    <n v="836"/>
  </r>
  <r>
    <s v="2022071432871635540246176699"/>
    <x v="3"/>
    <n v="143287163"/>
    <n v="5540246176699"/>
    <x v="2"/>
    <d v="2022-07-31T00:00:00"/>
    <n v="836"/>
  </r>
  <r>
    <s v="2022081432871695540246183587"/>
    <x v="1"/>
    <n v="143287169"/>
    <n v="5540246183587"/>
    <x v="4"/>
    <d v="2022-08-18T00:00:00"/>
    <n v="502"/>
  </r>
  <r>
    <s v="2022081432871695540246183589"/>
    <x v="1"/>
    <n v="143287169"/>
    <n v="5540246183589"/>
    <x v="4"/>
    <d v="2022-08-18T00:00:00"/>
    <n v="650"/>
  </r>
  <r>
    <s v="2022081432871725540246180522"/>
    <x v="1"/>
    <n v="143287172"/>
    <n v="5540246180522"/>
    <x v="1"/>
    <d v="2022-08-08T00:00:00"/>
    <n v="891"/>
  </r>
  <r>
    <s v="2022081432871735540246194632"/>
    <x v="1"/>
    <n v="143287173"/>
    <n v="5540246194632"/>
    <x v="1"/>
    <d v="2022-08-11T00:00:00"/>
    <n v="669"/>
  </r>
  <r>
    <s v="2022081432871815540246176294"/>
    <x v="1"/>
    <n v="143287181"/>
    <n v="5540246176294"/>
    <x v="2"/>
    <d v="2022-08-01T00:00:00"/>
    <n v="743"/>
  </r>
  <r>
    <s v="2022081432871815540246176295"/>
    <x v="1"/>
    <n v="143287181"/>
    <n v="5540246176295"/>
    <x v="2"/>
    <d v="2022-08-01T00:00:00"/>
    <n v="2970"/>
  </r>
  <r>
    <s v="2022081432871815540246187987"/>
    <x v="1"/>
    <n v="143287181"/>
    <n v="5540246187987"/>
    <x v="2"/>
    <d v="2022-08-01T00:00:00"/>
    <n v="1671"/>
  </r>
  <r>
    <s v="2022081432871815540246188200"/>
    <x v="1"/>
    <n v="143287181"/>
    <n v="5540246188200"/>
    <x v="2"/>
    <d v="2022-08-01T00:00:00"/>
    <n v="372"/>
  </r>
  <r>
    <s v="2022081432871855540246172669"/>
    <x v="1"/>
    <n v="143287185"/>
    <n v="5540246172669"/>
    <x v="2"/>
    <d v="2022-08-01T00:00:00"/>
    <n v="279"/>
  </r>
  <r>
    <s v="2022081432871855540246172978"/>
    <x v="1"/>
    <n v="143287185"/>
    <n v="5540246172978"/>
    <x v="2"/>
    <d v="2022-08-01T00:00:00"/>
    <n v="836"/>
  </r>
  <r>
    <s v="2022081432871855540246174174"/>
    <x v="1"/>
    <n v="143287185"/>
    <n v="5540246174174"/>
    <x v="2"/>
    <d v="2022-08-01T00:00:00"/>
    <n v="232"/>
  </r>
  <r>
    <s v="2022081432872085540246171933"/>
    <x v="1"/>
    <n v="143287208"/>
    <n v="5540246171933"/>
    <x v="2"/>
    <d v="2022-08-04T00:00:00"/>
    <n v="1114"/>
  </r>
  <r>
    <s v="2022081432872085540246176294"/>
    <x v="1"/>
    <n v="143287208"/>
    <n v="5540246176294"/>
    <x v="2"/>
    <d v="2022-08-04T00:00:00"/>
    <n v="1485"/>
  </r>
  <r>
    <s v="2022081432872085540246176295"/>
    <x v="1"/>
    <n v="143287208"/>
    <n v="5540246176295"/>
    <x v="2"/>
    <d v="2022-08-04T00:00:00"/>
    <n v="3564"/>
  </r>
  <r>
    <s v="2022081432872085540246187987"/>
    <x v="1"/>
    <n v="143287208"/>
    <n v="5540246187987"/>
    <x v="2"/>
    <d v="2022-08-04T00:00:00"/>
    <n v="3898"/>
  </r>
  <r>
    <s v="2022081432872085540246188200"/>
    <x v="1"/>
    <n v="143287208"/>
    <n v="5540246188200"/>
    <x v="2"/>
    <d v="2022-08-04T00:00:00"/>
    <n v="743"/>
  </r>
  <r>
    <s v="2022081432872125540246171933"/>
    <x v="1"/>
    <n v="143287212"/>
    <n v="5540246171933"/>
    <x v="2"/>
    <d v="2022-08-01T00:00:00"/>
    <n v="557"/>
  </r>
  <r>
    <s v="2022081432872125540246176294"/>
    <x v="1"/>
    <n v="143287212"/>
    <n v="5540246176294"/>
    <x v="2"/>
    <d v="2022-08-01T00:00:00"/>
    <n v="743"/>
  </r>
  <r>
    <s v="2022081432872125540246176295"/>
    <x v="1"/>
    <n v="143287212"/>
    <n v="5540246176295"/>
    <x v="2"/>
    <d v="2022-08-01T00:00:00"/>
    <n v="2228"/>
  </r>
  <r>
    <s v="2022081432872125540246187987"/>
    <x v="1"/>
    <n v="143287212"/>
    <n v="5540246187987"/>
    <x v="2"/>
    <d v="2022-08-01T00:00:00"/>
    <n v="2228"/>
  </r>
  <r>
    <s v="2022081432872125540246188200"/>
    <x v="1"/>
    <n v="143287212"/>
    <n v="5540246188200"/>
    <x v="2"/>
    <d v="2022-08-01T00:00:00"/>
    <n v="186"/>
  </r>
  <r>
    <s v="2022081432872135540246176699"/>
    <x v="1"/>
    <n v="143287213"/>
    <n v="5540246176699"/>
    <x v="2"/>
    <d v="2022-08-01T00:00:00"/>
    <n v="1253"/>
  </r>
  <r>
    <s v="2022081432872145540246172978"/>
    <x v="1"/>
    <n v="143287214"/>
    <n v="5540246172978"/>
    <x v="2"/>
    <d v="2022-08-04T00:00:00"/>
    <n v="836"/>
  </r>
  <r>
    <s v="2022081432872145540246174174"/>
    <x v="1"/>
    <n v="143287214"/>
    <n v="5540246174174"/>
    <x v="2"/>
    <d v="2022-08-04T00:00:00"/>
    <n v="232"/>
  </r>
  <r>
    <s v="2022081432872145540246176699"/>
    <x v="1"/>
    <n v="143287214"/>
    <n v="5540246176699"/>
    <x v="2"/>
    <d v="2022-08-04T00:00:00"/>
    <n v="2088"/>
  </r>
  <r>
    <s v="2022081432872195540246174095"/>
    <x v="1"/>
    <n v="143287219"/>
    <n v="5540246174095"/>
    <x v="2"/>
    <d v="2022-08-05T00:00:00"/>
    <n v="70"/>
  </r>
  <r>
    <s v="2022081432872205540246181061"/>
    <x v="1"/>
    <n v="143287220"/>
    <n v="5540246181061"/>
    <x v="3"/>
    <d v="2022-08-06T00:00:00"/>
    <n v="3871"/>
  </r>
  <r>
    <s v="2022081432872205540246183547"/>
    <x v="1"/>
    <n v="143287220"/>
    <n v="5540246183547"/>
    <x v="3"/>
    <d v="2022-08-06T00:00:00"/>
    <n v="2228"/>
  </r>
  <r>
    <s v="2022081432872205540246185278"/>
    <x v="1"/>
    <n v="143287220"/>
    <n v="5540246185278"/>
    <x v="3"/>
    <d v="2022-08-06T00:00:00"/>
    <n v="1120"/>
  </r>
  <r>
    <s v="2022081432872225540246183558"/>
    <x v="1"/>
    <n v="143287222"/>
    <n v="5540246183558"/>
    <x v="4"/>
    <d v="2022-08-12T00:00:00"/>
    <n v="2599"/>
  </r>
  <r>
    <s v="2022081432872225540246183560"/>
    <x v="1"/>
    <n v="143287222"/>
    <n v="5540246183560"/>
    <x v="4"/>
    <d v="2022-08-12T00:00:00"/>
    <n v="223"/>
  </r>
  <r>
    <s v="2022081432872225540246192209"/>
    <x v="1"/>
    <n v="143287222"/>
    <n v="5540246192209"/>
    <x v="4"/>
    <d v="2022-08-12T00:00:00"/>
    <n v="1114"/>
  </r>
  <r>
    <s v="2022081432872225540246192462"/>
    <x v="1"/>
    <n v="143287222"/>
    <n v="5540246192462"/>
    <x v="4"/>
    <d v="2022-08-12T00:00:00"/>
    <n v="1114"/>
  </r>
  <r>
    <s v="2022081432872235540246192264"/>
    <x v="1"/>
    <n v="143287223"/>
    <n v="5540246192264"/>
    <x v="2"/>
    <d v="2022-08-28T00:00:00"/>
    <n v="1485"/>
  </r>
  <r>
    <s v="2022081432872235540246192265"/>
    <x v="1"/>
    <n v="143287223"/>
    <n v="5540246192265"/>
    <x v="2"/>
    <d v="2022-08-28T00:00:00"/>
    <n v="297"/>
  </r>
  <r>
    <s v="2022081432872285540246188583"/>
    <x v="1"/>
    <n v="143287228"/>
    <n v="5540246188583"/>
    <x v="1"/>
    <d v="2022-08-04T00:00:00"/>
    <n v="2228"/>
  </r>
  <r>
    <s v="2022081432872295540246170256"/>
    <x v="1"/>
    <n v="143287229"/>
    <n v="5540246170256"/>
    <x v="1"/>
    <d v="2022-08-07T00:00:00"/>
    <n v="3880"/>
  </r>
  <r>
    <s v="2022081432872485540246172978"/>
    <x v="1"/>
    <n v="143287248"/>
    <n v="5540246172978"/>
    <x v="2"/>
    <d v="2022-08-05T00:00:00"/>
    <n v="836"/>
  </r>
  <r>
    <s v="2022081432872485540246176699"/>
    <x v="1"/>
    <n v="143287248"/>
    <n v="5540246176699"/>
    <x v="2"/>
    <d v="2022-08-05T00:00:00"/>
    <n v="2088"/>
  </r>
  <r>
    <s v="2022081432872495540246185429"/>
    <x v="1"/>
    <n v="143287249"/>
    <n v="5540246185429"/>
    <x v="2"/>
    <d v="2022-08-07T00:00:00"/>
    <n v="195"/>
  </r>
  <r>
    <s v="2022081432872525540246194330"/>
    <x v="1"/>
    <n v="143287252"/>
    <n v="5540246194330"/>
    <x v="4"/>
    <d v="2022-08-08T00:00:00"/>
    <n v="9169"/>
  </r>
  <r>
    <s v="2022081432872555540246171759"/>
    <x v="1"/>
    <n v="143287255"/>
    <n v="5540246171759"/>
    <x v="4"/>
    <d v="2022-08-06T00:00:00"/>
    <n v="5012"/>
  </r>
  <r>
    <s v="2022081432872555540246177133"/>
    <x v="1"/>
    <n v="143287255"/>
    <n v="5540246177133"/>
    <x v="4"/>
    <d v="2022-08-06T00:00:00"/>
    <n v="4455"/>
  </r>
  <r>
    <s v="2022081432872555540246192148"/>
    <x v="1"/>
    <n v="143287255"/>
    <n v="5540246192148"/>
    <x v="4"/>
    <d v="2022-08-06T00:00:00"/>
    <n v="16704"/>
  </r>
  <r>
    <s v="2022081432872625540246176294"/>
    <x v="1"/>
    <n v="143287262"/>
    <n v="5540246176294"/>
    <x v="2"/>
    <d v="2022-08-06T00:00:00"/>
    <n v="743"/>
  </r>
  <r>
    <s v="2022081432972715540246176295"/>
    <x v="1"/>
    <n v="143297271"/>
    <n v="5540246176295"/>
    <x v="2"/>
    <d v="2022-08-06T00:00:00"/>
    <n v="4455"/>
  </r>
  <r>
    <s v="2022081432972715540246188200"/>
    <x v="1"/>
    <n v="143297271"/>
    <n v="5540246188200"/>
    <x v="2"/>
    <d v="2022-08-06T00:00:00"/>
    <n v="743"/>
  </r>
  <r>
    <s v="2022081432972725540246174174"/>
    <x v="1"/>
    <n v="143297272"/>
    <n v="5540246174174"/>
    <x v="2"/>
    <d v="2022-08-06T00:00:00"/>
    <n v="232"/>
  </r>
  <r>
    <s v="2022081432972725540246176699"/>
    <x v="1"/>
    <n v="143297272"/>
    <n v="5540246176699"/>
    <x v="2"/>
    <d v="2022-08-06T00:00:00"/>
    <n v="2088"/>
  </r>
  <r>
    <s v="2022081432972725540246192102"/>
    <x v="1"/>
    <n v="143297272"/>
    <n v="5540246192102"/>
    <x v="2"/>
    <d v="2022-08-06T00:00:00"/>
    <n v="2005"/>
  </r>
  <r>
    <s v="2022081432972735540246174095"/>
    <x v="1"/>
    <n v="143297273"/>
    <n v="5540246174095"/>
    <x v="2"/>
    <d v="2022-08-11T00:00:00"/>
    <n v="70"/>
  </r>
  <r>
    <s v="2022081432972735540246175047"/>
    <x v="1"/>
    <n v="143297273"/>
    <n v="5540246175047"/>
    <x v="2"/>
    <d v="2022-08-11T00:00:00"/>
    <n v="279"/>
  </r>
  <r>
    <s v="2022081432972735540246175049"/>
    <x v="1"/>
    <n v="143297273"/>
    <n v="5540246175049"/>
    <x v="2"/>
    <d v="2022-08-11T00:00:00"/>
    <n v="557"/>
  </r>
  <r>
    <s v="2022081432972735540246175050"/>
    <x v="1"/>
    <n v="143297273"/>
    <n v="5540246175050"/>
    <x v="2"/>
    <d v="2022-08-11T00:00:00"/>
    <n v="557"/>
  </r>
  <r>
    <s v="2022081432972735540246190743"/>
    <x v="1"/>
    <n v="143297273"/>
    <n v="5540246190743"/>
    <x v="2"/>
    <d v="2022-08-11T00:00:00"/>
    <n v="279"/>
  </r>
  <r>
    <s v="2022081432972895540246176294"/>
    <x v="1"/>
    <n v="143297289"/>
    <n v="5540246176294"/>
    <x v="2"/>
    <d v="2022-08-07T00:00:00"/>
    <n v="1411"/>
  </r>
  <r>
    <s v="2022081432972895540246176295"/>
    <x v="1"/>
    <n v="143297289"/>
    <n v="5540246176295"/>
    <x v="2"/>
    <d v="2022-08-07T00:00:00"/>
    <n v="7424"/>
  </r>
  <r>
    <s v="2022081432972895540246187987"/>
    <x v="1"/>
    <n v="143297289"/>
    <n v="5540246187987"/>
    <x v="2"/>
    <d v="2022-08-07T00:00:00"/>
    <n v="2228"/>
  </r>
  <r>
    <s v="2022081432972895540246188200"/>
    <x v="1"/>
    <n v="143297289"/>
    <n v="5540246188200"/>
    <x v="2"/>
    <d v="2022-08-07T00:00:00"/>
    <n v="1485"/>
  </r>
  <r>
    <s v="2022081432972915540246172539"/>
    <x v="1"/>
    <n v="143297291"/>
    <n v="5540246172539"/>
    <x v="2"/>
    <d v="2022-08-07T00:00:00"/>
    <n v="35"/>
  </r>
  <r>
    <s v="2022081432972915540246174174"/>
    <x v="1"/>
    <n v="143297291"/>
    <n v="5540246174174"/>
    <x v="2"/>
    <d v="2022-08-07T00:00:00"/>
    <n v="464"/>
  </r>
  <r>
    <s v="2022081432972915540246176699"/>
    <x v="1"/>
    <n v="143297291"/>
    <n v="5540246176699"/>
    <x v="2"/>
    <d v="2022-08-07T00:00:00"/>
    <n v="3132"/>
  </r>
  <r>
    <s v="2022081432973035540246183130"/>
    <x v="1"/>
    <n v="143297303"/>
    <n v="5540246183130"/>
    <x v="4"/>
    <d v="2022-08-12T00:00:00"/>
    <n v="1128"/>
  </r>
  <r>
    <s v="2022081432973035540246183552"/>
    <x v="1"/>
    <n v="143297303"/>
    <n v="5540246183552"/>
    <x v="4"/>
    <d v="2022-08-12T00:00:00"/>
    <n v="2172"/>
  </r>
  <r>
    <s v="2022081432973065540246193316"/>
    <x v="1"/>
    <n v="143297306"/>
    <n v="5540246193316"/>
    <x v="1"/>
    <d v="2022-08-11T00:00:00"/>
    <n v="335"/>
  </r>
  <r>
    <s v="2022081432973225540246172669"/>
    <x v="1"/>
    <n v="143297322"/>
    <n v="5540246172669"/>
    <x v="2"/>
    <d v="2022-08-08T00:00:00"/>
    <n v="279"/>
  </r>
  <r>
    <s v="2022081432973225540246172978"/>
    <x v="1"/>
    <n v="143297322"/>
    <n v="5540246172978"/>
    <x v="2"/>
    <d v="2022-08-08T00:00:00"/>
    <n v="2506"/>
  </r>
  <r>
    <s v="2022081432973225540246176699"/>
    <x v="1"/>
    <n v="143297322"/>
    <n v="5540246176699"/>
    <x v="2"/>
    <d v="2022-08-08T00:00:00"/>
    <n v="3132"/>
  </r>
  <r>
    <s v="2022081432973225540246188175"/>
    <x v="1"/>
    <n v="143297322"/>
    <n v="5540246188175"/>
    <x v="2"/>
    <d v="2022-08-08T00:00:00"/>
    <n v="232"/>
  </r>
  <r>
    <s v="2022081432973225540246192102"/>
    <x v="1"/>
    <n v="143297322"/>
    <n v="5540246192102"/>
    <x v="2"/>
    <d v="2022-08-08T00:00:00"/>
    <n v="2005"/>
  </r>
  <r>
    <s v="2022081432973265540246171933"/>
    <x v="1"/>
    <n v="143297326"/>
    <n v="5540246171933"/>
    <x v="2"/>
    <d v="2022-08-08T00:00:00"/>
    <n v="1114"/>
  </r>
  <r>
    <s v="2022081432973265540246176295"/>
    <x v="1"/>
    <n v="143297326"/>
    <n v="5540246176295"/>
    <x v="2"/>
    <d v="2022-08-08T00:00:00"/>
    <n v="11136"/>
  </r>
  <r>
    <s v="2022081432973265540246187987"/>
    <x v="1"/>
    <n v="143297326"/>
    <n v="5540246187987"/>
    <x v="2"/>
    <d v="2022-08-08T00:00:00"/>
    <n v="3341"/>
  </r>
  <r>
    <s v="2022081432973265540246188200"/>
    <x v="1"/>
    <n v="143297326"/>
    <n v="5540246188200"/>
    <x v="2"/>
    <d v="2022-08-08T00:00:00"/>
    <n v="1448"/>
  </r>
  <r>
    <s v="2022081432973485540246176294"/>
    <x v="1"/>
    <n v="143297348"/>
    <n v="5540246176294"/>
    <x v="2"/>
    <d v="2022-08-11T00:00:00"/>
    <n v="1485"/>
  </r>
  <r>
    <s v="2022081432973485540246176295"/>
    <x v="1"/>
    <n v="143297348"/>
    <n v="5540246176295"/>
    <x v="2"/>
    <d v="2022-08-11T00:00:00"/>
    <n v="7424"/>
  </r>
  <r>
    <s v="2022081432973485540246187987"/>
    <x v="1"/>
    <n v="143297348"/>
    <n v="5540246187987"/>
    <x v="2"/>
    <d v="2022-08-11T00:00:00"/>
    <n v="4455"/>
  </r>
  <r>
    <s v="2022081432973485540246188200"/>
    <x v="1"/>
    <n v="143297348"/>
    <n v="5540246188200"/>
    <x v="2"/>
    <d v="2022-08-11T00:00:00"/>
    <n v="743"/>
  </r>
  <r>
    <s v="2022081432973495540246172978"/>
    <x v="1"/>
    <n v="143297349"/>
    <n v="5540246172978"/>
    <x v="2"/>
    <d v="2022-08-11T00:00:00"/>
    <n v="836"/>
  </r>
  <r>
    <s v="2022081432973495540246174174"/>
    <x v="1"/>
    <n v="143297349"/>
    <n v="5540246174174"/>
    <x v="2"/>
    <d v="2022-08-11T00:00:00"/>
    <n v="696"/>
  </r>
  <r>
    <s v="2022081432973495540246176699"/>
    <x v="1"/>
    <n v="143297349"/>
    <n v="5540246176699"/>
    <x v="2"/>
    <d v="2022-08-11T00:00:00"/>
    <n v="3132"/>
  </r>
  <r>
    <s v="2022081432973495540246188175"/>
    <x v="1"/>
    <n v="143297349"/>
    <n v="5540246188175"/>
    <x v="2"/>
    <d v="2022-08-11T00:00:00"/>
    <n v="232"/>
  </r>
  <r>
    <s v="2022081432973515540246173472"/>
    <x v="1"/>
    <n v="143297351"/>
    <n v="5540246173472"/>
    <x v="2"/>
    <d v="2022-08-14T00:00:00"/>
    <n v="418"/>
  </r>
  <r>
    <s v="2022081432973515540246175049"/>
    <x v="1"/>
    <n v="143297351"/>
    <n v="5540246175049"/>
    <x v="2"/>
    <d v="2022-08-14T00:00:00"/>
    <n v="279"/>
  </r>
  <r>
    <s v="2022081432973515540246175050"/>
    <x v="1"/>
    <n v="143297351"/>
    <n v="5540246175050"/>
    <x v="2"/>
    <d v="2022-08-14T00:00:00"/>
    <n v="279"/>
  </r>
  <r>
    <s v="2022081432973515540246190743"/>
    <x v="1"/>
    <n v="143297351"/>
    <n v="5540246190743"/>
    <x v="2"/>
    <d v="2022-08-14T00:00:00"/>
    <n v="418"/>
  </r>
  <r>
    <s v="2022081432973535540246185429"/>
    <x v="1"/>
    <n v="143297353"/>
    <n v="5540246185429"/>
    <x v="2"/>
    <d v="2022-08-13T00:00:00"/>
    <n v="140"/>
  </r>
  <r>
    <s v="2022081432973535540246185562"/>
    <x v="1"/>
    <n v="143297353"/>
    <n v="5540246185562"/>
    <x v="2"/>
    <d v="2022-08-13T00:00:00"/>
    <n v="140"/>
  </r>
  <r>
    <s v="2022081432973625540246194330"/>
    <x v="1"/>
    <n v="143297362"/>
    <n v="5540246194330"/>
    <x v="4"/>
    <d v="2022-08-15T00:00:00"/>
    <n v="4585"/>
  </r>
  <r>
    <s v="2022081432973755540246172539"/>
    <x v="1"/>
    <n v="143297375"/>
    <n v="5540246172539"/>
    <x v="2"/>
    <d v="2022-08-12T00:00:00"/>
    <n v="24"/>
  </r>
  <r>
    <s v="2022081432973755540246172978"/>
    <x v="1"/>
    <n v="143297375"/>
    <n v="5540246172978"/>
    <x v="2"/>
    <d v="2022-08-12T00:00:00"/>
    <n v="836"/>
  </r>
  <r>
    <s v="2022081432973755540246174174"/>
    <x v="1"/>
    <n v="143297375"/>
    <n v="5540246174174"/>
    <x v="2"/>
    <d v="2022-08-12T00:00:00"/>
    <n v="232"/>
  </r>
  <r>
    <s v="2022081432973755540246176699"/>
    <x v="1"/>
    <n v="143297375"/>
    <n v="5540246176699"/>
    <x v="2"/>
    <d v="2022-08-12T00:00:00"/>
    <n v="2088"/>
  </r>
  <r>
    <s v="2022081432973765540246171933"/>
    <x v="1"/>
    <n v="143297376"/>
    <n v="5540246171933"/>
    <x v="2"/>
    <d v="2022-08-12T00:00:00"/>
    <n v="1114"/>
  </r>
  <r>
    <s v="2022081432973765540246176295"/>
    <x v="1"/>
    <n v="143297376"/>
    <n v="5540246176295"/>
    <x v="2"/>
    <d v="2022-08-12T00:00:00"/>
    <n v="4455"/>
  </r>
  <r>
    <s v="2022081432973765540246188200"/>
    <x v="1"/>
    <n v="143297376"/>
    <n v="5540246188200"/>
    <x v="2"/>
    <d v="2022-08-12T00:00:00"/>
    <n v="743"/>
  </r>
  <r>
    <s v="2022081432973845540246183547"/>
    <x v="1"/>
    <n v="143297384"/>
    <n v="5540246183547"/>
    <x v="3"/>
    <d v="2022-08-20T00:00:00"/>
    <n v="5568"/>
  </r>
  <r>
    <s v="2022081432973845540246185278"/>
    <x v="1"/>
    <n v="143297384"/>
    <n v="5540246185278"/>
    <x v="3"/>
    <d v="2022-08-20T00:00:00"/>
    <n v="2239"/>
  </r>
  <r>
    <s v="2022081432973855540246171759"/>
    <x v="1"/>
    <n v="143297385"/>
    <n v="5540246171759"/>
    <x v="4"/>
    <d v="2022-08-14T00:00:00"/>
    <n v="1253"/>
  </r>
  <r>
    <s v="2022081432973855540246177133"/>
    <x v="1"/>
    <n v="143297385"/>
    <n v="5540246177133"/>
    <x v="4"/>
    <d v="2022-08-14T00:00:00"/>
    <n v="3341"/>
  </r>
  <r>
    <s v="2022081432973855540246192148"/>
    <x v="1"/>
    <n v="143297385"/>
    <n v="5540246192148"/>
    <x v="4"/>
    <d v="2022-08-14T00:00:00"/>
    <n v="27840"/>
  </r>
  <r>
    <s v="2022091432973875540246194790"/>
    <x v="4"/>
    <n v="143297387"/>
    <n v="5540246194790"/>
    <x v="4"/>
    <d v="2022-09-05T00:00:00"/>
    <n v="2631"/>
  </r>
  <r>
    <s v="2022081432973945540246194632"/>
    <x v="1"/>
    <n v="143297394"/>
    <n v="5540246194632"/>
    <x v="1"/>
    <d v="2022-08-18T00:00:00"/>
    <n v="836"/>
  </r>
  <r>
    <s v="2022081432973955540246177376"/>
    <x v="1"/>
    <n v="143297395"/>
    <n v="5540246177376"/>
    <x v="1"/>
    <d v="2022-08-27T00:00:00"/>
    <n v="1337"/>
  </r>
  <r>
    <s v="2022081432973985540246194467"/>
    <x v="1"/>
    <n v="143297398"/>
    <n v="5540246194467"/>
    <x v="1"/>
    <d v="2022-08-25T00:00:00"/>
    <n v="17818"/>
  </r>
  <r>
    <s v="2022081432973995540246191596"/>
    <x v="1"/>
    <n v="143297399"/>
    <n v="5540246191596"/>
    <x v="1"/>
    <d v="2022-08-27T00:00:00"/>
    <n v="149"/>
  </r>
  <r>
    <s v="2022081433074135540246174174"/>
    <x v="1"/>
    <n v="143307413"/>
    <n v="5540246174174"/>
    <x v="2"/>
    <d v="2022-08-13T00:00:00"/>
    <n v="232"/>
  </r>
  <r>
    <s v="2022081433074135540246176699"/>
    <x v="1"/>
    <n v="143307413"/>
    <n v="5540246176699"/>
    <x v="2"/>
    <d v="2022-08-13T00:00:00"/>
    <n v="3132"/>
  </r>
  <r>
    <s v="2022081433074145540246171933"/>
    <x v="1"/>
    <n v="143307414"/>
    <n v="5540246171933"/>
    <x v="2"/>
    <d v="2022-08-13T00:00:00"/>
    <n v="557"/>
  </r>
  <r>
    <s v="2022101433074245540246187995"/>
    <x v="5"/>
    <n v="143307424"/>
    <n v="5540246187995"/>
    <x v="0"/>
    <d v="2022-10-03T00:00:00"/>
    <n v="1170"/>
  </r>
  <r>
    <s v="2022101433074245540246187997"/>
    <x v="5"/>
    <n v="143307424"/>
    <n v="5540246187997"/>
    <x v="0"/>
    <d v="2022-10-03T00:00:00"/>
    <n v="376"/>
  </r>
  <r>
    <s v="2022101433074245540246187998"/>
    <x v="5"/>
    <n v="143307424"/>
    <n v="5540246187998"/>
    <x v="0"/>
    <d v="2022-10-03T00:00:00"/>
    <n v="627"/>
  </r>
  <r>
    <s v="2022081433074345540246176295"/>
    <x v="1"/>
    <n v="143307434"/>
    <n v="5540246176295"/>
    <x v="2"/>
    <d v="2022-08-14T00:00:00"/>
    <n v="4455"/>
  </r>
  <r>
    <s v="2022081433074355540246172978"/>
    <x v="1"/>
    <n v="143307435"/>
    <n v="5540246172978"/>
    <x v="2"/>
    <d v="2022-08-14T00:00:00"/>
    <n v="836"/>
  </r>
  <r>
    <s v="2022081433074355540246176699"/>
    <x v="1"/>
    <n v="143307435"/>
    <n v="5540246176699"/>
    <x v="2"/>
    <d v="2022-08-14T00:00:00"/>
    <n v="2088"/>
  </r>
  <r>
    <s v="2022081433074355540246192102"/>
    <x v="1"/>
    <n v="143307435"/>
    <n v="5540246192102"/>
    <x v="2"/>
    <d v="2022-08-14T00:00:00"/>
    <n v="2005"/>
  </r>
  <r>
    <s v="2022081433074395540246188224"/>
    <x v="1"/>
    <n v="143307439"/>
    <n v="5540246188224"/>
    <x v="3"/>
    <d v="2022-08-21T00:00:00"/>
    <n v="1207"/>
  </r>
  <r>
    <s v="2022091433074405540246193878"/>
    <x v="4"/>
    <n v="143307440"/>
    <n v="5540246193878"/>
    <x v="3"/>
    <d v="2022-09-18T00:00:00"/>
    <n v="14141"/>
  </r>
  <r>
    <s v="2022081433074415540246171759"/>
    <x v="1"/>
    <n v="143307441"/>
    <n v="5540246171759"/>
    <x v="4"/>
    <d v="2022-08-20T00:00:00"/>
    <n v="2506"/>
  </r>
  <r>
    <s v="2022081433074415540246177133"/>
    <x v="1"/>
    <n v="143307441"/>
    <n v="5540246177133"/>
    <x v="4"/>
    <d v="2022-08-20T00:00:00"/>
    <n v="4455"/>
  </r>
  <r>
    <s v="2022081433074415540246192148"/>
    <x v="1"/>
    <n v="143307441"/>
    <n v="5540246192148"/>
    <x v="4"/>
    <d v="2022-08-20T00:00:00"/>
    <n v="23664"/>
  </r>
  <r>
    <s v="2022081433074425540246194632"/>
    <x v="1"/>
    <n v="143307442"/>
    <n v="5540246194632"/>
    <x v="1"/>
    <d v="2022-08-26T00:00:00"/>
    <n v="836"/>
  </r>
  <r>
    <s v="2022081433074495540246171933"/>
    <x v="1"/>
    <n v="143307449"/>
    <n v="5540246171933"/>
    <x v="2"/>
    <d v="2022-08-15T00:00:00"/>
    <n v="836"/>
  </r>
  <r>
    <s v="2022081433074495540246176295"/>
    <x v="1"/>
    <n v="143307449"/>
    <n v="5540246176295"/>
    <x v="2"/>
    <d v="2022-08-15T00:00:00"/>
    <n v="4455"/>
  </r>
  <r>
    <s v="2022081433074495540246188200"/>
    <x v="1"/>
    <n v="143307449"/>
    <n v="5540246188200"/>
    <x v="2"/>
    <d v="2022-08-15T00:00:00"/>
    <n v="1485"/>
  </r>
  <r>
    <s v="2022081433074515540246172669"/>
    <x v="1"/>
    <n v="143307451"/>
    <n v="5540246172669"/>
    <x v="2"/>
    <d v="2022-08-15T00:00:00"/>
    <n v="140"/>
  </r>
  <r>
    <s v="2022081433074515540246172978"/>
    <x v="1"/>
    <n v="143307451"/>
    <n v="5540246172978"/>
    <x v="2"/>
    <d v="2022-08-15T00:00:00"/>
    <n v="1671"/>
  </r>
  <r>
    <s v="2022081433074515540246174174"/>
    <x v="1"/>
    <n v="143307451"/>
    <n v="5540246174174"/>
    <x v="2"/>
    <d v="2022-08-15T00:00:00"/>
    <n v="232"/>
  </r>
  <r>
    <s v="2022081433074515540246176699"/>
    <x v="1"/>
    <n v="143307451"/>
    <n v="5540246176699"/>
    <x v="2"/>
    <d v="2022-08-15T00:00:00"/>
    <n v="2088"/>
  </r>
  <r>
    <s v="2022081433074615540246180522"/>
    <x v="1"/>
    <n v="143307461"/>
    <n v="5540246180522"/>
    <x v="1"/>
    <d v="2022-08-28T00:00:00"/>
    <n v="891"/>
  </r>
  <r>
    <s v="2022091433074745540246190727"/>
    <x v="4"/>
    <n v="143307474"/>
    <n v="5540246190727"/>
    <x v="1"/>
    <d v="2022-09-03T00:00:00"/>
    <n v="439"/>
  </r>
  <r>
    <s v="2022081433074755540246183558"/>
    <x v="1"/>
    <n v="143307475"/>
    <n v="5540246183558"/>
    <x v="4"/>
    <d v="2022-08-29T00:00:00"/>
    <n v="2599"/>
  </r>
  <r>
    <s v="2022081433074755540246192209"/>
    <x v="1"/>
    <n v="143307475"/>
    <n v="5540246192209"/>
    <x v="4"/>
    <d v="2022-08-29T00:00:00"/>
    <n v="1114"/>
  </r>
  <r>
    <s v="2022081433074755540246192831"/>
    <x v="1"/>
    <n v="143307475"/>
    <n v="5540246192831"/>
    <x v="4"/>
    <d v="2022-08-29T00:00:00"/>
    <n v="1300"/>
  </r>
  <r>
    <s v="2022081433074805540246181061"/>
    <x v="1"/>
    <n v="143307480"/>
    <n v="5540246181061"/>
    <x v="3"/>
    <d v="2022-08-28T00:00:00"/>
    <n v="5513"/>
  </r>
  <r>
    <s v="2022081433074805540246183547"/>
    <x v="1"/>
    <n v="143307480"/>
    <n v="5540246183547"/>
    <x v="3"/>
    <d v="2022-08-28T00:00:00"/>
    <n v="5568"/>
  </r>
  <r>
    <s v="2022081433074805540246185278"/>
    <x v="1"/>
    <n v="143307480"/>
    <n v="5540246185278"/>
    <x v="3"/>
    <d v="2022-08-28T00:00:00"/>
    <n v="1120"/>
  </r>
  <r>
    <s v="2022081433074815540246170256"/>
    <x v="1"/>
    <n v="143307481"/>
    <n v="5540246170256"/>
    <x v="1"/>
    <d v="2022-08-29T00:00:00"/>
    <n v="3351"/>
  </r>
  <r>
    <s v="2022081433074865540246171933"/>
    <x v="1"/>
    <n v="143307486"/>
    <n v="5540246171933"/>
    <x v="2"/>
    <d v="2022-08-18T00:00:00"/>
    <n v="836"/>
  </r>
  <r>
    <s v="2022081433074875540246172669"/>
    <x v="1"/>
    <n v="143307487"/>
    <n v="5540246172669"/>
    <x v="2"/>
    <d v="2022-08-18T00:00:00"/>
    <n v="140"/>
  </r>
  <r>
    <s v="2022081433074875540246172978"/>
    <x v="1"/>
    <n v="143307487"/>
    <n v="5540246172978"/>
    <x v="2"/>
    <d v="2022-08-18T00:00:00"/>
    <n v="836"/>
  </r>
  <r>
    <s v="2022081433074875540246174174"/>
    <x v="1"/>
    <n v="143307487"/>
    <n v="5540246174174"/>
    <x v="2"/>
    <d v="2022-08-18T00:00:00"/>
    <n v="232"/>
  </r>
  <r>
    <s v="2022081433074875540246176699"/>
    <x v="1"/>
    <n v="143307487"/>
    <n v="5540246176699"/>
    <x v="2"/>
    <d v="2022-08-18T00:00:00"/>
    <n v="2088"/>
  </r>
  <r>
    <s v="2022081433074875540246188175"/>
    <x v="1"/>
    <n v="143307487"/>
    <n v="5540246188175"/>
    <x v="2"/>
    <d v="2022-08-18T00:00:00"/>
    <n v="116"/>
  </r>
  <r>
    <s v="2022081433074895540246174095"/>
    <x v="1"/>
    <n v="143307489"/>
    <n v="5540246174095"/>
    <x v="2"/>
    <d v="2022-08-21T00:00:00"/>
    <n v="140"/>
  </r>
  <r>
    <s v="2022081433074905540246185429"/>
    <x v="1"/>
    <n v="143307490"/>
    <n v="5540246185429"/>
    <x v="2"/>
    <d v="2022-08-20T00:00:00"/>
    <n v="140"/>
  </r>
  <r>
    <s v="2022081433074905540246186325"/>
    <x v="1"/>
    <n v="143307490"/>
    <n v="5540246186325"/>
    <x v="2"/>
    <d v="2022-08-20T00:00:00"/>
    <n v="140"/>
  </r>
  <r>
    <s v="2022081433074945540246194330"/>
    <x v="1"/>
    <n v="143307494"/>
    <n v="5540246194330"/>
    <x v="4"/>
    <d v="2022-08-21T00:00:00"/>
    <n v="4585"/>
  </r>
  <r>
    <s v="2022081433075025540246187987"/>
    <x v="1"/>
    <n v="143307502"/>
    <n v="5540246187987"/>
    <x v="2"/>
    <d v="2022-08-18T00:00:00"/>
    <n v="3341"/>
  </r>
  <r>
    <s v="2022081433075135540246187987"/>
    <x v="1"/>
    <n v="143307513"/>
    <n v="5540246187987"/>
    <x v="2"/>
    <d v="2022-08-19T00:00:00"/>
    <n v="1114"/>
  </r>
  <r>
    <s v="2022081433075145540246172978"/>
    <x v="1"/>
    <n v="143307514"/>
    <n v="5540246172978"/>
    <x v="2"/>
    <d v="2022-08-19T00:00:00"/>
    <n v="836"/>
  </r>
  <r>
    <s v="2022081433075145540246176699"/>
    <x v="1"/>
    <n v="143307514"/>
    <n v="5540246176699"/>
    <x v="2"/>
    <d v="2022-08-19T00:00:00"/>
    <n v="1044"/>
  </r>
  <r>
    <s v="2022081433075145540246188175"/>
    <x v="1"/>
    <n v="143307514"/>
    <n v="5540246188175"/>
    <x v="2"/>
    <d v="2022-08-19T00:00:00"/>
    <n v="70"/>
  </r>
  <r>
    <s v="2022081433075195540246195096"/>
    <x v="1"/>
    <n v="143307519"/>
    <n v="5540246195096"/>
    <x v="4"/>
    <d v="2022-08-22T00:00:00"/>
    <n v="5012"/>
  </r>
  <r>
    <s v="2022081433075215540246183130"/>
    <x v="1"/>
    <n v="143307521"/>
    <n v="5540246183130"/>
    <x v="4"/>
    <d v="2022-08-26T00:00:00"/>
    <n v="2256"/>
  </r>
  <r>
    <s v="2022081433075215540246183538"/>
    <x v="1"/>
    <n v="143307521"/>
    <n v="5540246183538"/>
    <x v="4"/>
    <d v="2022-08-26T00:00:00"/>
    <n v="919"/>
  </r>
  <r>
    <s v="2022081433075215540246183555"/>
    <x v="1"/>
    <n v="143307521"/>
    <n v="5540246183555"/>
    <x v="4"/>
    <d v="2022-08-26T00:00:00"/>
    <n v="543"/>
  </r>
  <r>
    <s v="2022081433075225540246171759"/>
    <x v="1"/>
    <n v="143307522"/>
    <n v="5540246171759"/>
    <x v="4"/>
    <d v="2022-08-25T00:00:00"/>
    <n v="2506"/>
  </r>
  <r>
    <s v="2022081433075225540246177133"/>
    <x v="1"/>
    <n v="143307522"/>
    <n v="5540246177133"/>
    <x v="4"/>
    <d v="2022-08-25T00:00:00"/>
    <n v="2228"/>
  </r>
  <r>
    <s v="2022081433075225540246192148"/>
    <x v="1"/>
    <n v="143307522"/>
    <n v="5540246192148"/>
    <x v="4"/>
    <d v="2022-08-25T00:00:00"/>
    <n v="27840"/>
  </r>
  <r>
    <s v="2022081433075255540246194632"/>
    <x v="1"/>
    <n v="143307525"/>
    <n v="5540246194632"/>
    <x v="1"/>
    <d v="2022-08-29T00:00:00"/>
    <n v="1003"/>
  </r>
  <r>
    <s v="2022081433075275540246173906"/>
    <x v="1"/>
    <n v="143307527"/>
    <n v="5540246173906"/>
    <x v="3"/>
    <d v="2022-08-28T00:00:00"/>
    <n v="1634"/>
  </r>
  <r>
    <s v="2022081433075275540246181016"/>
    <x v="1"/>
    <n v="143307527"/>
    <n v="5540246181016"/>
    <x v="3"/>
    <d v="2022-08-28T00:00:00"/>
    <n v="3564"/>
  </r>
  <r>
    <s v="2022081433075305540246183844"/>
    <x v="1"/>
    <n v="143307530"/>
    <n v="5540246183844"/>
    <x v="1"/>
    <d v="2022-08-25T00:00:00"/>
    <n v="140"/>
  </r>
  <r>
    <s v="2022081433175545540246176294"/>
    <x v="1"/>
    <n v="143317554"/>
    <n v="5540246176294"/>
    <x v="2"/>
    <d v="2022-08-20T00:00:00"/>
    <n v="2970"/>
  </r>
  <r>
    <s v="2022081433175545540246176295"/>
    <x v="1"/>
    <n v="143317554"/>
    <n v="5540246176295"/>
    <x v="2"/>
    <d v="2022-08-20T00:00:00"/>
    <n v="7424"/>
  </r>
  <r>
    <s v="2022081433175545540246187987"/>
    <x v="1"/>
    <n v="143317554"/>
    <n v="5540246187987"/>
    <x v="2"/>
    <d v="2022-08-20T00:00:00"/>
    <n v="4455"/>
  </r>
  <r>
    <s v="2022081433175545540246188200"/>
    <x v="1"/>
    <n v="143317554"/>
    <n v="5540246188200"/>
    <x v="2"/>
    <d v="2022-08-20T00:00:00"/>
    <n v="1485"/>
  </r>
  <r>
    <s v="2022081433175555540246172978"/>
    <x v="1"/>
    <n v="143317555"/>
    <n v="5540246172978"/>
    <x v="2"/>
    <d v="2022-08-20T00:00:00"/>
    <n v="836"/>
  </r>
  <r>
    <s v="2022081433175555540246174174"/>
    <x v="1"/>
    <n v="143317555"/>
    <n v="5540246174174"/>
    <x v="2"/>
    <d v="2022-08-20T00:00:00"/>
    <n v="232"/>
  </r>
  <r>
    <s v="2022081433175555540246176699"/>
    <x v="1"/>
    <n v="143317555"/>
    <n v="5540246176699"/>
    <x v="2"/>
    <d v="2022-08-20T00:00:00"/>
    <n v="2088"/>
  </r>
  <r>
    <s v="2022081433175615540246173472"/>
    <x v="1"/>
    <n v="143317561"/>
    <n v="5540246173472"/>
    <x v="2"/>
    <d v="2022-08-26T00:00:00"/>
    <n v="279"/>
  </r>
  <r>
    <s v="2022081433175615540246175049"/>
    <x v="1"/>
    <n v="143317561"/>
    <n v="5540246175049"/>
    <x v="2"/>
    <d v="2022-08-26T00:00:00"/>
    <n v="696"/>
  </r>
  <r>
    <s v="2022081433175615540246175050"/>
    <x v="1"/>
    <n v="143317561"/>
    <n v="5540246175050"/>
    <x v="2"/>
    <d v="2022-08-26T00:00:00"/>
    <n v="557"/>
  </r>
  <r>
    <s v="2022081433175765540246171933"/>
    <x v="1"/>
    <n v="143317576"/>
    <n v="5540246171933"/>
    <x v="2"/>
    <d v="2022-08-21T00:00:00"/>
    <n v="557"/>
  </r>
  <r>
    <s v="2022081433175765540246176294"/>
    <x v="1"/>
    <n v="143317576"/>
    <n v="5540246176294"/>
    <x v="2"/>
    <d v="2022-08-21T00:00:00"/>
    <n v="1485"/>
  </r>
  <r>
    <s v="2022081433175765540246176295"/>
    <x v="1"/>
    <n v="143317576"/>
    <n v="5540246176295"/>
    <x v="2"/>
    <d v="2022-08-21T00:00:00"/>
    <n v="5568"/>
  </r>
  <r>
    <s v="2022081433175765540246188200"/>
    <x v="1"/>
    <n v="143317576"/>
    <n v="5540246188200"/>
    <x v="2"/>
    <d v="2022-08-21T00:00:00"/>
    <n v="743"/>
  </r>
  <r>
    <s v="2022081433175775540246172539"/>
    <x v="1"/>
    <n v="143317577"/>
    <n v="5540246172539"/>
    <x v="2"/>
    <d v="2022-08-21T00:00:00"/>
    <n v="24"/>
  </r>
  <r>
    <s v="2022081433175775540246172669"/>
    <x v="1"/>
    <n v="143317577"/>
    <n v="5540246172669"/>
    <x v="2"/>
    <d v="2022-08-21T00:00:00"/>
    <n v="279"/>
  </r>
  <r>
    <s v="2022081433175775540246172978"/>
    <x v="1"/>
    <n v="143317577"/>
    <n v="5540246172978"/>
    <x v="2"/>
    <d v="2022-08-21T00:00:00"/>
    <n v="836"/>
  </r>
  <r>
    <s v="2022081433175775540246174174"/>
    <x v="1"/>
    <n v="143317577"/>
    <n v="5540246174174"/>
    <x v="2"/>
    <d v="2022-08-21T00:00:00"/>
    <n v="232"/>
  </r>
  <r>
    <s v="2022081433175775540246176699"/>
    <x v="1"/>
    <n v="143317577"/>
    <n v="5540246176699"/>
    <x v="2"/>
    <d v="2022-08-21T00:00:00"/>
    <n v="1880"/>
  </r>
  <r>
    <s v="2022081433175875540246171933"/>
    <x v="1"/>
    <n v="143317587"/>
    <n v="5540246171933"/>
    <x v="2"/>
    <d v="2022-08-22T00:00:00"/>
    <n v="557"/>
  </r>
  <r>
    <s v="2022081433175875540246188200"/>
    <x v="1"/>
    <n v="143317587"/>
    <n v="5540246188200"/>
    <x v="2"/>
    <d v="2022-08-22T00:00:00"/>
    <n v="743"/>
  </r>
  <r>
    <s v="2022081433175885540246172978"/>
    <x v="1"/>
    <n v="143317588"/>
    <n v="5540246172978"/>
    <x v="2"/>
    <d v="2022-08-22T00:00:00"/>
    <n v="836"/>
  </r>
  <r>
    <s v="2022081433175885540246174174"/>
    <x v="1"/>
    <n v="143317588"/>
    <n v="5540246174174"/>
    <x v="2"/>
    <d v="2022-08-22T00:00:00"/>
    <n v="232"/>
  </r>
  <r>
    <s v="2022081433175885540246176699"/>
    <x v="1"/>
    <n v="143317588"/>
    <n v="5540246176699"/>
    <x v="2"/>
    <d v="2022-08-22T00:00:00"/>
    <n v="3132"/>
  </r>
  <r>
    <s v="2022081433175885540246188175"/>
    <x v="1"/>
    <n v="143317588"/>
    <n v="5540246188175"/>
    <x v="2"/>
    <d v="2022-08-22T00:00:00"/>
    <n v="163"/>
  </r>
  <r>
    <s v="2022081433175985540246173472"/>
    <x v="1"/>
    <n v="143317598"/>
    <n v="5540246173472"/>
    <x v="2"/>
    <d v="2022-08-22T00:00:00"/>
    <n v="140"/>
  </r>
  <r>
    <s v="2022081433176095540246187987"/>
    <x v="1"/>
    <n v="143317609"/>
    <n v="5540246187987"/>
    <x v="2"/>
    <d v="2022-08-25T00:00:00"/>
    <n v="2228"/>
  </r>
  <r>
    <s v="2022081433176095540246188200"/>
    <x v="1"/>
    <n v="143317609"/>
    <n v="5540246188200"/>
    <x v="2"/>
    <d v="2022-08-25T00:00:00"/>
    <n v="1485"/>
  </r>
  <r>
    <s v="2022081433176105540246174174"/>
    <x v="1"/>
    <n v="143317610"/>
    <n v="5540246174174"/>
    <x v="2"/>
    <d v="2022-08-25T00:00:00"/>
    <n v="232"/>
  </r>
  <r>
    <s v="2022081433176105540246188175"/>
    <x v="1"/>
    <n v="143317610"/>
    <n v="5540246188175"/>
    <x v="2"/>
    <d v="2022-08-25T00:00:00"/>
    <n v="93"/>
  </r>
  <r>
    <s v="2022081433176155540246185429"/>
    <x v="1"/>
    <n v="143317615"/>
    <n v="5540246185429"/>
    <x v="2"/>
    <d v="2022-08-28T00:00:00"/>
    <n v="70"/>
  </r>
  <r>
    <s v="2022081433176155540246186325"/>
    <x v="1"/>
    <n v="143317615"/>
    <n v="5540246186325"/>
    <x v="2"/>
    <d v="2022-08-28T00:00:00"/>
    <n v="140"/>
  </r>
  <r>
    <s v="2022111433176315540246187882"/>
    <x v="6"/>
    <n v="143317631"/>
    <n v="5540246187882"/>
    <x v="0"/>
    <d v="2022-11-11T00:00:00"/>
    <n v="163"/>
  </r>
  <r>
    <s v="2022111433176315540246187995"/>
    <x v="6"/>
    <n v="143317631"/>
    <n v="5540246187995"/>
    <x v="0"/>
    <d v="2022-11-11T00:00:00"/>
    <n v="464"/>
  </r>
  <r>
    <s v="2022111433176315540246187997"/>
    <x v="6"/>
    <n v="143317631"/>
    <n v="5540246187997"/>
    <x v="0"/>
    <d v="2022-11-11T00:00:00"/>
    <n v="205"/>
  </r>
  <r>
    <s v="2022081433176385540246172539"/>
    <x v="1"/>
    <n v="143317638"/>
    <n v="5540246172539"/>
    <x v="2"/>
    <d v="2022-08-26T00:00:00"/>
    <n v="47"/>
  </r>
  <r>
    <s v="2022081433176385540246172669"/>
    <x v="1"/>
    <n v="143317638"/>
    <n v="5540246172669"/>
    <x v="2"/>
    <d v="2022-08-26T00:00:00"/>
    <n v="279"/>
  </r>
  <r>
    <s v="2022081433176385540246176699"/>
    <x v="1"/>
    <n v="143317638"/>
    <n v="5540246176699"/>
    <x v="2"/>
    <d v="2022-08-26T00:00:00"/>
    <n v="4176"/>
  </r>
  <r>
    <s v="2022081433176385540246188175"/>
    <x v="1"/>
    <n v="143317638"/>
    <n v="5540246188175"/>
    <x v="2"/>
    <d v="2022-08-26T00:00:00"/>
    <n v="70"/>
  </r>
  <r>
    <s v="2022081433176385540246192102"/>
    <x v="1"/>
    <n v="143317638"/>
    <n v="5540246192102"/>
    <x v="2"/>
    <d v="2022-08-26T00:00:00"/>
    <n v="4009"/>
  </r>
  <r>
    <s v="2022081433176395540246187987"/>
    <x v="1"/>
    <n v="143317639"/>
    <n v="5540246187987"/>
    <x v="2"/>
    <d v="2022-08-26T00:00:00"/>
    <n v="1114"/>
  </r>
  <r>
    <s v="2022081433176425540246173472"/>
    <x v="1"/>
    <n v="143317642"/>
    <n v="5540246173472"/>
    <x v="2"/>
    <d v="2022-08-29T00:00:00"/>
    <n v="279"/>
  </r>
  <r>
    <s v="2022081433176425540246175047"/>
    <x v="1"/>
    <n v="143317642"/>
    <n v="5540246175047"/>
    <x v="2"/>
    <d v="2022-08-29T00:00:00"/>
    <n v="279"/>
  </r>
  <r>
    <s v="2022081433176425540246175049"/>
    <x v="1"/>
    <n v="143317642"/>
    <n v="5540246175049"/>
    <x v="2"/>
    <d v="2022-08-29T00:00:00"/>
    <n v="557"/>
  </r>
  <r>
    <s v="2022081433176425540246175050"/>
    <x v="1"/>
    <n v="143317642"/>
    <n v="5540246175050"/>
    <x v="2"/>
    <d v="2022-08-29T00:00:00"/>
    <n v="557"/>
  </r>
  <r>
    <s v="2022081433176425540246190743"/>
    <x v="1"/>
    <n v="143317642"/>
    <n v="5540246190743"/>
    <x v="2"/>
    <d v="2022-08-29T00:00:00"/>
    <n v="279"/>
  </r>
  <r>
    <s v="2022081433276585540246172978"/>
    <x v="1"/>
    <n v="143327658"/>
    <n v="5540246172978"/>
    <x v="2"/>
    <d v="2022-08-27T00:00:00"/>
    <n v="836"/>
  </r>
  <r>
    <s v="2022081433276585540246174174"/>
    <x v="1"/>
    <n v="143327658"/>
    <n v="5540246174174"/>
    <x v="2"/>
    <d v="2022-08-27T00:00:00"/>
    <n v="232"/>
  </r>
  <r>
    <s v="2022081433276585540246176699"/>
    <x v="1"/>
    <n v="143327658"/>
    <n v="5540246176699"/>
    <x v="2"/>
    <d v="2022-08-27T00:00:00"/>
    <n v="6264"/>
  </r>
  <r>
    <s v="2022081433276605540246176295"/>
    <x v="1"/>
    <n v="143327660"/>
    <n v="5540246176295"/>
    <x v="2"/>
    <d v="2022-08-27T00:00:00"/>
    <n v="4455"/>
  </r>
  <r>
    <s v="2022081433276605540246188200"/>
    <x v="1"/>
    <n v="143327660"/>
    <n v="5540246188200"/>
    <x v="2"/>
    <d v="2022-08-27T00:00:00"/>
    <n v="1485"/>
  </r>
  <r>
    <s v="2022081433276615540246194632"/>
    <x v="1"/>
    <n v="143327661"/>
    <n v="5540246194632"/>
    <x v="1"/>
    <d v="2022-08-25T00:00:00"/>
    <n v="335"/>
  </r>
  <r>
    <s v="2022091433276715540246194632"/>
    <x v="4"/>
    <n v="143327671"/>
    <n v="5540246194632"/>
    <x v="1"/>
    <d v="2022-09-03T00:00:00"/>
    <n v="1337"/>
  </r>
  <r>
    <s v="2022091433276735540246184036"/>
    <x v="4"/>
    <n v="143327673"/>
    <n v="5540246184036"/>
    <x v="1"/>
    <d v="2022-09-05T00:00:00"/>
    <n v="130"/>
  </r>
  <r>
    <s v="2022091433276735540246191596"/>
    <x v="4"/>
    <n v="143327673"/>
    <n v="5540246191596"/>
    <x v="1"/>
    <d v="2022-09-05T00:00:00"/>
    <n v="75"/>
  </r>
  <r>
    <s v="2022091433276745540246171759"/>
    <x v="4"/>
    <n v="143327674"/>
    <n v="5540246171759"/>
    <x v="4"/>
    <d v="2022-09-02T00:00:00"/>
    <n v="3759"/>
  </r>
  <r>
    <s v="2022091433276745540246177133"/>
    <x v="4"/>
    <n v="143327674"/>
    <n v="5540246177133"/>
    <x v="4"/>
    <d v="2022-09-02T00:00:00"/>
    <n v="6125"/>
  </r>
  <r>
    <s v="2022091433276745540246192148"/>
    <x v="4"/>
    <n v="143327674"/>
    <n v="5540246192148"/>
    <x v="4"/>
    <d v="2022-09-02T00:00:00"/>
    <n v="26448"/>
  </r>
  <r>
    <s v="2022091433276875540246183587"/>
    <x v="4"/>
    <n v="143327687"/>
    <n v="5540246183587"/>
    <x v="4"/>
    <d v="2022-09-01T00:00:00"/>
    <n v="502"/>
  </r>
  <r>
    <s v="2022081433276915540246176295"/>
    <x v="1"/>
    <n v="143327691"/>
    <n v="5540246176295"/>
    <x v="2"/>
    <d v="2022-08-28T00:00:00"/>
    <n v="7424"/>
  </r>
  <r>
    <s v="2022081433276915540246187987"/>
    <x v="1"/>
    <n v="143327691"/>
    <n v="5540246187987"/>
    <x v="2"/>
    <d v="2022-08-28T00:00:00"/>
    <n v="3341"/>
  </r>
  <r>
    <s v="2022081433276915540246188200"/>
    <x v="1"/>
    <n v="143327691"/>
    <n v="5540246188200"/>
    <x v="2"/>
    <d v="2022-08-28T00:00:00"/>
    <n v="1485"/>
  </r>
  <r>
    <s v="2022081433276935540246174174"/>
    <x v="1"/>
    <n v="143327693"/>
    <n v="5540246174174"/>
    <x v="2"/>
    <d v="2022-08-28T00:00:00"/>
    <n v="232"/>
  </r>
  <r>
    <s v="2022081433276985540246195241"/>
    <x v="1"/>
    <n v="143327698"/>
    <n v="5540246195241"/>
    <x v="4"/>
    <d v="2022-08-28T00:00:00"/>
    <n v="743"/>
  </r>
  <r>
    <s v="2022081433276985540246195242"/>
    <x v="1"/>
    <n v="143327698"/>
    <n v="5540246195242"/>
    <x v="4"/>
    <d v="2022-08-28T00:00:00"/>
    <n v="743"/>
  </r>
  <r>
    <s v="2022091433277025540246181061"/>
    <x v="4"/>
    <n v="143327702"/>
    <n v="5540246181061"/>
    <x v="3"/>
    <d v="2022-09-09T00:00:00"/>
    <n v="2205"/>
  </r>
  <r>
    <s v="2022091433277025540246183547"/>
    <x v="4"/>
    <n v="143327702"/>
    <n v="5540246183547"/>
    <x v="3"/>
    <d v="2022-09-09T00:00:00"/>
    <n v="5568"/>
  </r>
  <r>
    <s v="2022091433277025540246185278"/>
    <x v="4"/>
    <n v="143327702"/>
    <n v="5540246185278"/>
    <x v="3"/>
    <d v="2022-09-09T00:00:00"/>
    <n v="1120"/>
  </r>
  <r>
    <s v="2022091433277035540246173906"/>
    <x v="4"/>
    <n v="143327703"/>
    <n v="5540246173906"/>
    <x v="3"/>
    <d v="2022-09-08T00:00:00"/>
    <n v="1634"/>
  </r>
  <r>
    <s v="2022091433277035540246181016"/>
    <x v="4"/>
    <n v="143327703"/>
    <n v="5540246181016"/>
    <x v="3"/>
    <d v="2022-09-08T00:00:00"/>
    <n v="5346"/>
  </r>
  <r>
    <s v="2022081433277125540246195250"/>
    <x v="1"/>
    <n v="143327712"/>
    <n v="5540246195250"/>
    <x v="1"/>
    <d v="2022-08-29T00:00:00"/>
    <n v="335"/>
  </r>
  <r>
    <s v="2022081433277185540246176294"/>
    <x v="1"/>
    <n v="143327718"/>
    <n v="5540246176294"/>
    <x v="2"/>
    <d v="2022-08-29T00:00:00"/>
    <n v="1485"/>
  </r>
  <r>
    <s v="2022081433277185540246176295"/>
    <x v="1"/>
    <n v="143327718"/>
    <n v="5540246176295"/>
    <x v="2"/>
    <d v="2022-08-29T00:00:00"/>
    <n v="7424"/>
  </r>
  <r>
    <s v="2022081433277185540246187987"/>
    <x v="1"/>
    <n v="143327718"/>
    <n v="5540246187987"/>
    <x v="2"/>
    <d v="2022-08-29T00:00:00"/>
    <n v="4455"/>
  </r>
  <r>
    <s v="2022081433277185540246188200"/>
    <x v="1"/>
    <n v="143327718"/>
    <n v="5540246188200"/>
    <x v="2"/>
    <d v="2022-08-29T00:00:00"/>
    <n v="1485"/>
  </r>
  <r>
    <s v="2022081433277205540246172669"/>
    <x v="1"/>
    <n v="143327720"/>
    <n v="5540246172669"/>
    <x v="2"/>
    <d v="2022-08-29T00:00:00"/>
    <n v="279"/>
  </r>
  <r>
    <s v="2022081433277205540246172978"/>
    <x v="1"/>
    <n v="143327720"/>
    <n v="5540246172978"/>
    <x v="2"/>
    <d v="2022-08-29T00:00:00"/>
    <n v="1671"/>
  </r>
  <r>
    <s v="2022081433277205540246174174"/>
    <x v="1"/>
    <n v="143327720"/>
    <n v="5540246174174"/>
    <x v="2"/>
    <d v="2022-08-29T00:00:00"/>
    <n v="464"/>
  </r>
  <r>
    <s v="2022081433277205540246176699"/>
    <x v="1"/>
    <n v="143327720"/>
    <n v="5540246176699"/>
    <x v="2"/>
    <d v="2022-08-29T00:00:00"/>
    <n v="8352"/>
  </r>
  <r>
    <s v="2022081433277205540246192102"/>
    <x v="1"/>
    <n v="143327720"/>
    <n v="5540246192102"/>
    <x v="2"/>
    <d v="2022-08-29T00:00:00"/>
    <n v="4009"/>
  </r>
  <r>
    <s v="2022091433277235540246174095"/>
    <x v="4"/>
    <n v="143327723"/>
    <n v="5540246174095"/>
    <x v="2"/>
    <d v="2022-09-02T00:00:00"/>
    <n v="70"/>
  </r>
  <r>
    <s v="2022091433277235540246175047"/>
    <x v="4"/>
    <n v="143327723"/>
    <n v="5540246175047"/>
    <x v="2"/>
    <d v="2022-09-02T00:00:00"/>
    <n v="418"/>
  </r>
  <r>
    <s v="2022091433277235540246175049"/>
    <x v="4"/>
    <n v="143327723"/>
    <n v="5540246175049"/>
    <x v="2"/>
    <d v="2022-09-02T00:00:00"/>
    <n v="836"/>
  </r>
  <r>
    <s v="2022091433277235540246175050"/>
    <x v="4"/>
    <n v="143327723"/>
    <n v="5540246175050"/>
    <x v="2"/>
    <d v="2022-09-02T00:00:00"/>
    <n v="836"/>
  </r>
  <r>
    <s v="2022081433277275540246194632"/>
    <x v="1"/>
    <n v="143327727"/>
    <n v="5540246194632"/>
    <x v="1"/>
    <d v="2022-08-28T00:00:00"/>
    <n v="335"/>
  </r>
  <r>
    <s v="2022091433277285540246170256"/>
    <x v="4"/>
    <n v="143327728"/>
    <n v="5540246170256"/>
    <x v="1"/>
    <d v="2022-09-03T00:00:00"/>
    <n v="504"/>
  </r>
  <r>
    <s v="2022091433277285540246171888"/>
    <x v="4"/>
    <n v="143327728"/>
    <n v="5540246171888"/>
    <x v="1"/>
    <d v="2022-09-03T00:00:00"/>
    <n v="1170"/>
  </r>
  <r>
    <s v="2022091433277365540246182684"/>
    <x v="4"/>
    <n v="143327736"/>
    <n v="5540246182684"/>
    <x v="1"/>
    <d v="2022-09-05T00:00:00"/>
    <n v="93"/>
  </r>
  <r>
    <s v="2022091433277365540246183844"/>
    <x v="4"/>
    <n v="143327736"/>
    <n v="5540246183844"/>
    <x v="1"/>
    <d v="2022-09-05T00:00:00"/>
    <n v="93"/>
  </r>
  <r>
    <s v="2022091433277475540246188200"/>
    <x v="4"/>
    <n v="143327747"/>
    <n v="5540246188200"/>
    <x v="2"/>
    <d v="2022-09-01T00:00:00"/>
    <n v="2228"/>
  </r>
  <r>
    <s v="2022091433277485540246174174"/>
    <x v="4"/>
    <n v="143327748"/>
    <n v="5540246174174"/>
    <x v="2"/>
    <d v="2022-09-01T00:00:00"/>
    <n v="360"/>
  </r>
  <r>
    <s v="2022091433277485540246176699"/>
    <x v="4"/>
    <n v="143327748"/>
    <n v="5540246176699"/>
    <x v="2"/>
    <d v="2022-09-01T00:00:00"/>
    <n v="6264"/>
  </r>
  <r>
    <s v="2022091433277485540246188175"/>
    <x v="4"/>
    <n v="143327748"/>
    <n v="5540246188175"/>
    <x v="2"/>
    <d v="2022-09-01T00:00:00"/>
    <n v="93"/>
  </r>
  <r>
    <s v="2022091433277515540246194632"/>
    <x v="4"/>
    <n v="143327751"/>
    <n v="5540246194632"/>
    <x v="1"/>
    <d v="2022-09-01T00:00:00"/>
    <n v="502"/>
  </r>
  <r>
    <s v="2022091433277555540246194632"/>
    <x v="4"/>
    <n v="143327755"/>
    <n v="5540246194632"/>
    <x v="1"/>
    <d v="2022-09-05T00:00:00"/>
    <n v="1420"/>
  </r>
  <r>
    <s v="2022091433277555540246195250"/>
    <x v="4"/>
    <n v="143327755"/>
    <n v="5540246195250"/>
    <x v="1"/>
    <d v="2022-09-05T00:00:00"/>
    <n v="335"/>
  </r>
  <r>
    <s v="2022091433277565540246171759"/>
    <x v="4"/>
    <n v="143327756"/>
    <n v="5540246171759"/>
    <x v="4"/>
    <d v="2022-09-04T00:00:00"/>
    <n v="3759"/>
  </r>
  <r>
    <s v="2022091433277565540246177133"/>
    <x v="4"/>
    <n v="143327756"/>
    <n v="5540246177133"/>
    <x v="4"/>
    <d v="2022-09-04T00:00:00"/>
    <n v="4455"/>
  </r>
  <r>
    <s v="2022091433277565540246192148"/>
    <x v="4"/>
    <n v="143327756"/>
    <n v="5540246192148"/>
    <x v="4"/>
    <d v="2022-09-04T00:00:00"/>
    <n v="15312"/>
  </r>
  <r>
    <s v="2022091433277575540246183130"/>
    <x v="4"/>
    <n v="143327757"/>
    <n v="5540246183130"/>
    <x v="4"/>
    <d v="2022-09-05T00:00:00"/>
    <n v="1692"/>
  </r>
  <r>
    <s v="2022091433277575540246183537"/>
    <x v="4"/>
    <n v="143327757"/>
    <n v="5540246183537"/>
    <x v="4"/>
    <d v="2022-09-05T00:00:00"/>
    <n v="961"/>
  </r>
  <r>
    <s v="2022091433277575540246183541"/>
    <x v="4"/>
    <n v="143327757"/>
    <n v="5540246183541"/>
    <x v="4"/>
    <d v="2022-09-05T00:00:00"/>
    <n v="1044"/>
  </r>
  <r>
    <s v="2022091433277575540246192571"/>
    <x v="4"/>
    <n v="143327757"/>
    <n v="5540246192571"/>
    <x v="4"/>
    <d v="2022-09-05T00:00:00"/>
    <n v="602"/>
  </r>
  <r>
    <s v="2022091433277595540246183558"/>
    <x v="4"/>
    <n v="143327759"/>
    <n v="5540246183558"/>
    <x v="4"/>
    <d v="2022-09-04T00:00:00"/>
    <n v="5197"/>
  </r>
  <r>
    <s v="2022091433277595540246183560"/>
    <x v="4"/>
    <n v="143327759"/>
    <n v="5540246183560"/>
    <x v="4"/>
    <d v="2022-09-04T00:00:00"/>
    <n v="223"/>
  </r>
  <r>
    <s v="2022091433277595540246192209"/>
    <x v="4"/>
    <n v="143327759"/>
    <n v="5540246192209"/>
    <x v="4"/>
    <d v="2022-09-04T00:00:00"/>
    <n v="1114"/>
  </r>
  <r>
    <s v="2022091433277595540246192462"/>
    <x v="4"/>
    <n v="143327759"/>
    <n v="5540246192462"/>
    <x v="4"/>
    <d v="2022-09-04T00:00:00"/>
    <n v="1114"/>
  </r>
  <r>
    <s v="2022081433277635540246173906"/>
    <x v="1"/>
    <n v="143327763"/>
    <n v="5540246173906"/>
    <x v="3"/>
    <d v="2022-08-29T00:00:00"/>
    <n v="817"/>
  </r>
  <r>
    <s v="2022091433277795540246171933"/>
    <x v="4"/>
    <n v="143327779"/>
    <n v="5540246171933"/>
    <x v="2"/>
    <d v="2022-09-02T00:00:00"/>
    <n v="557"/>
  </r>
  <r>
    <s v="2022091433277795540246187987"/>
    <x v="4"/>
    <n v="143327779"/>
    <n v="5540246187987"/>
    <x v="2"/>
    <d v="2022-09-02T00:00:00"/>
    <n v="1114"/>
  </r>
  <r>
    <s v="2022091433277805540246174174"/>
    <x v="4"/>
    <n v="143327780"/>
    <n v="5540246174174"/>
    <x v="2"/>
    <d v="2022-09-02T00:00:00"/>
    <n v="464"/>
  </r>
  <r>
    <s v="2022091433277805540246176699"/>
    <x v="4"/>
    <n v="143327780"/>
    <n v="5540246176699"/>
    <x v="2"/>
    <d v="2022-09-02T00:00:00"/>
    <n v="6264"/>
  </r>
  <r>
    <s v="2022091433277825540246175047"/>
    <x v="4"/>
    <n v="143327782"/>
    <n v="5540246175047"/>
    <x v="2"/>
    <d v="2022-09-05T00:00:00"/>
    <n v="557"/>
  </r>
  <r>
    <s v="2022091433277825540246175049"/>
    <x v="4"/>
    <n v="143327782"/>
    <n v="5540246175049"/>
    <x v="2"/>
    <d v="2022-09-05T00:00:00"/>
    <n v="836"/>
  </r>
  <r>
    <s v="2022091433277825540246175050"/>
    <x v="4"/>
    <n v="143327782"/>
    <n v="5540246175050"/>
    <x v="2"/>
    <d v="2022-09-05T00:00:00"/>
    <n v="836"/>
  </r>
  <r>
    <s v="2022091433277845540246185429"/>
    <x v="4"/>
    <n v="143327784"/>
    <n v="5540246185429"/>
    <x v="2"/>
    <d v="2022-09-04T00:00:00"/>
    <n v="140"/>
  </r>
  <r>
    <s v="2022091433277845540246185562"/>
    <x v="4"/>
    <n v="143327784"/>
    <n v="5540246185562"/>
    <x v="2"/>
    <d v="2022-09-04T00:00:00"/>
    <n v="140"/>
  </r>
  <r>
    <s v="2022091433277845540246186325"/>
    <x v="4"/>
    <n v="143327784"/>
    <n v="5540246186325"/>
    <x v="2"/>
    <d v="2022-09-04T00:00:00"/>
    <n v="140"/>
  </r>
  <r>
    <s v="2022091433277985540246195242"/>
    <x v="4"/>
    <n v="143327798"/>
    <n v="5540246195242"/>
    <x v="4"/>
    <d v="2022-09-10T00:00:00"/>
    <n v="720"/>
  </r>
  <r>
    <s v="2022091433278015540246193316"/>
    <x v="4"/>
    <n v="143327801"/>
    <n v="5540246193316"/>
    <x v="1"/>
    <d v="2022-09-08T00:00:00"/>
    <n v="335"/>
  </r>
  <r>
    <s v="2022091433278025540246180522"/>
    <x v="4"/>
    <n v="143327802"/>
    <n v="5540246180522"/>
    <x v="1"/>
    <d v="2022-09-09T00:00:00"/>
    <n v="891"/>
  </r>
  <r>
    <s v="2022091433278235540246195241"/>
    <x v="4"/>
    <n v="143327823"/>
    <n v="5540246195241"/>
    <x v="4"/>
    <d v="2022-09-15T00:00:00"/>
    <n v="418"/>
  </r>
  <r>
    <s v="2022091433378305540246172539"/>
    <x v="4"/>
    <n v="143337830"/>
    <n v="5540246172539"/>
    <x v="2"/>
    <d v="2022-09-03T00:00:00"/>
    <n v="24"/>
  </r>
  <r>
    <s v="2022091433378305540246172978"/>
    <x v="4"/>
    <n v="143337830"/>
    <n v="5540246172978"/>
    <x v="2"/>
    <d v="2022-09-03T00:00:00"/>
    <n v="2506"/>
  </r>
  <r>
    <s v="2022091433378305540246188175"/>
    <x v="4"/>
    <n v="143337830"/>
    <n v="5540246188175"/>
    <x v="2"/>
    <d v="2022-09-03T00:00:00"/>
    <n v="232"/>
  </r>
  <r>
    <s v="2022091433378315540246187987"/>
    <x v="4"/>
    <n v="143337831"/>
    <n v="5540246187987"/>
    <x v="2"/>
    <d v="2022-09-03T00:00:00"/>
    <n v="1671"/>
  </r>
  <r>
    <s v="2022091433378315540246188200"/>
    <x v="4"/>
    <n v="143337831"/>
    <n v="5540246188200"/>
    <x v="2"/>
    <d v="2022-09-03T00:00:00"/>
    <n v="743"/>
  </r>
  <r>
    <s v="2022091433378505540246194467"/>
    <x v="4"/>
    <n v="143337850"/>
    <n v="5540246194467"/>
    <x v="1"/>
    <d v="2022-09-05T00:00:00"/>
    <n v="17818"/>
  </r>
  <r>
    <s v="2022091433378515540246182684"/>
    <x v="4"/>
    <n v="143337851"/>
    <n v="5540246182684"/>
    <x v="1"/>
    <d v="2022-09-05T00:00:00"/>
    <n v="93"/>
  </r>
  <r>
    <s v="2022091433378515540246183844"/>
    <x v="4"/>
    <n v="143337851"/>
    <n v="5540246183844"/>
    <x v="1"/>
    <d v="2022-09-05T00:00:00"/>
    <n v="279"/>
  </r>
  <r>
    <s v="2022091433378515540246194467"/>
    <x v="4"/>
    <n v="143337851"/>
    <n v="5540246194467"/>
    <x v="1"/>
    <d v="2022-09-05T00:00:00"/>
    <n v="17818"/>
  </r>
  <r>
    <s v="2022091433378565540246170256"/>
    <x v="4"/>
    <n v="143337856"/>
    <n v="5540246170256"/>
    <x v="1"/>
    <d v="2022-09-15T00:00:00"/>
    <n v="3174"/>
  </r>
  <r>
    <s v="2022091433378565540246171888"/>
    <x v="4"/>
    <n v="143337856"/>
    <n v="5540246171888"/>
    <x v="1"/>
    <d v="2022-09-15T00:00:00"/>
    <n v="520"/>
  </r>
  <r>
    <s v="2022091433378725540246194632"/>
    <x v="4"/>
    <n v="143337872"/>
    <n v="5540246194632"/>
    <x v="1"/>
    <d v="2022-09-08T00:00:00"/>
    <n v="492"/>
  </r>
  <r>
    <s v="2022091433378735540246171759"/>
    <x v="4"/>
    <n v="143337873"/>
    <n v="5540246171759"/>
    <x v="4"/>
    <d v="2022-09-08T00:00:00"/>
    <n v="3759"/>
  </r>
  <r>
    <s v="2022091433378735540246177133"/>
    <x v="4"/>
    <n v="143337873"/>
    <n v="5540246177133"/>
    <x v="4"/>
    <d v="2022-09-08T00:00:00"/>
    <n v="3898"/>
  </r>
  <r>
    <s v="2022091433378735540246192148"/>
    <x v="4"/>
    <n v="143337873"/>
    <n v="5540246192148"/>
    <x v="4"/>
    <d v="2022-09-08T00:00:00"/>
    <n v="11136"/>
  </r>
  <r>
    <s v="2022091433378865540246171933"/>
    <x v="4"/>
    <n v="143337886"/>
    <n v="5540246171933"/>
    <x v="2"/>
    <d v="2022-09-04T00:00:00"/>
    <n v="836"/>
  </r>
  <r>
    <s v="2022091433378865540246187987"/>
    <x v="4"/>
    <n v="143337886"/>
    <n v="5540246187987"/>
    <x v="2"/>
    <d v="2022-09-04T00:00:00"/>
    <n v="1671"/>
  </r>
  <r>
    <s v="2022091433378865540246188200"/>
    <x v="4"/>
    <n v="143337886"/>
    <n v="5540246188200"/>
    <x v="2"/>
    <d v="2022-09-04T00:00:00"/>
    <n v="1485"/>
  </r>
  <r>
    <s v="2022091433379155540246190727"/>
    <x v="4"/>
    <n v="143337915"/>
    <n v="5540246190727"/>
    <x v="1"/>
    <d v="2022-09-17T00:00:00"/>
    <n v="877"/>
  </r>
  <r>
    <s v="2022091433379205540246194632"/>
    <x v="4"/>
    <n v="143337920"/>
    <n v="5540246194632"/>
    <x v="1"/>
    <d v="2022-09-12T00:00:00"/>
    <n v="1504"/>
  </r>
  <r>
    <s v="2022091433379205540246195250"/>
    <x v="4"/>
    <n v="143337920"/>
    <n v="5540246195250"/>
    <x v="1"/>
    <d v="2022-09-12T00:00:00"/>
    <n v="42"/>
  </r>
  <r>
    <s v="2022091433379265540246181061"/>
    <x v="4"/>
    <n v="143337926"/>
    <n v="5540246181061"/>
    <x v="3"/>
    <d v="2022-09-16T00:00:00"/>
    <n v="804"/>
  </r>
  <r>
    <s v="2022091433379265540246183547"/>
    <x v="4"/>
    <n v="143337926"/>
    <n v="5540246183547"/>
    <x v="3"/>
    <d v="2022-09-16T00:00:00"/>
    <n v="6844"/>
  </r>
  <r>
    <s v="2022091433379265540246185278"/>
    <x v="4"/>
    <n v="143337926"/>
    <n v="5540246185278"/>
    <x v="3"/>
    <d v="2022-09-16T00:00:00"/>
    <n v="374"/>
  </r>
  <r>
    <s v="2022091433379295540246172978"/>
    <x v="4"/>
    <n v="143337929"/>
    <n v="5540246172978"/>
    <x v="2"/>
    <d v="2022-09-05T00:00:00"/>
    <n v="836"/>
  </r>
  <r>
    <s v="2022091433379295540246176699"/>
    <x v="4"/>
    <n v="143337929"/>
    <n v="5540246176699"/>
    <x v="2"/>
    <d v="2022-09-05T00:00:00"/>
    <n v="2088"/>
  </r>
  <r>
    <s v="2022091433379295540246188175"/>
    <x v="4"/>
    <n v="143337929"/>
    <n v="5540246188175"/>
    <x v="2"/>
    <d v="2022-09-05T00:00:00"/>
    <n v="279"/>
  </r>
  <r>
    <s v="2022091433379315540246176295"/>
    <x v="4"/>
    <n v="143337931"/>
    <n v="5540246176295"/>
    <x v="2"/>
    <d v="2022-09-05T00:00:00"/>
    <n v="5940"/>
  </r>
  <r>
    <s v="2022091433379545540246176699"/>
    <x v="4"/>
    <n v="143337954"/>
    <n v="5540246176699"/>
    <x v="2"/>
    <d v="2022-09-08T00:00:00"/>
    <n v="2088"/>
  </r>
  <r>
    <s v="2022091433379545540246188175"/>
    <x v="4"/>
    <n v="143337954"/>
    <n v="5540246188175"/>
    <x v="2"/>
    <d v="2022-09-08T00:00:00"/>
    <n v="232"/>
  </r>
  <r>
    <s v="2022091433379555540246171933"/>
    <x v="4"/>
    <n v="143337955"/>
    <n v="5540246171933"/>
    <x v="2"/>
    <d v="2022-09-08T00:00:00"/>
    <n v="557"/>
  </r>
  <r>
    <s v="2022091433379555540246176295"/>
    <x v="4"/>
    <n v="143337955"/>
    <n v="5540246176295"/>
    <x v="2"/>
    <d v="2022-09-08T00:00:00"/>
    <n v="4455"/>
  </r>
  <r>
    <s v="2022091433379555540246187987"/>
    <x v="4"/>
    <n v="143337955"/>
    <n v="5540246187987"/>
    <x v="2"/>
    <d v="2022-09-08T00:00:00"/>
    <n v="4455"/>
  </r>
  <r>
    <s v="2022091433379595540246188224"/>
    <x v="4"/>
    <n v="143337959"/>
    <n v="5540246188224"/>
    <x v="3"/>
    <d v="2022-09-17T00:00:00"/>
    <n v="1207"/>
  </r>
  <r>
    <s v="2022091433379645540246183844"/>
    <x v="4"/>
    <n v="143337964"/>
    <n v="5540246183844"/>
    <x v="1"/>
    <d v="2022-09-17T00:00:00"/>
    <n v="47"/>
  </r>
  <r>
    <s v="2022091433379645540246194467"/>
    <x v="4"/>
    <n v="143337964"/>
    <n v="5540246194467"/>
    <x v="1"/>
    <d v="2022-09-17T00:00:00"/>
    <n v="28509"/>
  </r>
  <r>
    <s v="2022091433379915540246171933"/>
    <x v="4"/>
    <n v="143337991"/>
    <n v="5540246171933"/>
    <x v="2"/>
    <d v="2022-09-09T00:00:00"/>
    <n v="557"/>
  </r>
  <r>
    <s v="2022091433379955540246183130"/>
    <x v="4"/>
    <n v="143337995"/>
    <n v="5540246183130"/>
    <x v="4"/>
    <d v="2022-09-09T00:00:00"/>
    <n v="1128"/>
  </r>
  <r>
    <s v="2022091433379965540246185429"/>
    <x v="4"/>
    <n v="143337996"/>
    <n v="5540246185429"/>
    <x v="2"/>
    <d v="2022-09-10T00:00:00"/>
    <n v="168"/>
  </r>
  <r>
    <s v="2022091433379965540246186325"/>
    <x v="4"/>
    <n v="143337996"/>
    <n v="5540246186325"/>
    <x v="2"/>
    <d v="2022-09-10T00:00:00"/>
    <n v="140"/>
  </r>
  <r>
    <s v="2022091433379975540246174095"/>
    <x v="4"/>
    <n v="143337997"/>
    <n v="5540246174095"/>
    <x v="2"/>
    <d v="2022-09-12T00:00:00"/>
    <n v="70"/>
  </r>
  <r>
    <s v="2022091433379975540246175049"/>
    <x v="4"/>
    <n v="143337997"/>
    <n v="5540246175049"/>
    <x v="2"/>
    <d v="2022-09-12T00:00:00"/>
    <n v="418"/>
  </r>
  <r>
    <s v="2022091433380035540246173906"/>
    <x v="4"/>
    <n v="143338003"/>
    <n v="5540246173906"/>
    <x v="3"/>
    <d v="2022-09-16T00:00:00"/>
    <n v="817"/>
  </r>
  <r>
    <s v="2022091433380035540246181016"/>
    <x v="4"/>
    <n v="143338003"/>
    <n v="5540246181016"/>
    <x v="3"/>
    <d v="2022-09-16T00:00:00"/>
    <n v="3564"/>
  </r>
  <r>
    <s v="2022091433480105540246171933"/>
    <x v="4"/>
    <n v="143348010"/>
    <n v="5540246171933"/>
    <x v="2"/>
    <d v="2022-09-10T00:00:00"/>
    <n v="1114"/>
  </r>
  <r>
    <s v="2022091433480105540246176294"/>
    <x v="4"/>
    <n v="143348010"/>
    <n v="5540246176294"/>
    <x v="2"/>
    <d v="2022-09-10T00:00:00"/>
    <n v="38"/>
  </r>
  <r>
    <s v="2022091433480105540246176295"/>
    <x v="4"/>
    <n v="143348010"/>
    <n v="5540246176295"/>
    <x v="2"/>
    <d v="2022-09-10T00:00:00"/>
    <n v="7424"/>
  </r>
  <r>
    <s v="2022091433480105540246187987"/>
    <x v="4"/>
    <n v="143348010"/>
    <n v="5540246187987"/>
    <x v="2"/>
    <d v="2022-09-10T00:00:00"/>
    <n v="2228"/>
  </r>
  <r>
    <s v="2022091433480105540246188200"/>
    <x v="4"/>
    <n v="143348010"/>
    <n v="5540246188200"/>
    <x v="2"/>
    <d v="2022-09-10T00:00:00"/>
    <n v="1485"/>
  </r>
  <r>
    <s v="2022091433480145540246177376"/>
    <x v="4"/>
    <n v="143348014"/>
    <n v="5540246177376"/>
    <x v="1"/>
    <d v="2022-09-25T00:00:00"/>
    <n v="1420"/>
  </r>
  <r>
    <s v="2022091433480225540246194632"/>
    <x v="4"/>
    <n v="143348022"/>
    <n v="5540246194632"/>
    <x v="1"/>
    <d v="2022-09-16T00:00:00"/>
    <n v="2172"/>
  </r>
  <r>
    <s v="2022091433480235540246184036"/>
    <x v="4"/>
    <n v="143348023"/>
    <n v="5540246184036"/>
    <x v="1"/>
    <d v="2022-09-17T00:00:00"/>
    <n v="130"/>
  </r>
  <r>
    <s v="2022091433480235540246191596"/>
    <x v="4"/>
    <n v="143348023"/>
    <n v="5540246191596"/>
    <x v="1"/>
    <d v="2022-09-17T00:00:00"/>
    <n v="149"/>
  </r>
  <r>
    <s v="2022091433480315540246171759"/>
    <x v="4"/>
    <n v="143348031"/>
    <n v="5540246171759"/>
    <x v="4"/>
    <d v="2022-09-15T00:00:00"/>
    <n v="2274"/>
  </r>
  <r>
    <s v="2022091433480315540246177133"/>
    <x v="4"/>
    <n v="143348031"/>
    <n v="5540246177133"/>
    <x v="4"/>
    <d v="2022-09-15T00:00:00"/>
    <n v="5568"/>
  </r>
  <r>
    <s v="2022091433480315540246192148"/>
    <x v="4"/>
    <n v="143348031"/>
    <n v="5540246192148"/>
    <x v="4"/>
    <d v="2022-09-15T00:00:00"/>
    <n v="26448"/>
  </r>
  <r>
    <s v="2022091433480325540246183587"/>
    <x v="4"/>
    <n v="143348032"/>
    <n v="5540246183587"/>
    <x v="4"/>
    <d v="2022-09-18T00:00:00"/>
    <n v="502"/>
  </r>
  <r>
    <s v="2022091433480375540246170256"/>
    <x v="4"/>
    <n v="143348037"/>
    <n v="5540246170256"/>
    <x v="1"/>
    <d v="2022-09-17T00:00:00"/>
    <n v="2822"/>
  </r>
  <r>
    <s v="2022091433480375540246171888"/>
    <x v="4"/>
    <n v="143348037"/>
    <n v="5540246171888"/>
    <x v="1"/>
    <d v="2022-09-17T00:00:00"/>
    <n v="780"/>
  </r>
  <r>
    <s v="2022091433480385540246193316"/>
    <x v="4"/>
    <n v="143348038"/>
    <n v="5540246193316"/>
    <x v="1"/>
    <d v="2022-09-17T00:00:00"/>
    <n v="335"/>
  </r>
  <r>
    <s v="2022091433480395540246180522"/>
    <x v="4"/>
    <n v="143348039"/>
    <n v="5540246180522"/>
    <x v="1"/>
    <d v="2022-09-23T00:00:00"/>
    <n v="891"/>
  </r>
  <r>
    <s v="2022091433480655540246172978"/>
    <x v="4"/>
    <n v="143348065"/>
    <n v="5540246172978"/>
    <x v="2"/>
    <d v="2022-09-11T00:00:00"/>
    <n v="1671"/>
  </r>
  <r>
    <s v="2022091433480655540246176699"/>
    <x v="4"/>
    <n v="143348065"/>
    <n v="5540246176699"/>
    <x v="2"/>
    <d v="2022-09-11T00:00:00"/>
    <n v="4176"/>
  </r>
  <r>
    <s v="2022091433480655540246188175"/>
    <x v="4"/>
    <n v="143348065"/>
    <n v="5540246188175"/>
    <x v="2"/>
    <d v="2022-09-11T00:00:00"/>
    <n v="232"/>
  </r>
  <r>
    <s v="2022091433480675540246171933"/>
    <x v="4"/>
    <n v="143348067"/>
    <n v="5540246171933"/>
    <x v="2"/>
    <d v="2022-09-11T00:00:00"/>
    <n v="1114"/>
  </r>
  <r>
    <s v="2022091433480675540246176295"/>
    <x v="4"/>
    <n v="143348067"/>
    <n v="5540246176295"/>
    <x v="2"/>
    <d v="2022-09-11T00:00:00"/>
    <n v="5309"/>
  </r>
  <r>
    <s v="2022091433480675540246187987"/>
    <x v="4"/>
    <n v="143348067"/>
    <n v="5540246187987"/>
    <x v="2"/>
    <d v="2022-09-11T00:00:00"/>
    <n v="2228"/>
  </r>
  <r>
    <s v="2022091433480805540246195539"/>
    <x v="4"/>
    <n v="143348080"/>
    <n v="5540246195539"/>
    <x v="2"/>
    <d v="2022-09-11T00:00:00"/>
    <n v="404"/>
  </r>
  <r>
    <s v="2022091433481045540246171933"/>
    <x v="4"/>
    <n v="143348104"/>
    <n v="5540246171933"/>
    <x v="2"/>
    <d v="2022-09-12T00:00:00"/>
    <n v="836"/>
  </r>
  <r>
    <s v="2022091433481045540246176295"/>
    <x v="4"/>
    <n v="143348104"/>
    <n v="5540246176295"/>
    <x v="2"/>
    <d v="2022-09-12T00:00:00"/>
    <n v="11136"/>
  </r>
  <r>
    <s v="2022091433481045540246187987"/>
    <x v="4"/>
    <n v="143348104"/>
    <n v="5540246187987"/>
    <x v="2"/>
    <d v="2022-09-12T00:00:00"/>
    <n v="4455"/>
  </r>
  <r>
    <s v="2022091433481045540246188200"/>
    <x v="4"/>
    <n v="143348104"/>
    <n v="5540246188200"/>
    <x v="2"/>
    <d v="2022-09-12T00:00:00"/>
    <n v="1485"/>
  </r>
  <r>
    <s v="2022091433481055540246172539"/>
    <x v="4"/>
    <n v="143348105"/>
    <n v="5540246172539"/>
    <x v="2"/>
    <d v="2022-09-12T00:00:00"/>
    <n v="47"/>
  </r>
  <r>
    <s v="2022091433481055540246172669"/>
    <x v="4"/>
    <n v="143348105"/>
    <n v="5540246172669"/>
    <x v="2"/>
    <d v="2022-09-12T00:00:00"/>
    <n v="279"/>
  </r>
  <r>
    <s v="2022091433481055540246172978"/>
    <x v="4"/>
    <n v="143348105"/>
    <n v="5540246172978"/>
    <x v="2"/>
    <d v="2022-09-12T00:00:00"/>
    <n v="1504"/>
  </r>
  <r>
    <s v="2022091433481055540246174174"/>
    <x v="4"/>
    <n v="143348105"/>
    <n v="5540246174174"/>
    <x v="2"/>
    <d v="2022-09-12T00:00:00"/>
    <n v="464"/>
  </r>
  <r>
    <s v="2022091433481075540246174095"/>
    <x v="4"/>
    <n v="143348107"/>
    <n v="5540246174095"/>
    <x v="2"/>
    <d v="2022-09-17T00:00:00"/>
    <n v="140"/>
  </r>
  <r>
    <s v="2022091433481075540246175049"/>
    <x v="4"/>
    <n v="143348107"/>
    <n v="5540246175049"/>
    <x v="2"/>
    <d v="2022-09-17T00:00:00"/>
    <n v="418"/>
  </r>
  <r>
    <s v="2022091433481075540246175050"/>
    <x v="4"/>
    <n v="143348107"/>
    <n v="5540246175050"/>
    <x v="2"/>
    <d v="2022-09-17T00:00:00"/>
    <n v="279"/>
  </r>
  <r>
    <s v="2022091433481075540246190743"/>
    <x v="4"/>
    <n v="143348107"/>
    <n v="5540246190743"/>
    <x v="2"/>
    <d v="2022-09-17T00:00:00"/>
    <n v="279"/>
  </r>
  <r>
    <s v="2022091433481105540246176294"/>
    <x v="4"/>
    <n v="143348110"/>
    <n v="5540246176294"/>
    <x v="2"/>
    <d v="2022-09-11T00:00:00"/>
    <n v="1485"/>
  </r>
  <r>
    <s v="2022091433481225540246171933"/>
    <x v="4"/>
    <n v="143348122"/>
    <n v="5540246171933"/>
    <x v="2"/>
    <d v="2022-09-15T00:00:00"/>
    <n v="557"/>
  </r>
  <r>
    <s v="2022091433481225540246187987"/>
    <x v="4"/>
    <n v="143348122"/>
    <n v="5540246187987"/>
    <x v="2"/>
    <d v="2022-09-15T00:00:00"/>
    <n v="1671"/>
  </r>
  <r>
    <s v="2022091433481225540246188200"/>
    <x v="4"/>
    <n v="143348122"/>
    <n v="5540246188200"/>
    <x v="2"/>
    <d v="2022-09-15T00:00:00"/>
    <n v="1485"/>
  </r>
  <r>
    <s v="2022091433481245540246176699"/>
    <x v="4"/>
    <n v="143348124"/>
    <n v="5540246176699"/>
    <x v="2"/>
    <d v="2022-09-15T00:00:00"/>
    <n v="2088"/>
  </r>
  <r>
    <s v="2022091433481245540246192102"/>
    <x v="4"/>
    <n v="143348124"/>
    <n v="5540246192102"/>
    <x v="2"/>
    <d v="2022-09-15T00:00:00"/>
    <n v="4009"/>
  </r>
  <r>
    <s v="2022091433481295540246185429"/>
    <x v="4"/>
    <n v="143348129"/>
    <n v="5540246185429"/>
    <x v="2"/>
    <d v="2022-09-17T00:00:00"/>
    <n v="140"/>
  </r>
  <r>
    <s v="2022091433481295540246186325"/>
    <x v="4"/>
    <n v="143348129"/>
    <n v="5540246186325"/>
    <x v="2"/>
    <d v="2022-09-17T00:00:00"/>
    <n v="140"/>
  </r>
  <r>
    <s v="2022091433481335540246173906"/>
    <x v="4"/>
    <n v="143348133"/>
    <n v="5540246173906"/>
    <x v="3"/>
    <d v="2022-09-23T00:00:00"/>
    <n v="1634"/>
  </r>
  <r>
    <s v="2022091433481335540246181016"/>
    <x v="4"/>
    <n v="143348133"/>
    <n v="5540246181016"/>
    <x v="3"/>
    <d v="2022-09-23T00:00:00"/>
    <n v="7128"/>
  </r>
  <r>
    <s v="2022091433481385540246194632"/>
    <x v="4"/>
    <n v="143348138"/>
    <n v="5540246194632"/>
    <x v="1"/>
    <d v="2022-09-22T00:00:00"/>
    <n v="1114"/>
  </r>
  <r>
    <s v="2022091433481385540246195250"/>
    <x v="4"/>
    <n v="143348138"/>
    <n v="5540246195250"/>
    <x v="1"/>
    <d v="2022-09-22T00:00:00"/>
    <n v="84"/>
  </r>
  <r>
    <s v="2022091433481395540246171759"/>
    <x v="4"/>
    <n v="143348139"/>
    <n v="5540246171759"/>
    <x v="4"/>
    <d v="2022-09-19T00:00:00"/>
    <n v="5012"/>
  </r>
  <r>
    <s v="2022091433481395540246177133"/>
    <x v="4"/>
    <n v="143348139"/>
    <n v="5540246177133"/>
    <x v="4"/>
    <d v="2022-09-19T00:00:00"/>
    <n v="4455"/>
  </r>
  <r>
    <s v="2022091433481395540246192148"/>
    <x v="4"/>
    <n v="143348139"/>
    <n v="5540246192148"/>
    <x v="4"/>
    <d v="2022-09-19T00:00:00"/>
    <n v="19488"/>
  </r>
  <r>
    <s v="2022091433481475540246195241"/>
    <x v="4"/>
    <n v="143348147"/>
    <n v="5540246195241"/>
    <x v="4"/>
    <d v="2022-09-15T00:00:00"/>
    <n v="395"/>
  </r>
  <r>
    <s v="2022091433481495540246176699"/>
    <x v="4"/>
    <n v="143348149"/>
    <n v="5540246176699"/>
    <x v="2"/>
    <d v="2022-09-16T00:00:00"/>
    <n v="2088"/>
  </r>
  <r>
    <s v="2022091433481705540246191594"/>
    <x v="4"/>
    <n v="143348170"/>
    <n v="5540246191594"/>
    <x v="2"/>
    <d v="2022-09-17T00:00:00"/>
    <n v="1504"/>
  </r>
  <r>
    <s v="2022091433581735540246176294"/>
    <x v="4"/>
    <n v="143358173"/>
    <n v="5540246176294"/>
    <x v="2"/>
    <d v="2022-09-17T00:00:00"/>
    <n v="372"/>
  </r>
  <r>
    <s v="2022091433581735540246176295"/>
    <x v="4"/>
    <n v="143358173"/>
    <n v="5540246176295"/>
    <x v="2"/>
    <d v="2022-09-17T00:00:00"/>
    <n v="4455"/>
  </r>
  <r>
    <s v="2022091433581735540246187987"/>
    <x v="4"/>
    <n v="143358173"/>
    <n v="5540246187987"/>
    <x v="2"/>
    <d v="2022-09-17T00:00:00"/>
    <n v="2228"/>
  </r>
  <r>
    <s v="2022091433581735540246188200"/>
    <x v="4"/>
    <n v="143358173"/>
    <n v="5540246188200"/>
    <x v="2"/>
    <d v="2022-09-17T00:00:00"/>
    <n v="743"/>
  </r>
  <r>
    <s v="2022091433581745540246172539"/>
    <x v="4"/>
    <n v="143358174"/>
    <n v="5540246172539"/>
    <x v="2"/>
    <d v="2022-09-17T00:00:00"/>
    <n v="47"/>
  </r>
  <r>
    <s v="2022091433581745540246172669"/>
    <x v="4"/>
    <n v="143358174"/>
    <n v="5540246172669"/>
    <x v="2"/>
    <d v="2022-09-17T00:00:00"/>
    <n v="279"/>
  </r>
  <r>
    <s v="2022091433581745540246172978"/>
    <x v="4"/>
    <n v="143358174"/>
    <n v="5540246172978"/>
    <x v="2"/>
    <d v="2022-09-17T00:00:00"/>
    <n v="836"/>
  </r>
  <r>
    <s v="2022091433581745540246176699"/>
    <x v="4"/>
    <n v="143358174"/>
    <n v="5540246176699"/>
    <x v="2"/>
    <d v="2022-09-17T00:00:00"/>
    <n v="836"/>
  </r>
  <r>
    <s v="2022091433581805540246195596"/>
    <x v="4"/>
    <n v="143358180"/>
    <n v="5540246195596"/>
    <x v="1"/>
    <d v="2022-09-18T00:00:00"/>
    <n v="52"/>
  </r>
  <r>
    <s v="2022091433581855540246191598"/>
    <x v="4"/>
    <n v="143358185"/>
    <n v="5540246191598"/>
    <x v="2"/>
    <d v="2022-09-18T00:00:00"/>
    <n v="1601"/>
  </r>
  <r>
    <s v="2022091433581895540246183130"/>
    <x v="4"/>
    <n v="143358189"/>
    <n v="5540246183130"/>
    <x v="4"/>
    <d v="2022-09-24T00:00:00"/>
    <n v="2256"/>
  </r>
  <r>
    <s v="2022091433581895540246183538"/>
    <x v="4"/>
    <n v="143358189"/>
    <n v="5540246183538"/>
    <x v="4"/>
    <d v="2022-09-24T00:00:00"/>
    <n v="919"/>
  </r>
  <r>
    <s v="2022091433581895540246183541"/>
    <x v="4"/>
    <n v="143358189"/>
    <n v="5540246183541"/>
    <x v="4"/>
    <d v="2022-09-24T00:00:00"/>
    <n v="928"/>
  </r>
  <r>
    <s v="2022101433581935540246192462"/>
    <x v="5"/>
    <n v="143358193"/>
    <n v="5540246192462"/>
    <x v="4"/>
    <d v="2022-10-01T00:00:00"/>
    <n v="1856"/>
  </r>
  <r>
    <s v="2022101433581935540246192594"/>
    <x v="5"/>
    <n v="143358193"/>
    <n v="5540246192594"/>
    <x v="4"/>
    <d v="2022-10-01T00:00:00"/>
    <n v="743"/>
  </r>
  <r>
    <s v="2022091433581945540246182684"/>
    <x v="4"/>
    <n v="143358194"/>
    <n v="5540246182684"/>
    <x v="1"/>
    <d v="2022-09-30T00:00:00"/>
    <n v="279"/>
  </r>
  <r>
    <s v="2022091433581945540246183844"/>
    <x v="4"/>
    <n v="143358194"/>
    <n v="5540246183844"/>
    <x v="1"/>
    <d v="2022-09-30T00:00:00"/>
    <n v="47"/>
  </r>
  <r>
    <s v="2022091433582035540246174174"/>
    <x v="4"/>
    <n v="143358203"/>
    <n v="5540246174174"/>
    <x v="2"/>
    <d v="2022-09-18T00:00:00"/>
    <n v="348"/>
  </r>
  <r>
    <s v="2022091433582035540246176699"/>
    <x v="4"/>
    <n v="143358203"/>
    <n v="5540246176699"/>
    <x v="2"/>
    <d v="2022-09-18T00:00:00"/>
    <n v="4176"/>
  </r>
  <r>
    <s v="2022091433582045540246176294"/>
    <x v="4"/>
    <n v="143358204"/>
    <n v="5540246176294"/>
    <x v="2"/>
    <d v="2022-09-18T00:00:00"/>
    <n v="1485"/>
  </r>
  <r>
    <s v="2022091433582045540246176295"/>
    <x v="4"/>
    <n v="143358204"/>
    <n v="5540246176295"/>
    <x v="2"/>
    <d v="2022-09-18T00:00:00"/>
    <n v="9652"/>
  </r>
  <r>
    <s v="2022091433582045540246187987"/>
    <x v="4"/>
    <n v="143358204"/>
    <n v="5540246187987"/>
    <x v="2"/>
    <d v="2022-09-18T00:00:00"/>
    <n v="4455"/>
  </r>
  <r>
    <s v="2022091433582045540246188200"/>
    <x v="4"/>
    <n v="143358204"/>
    <n v="5540246188200"/>
    <x v="2"/>
    <d v="2022-09-18T00:00:00"/>
    <n v="743"/>
  </r>
  <r>
    <s v="2022101433582125540246180522"/>
    <x v="5"/>
    <n v="143358212"/>
    <n v="5540246180522"/>
    <x v="1"/>
    <d v="2022-10-03T00:00:00"/>
    <n v="891"/>
  </r>
  <r>
    <s v="2022091433582145540246194632"/>
    <x v="4"/>
    <n v="143358214"/>
    <n v="5540246194632"/>
    <x v="1"/>
    <d v="2022-09-30T00:00:00"/>
    <n v="1170"/>
  </r>
  <r>
    <s v="2022091433582145540246195250"/>
    <x v="4"/>
    <n v="143358214"/>
    <n v="5540246195250"/>
    <x v="1"/>
    <d v="2022-09-30T00:00:00"/>
    <n v="168"/>
  </r>
  <r>
    <s v="2022101433582205540246192907"/>
    <x v="5"/>
    <n v="143358220"/>
    <n v="5540246192907"/>
    <x v="3"/>
    <d v="2022-10-06T00:00:00"/>
    <n v="6682"/>
  </r>
  <r>
    <s v="2022091433582235540246181061"/>
    <x v="4"/>
    <n v="143358223"/>
    <n v="5540246181061"/>
    <x v="3"/>
    <d v="2022-09-26T00:00:00"/>
    <n v="5513"/>
  </r>
  <r>
    <s v="2022091433582245540246188224"/>
    <x v="4"/>
    <n v="143358224"/>
    <n v="5540246188224"/>
    <x v="3"/>
    <d v="2022-09-29T00:00:00"/>
    <n v="4826"/>
  </r>
  <r>
    <s v="2022091433582355540246195195"/>
    <x v="4"/>
    <n v="143358235"/>
    <n v="5540246195195"/>
    <x v="0"/>
    <d v="2022-09-26T00:00:00"/>
    <n v="54"/>
  </r>
  <r>
    <s v="2022091433582405540246174174"/>
    <x v="4"/>
    <n v="143358240"/>
    <n v="5540246174174"/>
    <x v="2"/>
    <d v="2022-09-19T00:00:00"/>
    <n v="232"/>
  </r>
  <r>
    <s v="2022091433582405540246176699"/>
    <x v="4"/>
    <n v="143358240"/>
    <n v="5540246176699"/>
    <x v="2"/>
    <d v="2022-09-19T00:00:00"/>
    <n v="6264"/>
  </r>
  <r>
    <s v="2022091433582415540246171933"/>
    <x v="4"/>
    <n v="143358241"/>
    <n v="5540246171933"/>
    <x v="2"/>
    <d v="2022-09-19T00:00:00"/>
    <n v="1392"/>
  </r>
  <r>
    <s v="2022091433582415540246176294"/>
    <x v="4"/>
    <n v="143358241"/>
    <n v="5540246176294"/>
    <x v="2"/>
    <d v="2022-09-19T00:00:00"/>
    <n v="743"/>
  </r>
  <r>
    <s v="2022091433582415540246176295"/>
    <x v="4"/>
    <n v="143358241"/>
    <n v="5540246176295"/>
    <x v="2"/>
    <d v="2022-09-19T00:00:00"/>
    <n v="4455"/>
  </r>
  <r>
    <s v="2022091433582415540246187987"/>
    <x v="4"/>
    <n v="143358241"/>
    <n v="5540246187987"/>
    <x v="2"/>
    <d v="2022-09-19T00:00:00"/>
    <n v="2228"/>
  </r>
  <r>
    <s v="2022091433582415540246188200"/>
    <x v="4"/>
    <n v="143358241"/>
    <n v="5540246188200"/>
    <x v="2"/>
    <d v="2022-09-19T00:00:00"/>
    <n v="1485"/>
  </r>
  <r>
    <s v="2022091433582485540246194632"/>
    <x v="4"/>
    <n v="143358248"/>
    <n v="5540246194632"/>
    <x v="1"/>
    <d v="2022-09-29T00:00:00"/>
    <n v="1253"/>
  </r>
  <r>
    <s v="2022091433582485540246195250"/>
    <x v="4"/>
    <n v="143358248"/>
    <n v="5540246195250"/>
    <x v="1"/>
    <d v="2022-09-29T00:00:00"/>
    <n v="84"/>
  </r>
  <r>
    <s v="2022091433582495540246170256"/>
    <x v="4"/>
    <n v="143358249"/>
    <n v="5540246170256"/>
    <x v="1"/>
    <d v="2022-09-25T00:00:00"/>
    <n v="1940"/>
  </r>
  <r>
    <s v="2022091433582495540246171888"/>
    <x v="4"/>
    <n v="143358249"/>
    <n v="5540246171888"/>
    <x v="1"/>
    <d v="2022-09-25T00:00:00"/>
    <n v="520"/>
  </r>
  <r>
    <s v="2022091433582605540246174095"/>
    <x v="4"/>
    <n v="143358260"/>
    <n v="5540246174095"/>
    <x v="2"/>
    <d v="2022-09-25T00:00:00"/>
    <n v="70"/>
  </r>
  <r>
    <s v="2022091433582605540246175049"/>
    <x v="4"/>
    <n v="143358260"/>
    <n v="5540246175049"/>
    <x v="2"/>
    <d v="2022-09-25T00:00:00"/>
    <n v="418"/>
  </r>
  <r>
    <s v="2022091433582605540246175050"/>
    <x v="4"/>
    <n v="143358260"/>
    <n v="5540246175050"/>
    <x v="2"/>
    <d v="2022-09-25T00:00:00"/>
    <n v="557"/>
  </r>
  <r>
    <s v="2022091433582605540246190743"/>
    <x v="4"/>
    <n v="143358260"/>
    <n v="5540246190743"/>
    <x v="2"/>
    <d v="2022-09-25T00:00:00"/>
    <n v="140"/>
  </r>
  <r>
    <s v="2022091433582705540246195242"/>
    <x v="4"/>
    <n v="143358270"/>
    <n v="5540246195242"/>
    <x v="4"/>
    <d v="2022-09-22T00:00:00"/>
    <n v="743"/>
  </r>
  <r>
    <s v="2022091433582715540246195241"/>
    <x v="4"/>
    <n v="143358271"/>
    <n v="5540246195241"/>
    <x v="4"/>
    <d v="2022-09-26T00:00:00"/>
    <n v="743"/>
  </r>
  <r>
    <s v="2022091433582745540246195653"/>
    <x v="4"/>
    <n v="143358274"/>
    <n v="5540246195653"/>
    <x v="0"/>
    <d v="2022-09-24T00:00:00"/>
    <n v="404"/>
  </r>
  <r>
    <s v="2022091433582785540246172539"/>
    <x v="4"/>
    <n v="143358278"/>
    <n v="5540246172539"/>
    <x v="2"/>
    <d v="2022-09-22T00:00:00"/>
    <n v="47"/>
  </r>
  <r>
    <s v="2022091433582785540246172669"/>
    <x v="4"/>
    <n v="143358278"/>
    <n v="5540246172669"/>
    <x v="2"/>
    <d v="2022-09-22T00:00:00"/>
    <n v="279"/>
  </r>
  <r>
    <s v="2022091433582785540246172978"/>
    <x v="4"/>
    <n v="143358278"/>
    <n v="5540246172978"/>
    <x v="2"/>
    <d v="2022-09-22T00:00:00"/>
    <n v="2506"/>
  </r>
  <r>
    <s v="2022091433582785540246174174"/>
    <x v="4"/>
    <n v="143358278"/>
    <n v="5540246174174"/>
    <x v="2"/>
    <d v="2022-09-22T00:00:00"/>
    <n v="464"/>
  </r>
  <r>
    <s v="2022091433582785540246176699"/>
    <x v="4"/>
    <n v="143358278"/>
    <n v="5540246176699"/>
    <x v="2"/>
    <d v="2022-09-22T00:00:00"/>
    <n v="10440"/>
  </r>
  <r>
    <s v="2022091433582785540246188175"/>
    <x v="4"/>
    <n v="143358278"/>
    <n v="5540246188175"/>
    <x v="2"/>
    <d v="2022-09-22T00:00:00"/>
    <n v="116"/>
  </r>
  <r>
    <s v="2022091433582785540246192102"/>
    <x v="4"/>
    <n v="143358278"/>
    <n v="5540246192102"/>
    <x v="2"/>
    <d v="2022-09-22T00:00:00"/>
    <n v="4009"/>
  </r>
  <r>
    <s v="2022091433582805540246176294"/>
    <x v="4"/>
    <n v="143358280"/>
    <n v="5540246176294"/>
    <x v="2"/>
    <d v="2022-09-22T00:00:00"/>
    <n v="1485"/>
  </r>
  <r>
    <s v="2022091433582805540246176295"/>
    <x v="4"/>
    <n v="143358280"/>
    <n v="5540246176295"/>
    <x v="2"/>
    <d v="2022-09-22T00:00:00"/>
    <n v="4455"/>
  </r>
  <r>
    <s v="2022091433582805540246187987"/>
    <x v="4"/>
    <n v="143358280"/>
    <n v="5540246187987"/>
    <x v="2"/>
    <d v="2022-09-22T00:00:00"/>
    <n v="6682"/>
  </r>
  <r>
    <s v="2022091433582805540246188200"/>
    <x v="4"/>
    <n v="143358280"/>
    <n v="5540246188200"/>
    <x v="2"/>
    <d v="2022-09-22T00:00:00"/>
    <n v="1485"/>
  </r>
  <r>
    <s v="2022091433582915540246171759"/>
    <x v="4"/>
    <n v="143358291"/>
    <n v="5540246171759"/>
    <x v="4"/>
    <d v="2022-09-23T00:00:00"/>
    <n v="5012"/>
  </r>
  <r>
    <s v="2022091433582915540246177133"/>
    <x v="4"/>
    <n v="143358291"/>
    <n v="5540246177133"/>
    <x v="4"/>
    <d v="2022-09-23T00:00:00"/>
    <n v="5012"/>
  </r>
  <r>
    <s v="2022091433582915540246192148"/>
    <x v="4"/>
    <n v="143358291"/>
    <n v="5540246192148"/>
    <x v="4"/>
    <d v="2022-09-23T00:00:00"/>
    <n v="15312"/>
  </r>
  <r>
    <s v="2022091433582915540246192518"/>
    <x v="4"/>
    <n v="143358291"/>
    <n v="5540246192518"/>
    <x v="4"/>
    <d v="2022-09-23T00:00:00"/>
    <n v="4385"/>
  </r>
  <r>
    <s v="2022091433582935540246177133"/>
    <x v="4"/>
    <n v="143358293"/>
    <n v="5540246177133"/>
    <x v="4"/>
    <d v="2022-09-26T00:00:00"/>
    <n v="4455"/>
  </r>
  <r>
    <s v="2022091433582935540246192148"/>
    <x v="4"/>
    <n v="143358293"/>
    <n v="5540246192148"/>
    <x v="4"/>
    <d v="2022-09-26T00:00:00"/>
    <n v="30624"/>
  </r>
  <r>
    <s v="2022091433582935540246192518"/>
    <x v="4"/>
    <n v="143358293"/>
    <n v="5540246192518"/>
    <x v="4"/>
    <d v="2022-09-26T00:00:00"/>
    <n v="2088"/>
  </r>
  <r>
    <s v="2022091433583045540246176294"/>
    <x v="4"/>
    <n v="143358304"/>
    <n v="5540246176294"/>
    <x v="2"/>
    <d v="2022-09-23T00:00:00"/>
    <n v="743"/>
  </r>
  <r>
    <s v="2022091433583045540246176295"/>
    <x v="4"/>
    <n v="143358304"/>
    <n v="5540246176295"/>
    <x v="2"/>
    <d v="2022-09-23T00:00:00"/>
    <n v="4455"/>
  </r>
  <r>
    <s v="2022091433583055540246172669"/>
    <x v="4"/>
    <n v="143358305"/>
    <n v="5540246172669"/>
    <x v="2"/>
    <d v="2022-09-23T00:00:00"/>
    <n v="279"/>
  </r>
  <r>
    <s v="2022091433583055540246174174"/>
    <x v="4"/>
    <n v="143358305"/>
    <n v="5540246174174"/>
    <x v="2"/>
    <d v="2022-09-23T00:00:00"/>
    <n v="464"/>
  </r>
  <r>
    <s v="2022091433583055540246188175"/>
    <x v="4"/>
    <n v="143358305"/>
    <n v="5540246188175"/>
    <x v="2"/>
    <d v="2022-09-23T00:00:00"/>
    <n v="232"/>
  </r>
  <r>
    <s v="2022091433583065540246185429"/>
    <x v="4"/>
    <n v="143358306"/>
    <n v="5540246185429"/>
    <x v="2"/>
    <d v="2022-09-25T00:00:00"/>
    <n v="140"/>
  </r>
  <r>
    <s v="2022091433583065540246185562"/>
    <x v="4"/>
    <n v="143358306"/>
    <n v="5540246185562"/>
    <x v="2"/>
    <d v="2022-09-25T00:00:00"/>
    <n v="168"/>
  </r>
  <r>
    <s v="2022091433583065540246186325"/>
    <x v="4"/>
    <n v="143358306"/>
    <n v="5540246186325"/>
    <x v="2"/>
    <d v="2022-09-25T00:00:00"/>
    <n v="279"/>
  </r>
  <r>
    <s v="2022101433583155540246194478"/>
    <x v="5"/>
    <n v="143358315"/>
    <n v="5540246194478"/>
    <x v="0"/>
    <d v="2022-10-31T00:00:00"/>
    <n v="98"/>
  </r>
  <r>
    <s v="2022091433683395540246176294"/>
    <x v="4"/>
    <n v="143368339"/>
    <n v="5540246176294"/>
    <x v="2"/>
    <d v="2022-09-24T00:00:00"/>
    <n v="706"/>
  </r>
  <r>
    <s v="2022091433683395540246188200"/>
    <x v="4"/>
    <n v="143368339"/>
    <n v="5540246188200"/>
    <x v="2"/>
    <d v="2022-09-24T00:00:00"/>
    <n v="743"/>
  </r>
  <r>
    <s v="2022091433683425540246172978"/>
    <x v="4"/>
    <n v="143368342"/>
    <n v="5540246172978"/>
    <x v="2"/>
    <d v="2022-09-24T00:00:00"/>
    <n v="836"/>
  </r>
  <r>
    <s v="2022101433683555540246182684"/>
    <x v="5"/>
    <n v="143368355"/>
    <n v="5540246182684"/>
    <x v="1"/>
    <d v="2022-10-06T00:00:00"/>
    <n v="140"/>
  </r>
  <r>
    <s v="2022101433683555540246194467"/>
    <x v="5"/>
    <n v="143368355"/>
    <n v="5540246194467"/>
    <x v="1"/>
    <d v="2022-10-06T00:00:00"/>
    <n v="21382"/>
  </r>
  <r>
    <s v="2022101433683615540246194632"/>
    <x v="5"/>
    <n v="143368361"/>
    <n v="5540246194632"/>
    <x v="1"/>
    <d v="2022-10-03T00:00:00"/>
    <n v="1170"/>
  </r>
  <r>
    <s v="2022101433683625540246183130"/>
    <x v="5"/>
    <n v="143368362"/>
    <n v="5540246183130"/>
    <x v="4"/>
    <d v="2022-10-02T00:00:00"/>
    <n v="1692"/>
  </r>
  <r>
    <s v="2022101433683625540246183455"/>
    <x v="5"/>
    <n v="143368362"/>
    <n v="5540246183455"/>
    <x v="4"/>
    <d v="2022-10-02T00:00:00"/>
    <n v="1044"/>
  </r>
  <r>
    <s v="2022101433683625540246183537"/>
    <x v="5"/>
    <n v="143368362"/>
    <n v="5540246183537"/>
    <x v="4"/>
    <d v="2022-10-02T00:00:00"/>
    <n v="669"/>
  </r>
  <r>
    <s v="2022101433683625540246183555"/>
    <x v="5"/>
    <n v="143368362"/>
    <n v="5540246183555"/>
    <x v="4"/>
    <d v="2022-10-02T00:00:00"/>
    <n v="543"/>
  </r>
  <r>
    <s v="2022091433683665540246171933"/>
    <x v="4"/>
    <n v="143368366"/>
    <n v="5540246171933"/>
    <x v="2"/>
    <d v="2022-09-25T00:00:00"/>
    <n v="557"/>
  </r>
  <r>
    <s v="2022091433683665540246176294"/>
    <x v="4"/>
    <n v="143368366"/>
    <n v="5540246176294"/>
    <x v="2"/>
    <d v="2022-09-25T00:00:00"/>
    <n v="743"/>
  </r>
  <r>
    <s v="2022091433683665540246176295"/>
    <x v="4"/>
    <n v="143368366"/>
    <n v="5540246176295"/>
    <x v="2"/>
    <d v="2022-09-25T00:00:00"/>
    <n v="4455"/>
  </r>
  <r>
    <s v="2022091433683665540246187987"/>
    <x v="4"/>
    <n v="143368366"/>
    <n v="5540246187987"/>
    <x v="2"/>
    <d v="2022-09-25T00:00:00"/>
    <n v="6682"/>
  </r>
  <r>
    <s v="2022091433683665540246188200"/>
    <x v="4"/>
    <n v="143368366"/>
    <n v="5540246188200"/>
    <x v="2"/>
    <d v="2022-09-25T00:00:00"/>
    <n v="743"/>
  </r>
  <r>
    <s v="2022091433683705540246176699"/>
    <x v="4"/>
    <n v="143368370"/>
    <n v="5540246176699"/>
    <x v="2"/>
    <d v="2022-09-25T00:00:00"/>
    <n v="4176"/>
  </r>
  <r>
    <s v="2022091433683735540246171933"/>
    <x v="4"/>
    <n v="143368373"/>
    <n v="5540246171933"/>
    <x v="2"/>
    <d v="2022-09-25T00:00:00"/>
    <n v="2228"/>
  </r>
  <r>
    <s v="2022111433683815540246191736"/>
    <x v="6"/>
    <n v="143368381"/>
    <n v="5540246191736"/>
    <x v="2"/>
    <d v="2022-11-04T00:00:00"/>
    <n v="650"/>
  </r>
  <r>
    <s v="2022101433683825540246183558"/>
    <x v="5"/>
    <n v="143368382"/>
    <n v="5540246183558"/>
    <x v="4"/>
    <d v="2022-10-07T00:00:00"/>
    <n v="5197"/>
  </r>
  <r>
    <s v="2022101433683825540246183560"/>
    <x v="5"/>
    <n v="143368382"/>
    <n v="5540246183560"/>
    <x v="4"/>
    <d v="2022-10-07T00:00:00"/>
    <n v="223"/>
  </r>
  <r>
    <s v="2022101433683825540246192209"/>
    <x v="5"/>
    <n v="143368382"/>
    <n v="5540246192209"/>
    <x v="4"/>
    <d v="2022-10-07T00:00:00"/>
    <n v="2228"/>
  </r>
  <r>
    <s v="2022101433683825540246192462"/>
    <x v="5"/>
    <n v="143368382"/>
    <n v="5540246192462"/>
    <x v="4"/>
    <d v="2022-10-07T00:00:00"/>
    <n v="928"/>
  </r>
  <r>
    <s v="2022101433683825540246192831"/>
    <x v="5"/>
    <n v="143368382"/>
    <n v="5540246192831"/>
    <x v="4"/>
    <d v="2022-10-07T00:00:00"/>
    <n v="1300"/>
  </r>
  <r>
    <s v="2022101433683835540246181061"/>
    <x v="5"/>
    <n v="143368383"/>
    <n v="5540246181061"/>
    <x v="3"/>
    <d v="2022-10-02T00:00:00"/>
    <n v="2205"/>
  </r>
  <r>
    <s v="2022101433683835540246185278"/>
    <x v="5"/>
    <n v="143368383"/>
    <n v="5540246185278"/>
    <x v="3"/>
    <d v="2022-10-02T00:00:00"/>
    <n v="6098"/>
  </r>
  <r>
    <s v="2022091433683845540246171759"/>
    <x v="4"/>
    <n v="143368384"/>
    <n v="5540246171759"/>
    <x v="4"/>
    <d v="2022-09-29T00:00:00"/>
    <n v="3341"/>
  </r>
  <r>
    <s v="2022091433683845540246177133"/>
    <x v="4"/>
    <n v="143368384"/>
    <n v="5540246177133"/>
    <x v="4"/>
    <d v="2022-09-29T00:00:00"/>
    <n v="3341"/>
  </r>
  <r>
    <s v="2022091433683845540246192148"/>
    <x v="4"/>
    <n v="143368384"/>
    <n v="5540246192148"/>
    <x v="4"/>
    <d v="2022-09-29T00:00:00"/>
    <n v="20880"/>
  </r>
  <r>
    <s v="2022091433683845540246192518"/>
    <x v="4"/>
    <n v="143368384"/>
    <n v="5540246192518"/>
    <x v="4"/>
    <d v="2022-09-29T00:00:00"/>
    <n v="5847"/>
  </r>
  <r>
    <s v="2022101433683855540246170256"/>
    <x v="5"/>
    <n v="143368385"/>
    <n v="5540246170256"/>
    <x v="1"/>
    <d v="2022-10-02T00:00:00"/>
    <n v="3174"/>
  </r>
  <r>
    <s v="2022101433683855540246171888"/>
    <x v="5"/>
    <n v="143368385"/>
    <n v="5540246171888"/>
    <x v="1"/>
    <d v="2022-10-02T00:00:00"/>
    <n v="485"/>
  </r>
  <r>
    <s v="2022091433684115540246172978"/>
    <x v="4"/>
    <n v="143368411"/>
    <n v="5540246172978"/>
    <x v="2"/>
    <d v="2022-09-26T00:00:00"/>
    <n v="2506"/>
  </r>
  <r>
    <s v="2022091433684115540246174174"/>
    <x v="4"/>
    <n v="143368411"/>
    <n v="5540246174174"/>
    <x v="2"/>
    <d v="2022-09-26T00:00:00"/>
    <n v="464"/>
  </r>
  <r>
    <s v="2022091433684115540246188175"/>
    <x v="4"/>
    <n v="143368411"/>
    <n v="5540246188175"/>
    <x v="2"/>
    <d v="2022-09-26T00:00:00"/>
    <n v="140"/>
  </r>
  <r>
    <s v="2022091433684135540246176294"/>
    <x v="4"/>
    <n v="143368413"/>
    <n v="5540246176294"/>
    <x v="2"/>
    <d v="2022-09-26T00:00:00"/>
    <n v="743"/>
  </r>
  <r>
    <s v="2022091433684135540246176295"/>
    <x v="4"/>
    <n v="143368413"/>
    <n v="5540246176295"/>
    <x v="2"/>
    <d v="2022-09-26T00:00:00"/>
    <n v="5457"/>
  </r>
  <r>
    <s v="2022091433684135540246187987"/>
    <x v="4"/>
    <n v="143368413"/>
    <n v="5540246187987"/>
    <x v="2"/>
    <d v="2022-09-26T00:00:00"/>
    <n v="3341"/>
  </r>
  <r>
    <s v="2022091433684135540246188200"/>
    <x v="4"/>
    <n v="143368413"/>
    <n v="5540246188200"/>
    <x v="2"/>
    <d v="2022-09-26T00:00:00"/>
    <n v="743"/>
  </r>
  <r>
    <s v="2022101433684265540246173906"/>
    <x v="5"/>
    <n v="143368426"/>
    <n v="5540246173906"/>
    <x v="3"/>
    <d v="2022-10-03T00:00:00"/>
    <n v="817"/>
  </r>
  <r>
    <s v="2022101433684265540246181016"/>
    <x v="5"/>
    <n v="143368426"/>
    <n v="5540246181016"/>
    <x v="3"/>
    <d v="2022-10-03T00:00:00"/>
    <n v="9800"/>
  </r>
  <r>
    <s v="2022101433684275540246192907"/>
    <x v="5"/>
    <n v="143368427"/>
    <n v="5540246192907"/>
    <x v="3"/>
    <d v="2022-10-24T00:00:00"/>
    <n v="4455"/>
  </r>
  <r>
    <s v="2022101433684305540246193316"/>
    <x v="5"/>
    <n v="143368430"/>
    <n v="5540246193316"/>
    <x v="1"/>
    <d v="2022-10-23T00:00:00"/>
    <n v="335"/>
  </r>
  <r>
    <s v="2022101433684365540246190092"/>
    <x v="5"/>
    <n v="143368436"/>
    <n v="5540246190092"/>
    <x v="0"/>
    <d v="2022-10-23T00:00:00"/>
    <n v="237"/>
  </r>
  <r>
    <s v="2022091433684495540246171933"/>
    <x v="4"/>
    <n v="143368449"/>
    <n v="5540246171933"/>
    <x v="2"/>
    <d v="2022-09-29T00:00:00"/>
    <n v="1671"/>
  </r>
  <r>
    <s v="2022091433684495540246176294"/>
    <x v="4"/>
    <n v="143368449"/>
    <n v="5540246176294"/>
    <x v="2"/>
    <d v="2022-09-29T00:00:00"/>
    <n v="297"/>
  </r>
  <r>
    <s v="2022091433684495540246176295"/>
    <x v="4"/>
    <n v="143368449"/>
    <n v="5540246176295"/>
    <x v="2"/>
    <d v="2022-09-29T00:00:00"/>
    <n v="2228"/>
  </r>
  <r>
    <s v="2022091433684495540246188200"/>
    <x v="4"/>
    <n v="143368449"/>
    <n v="5540246188200"/>
    <x v="2"/>
    <d v="2022-09-29T00:00:00"/>
    <n v="1485"/>
  </r>
  <r>
    <s v="2022091433684545540246172978"/>
    <x v="4"/>
    <n v="143368454"/>
    <n v="5540246172978"/>
    <x v="2"/>
    <d v="2022-09-29T00:00:00"/>
    <n v="3341"/>
  </r>
  <r>
    <s v="2022091433684545540246176699"/>
    <x v="4"/>
    <n v="143368454"/>
    <n v="5540246176699"/>
    <x v="2"/>
    <d v="2022-09-29T00:00:00"/>
    <n v="8352"/>
  </r>
  <r>
    <s v="2022101433684585540246173472"/>
    <x v="5"/>
    <n v="143368458"/>
    <n v="5540246173472"/>
    <x v="2"/>
    <d v="2022-10-01T00:00:00"/>
    <n v="140"/>
  </r>
  <r>
    <s v="2022101433684585540246174095"/>
    <x v="5"/>
    <n v="143368458"/>
    <n v="5540246174095"/>
    <x v="2"/>
    <d v="2022-10-01T00:00:00"/>
    <n v="70"/>
  </r>
  <r>
    <s v="2022101433684585540246175047"/>
    <x v="5"/>
    <n v="143368458"/>
    <n v="5540246175047"/>
    <x v="2"/>
    <d v="2022-10-01T00:00:00"/>
    <n v="140"/>
  </r>
  <r>
    <s v="2022101433684585540246175049"/>
    <x v="5"/>
    <n v="143368458"/>
    <n v="5540246175049"/>
    <x v="2"/>
    <d v="2022-10-01T00:00:00"/>
    <n v="279"/>
  </r>
  <r>
    <s v="2022101433684585540246175050"/>
    <x v="5"/>
    <n v="143368458"/>
    <n v="5540246175050"/>
    <x v="2"/>
    <d v="2022-10-01T00:00:00"/>
    <n v="279"/>
  </r>
  <r>
    <s v="2022101433684585540246190743"/>
    <x v="5"/>
    <n v="143368458"/>
    <n v="5540246190743"/>
    <x v="2"/>
    <d v="2022-10-01T00:00:00"/>
    <n v="140"/>
  </r>
  <r>
    <s v="2022101433684645540246177133"/>
    <x v="5"/>
    <n v="143368464"/>
    <n v="5540246177133"/>
    <x v="4"/>
    <d v="2022-10-01T00:00:00"/>
    <n v="5568"/>
  </r>
  <r>
    <s v="2022101433684645540246192148"/>
    <x v="5"/>
    <n v="143368464"/>
    <n v="5540246192148"/>
    <x v="4"/>
    <d v="2022-10-01T00:00:00"/>
    <n v="26448"/>
  </r>
  <r>
    <s v="2022101433684645540246192518"/>
    <x v="5"/>
    <n v="143368464"/>
    <n v="5540246192518"/>
    <x v="4"/>
    <d v="2022-10-01T00:00:00"/>
    <n v="5847"/>
  </r>
  <r>
    <s v="2022101433684655540246183587"/>
    <x v="5"/>
    <n v="143368465"/>
    <n v="5540246183587"/>
    <x v="4"/>
    <d v="2022-10-08T00:00:00"/>
    <n v="502"/>
  </r>
  <r>
    <s v="2022101433684655540246194790"/>
    <x v="5"/>
    <n v="143368465"/>
    <n v="5540246194790"/>
    <x v="4"/>
    <d v="2022-10-08T00:00:00"/>
    <n v="1316"/>
  </r>
  <r>
    <s v="2022101433684735540246170256"/>
    <x v="5"/>
    <n v="143368473"/>
    <n v="5540246170256"/>
    <x v="1"/>
    <d v="2022-10-08T00:00:00"/>
    <n v="2822"/>
  </r>
  <r>
    <s v="2022101433684735540246171888"/>
    <x v="5"/>
    <n v="143368473"/>
    <n v="5540246171888"/>
    <x v="1"/>
    <d v="2022-10-08T00:00:00"/>
    <n v="780"/>
  </r>
  <r>
    <s v="2022101433684755540246182684"/>
    <x v="5"/>
    <n v="143368475"/>
    <n v="5540246182684"/>
    <x v="1"/>
    <d v="2022-10-09T00:00:00"/>
    <n v="325"/>
  </r>
  <r>
    <s v="2022101433684755540246183844"/>
    <x v="5"/>
    <n v="143368475"/>
    <n v="5540246183844"/>
    <x v="1"/>
    <d v="2022-10-09T00:00:00"/>
    <n v="186"/>
  </r>
  <r>
    <s v="2022101433684755540246194467"/>
    <x v="5"/>
    <n v="143368475"/>
    <n v="5540246194467"/>
    <x v="1"/>
    <d v="2022-10-09T00:00:00"/>
    <n v="26727"/>
  </r>
  <r>
    <s v="2022101433684765540246194632"/>
    <x v="5"/>
    <n v="143368476"/>
    <n v="5540246194632"/>
    <x v="1"/>
    <d v="2022-10-07T00:00:00"/>
    <n v="696"/>
  </r>
  <r>
    <s v="2022101433684765540246195250"/>
    <x v="5"/>
    <n v="143368476"/>
    <n v="5540246195250"/>
    <x v="1"/>
    <d v="2022-10-07T00:00:00"/>
    <n v="335"/>
  </r>
  <r>
    <s v="2022091433684875540246187987"/>
    <x v="4"/>
    <n v="143368487"/>
    <n v="5540246187987"/>
    <x v="2"/>
    <d v="2022-09-30T00:00:00"/>
    <n v="1671"/>
  </r>
  <r>
    <s v="2022091433684875540246188200"/>
    <x v="4"/>
    <n v="143368487"/>
    <n v="5540246188200"/>
    <x v="2"/>
    <d v="2022-09-30T00:00:00"/>
    <n v="372"/>
  </r>
  <r>
    <s v="2022091433684925540246185429"/>
    <x v="4"/>
    <n v="143368492"/>
    <n v="5540246185429"/>
    <x v="2"/>
    <d v="2022-09-30T00:00:00"/>
    <n v="56"/>
  </r>
  <r>
    <s v="2022091433684925540246185562"/>
    <x v="4"/>
    <n v="143368492"/>
    <n v="5540246185562"/>
    <x v="2"/>
    <d v="2022-09-30T00:00:00"/>
    <n v="70"/>
  </r>
  <r>
    <s v="2022091433684925540246186325"/>
    <x v="4"/>
    <n v="143368492"/>
    <n v="5540246186325"/>
    <x v="2"/>
    <d v="2022-09-30T00:00:00"/>
    <n v="98"/>
  </r>
  <r>
    <s v="2022101433685035540246194632"/>
    <x v="5"/>
    <n v="143368503"/>
    <n v="5540246194632"/>
    <x v="1"/>
    <d v="2022-10-10T00:00:00"/>
    <n v="1253"/>
  </r>
  <r>
    <s v="2022101433685035540246195250"/>
    <x v="5"/>
    <n v="143368503"/>
    <n v="5540246195250"/>
    <x v="1"/>
    <d v="2022-10-10T00:00:00"/>
    <n v="251"/>
  </r>
  <r>
    <s v="2022101433785085540246176295"/>
    <x v="5"/>
    <n v="143378508"/>
    <n v="5540246176295"/>
    <x v="2"/>
    <d v="2022-10-01T00:00:00"/>
    <n v="2970"/>
  </r>
  <r>
    <s v="2022101433785085540246188200"/>
    <x v="5"/>
    <n v="143378508"/>
    <n v="5540246188200"/>
    <x v="2"/>
    <d v="2022-10-01T00:00:00"/>
    <n v="743"/>
  </r>
  <r>
    <s v="2022101433785095540246176699"/>
    <x v="5"/>
    <n v="143378509"/>
    <n v="5540246176699"/>
    <x v="2"/>
    <d v="2022-10-01T00:00:00"/>
    <n v="4176"/>
  </r>
  <r>
    <s v="2022101433785135540246175049"/>
    <x v="5"/>
    <n v="143378513"/>
    <n v="5540246175049"/>
    <x v="2"/>
    <d v="2022-10-03T00:00:00"/>
    <n v="557"/>
  </r>
  <r>
    <s v="2022101433785135540246175050"/>
    <x v="5"/>
    <n v="143378513"/>
    <n v="5540246175050"/>
    <x v="2"/>
    <d v="2022-10-03T00:00:00"/>
    <n v="557"/>
  </r>
  <r>
    <s v="2022101433785145540246195242"/>
    <x v="5"/>
    <n v="143378514"/>
    <n v="5540246195242"/>
    <x v="4"/>
    <d v="2022-10-06T00:00:00"/>
    <n v="488"/>
  </r>
  <r>
    <s v="2022101433785155540246195241"/>
    <x v="5"/>
    <n v="143378515"/>
    <n v="5540246195241"/>
    <x v="4"/>
    <d v="2022-10-10T00:00:00"/>
    <n v="743"/>
  </r>
  <r>
    <s v="2022101433785165540246185562"/>
    <x v="5"/>
    <n v="143378516"/>
    <n v="5540246185562"/>
    <x v="2"/>
    <d v="2022-10-03T00:00:00"/>
    <n v="140"/>
  </r>
  <r>
    <s v="2022101433785165540246186325"/>
    <x v="5"/>
    <n v="143378516"/>
    <n v="5540246186325"/>
    <x v="2"/>
    <d v="2022-10-03T00:00:00"/>
    <n v="140"/>
  </r>
  <r>
    <s v="2022101433785195540246177133"/>
    <x v="5"/>
    <n v="143378519"/>
    <n v="5540246177133"/>
    <x v="4"/>
    <d v="2022-10-07T00:00:00"/>
    <n v="4455"/>
  </r>
  <r>
    <s v="2022101433785195540246192148"/>
    <x v="5"/>
    <n v="143378519"/>
    <n v="5540246192148"/>
    <x v="4"/>
    <d v="2022-10-07T00:00:00"/>
    <n v="29232"/>
  </r>
  <r>
    <s v="2022101433785195540246192518"/>
    <x v="5"/>
    <n v="143378519"/>
    <n v="5540246192518"/>
    <x v="4"/>
    <d v="2022-10-07T00:00:00"/>
    <n v="5847"/>
  </r>
  <r>
    <s v="2022101433785235540246183587"/>
    <x v="5"/>
    <n v="143378523"/>
    <n v="5540246183587"/>
    <x v="4"/>
    <d v="2022-10-15T00:00:00"/>
    <n v="502"/>
  </r>
  <r>
    <s v="2022101433785235540246183589"/>
    <x v="5"/>
    <n v="143378523"/>
    <n v="5540246183589"/>
    <x v="4"/>
    <d v="2022-10-15T00:00:00"/>
    <n v="650"/>
  </r>
  <r>
    <s v="2022101433785235540246194790"/>
    <x v="5"/>
    <n v="143378523"/>
    <n v="5540246194790"/>
    <x v="4"/>
    <d v="2022-10-15T00:00:00"/>
    <n v="2631"/>
  </r>
  <r>
    <s v="2022101433785245540246183130"/>
    <x v="5"/>
    <n v="143378524"/>
    <n v="5540246183130"/>
    <x v="4"/>
    <d v="2022-10-09T00:00:00"/>
    <n v="2005"/>
  </r>
  <r>
    <s v="2022101433785245540246183541"/>
    <x v="5"/>
    <n v="143378524"/>
    <n v="5540246183541"/>
    <x v="4"/>
    <d v="2022-10-09T00:00:00"/>
    <n v="928"/>
  </r>
  <r>
    <s v="2022101433785255540246191598"/>
    <x v="5"/>
    <n v="143378525"/>
    <n v="5540246191598"/>
    <x v="2"/>
    <d v="2022-10-02T00:00:00"/>
    <n v="1601"/>
  </r>
  <r>
    <s v="2022101433785315540246176294"/>
    <x v="5"/>
    <n v="143378531"/>
    <n v="5540246176294"/>
    <x v="2"/>
    <d v="2022-10-02T00:00:00"/>
    <n v="1485"/>
  </r>
  <r>
    <s v="2022101433785315540246176295"/>
    <x v="5"/>
    <n v="143378531"/>
    <n v="5540246176295"/>
    <x v="2"/>
    <d v="2022-10-02T00:00:00"/>
    <n v="4455"/>
  </r>
  <r>
    <s v="2022101433785315540246188200"/>
    <x v="5"/>
    <n v="143378531"/>
    <n v="5540246188200"/>
    <x v="2"/>
    <d v="2022-10-02T00:00:00"/>
    <n v="1485"/>
  </r>
  <r>
    <s v="2022101433785335540246172669"/>
    <x v="5"/>
    <n v="143378533"/>
    <n v="5540246172669"/>
    <x v="2"/>
    <d v="2022-10-02T00:00:00"/>
    <n v="279"/>
  </r>
  <r>
    <s v="2022101433785615540246184036"/>
    <x v="5"/>
    <n v="143378561"/>
    <n v="5540246184036"/>
    <x v="1"/>
    <d v="2022-10-10T00:00:00"/>
    <n v="82"/>
  </r>
  <r>
    <s v="2022101433785715540246176295"/>
    <x v="5"/>
    <n v="143378571"/>
    <n v="5540246176295"/>
    <x v="2"/>
    <d v="2022-10-03T00:00:00"/>
    <n v="7424"/>
  </r>
  <r>
    <s v="2022101433785715540246188200"/>
    <x v="5"/>
    <n v="143378571"/>
    <n v="5540246188200"/>
    <x v="2"/>
    <d v="2022-10-03T00:00:00"/>
    <n v="743"/>
  </r>
  <r>
    <s v="2022101433785725540246174174"/>
    <x v="5"/>
    <n v="143378572"/>
    <n v="5540246174174"/>
    <x v="2"/>
    <d v="2022-10-03T00:00:00"/>
    <n v="232"/>
  </r>
  <r>
    <s v="2022101433785725540246176699"/>
    <x v="5"/>
    <n v="143378572"/>
    <n v="5540246176699"/>
    <x v="2"/>
    <d v="2022-10-03T00:00:00"/>
    <n v="2088"/>
  </r>
  <r>
    <s v="2022101433785725540246188175"/>
    <x v="5"/>
    <n v="143378572"/>
    <n v="5540246188175"/>
    <x v="2"/>
    <d v="2022-10-03T00:00:00"/>
    <n v="116"/>
  </r>
  <r>
    <s v="2022101433785745540246173472"/>
    <x v="5"/>
    <n v="143378574"/>
    <n v="5540246173472"/>
    <x v="2"/>
    <d v="2022-10-08T00:00:00"/>
    <n v="209"/>
  </r>
  <r>
    <s v="2022101433785745540246174095"/>
    <x v="5"/>
    <n v="143378574"/>
    <n v="5540246174095"/>
    <x v="2"/>
    <d v="2022-10-08T00:00:00"/>
    <n v="70"/>
  </r>
  <r>
    <s v="2022101433785745540246175049"/>
    <x v="5"/>
    <n v="143378574"/>
    <n v="5540246175049"/>
    <x v="2"/>
    <d v="2022-10-08T00:00:00"/>
    <n v="836"/>
  </r>
  <r>
    <s v="2022101433785745540246175050"/>
    <x v="5"/>
    <n v="143378574"/>
    <n v="5540246175050"/>
    <x v="2"/>
    <d v="2022-10-08T00:00:00"/>
    <n v="836"/>
  </r>
  <r>
    <s v="2022101433785745540246190743"/>
    <x v="5"/>
    <n v="143378574"/>
    <n v="5540246190743"/>
    <x v="2"/>
    <d v="2022-10-08T00:00:00"/>
    <n v="140"/>
  </r>
  <r>
    <s v="2022101433786145540246176295"/>
    <x v="5"/>
    <n v="143378614"/>
    <n v="5540246176295"/>
    <x v="2"/>
    <d v="2022-10-06T00:00:00"/>
    <n v="6162"/>
  </r>
  <r>
    <s v="2022101433786145540246187987"/>
    <x v="5"/>
    <n v="143378614"/>
    <n v="5540246187987"/>
    <x v="2"/>
    <d v="2022-10-06T00:00:00"/>
    <n v="4455"/>
  </r>
  <r>
    <s v="2022101433786145540246188200"/>
    <x v="5"/>
    <n v="143378614"/>
    <n v="5540246188200"/>
    <x v="2"/>
    <d v="2022-10-06T00:00:00"/>
    <n v="1485"/>
  </r>
  <r>
    <s v="2022101433786165540246172539"/>
    <x v="5"/>
    <n v="143378616"/>
    <n v="5540246172539"/>
    <x v="2"/>
    <d v="2022-10-06T00:00:00"/>
    <n v="47"/>
  </r>
  <r>
    <s v="2022101433786165540246174174"/>
    <x v="5"/>
    <n v="143378616"/>
    <n v="5540246174174"/>
    <x v="2"/>
    <d v="2022-10-06T00:00:00"/>
    <n v="464"/>
  </r>
  <r>
    <s v="2022101433786165540246176699"/>
    <x v="5"/>
    <n v="143378616"/>
    <n v="5540246176699"/>
    <x v="2"/>
    <d v="2022-10-06T00:00:00"/>
    <n v="8352"/>
  </r>
  <r>
    <s v="2022101433786165540246188175"/>
    <x v="5"/>
    <n v="143378616"/>
    <n v="5540246188175"/>
    <x v="2"/>
    <d v="2022-10-06T00:00:00"/>
    <n v="348"/>
  </r>
  <r>
    <s v="2022101433786165540246192102"/>
    <x v="5"/>
    <n v="143378616"/>
    <n v="5540246192102"/>
    <x v="2"/>
    <d v="2022-10-06T00:00:00"/>
    <n v="4009"/>
  </r>
  <r>
    <s v="2022101433786175540246191594"/>
    <x v="5"/>
    <n v="143378617"/>
    <n v="5540246191594"/>
    <x v="2"/>
    <d v="2022-10-08T00:00:00"/>
    <n v="1504"/>
  </r>
  <r>
    <s v="2022101433786175540246191598"/>
    <x v="5"/>
    <n v="143378617"/>
    <n v="5540246191598"/>
    <x v="2"/>
    <d v="2022-10-08T00:00:00"/>
    <n v="1601"/>
  </r>
  <r>
    <s v="2022101433786215540246186325"/>
    <x v="5"/>
    <n v="143378621"/>
    <n v="5540246186325"/>
    <x v="2"/>
    <d v="2022-10-07T00:00:00"/>
    <n v="418"/>
  </r>
  <r>
    <s v="2022101433786225540246173472"/>
    <x v="5"/>
    <n v="143378622"/>
    <n v="5540246173472"/>
    <x v="2"/>
    <d v="2022-10-10T00:00:00"/>
    <n v="209"/>
  </r>
  <r>
    <s v="2022101433786225540246174095"/>
    <x v="5"/>
    <n v="143378622"/>
    <n v="5540246174095"/>
    <x v="2"/>
    <d v="2022-10-10T00:00:00"/>
    <n v="70"/>
  </r>
  <r>
    <s v="2022101433786225540246175047"/>
    <x v="5"/>
    <n v="143378622"/>
    <n v="5540246175047"/>
    <x v="2"/>
    <d v="2022-10-10T00:00:00"/>
    <n v="279"/>
  </r>
  <r>
    <s v="2022101433786225540246175049"/>
    <x v="5"/>
    <n v="143378622"/>
    <n v="5540246175049"/>
    <x v="2"/>
    <d v="2022-10-10T00:00:00"/>
    <n v="836"/>
  </r>
  <r>
    <s v="2022101433786225540246175050"/>
    <x v="5"/>
    <n v="143378622"/>
    <n v="5540246175050"/>
    <x v="2"/>
    <d v="2022-10-10T00:00:00"/>
    <n v="836"/>
  </r>
  <r>
    <s v="2022101433786225540246190743"/>
    <x v="5"/>
    <n v="143378622"/>
    <n v="5540246190743"/>
    <x v="2"/>
    <d v="2022-10-10T00:00:00"/>
    <n v="279"/>
  </r>
  <r>
    <s v="2022101433786535540246176294"/>
    <x v="5"/>
    <n v="143378653"/>
    <n v="5540246176294"/>
    <x v="2"/>
    <d v="2022-10-07T00:00:00"/>
    <n v="743"/>
  </r>
  <r>
    <s v="2022101433786535540246176295"/>
    <x v="5"/>
    <n v="143378653"/>
    <n v="5540246176295"/>
    <x v="2"/>
    <d v="2022-10-07T00:00:00"/>
    <n v="4009"/>
  </r>
  <r>
    <s v="2022101433786535540246187987"/>
    <x v="5"/>
    <n v="143378653"/>
    <n v="5540246187987"/>
    <x v="2"/>
    <d v="2022-10-07T00:00:00"/>
    <n v="4455"/>
  </r>
  <r>
    <s v="2022101433786535540246188200"/>
    <x v="5"/>
    <n v="143378653"/>
    <n v="5540246188200"/>
    <x v="2"/>
    <d v="2022-10-07T00:00:00"/>
    <n v="1337"/>
  </r>
  <r>
    <s v="2022101433786695540246194947"/>
    <x v="5"/>
    <n v="143378669"/>
    <n v="5540246194947"/>
    <x v="0"/>
    <d v="2022-10-06T00:00:00"/>
    <n v="232"/>
  </r>
  <r>
    <s v="2022101433886795540246172978"/>
    <x v="5"/>
    <n v="143388679"/>
    <n v="5540246172978"/>
    <x v="2"/>
    <d v="2022-10-08T00:00:00"/>
    <n v="2506"/>
  </r>
  <r>
    <s v="2022101433886795540246176699"/>
    <x v="5"/>
    <n v="143388679"/>
    <n v="5540246176699"/>
    <x v="2"/>
    <d v="2022-10-08T00:00:00"/>
    <n v="8352"/>
  </r>
  <r>
    <s v="2022101433886805540246171933"/>
    <x v="5"/>
    <n v="143388680"/>
    <n v="5540246171933"/>
    <x v="2"/>
    <d v="2022-10-08T00:00:00"/>
    <n v="557"/>
  </r>
  <r>
    <s v="2022101433886805540246176294"/>
    <x v="5"/>
    <n v="143388680"/>
    <n v="5540246176294"/>
    <x v="2"/>
    <d v="2022-10-08T00:00:00"/>
    <n v="743"/>
  </r>
  <r>
    <s v="2022101433886805540246176295"/>
    <x v="5"/>
    <n v="143388680"/>
    <n v="5540246176295"/>
    <x v="2"/>
    <d v="2022-10-08T00:00:00"/>
    <n v="4455"/>
  </r>
  <r>
    <s v="2022101433886805540246188200"/>
    <x v="5"/>
    <n v="143388680"/>
    <n v="5540246188200"/>
    <x v="2"/>
    <d v="2022-10-08T00:00:00"/>
    <n v="1485"/>
  </r>
  <r>
    <s v="2022101433886815540246191598"/>
    <x v="5"/>
    <n v="143388681"/>
    <n v="5540246191598"/>
    <x v="2"/>
    <d v="2022-10-10T00:00:00"/>
    <n v="1601"/>
  </r>
  <r>
    <s v="2022101433886895540246194632"/>
    <x v="5"/>
    <n v="143388689"/>
    <n v="5540246194632"/>
    <x v="1"/>
    <d v="2022-10-15T00:00:00"/>
    <n v="1086"/>
  </r>
  <r>
    <s v="2022101433886945540246177133"/>
    <x v="5"/>
    <n v="143388694"/>
    <n v="5540246177133"/>
    <x v="4"/>
    <d v="2022-10-17T00:00:00"/>
    <n v="2228"/>
  </r>
  <r>
    <s v="2022101433886945540246192148"/>
    <x v="5"/>
    <n v="143388694"/>
    <n v="5540246192148"/>
    <x v="4"/>
    <d v="2022-10-17T00:00:00"/>
    <n v="36192"/>
  </r>
  <r>
    <s v="2022101433886945540246192518"/>
    <x v="5"/>
    <n v="143388694"/>
    <n v="5540246192518"/>
    <x v="4"/>
    <d v="2022-10-17T00:00:00"/>
    <n v="4385"/>
  </r>
  <r>
    <s v="2022101433887015540246185562"/>
    <x v="5"/>
    <n v="143388701"/>
    <n v="5540246185562"/>
    <x v="2"/>
    <d v="2022-10-10T00:00:00"/>
    <n v="140"/>
  </r>
  <r>
    <s v="2022101433887095540246171933"/>
    <x v="5"/>
    <n v="143388709"/>
    <n v="5540246171933"/>
    <x v="2"/>
    <d v="2022-10-09T00:00:00"/>
    <n v="1114"/>
  </r>
  <r>
    <s v="2022101433887095540246176294"/>
    <x v="5"/>
    <n v="143388709"/>
    <n v="5540246176294"/>
    <x v="2"/>
    <d v="2022-10-09T00:00:00"/>
    <n v="1485"/>
  </r>
  <r>
    <s v="2022101433887095540246176295"/>
    <x v="5"/>
    <n v="143388709"/>
    <n v="5540246176295"/>
    <x v="2"/>
    <d v="2022-10-09T00:00:00"/>
    <n v="7424"/>
  </r>
  <r>
    <s v="2022101433887095540246187987"/>
    <x v="5"/>
    <n v="143388709"/>
    <n v="5540246187987"/>
    <x v="2"/>
    <d v="2022-10-09T00:00:00"/>
    <n v="4455"/>
  </r>
  <r>
    <s v="2022101433887105540246172669"/>
    <x v="5"/>
    <n v="143388710"/>
    <n v="5540246172669"/>
    <x v="2"/>
    <d v="2022-10-09T00:00:00"/>
    <n v="140"/>
  </r>
  <r>
    <s v="2022101433887105540246174174"/>
    <x v="5"/>
    <n v="143388710"/>
    <n v="5540246174174"/>
    <x v="2"/>
    <d v="2022-10-09T00:00:00"/>
    <n v="348"/>
  </r>
  <r>
    <s v="2022101433887125540246191594"/>
    <x v="5"/>
    <n v="143388712"/>
    <n v="5540246191594"/>
    <x v="2"/>
    <d v="2022-10-10T00:00:00"/>
    <n v="1504"/>
  </r>
  <r>
    <s v="2022101433887135540246175049"/>
    <x v="5"/>
    <n v="143388713"/>
    <n v="5540246175049"/>
    <x v="2"/>
    <d v="2022-10-15T00:00:00"/>
    <n v="836"/>
  </r>
  <r>
    <s v="2022101433887135540246175050"/>
    <x v="5"/>
    <n v="143388713"/>
    <n v="5540246175050"/>
    <x v="2"/>
    <d v="2022-10-15T00:00:00"/>
    <n v="836"/>
  </r>
  <r>
    <s v="2022101433887235540246183130"/>
    <x v="5"/>
    <n v="143388723"/>
    <n v="5540246183130"/>
    <x v="4"/>
    <d v="2022-10-15T00:00:00"/>
    <n v="1003"/>
  </r>
  <r>
    <s v="2022101433887235540246183537"/>
    <x v="5"/>
    <n v="143388723"/>
    <n v="5540246183537"/>
    <x v="4"/>
    <d v="2022-10-15T00:00:00"/>
    <n v="961"/>
  </r>
  <r>
    <s v="2022101433887235540246183538"/>
    <x v="5"/>
    <n v="143388723"/>
    <n v="5540246183538"/>
    <x v="4"/>
    <d v="2022-10-15T00:00:00"/>
    <n v="919"/>
  </r>
  <r>
    <s v="2022101433887235540246192571"/>
    <x v="5"/>
    <n v="143388723"/>
    <n v="5540246192571"/>
    <x v="4"/>
    <d v="2022-10-15T00:00:00"/>
    <n v="1212"/>
  </r>
  <r>
    <s v="2022101433887265540246180522"/>
    <x v="5"/>
    <n v="143388726"/>
    <n v="5540246180522"/>
    <x v="1"/>
    <d v="2022-10-20T00:00:00"/>
    <n v="1225"/>
  </r>
  <r>
    <s v="2022101433887275540246177376"/>
    <x v="5"/>
    <n v="143388727"/>
    <n v="5540246177376"/>
    <x v="1"/>
    <d v="2022-10-22T00:00:00"/>
    <n v="1253"/>
  </r>
  <r>
    <s v="2022101433887285540246191596"/>
    <x v="5"/>
    <n v="143388728"/>
    <n v="5540246191596"/>
    <x v="1"/>
    <d v="2022-10-16T00:00:00"/>
    <n v="297"/>
  </r>
  <r>
    <s v="2022101433887395540246192571"/>
    <x v="5"/>
    <n v="143388739"/>
    <n v="5540246192571"/>
    <x v="4"/>
    <d v="2022-10-11T00:00:00"/>
    <n v="669"/>
  </r>
  <r>
    <s v="2022101433887445540246194632"/>
    <x v="5"/>
    <n v="143388744"/>
    <n v="5540246194632"/>
    <x v="1"/>
    <d v="2022-10-17T00:00:00"/>
    <n v="1170"/>
  </r>
  <r>
    <s v="2022101433887445540246195250"/>
    <x v="5"/>
    <n v="143388744"/>
    <n v="5540246195250"/>
    <x v="1"/>
    <d v="2022-10-17T00:00:00"/>
    <n v="168"/>
  </r>
  <r>
    <s v="2022101433887485540246173906"/>
    <x v="5"/>
    <n v="143388748"/>
    <n v="5540246173906"/>
    <x v="3"/>
    <d v="2022-10-17T00:00:00"/>
    <n v="3267"/>
  </r>
  <r>
    <s v="2022101433887485540246181016"/>
    <x v="5"/>
    <n v="143388748"/>
    <n v="5540246181016"/>
    <x v="3"/>
    <d v="2022-10-17T00:00:00"/>
    <n v="9800"/>
  </r>
  <r>
    <s v="2022101433887535540246188224"/>
    <x v="5"/>
    <n v="143388753"/>
    <n v="5540246188224"/>
    <x v="3"/>
    <d v="2022-10-22T00:00:00"/>
    <n v="1810"/>
  </r>
  <r>
    <s v="2022101433887605540246171933"/>
    <x v="5"/>
    <n v="143388760"/>
    <n v="5540246171933"/>
    <x v="2"/>
    <d v="2022-10-10T00:00:00"/>
    <n v="1114"/>
  </r>
  <r>
    <s v="2022101433887605540246176294"/>
    <x v="5"/>
    <n v="143388760"/>
    <n v="5540246176294"/>
    <x v="2"/>
    <d v="2022-10-10T00:00:00"/>
    <n v="2970"/>
  </r>
  <r>
    <s v="2022101433887605540246176295"/>
    <x v="5"/>
    <n v="143388760"/>
    <n v="5540246176295"/>
    <x v="2"/>
    <d v="2022-10-10T00:00:00"/>
    <n v="8761"/>
  </r>
  <r>
    <s v="2022101433887605540246187987"/>
    <x v="5"/>
    <n v="143388760"/>
    <n v="5540246187987"/>
    <x v="2"/>
    <d v="2022-10-10T00:00:00"/>
    <n v="8909"/>
  </r>
  <r>
    <s v="2022101433887605540246188200"/>
    <x v="5"/>
    <n v="143388760"/>
    <n v="5540246188200"/>
    <x v="2"/>
    <d v="2022-10-10T00:00:00"/>
    <n v="2228"/>
  </r>
  <r>
    <s v="2022101433887625540246172978"/>
    <x v="5"/>
    <n v="143388762"/>
    <n v="5540246172978"/>
    <x v="2"/>
    <d v="2022-10-10T00:00:00"/>
    <n v="2506"/>
  </r>
  <r>
    <s v="2022101433887625540246174174"/>
    <x v="5"/>
    <n v="143388762"/>
    <n v="5540246174174"/>
    <x v="2"/>
    <d v="2022-10-10T00:00:00"/>
    <n v="232"/>
  </r>
  <r>
    <s v="2022101433887625540246176699"/>
    <x v="5"/>
    <n v="143388762"/>
    <n v="5540246176699"/>
    <x v="2"/>
    <d v="2022-10-10T00:00:00"/>
    <n v="4176"/>
  </r>
  <r>
    <s v="2022101433887625540246188175"/>
    <x v="5"/>
    <n v="143388762"/>
    <n v="5540246188175"/>
    <x v="2"/>
    <d v="2022-10-10T00:00:00"/>
    <n v="464"/>
  </r>
  <r>
    <s v="2022101433887625540246192102"/>
    <x v="5"/>
    <n v="143388762"/>
    <n v="5540246192102"/>
    <x v="2"/>
    <d v="2022-10-10T00:00:00"/>
    <n v="4009"/>
  </r>
  <r>
    <s v="2022101433888005540246170256"/>
    <x v="5"/>
    <n v="143388800"/>
    <n v="5540246170256"/>
    <x v="1"/>
    <d v="2022-10-23T00:00:00"/>
    <n v="2822"/>
  </r>
  <r>
    <s v="2022101433888005540246171888"/>
    <x v="5"/>
    <n v="143388800"/>
    <n v="5540246171888"/>
    <x v="1"/>
    <d v="2022-10-23T00:00:00"/>
    <n v="780"/>
  </r>
  <r>
    <s v="2022101433888025540246171933"/>
    <x v="5"/>
    <n v="143388802"/>
    <n v="5540246171933"/>
    <x v="2"/>
    <d v="2022-10-14T00:00:00"/>
    <n v="1114"/>
  </r>
  <r>
    <s v="2022101433888025540246187987"/>
    <x v="5"/>
    <n v="143388802"/>
    <n v="5540246187987"/>
    <x v="2"/>
    <d v="2022-10-14T00:00:00"/>
    <n v="6682"/>
  </r>
  <r>
    <s v="2022101433888025540246188200"/>
    <x v="5"/>
    <n v="143388802"/>
    <n v="5540246188200"/>
    <x v="2"/>
    <d v="2022-10-14T00:00:00"/>
    <n v="743"/>
  </r>
  <r>
    <s v="2022101433888035540246172669"/>
    <x v="5"/>
    <n v="143388803"/>
    <n v="5540246172669"/>
    <x v="2"/>
    <d v="2022-10-14T00:00:00"/>
    <n v="418"/>
  </r>
  <r>
    <s v="2022101433888035540246172978"/>
    <x v="5"/>
    <n v="143388803"/>
    <n v="5540246172978"/>
    <x v="2"/>
    <d v="2022-10-14T00:00:00"/>
    <n v="1671"/>
  </r>
  <r>
    <s v="2022101433888035540246174174"/>
    <x v="5"/>
    <n v="143388803"/>
    <n v="5540246174174"/>
    <x v="2"/>
    <d v="2022-10-14T00:00:00"/>
    <n v="232"/>
  </r>
  <r>
    <s v="2022101433888035540246176699"/>
    <x v="5"/>
    <n v="143388803"/>
    <n v="5540246176699"/>
    <x v="2"/>
    <d v="2022-10-14T00:00:00"/>
    <n v="8352"/>
  </r>
  <r>
    <s v="2022101433888035540246192102"/>
    <x v="5"/>
    <n v="143388803"/>
    <n v="5540246192102"/>
    <x v="2"/>
    <d v="2022-10-14T00:00:00"/>
    <n v="2005"/>
  </r>
  <r>
    <s v="2022101433888065540246173472"/>
    <x v="5"/>
    <n v="143388806"/>
    <n v="5540246173472"/>
    <x v="2"/>
    <d v="2022-10-20T00:00:00"/>
    <n v="418"/>
  </r>
  <r>
    <s v="2022101433888065540246174095"/>
    <x v="5"/>
    <n v="143388806"/>
    <n v="5540246174095"/>
    <x v="2"/>
    <d v="2022-10-20T00:00:00"/>
    <n v="140"/>
  </r>
  <r>
    <s v="2022101433888065540246175047"/>
    <x v="5"/>
    <n v="143388806"/>
    <n v="5540246175047"/>
    <x v="2"/>
    <d v="2022-10-20T00:00:00"/>
    <n v="279"/>
  </r>
  <r>
    <s v="2022101433888065540246175049"/>
    <x v="5"/>
    <n v="143388806"/>
    <n v="5540246175049"/>
    <x v="2"/>
    <d v="2022-10-20T00:00:00"/>
    <n v="1114"/>
  </r>
  <r>
    <s v="2022101433888065540246175050"/>
    <x v="5"/>
    <n v="143388806"/>
    <n v="5540246175050"/>
    <x v="2"/>
    <d v="2022-10-20T00:00:00"/>
    <n v="836"/>
  </r>
  <r>
    <s v="2022101433888065540246190743"/>
    <x v="5"/>
    <n v="143388806"/>
    <n v="5540246190743"/>
    <x v="2"/>
    <d v="2022-10-20T00:00:00"/>
    <n v="279"/>
  </r>
  <r>
    <s v="2022101433888185540246195943"/>
    <x v="5"/>
    <n v="143388818"/>
    <n v="5540246195943"/>
    <x v="2"/>
    <d v="2022-10-20T00:00:00"/>
    <n v="232"/>
  </r>
  <r>
    <s v="2022101433888185540246195944"/>
    <x v="5"/>
    <n v="143388818"/>
    <n v="5540246195944"/>
    <x v="2"/>
    <d v="2022-10-20T00:00:00"/>
    <n v="928"/>
  </r>
  <r>
    <s v="2022111433888195540246195943"/>
    <x v="6"/>
    <n v="143388819"/>
    <n v="5540246195943"/>
    <x v="2"/>
    <d v="2022-11-05T00:00:00"/>
    <n v="1184"/>
  </r>
  <r>
    <s v="2022111433888195540246195944"/>
    <x v="6"/>
    <n v="143388819"/>
    <n v="5540246195944"/>
    <x v="2"/>
    <d v="2022-11-05T00:00:00"/>
    <n v="464"/>
  </r>
  <r>
    <s v="2022101433888215540246181061"/>
    <x v="5"/>
    <n v="143388821"/>
    <n v="5540246181061"/>
    <x v="3"/>
    <d v="2022-10-16T00:00:00"/>
    <n v="4410"/>
  </r>
  <r>
    <s v="2022101433888215540246183547"/>
    <x v="5"/>
    <n v="143388821"/>
    <n v="5540246183547"/>
    <x v="3"/>
    <d v="2022-10-16T00:00:00"/>
    <n v="6682"/>
  </r>
  <r>
    <s v="2022101433888215540246185278"/>
    <x v="5"/>
    <n v="143388821"/>
    <n v="5540246185278"/>
    <x v="3"/>
    <d v="2022-10-16T00:00:00"/>
    <n v="2239"/>
  </r>
  <r>
    <s v="2022111433888225540246193316"/>
    <x v="6"/>
    <n v="143388822"/>
    <n v="5540246193316"/>
    <x v="1"/>
    <d v="2022-11-05T00:00:00"/>
    <n v="335"/>
  </r>
  <r>
    <s v="2022101433888275540246177133"/>
    <x v="5"/>
    <n v="143388827"/>
    <n v="5540246177133"/>
    <x v="4"/>
    <d v="2022-10-17T00:00:00"/>
    <n v="6682"/>
  </r>
  <r>
    <s v="2022101433888275540246192148"/>
    <x v="5"/>
    <n v="143388827"/>
    <n v="5540246192148"/>
    <x v="4"/>
    <d v="2022-10-17T00:00:00"/>
    <n v="13920"/>
  </r>
  <r>
    <s v="2022101433888275540246192518"/>
    <x v="5"/>
    <n v="143388827"/>
    <n v="5540246192518"/>
    <x v="4"/>
    <d v="2022-10-17T00:00:00"/>
    <n v="4385"/>
  </r>
  <r>
    <s v="2022101433888285540246194632"/>
    <x v="5"/>
    <n v="143388828"/>
    <n v="5540246194632"/>
    <x v="1"/>
    <d v="2022-10-21T00:00:00"/>
    <n v="1337"/>
  </r>
  <r>
    <s v="2022101433888375540246183558"/>
    <x v="5"/>
    <n v="143388837"/>
    <n v="5540246183558"/>
    <x v="4"/>
    <d v="2022-10-24T00:00:00"/>
    <n v="2599"/>
  </r>
  <r>
    <s v="2022101433888375540246183560"/>
    <x v="5"/>
    <n v="143388837"/>
    <n v="5540246183560"/>
    <x v="4"/>
    <d v="2022-10-24T00:00:00"/>
    <n v="223"/>
  </r>
  <r>
    <s v="2022101433888375540246192209"/>
    <x v="5"/>
    <n v="143388837"/>
    <n v="5540246192209"/>
    <x v="4"/>
    <d v="2022-10-24T00:00:00"/>
    <n v="2228"/>
  </r>
  <r>
    <s v="2022101433888375540246192462"/>
    <x v="5"/>
    <n v="143388837"/>
    <n v="5540246192462"/>
    <x v="4"/>
    <d v="2022-10-24T00:00:00"/>
    <n v="1114"/>
  </r>
  <r>
    <s v="2022101433888375540246192831"/>
    <x v="5"/>
    <n v="143388837"/>
    <n v="5540246192831"/>
    <x v="4"/>
    <d v="2022-10-24T00:00:00"/>
    <n v="2599"/>
  </r>
  <r>
    <s v="2022101433888485540246172978"/>
    <x v="5"/>
    <n v="143388848"/>
    <n v="5540246172978"/>
    <x v="2"/>
    <d v="2022-10-15T00:00:00"/>
    <n v="1671"/>
  </r>
  <r>
    <s v="2022101433888485540246174174"/>
    <x v="5"/>
    <n v="143388848"/>
    <n v="5540246174174"/>
    <x v="2"/>
    <d v="2022-10-15T00:00:00"/>
    <n v="232"/>
  </r>
  <r>
    <s v="2022101433888505540246171933"/>
    <x v="5"/>
    <n v="143388850"/>
    <n v="5540246171933"/>
    <x v="2"/>
    <d v="2022-10-15T00:00:00"/>
    <n v="1114"/>
  </r>
  <r>
    <s v="2022101433888505540246187987"/>
    <x v="5"/>
    <n v="143388850"/>
    <n v="5540246187987"/>
    <x v="2"/>
    <d v="2022-10-15T00:00:00"/>
    <n v="4455"/>
  </r>
  <r>
    <s v="2022101433888575540246194632"/>
    <x v="5"/>
    <n v="143388857"/>
    <n v="5540246194632"/>
    <x v="1"/>
    <d v="2022-10-14T00:00:00"/>
    <n v="502"/>
  </r>
  <r>
    <s v="2022101433888655540246194632"/>
    <x v="5"/>
    <n v="143388865"/>
    <n v="5540246194632"/>
    <x v="1"/>
    <d v="2022-10-10T00:00:00"/>
    <n v="168"/>
  </r>
  <r>
    <s v="2022111433888675540246183541"/>
    <x v="6"/>
    <n v="143388867"/>
    <n v="5540246183541"/>
    <x v="4"/>
    <d v="2022-11-06T00:00:00"/>
    <n v="2784"/>
  </r>
  <r>
    <s v="2022101433888695540246171759"/>
    <x v="5"/>
    <n v="143388869"/>
    <n v="5540246171759"/>
    <x v="4"/>
    <d v="2022-10-21T00:00:00"/>
    <n v="10023"/>
  </r>
  <r>
    <s v="2022101433888695540246177133"/>
    <x v="5"/>
    <n v="143388869"/>
    <n v="5540246177133"/>
    <x v="4"/>
    <d v="2022-10-21T00:00:00"/>
    <n v="10023"/>
  </r>
  <r>
    <s v="2022101433888705540246192148"/>
    <x v="5"/>
    <n v="143388870"/>
    <n v="5540246192148"/>
    <x v="4"/>
    <d v="2022-10-22T00:00:00"/>
    <n v="45936"/>
  </r>
  <r>
    <s v="2022101433988855540246172539"/>
    <x v="5"/>
    <n v="143398885"/>
    <n v="5540246172539"/>
    <x v="2"/>
    <d v="2022-10-16T00:00:00"/>
    <n v="70"/>
  </r>
  <r>
    <s v="2022101433988855540246172978"/>
    <x v="5"/>
    <n v="143398885"/>
    <n v="5540246172978"/>
    <x v="2"/>
    <d v="2022-10-16T00:00:00"/>
    <n v="1671"/>
  </r>
  <r>
    <s v="2022101433988855540246174174"/>
    <x v="5"/>
    <n v="143398885"/>
    <n v="5540246174174"/>
    <x v="2"/>
    <d v="2022-10-16T00:00:00"/>
    <n v="464"/>
  </r>
  <r>
    <s v="2022101433988855540246176699"/>
    <x v="5"/>
    <n v="143398885"/>
    <n v="5540246176699"/>
    <x v="2"/>
    <d v="2022-10-16T00:00:00"/>
    <n v="8352"/>
  </r>
  <r>
    <s v="2022101433988865540246191598"/>
    <x v="5"/>
    <n v="143398886"/>
    <n v="5540246191598"/>
    <x v="2"/>
    <d v="2022-10-17T00:00:00"/>
    <n v="1601"/>
  </r>
  <r>
    <s v="2022101433988885540246176295"/>
    <x v="5"/>
    <n v="143398888"/>
    <n v="5540246176295"/>
    <x v="2"/>
    <d v="2022-10-16T00:00:00"/>
    <n v="4455"/>
  </r>
  <r>
    <s v="2022101433988885540246187987"/>
    <x v="5"/>
    <n v="143398888"/>
    <n v="5540246187987"/>
    <x v="2"/>
    <d v="2022-10-16T00:00:00"/>
    <n v="2228"/>
  </r>
  <r>
    <s v="2022101433988885540246188200"/>
    <x v="5"/>
    <n v="143398888"/>
    <n v="5540246188200"/>
    <x v="2"/>
    <d v="2022-10-16T00:00:00"/>
    <n v="1485"/>
  </r>
  <r>
    <s v="2022101433988985540246176295"/>
    <x v="5"/>
    <n v="143398898"/>
    <n v="5540246176295"/>
    <x v="2"/>
    <d v="2022-10-15T00:00:00"/>
    <n v="11136"/>
  </r>
  <r>
    <s v="2022101433989015540246173906"/>
    <x v="5"/>
    <n v="143398901"/>
    <n v="5540246173906"/>
    <x v="3"/>
    <d v="2022-10-20T00:00:00"/>
    <n v="5309"/>
  </r>
  <r>
    <s v="2022101433989015540246181016"/>
    <x v="5"/>
    <n v="143398901"/>
    <n v="5540246181016"/>
    <x v="3"/>
    <d v="2022-10-20T00:00:00"/>
    <n v="9800"/>
  </r>
  <r>
    <s v="2022101433989025540246195242"/>
    <x v="5"/>
    <n v="143398902"/>
    <n v="5540246195242"/>
    <x v="4"/>
    <d v="2022-10-17T00:00:00"/>
    <n v="743"/>
  </r>
  <r>
    <s v="2022101433989145540246176294"/>
    <x v="5"/>
    <n v="143398914"/>
    <n v="5540246176294"/>
    <x v="2"/>
    <d v="2022-10-17T00:00:00"/>
    <n v="1485"/>
  </r>
  <r>
    <s v="2022101433989145540246176295"/>
    <x v="5"/>
    <n v="143398914"/>
    <n v="5540246176295"/>
    <x v="2"/>
    <d v="2022-10-17T00:00:00"/>
    <n v="4455"/>
  </r>
  <r>
    <s v="2022101433989145540246187987"/>
    <x v="5"/>
    <n v="143398914"/>
    <n v="5540246187987"/>
    <x v="2"/>
    <d v="2022-10-17T00:00:00"/>
    <n v="3341"/>
  </r>
  <r>
    <s v="2022101433989145540246188200"/>
    <x v="5"/>
    <n v="143398914"/>
    <n v="5540246188200"/>
    <x v="2"/>
    <d v="2022-10-17T00:00:00"/>
    <n v="743"/>
  </r>
  <r>
    <s v="2022101433989155540246172669"/>
    <x v="5"/>
    <n v="143398915"/>
    <n v="5540246172669"/>
    <x v="2"/>
    <d v="2022-10-17T00:00:00"/>
    <n v="140"/>
  </r>
  <r>
    <s v="2022101433989375540246194632"/>
    <x v="5"/>
    <n v="143398937"/>
    <n v="5540246194632"/>
    <x v="1"/>
    <d v="2022-10-24T00:00:00"/>
    <n v="1504"/>
  </r>
  <r>
    <s v="2022101433989385540246182684"/>
    <x v="5"/>
    <n v="143398938"/>
    <n v="5540246182684"/>
    <x v="1"/>
    <d v="2022-10-22T00:00:00"/>
    <n v="232"/>
  </r>
  <r>
    <s v="2022101433989385540246183844"/>
    <x v="5"/>
    <n v="143398938"/>
    <n v="5540246183844"/>
    <x v="1"/>
    <d v="2022-10-22T00:00:00"/>
    <n v="372"/>
  </r>
  <r>
    <s v="2022101433989385540246194467"/>
    <x v="5"/>
    <n v="143398938"/>
    <n v="5540246194467"/>
    <x v="1"/>
    <d v="2022-10-22T00:00:00"/>
    <n v="24277"/>
  </r>
  <r>
    <s v="2022101433989535540246170256"/>
    <x v="5"/>
    <n v="143398953"/>
    <n v="5540246170256"/>
    <x v="1"/>
    <d v="2022-10-30T00:00:00"/>
    <n v="2822"/>
  </r>
  <r>
    <s v="2022101433989535540246171888"/>
    <x v="5"/>
    <n v="143398953"/>
    <n v="5540246171888"/>
    <x v="1"/>
    <d v="2022-10-30T00:00:00"/>
    <n v="780"/>
  </r>
  <r>
    <s v="2022101433989605540246183589"/>
    <x v="5"/>
    <n v="143398960"/>
    <n v="5540246183589"/>
    <x v="4"/>
    <d v="2022-10-24T00:00:00"/>
    <n v="650"/>
  </r>
  <r>
    <s v="2022101433989605540246186352"/>
    <x v="5"/>
    <n v="143398960"/>
    <n v="5540246186352"/>
    <x v="4"/>
    <d v="2022-10-24T00:00:00"/>
    <n v="940"/>
  </r>
  <r>
    <s v="2022101433989605540246194790"/>
    <x v="5"/>
    <n v="143398960"/>
    <n v="5540246194790"/>
    <x v="4"/>
    <d v="2022-10-24T00:00:00"/>
    <n v="1316"/>
  </r>
  <r>
    <s v="2022101433989805540246187987"/>
    <x v="5"/>
    <n v="143398980"/>
    <n v="5540246187987"/>
    <x v="2"/>
    <d v="2022-10-20T00:00:00"/>
    <n v="2228"/>
  </r>
  <r>
    <s v="2022101433989805540246188200"/>
    <x v="5"/>
    <n v="143398980"/>
    <n v="5540246188200"/>
    <x v="2"/>
    <d v="2022-10-20T00:00:00"/>
    <n v="1485"/>
  </r>
  <r>
    <s v="2022101433989815540246188175"/>
    <x v="5"/>
    <n v="143398981"/>
    <n v="5540246188175"/>
    <x v="2"/>
    <d v="2022-10-20T00:00:00"/>
    <n v="186"/>
  </r>
  <r>
    <s v="2022111433989895540246196002"/>
    <x v="6"/>
    <n v="143398989"/>
    <n v="5540246196002"/>
    <x v="2"/>
    <d v="2022-11-13T00:00:00"/>
    <n v="845"/>
  </r>
  <r>
    <s v="2022101433990015540246194632"/>
    <x v="5"/>
    <n v="143399001"/>
    <n v="5540246194632"/>
    <x v="1"/>
    <d v="2022-10-27T00:00:00"/>
    <n v="669"/>
  </r>
  <r>
    <s v="2022101433990015540246195250"/>
    <x v="5"/>
    <n v="143399001"/>
    <n v="5540246195250"/>
    <x v="1"/>
    <d v="2022-10-27T00:00:00"/>
    <n v="418"/>
  </r>
  <r>
    <s v="2022101433990025540246194632"/>
    <x v="5"/>
    <n v="143399002"/>
    <n v="5540246194632"/>
    <x v="1"/>
    <d v="2022-10-29T00:00:00"/>
    <n v="1942"/>
  </r>
  <r>
    <s v="2022101433990035540246194632"/>
    <x v="5"/>
    <n v="143399003"/>
    <n v="5540246194632"/>
    <x v="1"/>
    <d v="2022-10-31T00:00:00"/>
    <n v="585"/>
  </r>
  <r>
    <s v="2022101433990035540246195250"/>
    <x v="5"/>
    <n v="143399003"/>
    <n v="5540246195250"/>
    <x v="1"/>
    <d v="2022-10-31T00:00:00"/>
    <n v="242"/>
  </r>
  <r>
    <s v="2022101433990135540246172669"/>
    <x v="5"/>
    <n v="143399013"/>
    <n v="5540246172669"/>
    <x v="2"/>
    <d v="2022-10-21T00:00:00"/>
    <n v="140"/>
  </r>
  <r>
    <s v="2022101433990135540246174174"/>
    <x v="5"/>
    <n v="143399013"/>
    <n v="5540246174174"/>
    <x v="2"/>
    <d v="2022-10-21T00:00:00"/>
    <n v="464"/>
  </r>
  <r>
    <s v="2022101433990135540246176699"/>
    <x v="5"/>
    <n v="143399013"/>
    <n v="5540246176699"/>
    <x v="2"/>
    <d v="2022-10-21T00:00:00"/>
    <n v="8352"/>
  </r>
  <r>
    <s v="2022101433990135540246188175"/>
    <x v="5"/>
    <n v="143399013"/>
    <n v="5540246188175"/>
    <x v="2"/>
    <d v="2022-10-21T00:00:00"/>
    <n v="232"/>
  </r>
  <r>
    <s v="2022101433990145540246176295"/>
    <x v="5"/>
    <n v="143399014"/>
    <n v="5540246176295"/>
    <x v="2"/>
    <d v="2022-10-21T00:00:00"/>
    <n v="7424"/>
  </r>
  <r>
    <s v="2022101433990145540246187987"/>
    <x v="5"/>
    <n v="143399014"/>
    <n v="5540246187987"/>
    <x v="2"/>
    <d v="2022-10-21T00:00:00"/>
    <n v="1114"/>
  </r>
  <r>
    <s v="2022101433990145540246188200"/>
    <x v="5"/>
    <n v="143399014"/>
    <n v="5540246188200"/>
    <x v="2"/>
    <d v="2022-10-21T00:00:00"/>
    <n v="1485"/>
  </r>
  <r>
    <s v="2022101433990185540246185429"/>
    <x v="5"/>
    <n v="143399018"/>
    <n v="5540246185429"/>
    <x v="2"/>
    <d v="2022-10-22T00:00:00"/>
    <n v="140"/>
  </r>
  <r>
    <s v="2022101433990185540246185562"/>
    <x v="5"/>
    <n v="143399018"/>
    <n v="5540246185562"/>
    <x v="2"/>
    <d v="2022-10-22T00:00:00"/>
    <n v="140"/>
  </r>
  <r>
    <s v="2022111433990335540246195999"/>
    <x v="6"/>
    <n v="143399033"/>
    <n v="5540246195999"/>
    <x v="4"/>
    <d v="2022-11-21T00:00:00"/>
    <n v="7517"/>
  </r>
  <r>
    <s v="2022101433990425540246181061"/>
    <x v="5"/>
    <n v="143399042"/>
    <n v="5540246181061"/>
    <x v="3"/>
    <d v="2022-10-22T00:00:00"/>
    <n v="3308"/>
  </r>
  <r>
    <s v="2022101433990425540246183547"/>
    <x v="5"/>
    <n v="143399042"/>
    <n v="5540246183547"/>
    <x v="3"/>
    <d v="2022-10-22T00:00:00"/>
    <n v="5789"/>
  </r>
  <r>
    <s v="2022101433990425540246185278"/>
    <x v="5"/>
    <n v="143399042"/>
    <n v="5540246185278"/>
    <x v="3"/>
    <d v="2022-10-22T00:00:00"/>
    <n v="1120"/>
  </r>
  <r>
    <s v="2022101433990435540246171759"/>
    <x v="5"/>
    <n v="143399043"/>
    <n v="5540246171759"/>
    <x v="4"/>
    <d v="2022-10-28T00:00:00"/>
    <n v="3341"/>
  </r>
  <r>
    <s v="2022101433990435540246177133"/>
    <x v="5"/>
    <n v="143399043"/>
    <n v="5540246177133"/>
    <x v="4"/>
    <d v="2022-10-28T00:00:00"/>
    <n v="5568"/>
  </r>
  <r>
    <s v="2022101433990435540246192148"/>
    <x v="5"/>
    <n v="143399043"/>
    <n v="5540246192148"/>
    <x v="4"/>
    <d v="2022-10-28T00:00:00"/>
    <n v="29232"/>
  </r>
  <r>
    <s v="2022101433990445540246173906"/>
    <x v="5"/>
    <n v="143399044"/>
    <n v="5540246173906"/>
    <x v="3"/>
    <d v="2022-10-29T00:00:00"/>
    <n v="5717"/>
  </r>
  <r>
    <s v="2022101433990445540246181016"/>
    <x v="5"/>
    <n v="143399044"/>
    <n v="5540246181016"/>
    <x v="3"/>
    <d v="2022-10-29T00:00:00"/>
    <n v="10691"/>
  </r>
  <r>
    <s v="2022101433990485540246191594"/>
    <x v="5"/>
    <n v="143399048"/>
    <n v="5540246191594"/>
    <x v="2"/>
    <d v="2022-10-22T00:00:00"/>
    <n v="1504"/>
  </r>
  <r>
    <s v="2022101433990495540246175047"/>
    <x v="5"/>
    <n v="143399049"/>
    <n v="5540246175047"/>
    <x v="2"/>
    <d v="2022-10-24T00:00:00"/>
    <n v="279"/>
  </r>
  <r>
    <s v="2022101434090595540246174174"/>
    <x v="5"/>
    <n v="143409059"/>
    <n v="5540246174174"/>
    <x v="2"/>
    <d v="2022-10-22T00:00:00"/>
    <n v="464"/>
  </r>
  <r>
    <s v="2022101434090595540246176699"/>
    <x v="5"/>
    <n v="143409059"/>
    <n v="5540246176699"/>
    <x v="2"/>
    <d v="2022-10-22T00:00:00"/>
    <n v="4176"/>
  </r>
  <r>
    <s v="2022101434090615540246188200"/>
    <x v="5"/>
    <n v="143409061"/>
    <n v="5540246188200"/>
    <x v="2"/>
    <d v="2022-10-22T00:00:00"/>
    <n v="1485"/>
  </r>
  <r>
    <s v="2022111434090625540246195653"/>
    <x v="6"/>
    <n v="143409062"/>
    <n v="5540246195653"/>
    <x v="0"/>
    <d v="2022-11-04T00:00:00"/>
    <n v="446"/>
  </r>
  <r>
    <s v="2022101434090725540246173492"/>
    <x v="5"/>
    <n v="143409072"/>
    <n v="5540246173492"/>
    <x v="3"/>
    <d v="2022-10-24T00:00:00"/>
    <n v="9188"/>
  </r>
  <r>
    <s v="2022101434090825540246177133"/>
    <x v="5"/>
    <n v="143409082"/>
    <n v="5540246177133"/>
    <x v="4"/>
    <d v="2022-10-30T00:00:00"/>
    <n v="7239"/>
  </r>
  <r>
    <s v="2022101434090825540246192148"/>
    <x v="5"/>
    <n v="143409082"/>
    <n v="5540246192148"/>
    <x v="4"/>
    <d v="2022-10-30T00:00:00"/>
    <n v="11136"/>
  </r>
  <r>
    <s v="2022101434090825540246192518"/>
    <x v="5"/>
    <n v="143409082"/>
    <n v="5540246192518"/>
    <x v="4"/>
    <d v="2022-10-30T00:00:00"/>
    <n v="11693"/>
  </r>
  <r>
    <s v="2022101434090955540246196046"/>
    <x v="5"/>
    <n v="143409095"/>
    <n v="5540246196046"/>
    <x v="1"/>
    <d v="2022-10-24T00:00:00"/>
    <n v="328"/>
  </r>
  <r>
    <s v="2022101434091215540246191598"/>
    <x v="5"/>
    <n v="143409121"/>
    <n v="5540246191598"/>
    <x v="2"/>
    <d v="2022-10-24T00:00:00"/>
    <n v="1601"/>
  </r>
  <r>
    <s v="2022111434091345540246183130"/>
    <x v="6"/>
    <n v="143409134"/>
    <n v="5540246183130"/>
    <x v="4"/>
    <d v="2022-11-05T00:00:00"/>
    <n v="4511"/>
  </r>
  <r>
    <s v="2022111434091345540246183538"/>
    <x v="6"/>
    <n v="143409134"/>
    <n v="5540246183538"/>
    <x v="4"/>
    <d v="2022-11-05T00:00:00"/>
    <n v="919"/>
  </r>
  <r>
    <s v="2022111434091345540246192571"/>
    <x v="6"/>
    <n v="143409134"/>
    <n v="5540246192571"/>
    <x v="4"/>
    <d v="2022-11-05T00:00:00"/>
    <n v="669"/>
  </r>
  <r>
    <s v="2022111434091365540246192148"/>
    <x v="6"/>
    <n v="143409136"/>
    <n v="5540246192148"/>
    <x v="4"/>
    <d v="2022-11-05T00:00:00"/>
    <n v="45936"/>
  </r>
  <r>
    <s v="2022111434091375540246171759"/>
    <x v="6"/>
    <n v="143409137"/>
    <n v="5540246171759"/>
    <x v="4"/>
    <d v="2022-11-05T00:00:00"/>
    <n v="3341"/>
  </r>
  <r>
    <s v="2022111434091375540246177133"/>
    <x v="6"/>
    <n v="143409137"/>
    <n v="5540246177133"/>
    <x v="4"/>
    <d v="2022-11-05T00:00:00"/>
    <n v="11693"/>
  </r>
  <r>
    <s v="2022111434091375540246192518"/>
    <x v="6"/>
    <n v="143409137"/>
    <n v="5540246192518"/>
    <x v="4"/>
    <d v="2022-11-05T00:00:00"/>
    <n v="2924"/>
  </r>
  <r>
    <s v="2022111434091405540246183558"/>
    <x v="6"/>
    <n v="143409140"/>
    <n v="5540246183558"/>
    <x v="4"/>
    <d v="2022-11-04T00:00:00"/>
    <n v="5197"/>
  </r>
  <r>
    <s v="2022111434091405540246183560"/>
    <x v="6"/>
    <n v="143409140"/>
    <n v="5540246183560"/>
    <x v="4"/>
    <d v="2022-11-04T00:00:00"/>
    <n v="446"/>
  </r>
  <r>
    <s v="2022111434091405540246192209"/>
    <x v="6"/>
    <n v="143409140"/>
    <n v="5540246192209"/>
    <x v="4"/>
    <d v="2022-11-04T00:00:00"/>
    <n v="2228"/>
  </r>
  <r>
    <s v="2022111434091405540246192462"/>
    <x v="6"/>
    <n v="143409140"/>
    <n v="5540246192462"/>
    <x v="4"/>
    <d v="2022-11-04T00:00:00"/>
    <n v="1114"/>
  </r>
  <r>
    <s v="2022111434091405540246192594"/>
    <x v="6"/>
    <n v="143409140"/>
    <n v="5540246192594"/>
    <x v="4"/>
    <d v="2022-11-04T00:00:00"/>
    <n v="743"/>
  </r>
  <r>
    <s v="2022111434091425540246183589"/>
    <x v="6"/>
    <n v="143409142"/>
    <n v="5540246183589"/>
    <x v="4"/>
    <d v="2022-11-06T00:00:00"/>
    <n v="1949"/>
  </r>
  <r>
    <s v="2022101434091545540246180522"/>
    <x v="5"/>
    <n v="143409154"/>
    <n v="5540246180522"/>
    <x v="1"/>
    <d v="2022-10-31T00:00:00"/>
    <n v="1114"/>
  </r>
  <r>
    <s v="2022111434091555540246182684"/>
    <x v="6"/>
    <n v="143409155"/>
    <n v="5540246182684"/>
    <x v="1"/>
    <d v="2022-11-11T00:00:00"/>
    <n v="232"/>
  </r>
  <r>
    <s v="2022111434091555540246194467"/>
    <x v="6"/>
    <n v="143409155"/>
    <n v="5540246194467"/>
    <x v="1"/>
    <d v="2022-11-11T00:00:00"/>
    <n v="42095"/>
  </r>
  <r>
    <s v="2022111434091645540246193316"/>
    <x v="6"/>
    <n v="143409164"/>
    <n v="5540246193316"/>
    <x v="1"/>
    <d v="2022-11-10T00:00:00"/>
    <n v="780"/>
  </r>
  <r>
    <s v="2022101434091665540246176295"/>
    <x v="5"/>
    <n v="143409166"/>
    <n v="5540246176295"/>
    <x v="2"/>
    <d v="2022-10-24T00:00:00"/>
    <n v="6645"/>
  </r>
  <r>
    <s v="2022101434091665540246187987"/>
    <x v="5"/>
    <n v="143409166"/>
    <n v="5540246187987"/>
    <x v="2"/>
    <d v="2022-10-24T00:00:00"/>
    <n v="6682"/>
  </r>
  <r>
    <s v="2022101434091665540246188200"/>
    <x v="5"/>
    <n v="143409166"/>
    <n v="5540246188200"/>
    <x v="2"/>
    <d v="2022-10-24T00:00:00"/>
    <n v="1485"/>
  </r>
  <r>
    <s v="2022101434091675540246176699"/>
    <x v="5"/>
    <n v="143409167"/>
    <n v="5540246176699"/>
    <x v="2"/>
    <d v="2022-10-24T00:00:00"/>
    <n v="4176"/>
  </r>
  <r>
    <s v="2022101434091675540246192102"/>
    <x v="5"/>
    <n v="143409167"/>
    <n v="5540246192102"/>
    <x v="2"/>
    <d v="2022-10-24T00:00:00"/>
    <n v="2005"/>
  </r>
  <r>
    <s v="2022101434091685540246186325"/>
    <x v="5"/>
    <n v="143409168"/>
    <n v="5540246186325"/>
    <x v="2"/>
    <d v="2022-10-29T00:00:00"/>
    <n v="140"/>
  </r>
  <r>
    <s v="2022111434091765540246194632"/>
    <x v="6"/>
    <n v="143409176"/>
    <n v="5540246194632"/>
    <x v="1"/>
    <d v="2022-11-04T00:00:00"/>
    <n v="1253"/>
  </r>
  <r>
    <s v="2022111434091765540246195250"/>
    <x v="6"/>
    <n v="143409176"/>
    <n v="5540246195250"/>
    <x v="1"/>
    <d v="2022-11-04T00:00:00"/>
    <n v="161"/>
  </r>
  <r>
    <s v="2022111434091765540246196046"/>
    <x v="6"/>
    <n v="143409176"/>
    <n v="5540246196046"/>
    <x v="1"/>
    <d v="2022-11-04T00:00:00"/>
    <n v="251"/>
  </r>
  <r>
    <s v="2022111434091865540246170256"/>
    <x v="6"/>
    <n v="143409186"/>
    <n v="5540246170256"/>
    <x v="1"/>
    <d v="2022-11-05T00:00:00"/>
    <n v="2822"/>
  </r>
  <r>
    <s v="2022111434091865540246171888"/>
    <x v="6"/>
    <n v="143409186"/>
    <n v="5540246171888"/>
    <x v="1"/>
    <d v="2022-11-05T00:00:00"/>
    <n v="780"/>
  </r>
  <r>
    <s v="2022101434091885540246181061"/>
    <x v="5"/>
    <n v="143409188"/>
    <n v="5540246181061"/>
    <x v="3"/>
    <d v="2022-10-28T00:00:00"/>
    <n v="3446"/>
  </r>
  <r>
    <s v="2022101434091885540246185278"/>
    <x v="5"/>
    <n v="143409188"/>
    <n v="5540246185278"/>
    <x v="3"/>
    <d v="2022-10-28T00:00:00"/>
    <n v="1120"/>
  </r>
  <r>
    <s v="2022111434092045540246187995"/>
    <x v="6"/>
    <n v="143409204"/>
    <n v="5540246187995"/>
    <x v="0"/>
    <d v="2022-11-06T00:00:00"/>
    <n v="2135"/>
  </r>
  <r>
    <s v="2022111434092045540246187998"/>
    <x v="6"/>
    <n v="143409204"/>
    <n v="5540246187998"/>
    <x v="0"/>
    <d v="2022-11-06T00:00:00"/>
    <n v="1230"/>
  </r>
  <r>
    <s v="2023011434092055540246196092"/>
    <x v="7"/>
    <n v="143409205"/>
    <n v="5540246196092"/>
    <x v="3"/>
    <d v="2023-01-05T00:00:00"/>
    <n v="3620"/>
  </r>
  <r>
    <s v="2022101434092095540246172978"/>
    <x v="5"/>
    <n v="143409209"/>
    <n v="5540246172978"/>
    <x v="2"/>
    <d v="2022-10-27T00:00:00"/>
    <n v="2506"/>
  </r>
  <r>
    <s v="2022101434092095540246174174"/>
    <x v="5"/>
    <n v="143409209"/>
    <n v="5540246174174"/>
    <x v="2"/>
    <d v="2022-10-27T00:00:00"/>
    <n v="232"/>
  </r>
  <r>
    <s v="2022101434092095540246176699"/>
    <x v="5"/>
    <n v="143409209"/>
    <n v="5540246176699"/>
    <x v="2"/>
    <d v="2022-10-27T00:00:00"/>
    <n v="4176"/>
  </r>
  <r>
    <s v="2022101434092115540246176295"/>
    <x v="5"/>
    <n v="143409211"/>
    <n v="5540246176295"/>
    <x v="2"/>
    <d v="2022-10-27T00:00:00"/>
    <n v="2599"/>
  </r>
  <r>
    <s v="2022101434092115540246187987"/>
    <x v="5"/>
    <n v="143409211"/>
    <n v="5540246187987"/>
    <x v="2"/>
    <d v="2022-10-27T00:00:00"/>
    <n v="4455"/>
  </r>
  <r>
    <s v="2022101434092165540246175049"/>
    <x v="5"/>
    <n v="143409216"/>
    <n v="5540246175049"/>
    <x v="2"/>
    <d v="2022-10-31T00:00:00"/>
    <n v="557"/>
  </r>
  <r>
    <s v="2022101434092165540246190743"/>
    <x v="5"/>
    <n v="143409216"/>
    <n v="5540246190743"/>
    <x v="2"/>
    <d v="2022-10-31T00:00:00"/>
    <n v="418"/>
  </r>
  <r>
    <s v="2022101434092245540246196092"/>
    <x v="5"/>
    <n v="143409224"/>
    <n v="5540246196092"/>
    <x v="3"/>
    <d v="2022-10-30T00:00:00"/>
    <n v="4826"/>
  </r>
  <r>
    <s v="2022111434092355540246183547"/>
    <x v="6"/>
    <n v="143409235"/>
    <n v="5540246183547"/>
    <x v="3"/>
    <d v="2022-11-05T00:00:00"/>
    <n v="11136"/>
  </r>
  <r>
    <s v="2022111434092375540246196065"/>
    <x v="6"/>
    <n v="143409237"/>
    <n v="5540246196065"/>
    <x v="1"/>
    <d v="2022-11-13T00:00:00"/>
    <n v="891"/>
  </r>
  <r>
    <s v="2022101434092505540246176699"/>
    <x v="5"/>
    <n v="143409250"/>
    <n v="5540246176699"/>
    <x v="2"/>
    <d v="2022-10-28T00:00:00"/>
    <n v="4176"/>
  </r>
  <r>
    <s v="2022101434092515540246171933"/>
    <x v="5"/>
    <n v="143409251"/>
    <n v="5540246171933"/>
    <x v="2"/>
    <d v="2022-10-28T00:00:00"/>
    <n v="2228"/>
  </r>
  <r>
    <s v="2022101434092515540246176294"/>
    <x v="5"/>
    <n v="143409251"/>
    <n v="5540246176294"/>
    <x v="2"/>
    <d v="2022-10-28T00:00:00"/>
    <n v="1485"/>
  </r>
  <r>
    <s v="2022101434092515540246187987"/>
    <x v="5"/>
    <n v="143409251"/>
    <n v="5540246187987"/>
    <x v="2"/>
    <d v="2022-10-28T00:00:00"/>
    <n v="2228"/>
  </r>
  <r>
    <s v="2022101434092695540246196092"/>
    <x v="5"/>
    <n v="143409269"/>
    <n v="5540246196092"/>
    <x v="3"/>
    <d v="2022-10-24T00:00:00"/>
    <n v="3620"/>
  </r>
  <r>
    <s v="2022101434192835540246188175"/>
    <x v="5"/>
    <n v="143419283"/>
    <n v="5540246188175"/>
    <x v="2"/>
    <d v="2022-10-29T00:00:00"/>
    <n v="232"/>
  </r>
  <r>
    <s v="2022101434192845540246171933"/>
    <x v="5"/>
    <n v="143419284"/>
    <n v="5540246171933"/>
    <x v="2"/>
    <d v="2022-10-29T00:00:00"/>
    <n v="1114"/>
  </r>
  <r>
    <s v="2022101434192845540246176295"/>
    <x v="5"/>
    <n v="143419284"/>
    <n v="5540246176295"/>
    <x v="2"/>
    <d v="2022-10-29T00:00:00"/>
    <n v="7424"/>
  </r>
  <r>
    <s v="2022101434192845540246188200"/>
    <x v="5"/>
    <n v="143419284"/>
    <n v="5540246188200"/>
    <x v="2"/>
    <d v="2022-10-29T00:00:00"/>
    <n v="1485"/>
  </r>
  <r>
    <s v="2022101434192855540246191594"/>
    <x v="5"/>
    <n v="143419285"/>
    <n v="5540246191594"/>
    <x v="2"/>
    <d v="2022-10-30T00:00:00"/>
    <n v="1504"/>
  </r>
  <r>
    <s v="2022111434193005540246192907"/>
    <x v="6"/>
    <n v="143419300"/>
    <n v="5540246192907"/>
    <x v="3"/>
    <d v="2022-11-12T00:00:00"/>
    <n v="11136"/>
  </r>
  <r>
    <s v="2022111434193015540246193878"/>
    <x v="6"/>
    <n v="143419301"/>
    <n v="5540246193878"/>
    <x v="3"/>
    <d v="2022-11-10T00:00:00"/>
    <n v="16774"/>
  </r>
  <r>
    <s v="2022101434193075540246171933"/>
    <x v="5"/>
    <n v="143419307"/>
    <n v="5540246171933"/>
    <x v="2"/>
    <d v="2022-10-30T00:00:00"/>
    <n v="1671"/>
  </r>
  <r>
    <s v="2022101434193075540246176295"/>
    <x v="5"/>
    <n v="143419307"/>
    <n v="5540246176295"/>
    <x v="2"/>
    <d v="2022-10-30T00:00:00"/>
    <n v="5940"/>
  </r>
  <r>
    <s v="2022101434193075540246187987"/>
    <x v="5"/>
    <n v="143419307"/>
    <n v="5540246187987"/>
    <x v="2"/>
    <d v="2022-10-30T00:00:00"/>
    <n v="3341"/>
  </r>
  <r>
    <s v="2022101434193075540246188200"/>
    <x v="5"/>
    <n v="143419307"/>
    <n v="5540246188200"/>
    <x v="2"/>
    <d v="2022-10-30T00:00:00"/>
    <n v="1485"/>
  </r>
  <r>
    <s v="2022101434193085540246172669"/>
    <x v="5"/>
    <n v="143419308"/>
    <n v="5540246172669"/>
    <x v="2"/>
    <d v="2022-10-30T00:00:00"/>
    <n v="140"/>
  </r>
  <r>
    <s v="2022101434193085540246172978"/>
    <x v="5"/>
    <n v="143419308"/>
    <n v="5540246172978"/>
    <x v="2"/>
    <d v="2022-10-30T00:00:00"/>
    <n v="1671"/>
  </r>
  <r>
    <s v="2022111434193105540246173472"/>
    <x v="6"/>
    <n v="143419310"/>
    <n v="5540246173472"/>
    <x v="2"/>
    <d v="2022-11-04T00:00:00"/>
    <n v="279"/>
  </r>
  <r>
    <s v="2022111434193105540246175047"/>
    <x v="6"/>
    <n v="143419310"/>
    <n v="5540246175047"/>
    <x v="2"/>
    <d v="2022-11-04T00:00:00"/>
    <n v="279"/>
  </r>
  <r>
    <s v="2022111434193105540246175049"/>
    <x v="6"/>
    <n v="143419310"/>
    <n v="5540246175049"/>
    <x v="2"/>
    <d v="2022-11-04T00:00:00"/>
    <n v="836"/>
  </r>
  <r>
    <s v="2022111434193105540246175050"/>
    <x v="6"/>
    <n v="143419310"/>
    <n v="5540246175050"/>
    <x v="2"/>
    <d v="2022-11-04T00:00:00"/>
    <n v="557"/>
  </r>
  <r>
    <s v="2022101434193325540246171933"/>
    <x v="5"/>
    <n v="143419332"/>
    <n v="5540246171933"/>
    <x v="2"/>
    <d v="2022-10-31T00:00:00"/>
    <n v="1114"/>
  </r>
  <r>
    <s v="2022101434193325540246176295"/>
    <x v="5"/>
    <n v="143419332"/>
    <n v="5540246176295"/>
    <x v="2"/>
    <d v="2022-10-31T00:00:00"/>
    <n v="4603"/>
  </r>
  <r>
    <s v="2022101434193325540246187987"/>
    <x v="5"/>
    <n v="143419332"/>
    <n v="5540246187987"/>
    <x v="2"/>
    <d v="2022-10-31T00:00:00"/>
    <n v="4455"/>
  </r>
  <r>
    <s v="2022101434193325540246188200"/>
    <x v="5"/>
    <n v="143419332"/>
    <n v="5540246188200"/>
    <x v="2"/>
    <d v="2022-10-31T00:00:00"/>
    <n v="1485"/>
  </r>
  <r>
    <s v="2022101434193335540246172978"/>
    <x v="5"/>
    <n v="143419333"/>
    <n v="5540246172978"/>
    <x v="2"/>
    <d v="2022-10-31T00:00:00"/>
    <n v="418"/>
  </r>
  <r>
    <s v="2022101434193335540246174174"/>
    <x v="5"/>
    <n v="143419333"/>
    <n v="5540246174174"/>
    <x v="2"/>
    <d v="2022-10-31T00:00:00"/>
    <n v="464"/>
  </r>
  <r>
    <s v="2022101434193335540246176699"/>
    <x v="5"/>
    <n v="143419333"/>
    <n v="5540246176699"/>
    <x v="2"/>
    <d v="2022-10-31T00:00:00"/>
    <n v="4176"/>
  </r>
  <r>
    <s v="2022101434193335540246188175"/>
    <x v="5"/>
    <n v="143419333"/>
    <n v="5540246188175"/>
    <x v="2"/>
    <d v="2022-10-31T00:00:00"/>
    <n v="232"/>
  </r>
  <r>
    <s v="2022111434193435540246174095"/>
    <x v="6"/>
    <n v="143419343"/>
    <n v="5540246174095"/>
    <x v="2"/>
    <d v="2022-11-07T00:00:00"/>
    <n v="140"/>
  </r>
  <r>
    <s v="2022111434193435540246175047"/>
    <x v="6"/>
    <n v="143419343"/>
    <n v="5540246175047"/>
    <x v="2"/>
    <d v="2022-11-07T00:00:00"/>
    <n v="279"/>
  </r>
  <r>
    <s v="2022111434193435540246175049"/>
    <x v="6"/>
    <n v="143419343"/>
    <n v="5540246175049"/>
    <x v="2"/>
    <d v="2022-11-07T00:00:00"/>
    <n v="1114"/>
  </r>
  <r>
    <s v="2022111434193435540246175050"/>
    <x v="6"/>
    <n v="143419343"/>
    <n v="5540246175050"/>
    <x v="2"/>
    <d v="2022-11-07T00:00:00"/>
    <n v="418"/>
  </r>
  <r>
    <s v="2022111434193565540246171933"/>
    <x v="6"/>
    <n v="143419356"/>
    <n v="5540246171933"/>
    <x v="2"/>
    <d v="2022-11-03T00:00:00"/>
    <n v="1671"/>
  </r>
  <r>
    <s v="2022111434193565540246176295"/>
    <x v="6"/>
    <n v="143419356"/>
    <n v="5540246176295"/>
    <x v="2"/>
    <d v="2022-11-03T00:00:00"/>
    <n v="5940"/>
  </r>
  <r>
    <s v="2022111434193565540246187987"/>
    <x v="6"/>
    <n v="143419356"/>
    <n v="5540246187987"/>
    <x v="2"/>
    <d v="2022-11-03T00:00:00"/>
    <n v="4455"/>
  </r>
  <r>
    <s v="2022111434193565540246188200"/>
    <x v="6"/>
    <n v="143419356"/>
    <n v="5540246188200"/>
    <x v="2"/>
    <d v="2022-11-03T00:00:00"/>
    <n v="2970"/>
  </r>
  <r>
    <s v="2022111434193605540246174174"/>
    <x v="6"/>
    <n v="143419360"/>
    <n v="5540246174174"/>
    <x v="2"/>
    <d v="2022-11-03T00:00:00"/>
    <n v="464"/>
  </r>
  <r>
    <s v="2022111434193605540246176699"/>
    <x v="6"/>
    <n v="143419360"/>
    <n v="5540246176699"/>
    <x v="2"/>
    <d v="2022-11-03T00:00:00"/>
    <n v="8352"/>
  </r>
  <r>
    <s v="2022111434193605540246192102"/>
    <x v="6"/>
    <n v="143419360"/>
    <n v="5540246192102"/>
    <x v="2"/>
    <d v="2022-11-03T00:00:00"/>
    <n v="2005"/>
  </r>
  <r>
    <s v="2022111434193655540246186325"/>
    <x v="6"/>
    <n v="143419365"/>
    <n v="5540246186325"/>
    <x v="2"/>
    <d v="2022-11-04T00:00:00"/>
    <n v="140"/>
  </r>
  <r>
    <s v="2022111434193765540246196148"/>
    <x v="6"/>
    <n v="143419376"/>
    <n v="5540246196148"/>
    <x v="0"/>
    <d v="2022-11-06T00:00:00"/>
    <n v="780"/>
  </r>
  <r>
    <s v="2022111434194075540246172669"/>
    <x v="6"/>
    <n v="143419407"/>
    <n v="5540246172669"/>
    <x v="2"/>
    <d v="2022-11-04T00:00:00"/>
    <n v="279"/>
  </r>
  <r>
    <s v="2022111434194075540246174174"/>
    <x v="6"/>
    <n v="143419407"/>
    <n v="5540246174174"/>
    <x v="2"/>
    <d v="2022-11-04T00:00:00"/>
    <n v="464"/>
  </r>
  <r>
    <s v="2022111434194095540246176294"/>
    <x v="6"/>
    <n v="143419409"/>
    <n v="5540246176294"/>
    <x v="2"/>
    <d v="2022-11-04T00:00:00"/>
    <n v="1114"/>
  </r>
  <r>
    <s v="2022111434194095540246176295"/>
    <x v="6"/>
    <n v="143419409"/>
    <n v="5540246176295"/>
    <x v="2"/>
    <d v="2022-11-04T00:00:00"/>
    <n v="4752"/>
  </r>
  <r>
    <s v="2022111434194185540246195241"/>
    <x v="6"/>
    <n v="143419418"/>
    <n v="5540246195241"/>
    <x v="4"/>
    <d v="2022-11-18T00:00:00"/>
    <n v="743"/>
  </r>
  <r>
    <s v="2022111434194185540246195242"/>
    <x v="6"/>
    <n v="143419418"/>
    <n v="5540246195242"/>
    <x v="4"/>
    <d v="2022-11-18T00:00:00"/>
    <n v="743"/>
  </r>
  <r>
    <s v="2022111434194285540246195653"/>
    <x v="6"/>
    <n v="143419428"/>
    <n v="5540246195653"/>
    <x v="0"/>
    <d v="2022-11-26T00:00:00"/>
    <n v="446"/>
  </r>
  <r>
    <s v="2022111434294355540246172978"/>
    <x v="6"/>
    <n v="143429435"/>
    <n v="5540246172978"/>
    <x v="2"/>
    <d v="2022-11-05T00:00:00"/>
    <n v="1671"/>
  </r>
  <r>
    <s v="2022111434294355540246176699"/>
    <x v="6"/>
    <n v="143429435"/>
    <n v="5540246176699"/>
    <x v="2"/>
    <d v="2022-11-05T00:00:00"/>
    <n v="8352"/>
  </r>
  <r>
    <s v="2022111434294355540246188175"/>
    <x v="6"/>
    <n v="143429435"/>
    <n v="5540246188175"/>
    <x v="2"/>
    <d v="2022-11-05T00:00:00"/>
    <n v="232"/>
  </r>
  <r>
    <s v="2022111434294365540246171933"/>
    <x v="6"/>
    <n v="143429436"/>
    <n v="5540246171933"/>
    <x v="2"/>
    <d v="2022-11-05T00:00:00"/>
    <n v="557"/>
  </r>
  <r>
    <s v="2022111434294425540246181016"/>
    <x v="6"/>
    <n v="143429442"/>
    <n v="5540246181016"/>
    <x v="3"/>
    <d v="2022-11-13T00:00:00"/>
    <n v="14255"/>
  </r>
  <r>
    <s v="2022111434294505540246195943"/>
    <x v="6"/>
    <n v="143429450"/>
    <n v="5540246195943"/>
    <x v="2"/>
    <d v="2022-11-10T00:00:00"/>
    <n v="859"/>
  </r>
  <r>
    <s v="2022111434294565540246171759"/>
    <x v="6"/>
    <n v="143429456"/>
    <n v="5540246171759"/>
    <x v="4"/>
    <d v="2022-11-10T00:00:00"/>
    <n v="3341"/>
  </r>
  <r>
    <s v="2022111434294565540246177133"/>
    <x v="6"/>
    <n v="143429456"/>
    <n v="5540246177133"/>
    <x v="4"/>
    <d v="2022-11-10T00:00:00"/>
    <n v="7239"/>
  </r>
  <r>
    <s v="2022111434294565540246192518"/>
    <x v="6"/>
    <n v="143429456"/>
    <n v="5540246192518"/>
    <x v="4"/>
    <d v="2022-11-10T00:00:00"/>
    <n v="17540"/>
  </r>
  <r>
    <s v="2022111434294645540246172539"/>
    <x v="6"/>
    <n v="143429464"/>
    <n v="5540246172539"/>
    <x v="2"/>
    <d v="2022-11-06T00:00:00"/>
    <n v="47"/>
  </r>
  <r>
    <s v="2022111434294655540246176294"/>
    <x v="6"/>
    <n v="143429465"/>
    <n v="5540246176294"/>
    <x v="2"/>
    <d v="2022-11-06T00:00:00"/>
    <n v="1114"/>
  </r>
  <r>
    <s v="2022111434294655540246176295"/>
    <x v="6"/>
    <n v="143429465"/>
    <n v="5540246176295"/>
    <x v="2"/>
    <d v="2022-11-06T00:00:00"/>
    <n v="4455"/>
  </r>
  <r>
    <s v="2022111434294655540246187987"/>
    <x v="6"/>
    <n v="143429465"/>
    <n v="5540246187987"/>
    <x v="2"/>
    <d v="2022-11-06T00:00:00"/>
    <n v="2228"/>
  </r>
  <r>
    <s v="2022121434294715540246192907"/>
    <x v="8"/>
    <n v="143429471"/>
    <n v="5540246192907"/>
    <x v="3"/>
    <d v="2022-12-04T00:00:00"/>
    <n v="11136"/>
  </r>
  <r>
    <s v="2022121434294725540246192907"/>
    <x v="8"/>
    <n v="143429472"/>
    <n v="5540246192907"/>
    <x v="3"/>
    <d v="2022-12-04T00:00:00"/>
    <n v="11136"/>
  </r>
  <r>
    <s v="2022111434294755540246194632"/>
    <x v="6"/>
    <n v="143429475"/>
    <n v="5540246194632"/>
    <x v="1"/>
    <d v="2022-11-11T00:00:00"/>
    <n v="836"/>
  </r>
  <r>
    <s v="2022111434294755540246196046"/>
    <x v="6"/>
    <n v="143429475"/>
    <n v="5540246196046"/>
    <x v="1"/>
    <d v="2022-11-11T00:00:00"/>
    <n v="335"/>
  </r>
  <r>
    <s v="2022111434294765540246194632"/>
    <x v="6"/>
    <n v="143429476"/>
    <n v="5540246194632"/>
    <x v="1"/>
    <d v="2022-11-14T00:00:00"/>
    <n v="919"/>
  </r>
  <r>
    <s v="2022111434294765540246196046"/>
    <x v="6"/>
    <n v="143429476"/>
    <n v="5540246196046"/>
    <x v="1"/>
    <d v="2022-11-14T00:00:00"/>
    <n v="335"/>
  </r>
  <r>
    <s v="2022111434294775540246191598"/>
    <x v="6"/>
    <n v="143429477"/>
    <n v="5540246191598"/>
    <x v="2"/>
    <d v="2022-11-07T00:00:00"/>
    <n v="1601"/>
  </r>
  <r>
    <s v="2022111434294785540246170256"/>
    <x v="6"/>
    <n v="143429478"/>
    <n v="5540246170256"/>
    <x v="1"/>
    <d v="2022-11-12T00:00:00"/>
    <n v="2998"/>
  </r>
  <r>
    <s v="2022111434294785540246171888"/>
    <x v="6"/>
    <n v="143429478"/>
    <n v="5540246171888"/>
    <x v="1"/>
    <d v="2022-11-12T00:00:00"/>
    <n v="650"/>
  </r>
  <r>
    <s v="2022111434294795540246170256"/>
    <x v="6"/>
    <n v="143429479"/>
    <n v="5540246170256"/>
    <x v="1"/>
    <d v="2022-11-19T00:00:00"/>
    <n v="3174"/>
  </r>
  <r>
    <s v="2022111434294795540246171888"/>
    <x v="6"/>
    <n v="143429479"/>
    <n v="5540246171888"/>
    <x v="1"/>
    <d v="2022-11-19T00:00:00"/>
    <n v="520"/>
  </r>
  <r>
    <s v="2022111434294805540246173472"/>
    <x v="6"/>
    <n v="143429480"/>
    <n v="5540246173472"/>
    <x v="2"/>
    <d v="2022-11-11T00:00:00"/>
    <n v="279"/>
  </r>
  <r>
    <s v="2022111434294805540246175049"/>
    <x v="6"/>
    <n v="143429480"/>
    <n v="5540246175049"/>
    <x v="2"/>
    <d v="2022-11-11T00:00:00"/>
    <n v="836"/>
  </r>
  <r>
    <s v="2022111434294805540246175050"/>
    <x v="6"/>
    <n v="143429480"/>
    <n v="5540246175050"/>
    <x v="2"/>
    <d v="2022-11-11T00:00:00"/>
    <n v="836"/>
  </r>
  <r>
    <s v="2022121434294835540246195999"/>
    <x v="8"/>
    <n v="143429483"/>
    <n v="5540246195999"/>
    <x v="4"/>
    <d v="2022-12-08T00:00:00"/>
    <n v="7517"/>
  </r>
  <r>
    <s v="2022111434294905540246177133"/>
    <x v="6"/>
    <n v="143429490"/>
    <n v="5540246177133"/>
    <x v="4"/>
    <d v="2022-11-13T00:00:00"/>
    <n v="3898"/>
  </r>
  <r>
    <s v="2022111434294905540246192148"/>
    <x v="6"/>
    <n v="143429490"/>
    <n v="5540246192148"/>
    <x v="4"/>
    <d v="2022-11-13T00:00:00"/>
    <n v="22272"/>
  </r>
  <r>
    <s v="2022111434294905540246192518"/>
    <x v="6"/>
    <n v="143429490"/>
    <n v="5540246192518"/>
    <x v="4"/>
    <d v="2022-11-13T00:00:00"/>
    <n v="4385"/>
  </r>
  <r>
    <s v="2022111434295085540246176294"/>
    <x v="6"/>
    <n v="143429508"/>
    <n v="5540246176294"/>
    <x v="2"/>
    <d v="2022-11-07T00:00:00"/>
    <n v="1114"/>
  </r>
  <r>
    <s v="2022111434295085540246176295"/>
    <x v="6"/>
    <n v="143429508"/>
    <n v="5540246176295"/>
    <x v="2"/>
    <d v="2022-11-07T00:00:00"/>
    <n v="7424"/>
  </r>
  <r>
    <s v="2022111434295085540246187987"/>
    <x v="6"/>
    <n v="143429508"/>
    <n v="5540246187987"/>
    <x v="2"/>
    <d v="2022-11-07T00:00:00"/>
    <n v="4455"/>
  </r>
  <r>
    <s v="2022111434295095540246172978"/>
    <x v="6"/>
    <n v="143429509"/>
    <n v="5540246172978"/>
    <x v="2"/>
    <d v="2022-11-07T00:00:00"/>
    <n v="1671"/>
  </r>
  <r>
    <s v="2022111434295095540246188175"/>
    <x v="6"/>
    <n v="143429509"/>
    <n v="5540246188175"/>
    <x v="2"/>
    <d v="2022-11-07T00:00:00"/>
    <n v="232"/>
  </r>
  <r>
    <s v="2022111434295385540246172978"/>
    <x v="6"/>
    <n v="143429538"/>
    <n v="5540246172978"/>
    <x v="2"/>
    <d v="2022-11-10T00:00:00"/>
    <n v="836"/>
  </r>
  <r>
    <s v="2022111434295385540246176699"/>
    <x v="6"/>
    <n v="143429538"/>
    <n v="5540246176699"/>
    <x v="2"/>
    <d v="2022-11-10T00:00:00"/>
    <n v="4176"/>
  </r>
  <r>
    <s v="2022111434295385540246192102"/>
    <x v="6"/>
    <n v="143429538"/>
    <n v="5540246192102"/>
    <x v="2"/>
    <d v="2022-11-10T00:00:00"/>
    <n v="4009"/>
  </r>
  <r>
    <s v="2022111434295395540246187987"/>
    <x v="6"/>
    <n v="143429539"/>
    <n v="5540246187987"/>
    <x v="2"/>
    <d v="2022-11-10T00:00:00"/>
    <n v="6682"/>
  </r>
  <r>
    <s v="2022111434295395540246188200"/>
    <x v="6"/>
    <n v="143429539"/>
    <n v="5540246188200"/>
    <x v="2"/>
    <d v="2022-11-10T00:00:00"/>
    <n v="2970"/>
  </r>
  <r>
    <s v="2022111434295535540246185429"/>
    <x v="6"/>
    <n v="143429553"/>
    <n v="5540246185429"/>
    <x v="2"/>
    <d v="2022-11-11T00:00:00"/>
    <n v="279"/>
  </r>
  <r>
    <s v="2022111434295845540246172539"/>
    <x v="6"/>
    <n v="143429584"/>
    <n v="5540246172539"/>
    <x v="2"/>
    <d v="2022-11-11T00:00:00"/>
    <n v="24"/>
  </r>
  <r>
    <s v="2022111434295845540246172669"/>
    <x v="6"/>
    <n v="143429584"/>
    <n v="5540246172669"/>
    <x v="2"/>
    <d v="2022-11-11T00:00:00"/>
    <n v="140"/>
  </r>
  <r>
    <s v="2022111434295845540246172978"/>
    <x v="6"/>
    <n v="143429584"/>
    <n v="5540246172978"/>
    <x v="2"/>
    <d v="2022-11-11T00:00:00"/>
    <n v="836"/>
  </r>
  <r>
    <s v="2022111434295845540246174174"/>
    <x v="6"/>
    <n v="143429584"/>
    <n v="5540246174174"/>
    <x v="2"/>
    <d v="2022-11-11T00:00:00"/>
    <n v="696"/>
  </r>
  <r>
    <s v="2022111434295845540246176699"/>
    <x v="6"/>
    <n v="143429584"/>
    <n v="5540246176699"/>
    <x v="2"/>
    <d v="2022-11-11T00:00:00"/>
    <n v="8352"/>
  </r>
  <r>
    <s v="2022111434295855540246176294"/>
    <x v="6"/>
    <n v="143429585"/>
    <n v="5540246176294"/>
    <x v="2"/>
    <d v="2022-11-11T00:00:00"/>
    <n v="1485"/>
  </r>
  <r>
    <s v="2022111434295855540246176295"/>
    <x v="6"/>
    <n v="143429585"/>
    <n v="5540246176295"/>
    <x v="2"/>
    <d v="2022-11-11T00:00:00"/>
    <n v="4455"/>
  </r>
  <r>
    <s v="2022111434295855540246187987"/>
    <x v="6"/>
    <n v="143429585"/>
    <n v="5540246187987"/>
    <x v="2"/>
    <d v="2022-11-11T00:00:00"/>
    <n v="4455"/>
  </r>
  <r>
    <s v="2022111434295865540246185429"/>
    <x v="6"/>
    <n v="143429586"/>
    <n v="5540246185429"/>
    <x v="2"/>
    <d v="2022-11-13T00:00:00"/>
    <n v="140"/>
  </r>
  <r>
    <s v="2022111434295865540246185562"/>
    <x v="6"/>
    <n v="143429586"/>
    <n v="5540246185562"/>
    <x v="2"/>
    <d v="2022-11-13T00:00:00"/>
    <n v="209"/>
  </r>
  <r>
    <s v="2022111434295865540246186325"/>
    <x v="6"/>
    <n v="143429586"/>
    <n v="5540246186325"/>
    <x v="2"/>
    <d v="2022-11-13T00:00:00"/>
    <n v="279"/>
  </r>
  <r>
    <s v="2022111434295925540246181061"/>
    <x v="6"/>
    <n v="143429592"/>
    <n v="5540246181061"/>
    <x v="3"/>
    <d v="2022-11-18T00:00:00"/>
    <n v="6615"/>
  </r>
  <r>
    <s v="2022111434295925540246183547"/>
    <x v="6"/>
    <n v="143429592"/>
    <n v="5540246183547"/>
    <x v="3"/>
    <d v="2022-11-18T00:00:00"/>
    <n v="13364"/>
  </r>
  <r>
    <s v="2022111434295925540246185278"/>
    <x v="6"/>
    <n v="143429592"/>
    <n v="5540246185278"/>
    <x v="3"/>
    <d v="2022-11-18T00:00:00"/>
    <n v="3358"/>
  </r>
  <r>
    <s v="2022111434295935540246183587"/>
    <x v="6"/>
    <n v="143429593"/>
    <n v="5540246183587"/>
    <x v="4"/>
    <d v="2022-11-25T00:00:00"/>
    <n v="1003"/>
  </r>
  <r>
    <s v="2022111434295935540246183589"/>
    <x v="6"/>
    <n v="143429593"/>
    <n v="5540246183589"/>
    <x v="4"/>
    <d v="2022-11-25T00:00:00"/>
    <n v="1300"/>
  </r>
  <r>
    <s v="2022111434295995540246177376"/>
    <x v="6"/>
    <n v="143429599"/>
    <n v="5540246177376"/>
    <x v="1"/>
    <d v="2022-11-24T00:00:00"/>
    <n v="1420"/>
  </r>
  <r>
    <s v="2022111434296005540246180522"/>
    <x v="6"/>
    <n v="143429600"/>
    <n v="5540246180522"/>
    <x v="1"/>
    <d v="2022-11-27T00:00:00"/>
    <n v="1671"/>
  </r>
  <r>
    <s v="2022111434296045540246182684"/>
    <x v="6"/>
    <n v="143429604"/>
    <n v="5540246182684"/>
    <x v="1"/>
    <d v="2022-11-21T00:00:00"/>
    <n v="232"/>
  </r>
  <r>
    <s v="2022111434296045540246183844"/>
    <x v="6"/>
    <n v="143429604"/>
    <n v="5540246183844"/>
    <x v="1"/>
    <d v="2022-11-21T00:00:00"/>
    <n v="464"/>
  </r>
  <r>
    <s v="2022111434296045540246194467"/>
    <x v="6"/>
    <n v="143429604"/>
    <n v="5540246194467"/>
    <x v="1"/>
    <d v="2022-11-21T00:00:00"/>
    <n v="17818"/>
  </r>
  <r>
    <s v="2022111434296145540246183130"/>
    <x v="6"/>
    <n v="143429614"/>
    <n v="5540246183130"/>
    <x v="4"/>
    <d v="2022-11-27T00:00:00"/>
    <n v="3383"/>
  </r>
  <r>
    <s v="2022111434296145540246183455"/>
    <x v="6"/>
    <n v="143429614"/>
    <n v="5540246183455"/>
    <x v="4"/>
    <d v="2022-11-27T00:00:00"/>
    <n v="1044"/>
  </r>
  <r>
    <s v="2022111434296145540246183555"/>
    <x v="6"/>
    <n v="143429614"/>
    <n v="5540246183555"/>
    <x v="4"/>
    <d v="2022-11-27T00:00:00"/>
    <n v="543"/>
  </r>
  <r>
    <s v="2022121434296155540246195943"/>
    <x v="8"/>
    <n v="143429615"/>
    <n v="5540246195943"/>
    <x v="2"/>
    <d v="2022-12-08T00:00:00"/>
    <n v="928"/>
  </r>
  <r>
    <s v="2022121434296155540246195944"/>
    <x v="8"/>
    <n v="143429615"/>
    <n v="5540246195944"/>
    <x v="2"/>
    <d v="2022-12-08T00:00:00"/>
    <n v="928"/>
  </r>
  <r>
    <s v="2022111434296165540246183558"/>
    <x v="6"/>
    <n v="143429616"/>
    <n v="5540246183558"/>
    <x v="4"/>
    <d v="2022-11-18T00:00:00"/>
    <n v="5197"/>
  </r>
  <r>
    <s v="2022111434296165540246192209"/>
    <x v="6"/>
    <n v="143429616"/>
    <n v="5540246192209"/>
    <x v="4"/>
    <d v="2022-11-18T00:00:00"/>
    <n v="2228"/>
  </r>
  <r>
    <s v="2022111434296185540246190727"/>
    <x v="6"/>
    <n v="143429618"/>
    <n v="5540246190727"/>
    <x v="1"/>
    <d v="2022-11-27T00:00:00"/>
    <n v="877"/>
  </r>
  <r>
    <s v="2022121434296515540246194947"/>
    <x v="8"/>
    <n v="143429651"/>
    <n v="5540246194947"/>
    <x v="0"/>
    <d v="2022-12-05T00:00:00"/>
    <n v="232"/>
  </r>
  <r>
    <s v="2022111434396535540246172539"/>
    <x v="6"/>
    <n v="143439653"/>
    <n v="5540246172539"/>
    <x v="2"/>
    <d v="2022-11-12T00:00:00"/>
    <n v="24"/>
  </r>
  <r>
    <s v="2022111434396535540246172669"/>
    <x v="6"/>
    <n v="143439653"/>
    <n v="5540246172669"/>
    <x v="2"/>
    <d v="2022-11-12T00:00:00"/>
    <n v="140"/>
  </r>
  <r>
    <s v="2022111434396555540246176294"/>
    <x v="6"/>
    <n v="143439655"/>
    <n v="5540246176294"/>
    <x v="2"/>
    <d v="2022-11-12T00:00:00"/>
    <n v="1485"/>
  </r>
  <r>
    <s v="2022111434396555540246176295"/>
    <x v="6"/>
    <n v="143439655"/>
    <n v="5540246176295"/>
    <x v="2"/>
    <d v="2022-11-12T00:00:00"/>
    <n v="4455"/>
  </r>
  <r>
    <s v="2022111434396555540246187987"/>
    <x v="6"/>
    <n v="143439655"/>
    <n v="5540246187987"/>
    <x v="2"/>
    <d v="2022-11-12T00:00:00"/>
    <n v="2228"/>
  </r>
  <r>
    <s v="2022111434396555540246188200"/>
    <x v="6"/>
    <n v="143439655"/>
    <n v="5540246188200"/>
    <x v="2"/>
    <d v="2022-11-12T00:00:00"/>
    <n v="2228"/>
  </r>
  <r>
    <s v="2022111434396595540246173472"/>
    <x v="6"/>
    <n v="143439659"/>
    <n v="5540246173472"/>
    <x v="2"/>
    <d v="2022-11-14T00:00:00"/>
    <n v="279"/>
  </r>
  <r>
    <s v="2022111434396595540246175049"/>
    <x v="6"/>
    <n v="143439659"/>
    <n v="5540246175049"/>
    <x v="2"/>
    <d v="2022-11-14T00:00:00"/>
    <n v="836"/>
  </r>
  <r>
    <s v="2022111434396595540246175050"/>
    <x v="6"/>
    <n v="143439659"/>
    <n v="5540246175050"/>
    <x v="2"/>
    <d v="2022-11-14T00:00:00"/>
    <n v="836"/>
  </r>
  <r>
    <s v="2022111434396795540246171759"/>
    <x v="6"/>
    <n v="143439679"/>
    <n v="5540246171759"/>
    <x v="4"/>
    <d v="2022-11-18T00:00:00"/>
    <n v="6682"/>
  </r>
  <r>
    <s v="2022111434396795540246177133"/>
    <x v="6"/>
    <n v="143439679"/>
    <n v="5540246177133"/>
    <x v="4"/>
    <d v="2022-11-18T00:00:00"/>
    <n v="8318"/>
  </r>
  <r>
    <s v="2022111434396825540246176699"/>
    <x v="6"/>
    <n v="143439682"/>
    <n v="5540246176699"/>
    <x v="2"/>
    <d v="2022-11-13T00:00:00"/>
    <n v="8352"/>
  </r>
  <r>
    <s v="2022111434396835540246176295"/>
    <x v="6"/>
    <n v="143439683"/>
    <n v="5540246176295"/>
    <x v="2"/>
    <d v="2022-11-13T00:00:00"/>
    <n v="4455"/>
  </r>
  <r>
    <s v="2022111434396905540246191598"/>
    <x v="6"/>
    <n v="143439690"/>
    <n v="5540246191598"/>
    <x v="2"/>
    <d v="2022-11-17T00:00:00"/>
    <n v="1601"/>
  </r>
  <r>
    <s v="2022121434396915540246195943"/>
    <x v="8"/>
    <n v="143439691"/>
    <n v="5540246195943"/>
    <x v="2"/>
    <d v="2022-12-17T00:00:00"/>
    <n v="928"/>
  </r>
  <r>
    <s v="2022121434396915540246195944"/>
    <x v="8"/>
    <n v="143439691"/>
    <n v="5540246195944"/>
    <x v="2"/>
    <d v="2022-12-17T00:00:00"/>
    <n v="928"/>
  </r>
  <r>
    <s v="2022111434397205540246172669"/>
    <x v="6"/>
    <n v="143439720"/>
    <n v="5540246172669"/>
    <x v="2"/>
    <d v="2022-11-14T00:00:00"/>
    <n v="140"/>
  </r>
  <r>
    <s v="2022111434397205540246172978"/>
    <x v="6"/>
    <n v="143439720"/>
    <n v="5540246172978"/>
    <x v="2"/>
    <d v="2022-11-14T00:00:00"/>
    <n v="1253"/>
  </r>
  <r>
    <s v="2022111434397205540246174174"/>
    <x v="6"/>
    <n v="143439720"/>
    <n v="5540246174174"/>
    <x v="2"/>
    <d v="2022-11-14T00:00:00"/>
    <n v="232"/>
  </r>
  <r>
    <s v="2022111434397205540246188175"/>
    <x v="6"/>
    <n v="143439720"/>
    <n v="5540246188175"/>
    <x v="2"/>
    <d v="2022-11-14T00:00:00"/>
    <n v="232"/>
  </r>
  <r>
    <s v="2022111434397235540246171933"/>
    <x v="6"/>
    <n v="143439723"/>
    <n v="5540246171933"/>
    <x v="2"/>
    <d v="2022-11-14T00:00:00"/>
    <n v="1671"/>
  </r>
  <r>
    <s v="2022111434397235540246176294"/>
    <x v="6"/>
    <n v="143439723"/>
    <n v="5540246176294"/>
    <x v="2"/>
    <d v="2022-11-14T00:00:00"/>
    <n v="743"/>
  </r>
  <r>
    <s v="2022111434397235540246176295"/>
    <x v="6"/>
    <n v="143439723"/>
    <n v="5540246176295"/>
    <x v="2"/>
    <d v="2022-11-14T00:00:00"/>
    <n v="7424"/>
  </r>
  <r>
    <s v="2022111434397235540246187987"/>
    <x v="6"/>
    <n v="143439723"/>
    <n v="5540246187987"/>
    <x v="2"/>
    <d v="2022-11-14T00:00:00"/>
    <n v="4455"/>
  </r>
  <r>
    <s v="2022111434397235540246188200"/>
    <x v="6"/>
    <n v="143439723"/>
    <n v="5540246188200"/>
    <x v="2"/>
    <d v="2022-11-14T00:00:00"/>
    <n v="1485"/>
  </r>
  <r>
    <s v="2022111434397265540246194632"/>
    <x v="6"/>
    <n v="143439726"/>
    <n v="5540246194632"/>
    <x v="1"/>
    <d v="2022-11-19T00:00:00"/>
    <n v="1003"/>
  </r>
  <r>
    <s v="2022111434397265540246196046"/>
    <x v="6"/>
    <n v="143439726"/>
    <n v="5540246196046"/>
    <x v="1"/>
    <d v="2022-11-19T00:00:00"/>
    <n v="251"/>
  </r>
  <r>
    <s v="2022111434397315540246194632"/>
    <x v="6"/>
    <n v="143439731"/>
    <n v="5540246194632"/>
    <x v="1"/>
    <d v="2022-11-21T00:00:00"/>
    <n v="1170"/>
  </r>
  <r>
    <s v="2022121434397475540246170256"/>
    <x v="8"/>
    <n v="143439747"/>
    <n v="5540246170256"/>
    <x v="1"/>
    <d v="2022-12-03T00:00:00"/>
    <n v="3174"/>
  </r>
  <r>
    <s v="2022121434397475540246171888"/>
    <x v="8"/>
    <n v="143439747"/>
    <n v="5540246171888"/>
    <x v="1"/>
    <d v="2022-12-03T00:00:00"/>
    <n v="520"/>
  </r>
  <r>
    <s v="2022121434397485540246170256"/>
    <x v="8"/>
    <n v="143439748"/>
    <n v="5540246170256"/>
    <x v="1"/>
    <d v="2022-12-11T00:00:00"/>
    <n v="3174"/>
  </r>
  <r>
    <s v="2022121434397485540246171888"/>
    <x v="8"/>
    <n v="143439748"/>
    <n v="5540246171888"/>
    <x v="1"/>
    <d v="2022-12-11T00:00:00"/>
    <n v="520"/>
  </r>
  <r>
    <s v="2022121434397495540246170256"/>
    <x v="8"/>
    <n v="143439749"/>
    <n v="5540246170256"/>
    <x v="1"/>
    <d v="2022-12-17T00:00:00"/>
    <n v="3112"/>
  </r>
  <r>
    <s v="2022121434397495540246171888"/>
    <x v="8"/>
    <n v="143439749"/>
    <n v="5540246171888"/>
    <x v="1"/>
    <d v="2022-12-17T00:00:00"/>
    <n v="520"/>
  </r>
  <r>
    <s v="2022111434397715540246172669"/>
    <x v="6"/>
    <n v="143439771"/>
    <n v="5540246172669"/>
    <x v="2"/>
    <d v="2022-11-17T00:00:00"/>
    <n v="140"/>
  </r>
  <r>
    <s v="2022111434397715540246191594"/>
    <x v="6"/>
    <n v="143439771"/>
    <n v="5540246191594"/>
    <x v="2"/>
    <d v="2022-11-17T00:00:00"/>
    <n v="1504"/>
  </r>
  <r>
    <s v="2022111434397735540246171933"/>
    <x v="6"/>
    <n v="143439773"/>
    <n v="5540246171933"/>
    <x v="2"/>
    <d v="2022-11-17T00:00:00"/>
    <n v="1114"/>
  </r>
  <r>
    <s v="2022111434397735540246176295"/>
    <x v="6"/>
    <n v="143439773"/>
    <n v="5540246176295"/>
    <x v="2"/>
    <d v="2022-11-17T00:00:00"/>
    <n v="8909"/>
  </r>
  <r>
    <s v="2022111434397735540246187987"/>
    <x v="6"/>
    <n v="143439773"/>
    <n v="5540246187987"/>
    <x v="2"/>
    <d v="2022-11-17T00:00:00"/>
    <n v="4455"/>
  </r>
  <r>
    <s v="2022111434397805540246177133"/>
    <x v="6"/>
    <n v="143439780"/>
    <n v="5540246177133"/>
    <x v="4"/>
    <d v="2022-11-17T00:00:00"/>
    <n v="499"/>
  </r>
  <r>
    <s v="2022111434397805540246192148"/>
    <x v="6"/>
    <n v="143439780"/>
    <n v="5540246192148"/>
    <x v="4"/>
    <d v="2022-11-17T00:00:00"/>
    <n v="22272"/>
  </r>
  <r>
    <s v="2022111434397875540246174095"/>
    <x v="6"/>
    <n v="143439787"/>
    <n v="5540246174095"/>
    <x v="2"/>
    <d v="2022-11-19T00:00:00"/>
    <n v="140"/>
  </r>
  <r>
    <s v="2022111434397875540246175049"/>
    <x v="6"/>
    <n v="143439787"/>
    <n v="5540246175049"/>
    <x v="2"/>
    <d v="2022-11-19T00:00:00"/>
    <n v="557"/>
  </r>
  <r>
    <s v="2022111434397875540246175050"/>
    <x v="6"/>
    <n v="143439787"/>
    <n v="5540246175050"/>
    <x v="2"/>
    <d v="2022-11-19T00:00:00"/>
    <n v="557"/>
  </r>
  <r>
    <s v="2022111434397895540246185562"/>
    <x v="6"/>
    <n v="143439789"/>
    <n v="5540246185562"/>
    <x v="2"/>
    <d v="2022-11-19T00:00:00"/>
    <n v="70"/>
  </r>
  <r>
    <s v="2022111434398035540246176699"/>
    <x v="6"/>
    <n v="143439803"/>
    <n v="5540246176699"/>
    <x v="2"/>
    <d v="2022-11-18T00:00:00"/>
    <n v="8352"/>
  </r>
  <r>
    <s v="2022111434398035540246192102"/>
    <x v="6"/>
    <n v="143439803"/>
    <n v="5540246192102"/>
    <x v="2"/>
    <d v="2022-11-18T00:00:00"/>
    <n v="2005"/>
  </r>
  <r>
    <s v="2022111434398055540246171933"/>
    <x v="6"/>
    <n v="143439805"/>
    <n v="5540246171933"/>
    <x v="2"/>
    <d v="2022-11-18T00:00:00"/>
    <n v="1114"/>
  </r>
  <r>
    <s v="2022111434398055540246176294"/>
    <x v="6"/>
    <n v="143439805"/>
    <n v="5540246176294"/>
    <x v="2"/>
    <d v="2022-11-18T00:00:00"/>
    <n v="1485"/>
  </r>
  <r>
    <s v="2022111434398055540246176295"/>
    <x v="6"/>
    <n v="143439805"/>
    <n v="5540246176295"/>
    <x v="2"/>
    <d v="2022-11-18T00:00:00"/>
    <n v="8909"/>
  </r>
  <r>
    <s v="2022111434398055540246187987"/>
    <x v="6"/>
    <n v="143439805"/>
    <n v="5540246187987"/>
    <x v="2"/>
    <d v="2022-11-18T00:00:00"/>
    <n v="3341"/>
  </r>
  <r>
    <s v="2022111434398065540246191598"/>
    <x v="6"/>
    <n v="143439806"/>
    <n v="5540246191598"/>
    <x v="2"/>
    <d v="2022-11-19T00:00:00"/>
    <n v="1476"/>
  </r>
  <r>
    <s v="2022111434398255540246194632"/>
    <x v="6"/>
    <n v="143439825"/>
    <n v="5540246194632"/>
    <x v="1"/>
    <d v="2022-11-18T00:00:00"/>
    <n v="251"/>
  </r>
  <r>
    <s v="2022111434398255540246195250"/>
    <x v="6"/>
    <n v="143439825"/>
    <n v="5540246195250"/>
    <x v="1"/>
    <d v="2022-11-18T00:00:00"/>
    <n v="58"/>
  </r>
  <r>
    <s v="2022111434398255540246196046"/>
    <x v="6"/>
    <n v="143439825"/>
    <n v="5540246196046"/>
    <x v="1"/>
    <d v="2022-11-18T00:00:00"/>
    <n v="58"/>
  </r>
  <r>
    <s v="2022111434398275540246194632"/>
    <x v="6"/>
    <n v="143439827"/>
    <n v="5540246194632"/>
    <x v="1"/>
    <d v="2022-11-25T00:00:00"/>
    <n v="919"/>
  </r>
  <r>
    <s v="2022111434398275540246196046"/>
    <x v="6"/>
    <n v="143439827"/>
    <n v="5540246196046"/>
    <x v="1"/>
    <d v="2022-11-25T00:00:00"/>
    <n v="251"/>
  </r>
  <r>
    <s v="2022111434398285540246194632"/>
    <x v="6"/>
    <n v="143439828"/>
    <n v="5540246194632"/>
    <x v="1"/>
    <d v="2022-11-27T00:00:00"/>
    <n v="1003"/>
  </r>
  <r>
    <s v="2022111434498575540246172978"/>
    <x v="6"/>
    <n v="143449857"/>
    <n v="5540246172978"/>
    <x v="2"/>
    <d v="2022-11-19T00:00:00"/>
    <n v="836"/>
  </r>
  <r>
    <s v="2022111434498605540246176294"/>
    <x v="6"/>
    <n v="143449860"/>
    <n v="5540246176294"/>
    <x v="2"/>
    <d v="2022-11-19T00:00:00"/>
    <n v="743"/>
  </r>
  <r>
    <s v="2022111434498605540246176295"/>
    <x v="6"/>
    <n v="143449860"/>
    <n v="5540246176295"/>
    <x v="2"/>
    <d v="2022-11-19T00:00:00"/>
    <n v="4455"/>
  </r>
  <r>
    <s v="2022111434498605540246188200"/>
    <x v="6"/>
    <n v="143449860"/>
    <n v="5540246188200"/>
    <x v="2"/>
    <d v="2022-11-19T00:00:00"/>
    <n v="1485"/>
  </r>
  <r>
    <s v="2022111434498625540246172978"/>
    <x v="6"/>
    <n v="143449862"/>
    <n v="5540246172978"/>
    <x v="2"/>
    <d v="2022-11-18T00:00:00"/>
    <n v="3341"/>
  </r>
  <r>
    <s v="2022121434498755540246170256"/>
    <x v="8"/>
    <n v="143449875"/>
    <n v="5540246170256"/>
    <x v="1"/>
    <d v="2022-12-25T00:00:00"/>
    <n v="3174"/>
  </r>
  <r>
    <s v="2022121434498755540246171888"/>
    <x v="8"/>
    <n v="143449875"/>
    <n v="5540246171888"/>
    <x v="1"/>
    <d v="2022-12-25T00:00:00"/>
    <n v="520"/>
  </r>
  <r>
    <s v="2022121434498765540246170256"/>
    <x v="8"/>
    <n v="143449876"/>
    <n v="5540246170256"/>
    <x v="1"/>
    <d v="2022-12-31T00:00:00"/>
    <n v="3112"/>
  </r>
  <r>
    <s v="2022121434498765540246171888"/>
    <x v="8"/>
    <n v="143449876"/>
    <n v="5540246171888"/>
    <x v="1"/>
    <d v="2022-12-31T00:00:00"/>
    <n v="520"/>
  </r>
  <r>
    <s v="2023011434498775540246170256"/>
    <x v="7"/>
    <n v="143449877"/>
    <n v="5540246170256"/>
    <x v="1"/>
    <d v="2023-01-09T00:00:00"/>
    <n v="3174"/>
  </r>
  <r>
    <s v="2023011434498775540246171888"/>
    <x v="7"/>
    <n v="143449877"/>
    <n v="5540246171888"/>
    <x v="1"/>
    <d v="2023-01-09T00:00:00"/>
    <n v="390"/>
  </r>
  <r>
    <s v="2022111434498915540246181016"/>
    <x v="6"/>
    <n v="143449891"/>
    <n v="5540246181016"/>
    <x v="3"/>
    <d v="2022-11-24T00:00:00"/>
    <n v="10691"/>
  </r>
  <r>
    <s v="2022121434499175540246183130"/>
    <x v="8"/>
    <n v="143449917"/>
    <n v="5540246183130"/>
    <x v="4"/>
    <d v="2022-12-02T00:00:00"/>
    <n v="1692"/>
  </r>
  <r>
    <s v="2022121434499175540246183537"/>
    <x v="8"/>
    <n v="143449917"/>
    <n v="5540246183537"/>
    <x v="4"/>
    <d v="2022-12-02T00:00:00"/>
    <n v="961"/>
  </r>
  <r>
    <s v="2022111434499195540246172539"/>
    <x v="6"/>
    <n v="143449919"/>
    <n v="5540246172539"/>
    <x v="2"/>
    <d v="2022-11-21T00:00:00"/>
    <n v="24"/>
  </r>
  <r>
    <s v="2022111434499195540246172669"/>
    <x v="6"/>
    <n v="143449919"/>
    <n v="5540246172669"/>
    <x v="2"/>
    <d v="2022-11-21T00:00:00"/>
    <n v="140"/>
  </r>
  <r>
    <s v="2022111434499195540246172978"/>
    <x v="6"/>
    <n v="143449919"/>
    <n v="5540246172978"/>
    <x v="2"/>
    <d v="2022-11-21T00:00:00"/>
    <n v="752"/>
  </r>
  <r>
    <s v="2022111434499195540246174174"/>
    <x v="6"/>
    <n v="143449919"/>
    <n v="5540246174174"/>
    <x v="2"/>
    <d v="2022-11-21T00:00:00"/>
    <n v="696"/>
  </r>
  <r>
    <s v="2022111434499195540246176699"/>
    <x v="6"/>
    <n v="143449919"/>
    <n v="5540246176699"/>
    <x v="2"/>
    <d v="2022-11-21T00:00:00"/>
    <n v="2924"/>
  </r>
  <r>
    <s v="2022111434499195540246188175"/>
    <x v="6"/>
    <n v="143449919"/>
    <n v="5540246188175"/>
    <x v="2"/>
    <d v="2022-11-21T00:00:00"/>
    <n v="116"/>
  </r>
  <r>
    <s v="2022111434499195540246191594"/>
    <x v="6"/>
    <n v="143449919"/>
    <n v="5540246191594"/>
    <x v="2"/>
    <d v="2022-11-21T00:00:00"/>
    <n v="1476"/>
  </r>
  <r>
    <s v="2022111434499195540246191598"/>
    <x v="6"/>
    <n v="143449919"/>
    <n v="5540246191598"/>
    <x v="2"/>
    <d v="2022-11-21T00:00:00"/>
    <n v="1601"/>
  </r>
  <r>
    <s v="2022111434499225540246176294"/>
    <x v="6"/>
    <n v="143449922"/>
    <n v="5540246176294"/>
    <x v="2"/>
    <d v="2022-11-21T00:00:00"/>
    <n v="743"/>
  </r>
  <r>
    <s v="2022111434499225540246187987"/>
    <x v="6"/>
    <n v="143449922"/>
    <n v="5540246187987"/>
    <x v="2"/>
    <d v="2022-11-21T00:00:00"/>
    <n v="2228"/>
  </r>
  <r>
    <s v="2022111434499225540246188200"/>
    <x v="6"/>
    <n v="143449922"/>
    <n v="5540246188200"/>
    <x v="2"/>
    <d v="2022-11-21T00:00:00"/>
    <n v="1485"/>
  </r>
  <r>
    <s v="2022111434499285540246174095"/>
    <x v="6"/>
    <n v="143449928"/>
    <n v="5540246174095"/>
    <x v="2"/>
    <d v="2022-11-26T00:00:00"/>
    <n v="70"/>
  </r>
  <r>
    <s v="2022111434499285540246175049"/>
    <x v="6"/>
    <n v="143449928"/>
    <n v="5540246175049"/>
    <x v="2"/>
    <d v="2022-11-26T00:00:00"/>
    <n v="557"/>
  </r>
  <r>
    <s v="2022111434499285540246175050"/>
    <x v="6"/>
    <n v="143449928"/>
    <n v="5540246175050"/>
    <x v="2"/>
    <d v="2022-11-26T00:00:00"/>
    <n v="418"/>
  </r>
  <r>
    <s v="2022111434499285540246190743"/>
    <x v="6"/>
    <n v="143449928"/>
    <n v="5540246190743"/>
    <x v="2"/>
    <d v="2022-11-26T00:00:00"/>
    <n v="279"/>
  </r>
  <r>
    <s v="2022121434499295540246196148"/>
    <x v="8"/>
    <n v="143449929"/>
    <n v="5540246196148"/>
    <x v="0"/>
    <d v="2022-12-17T00:00:00"/>
    <n v="975"/>
  </r>
  <r>
    <s v="2022111434499465540246185429"/>
    <x v="6"/>
    <n v="143449946"/>
    <n v="5540246185429"/>
    <x v="2"/>
    <d v="2022-11-27T00:00:00"/>
    <n v="140"/>
  </r>
  <r>
    <s v="2022111434499465540246185562"/>
    <x v="6"/>
    <n v="143449946"/>
    <n v="5540246185562"/>
    <x v="2"/>
    <d v="2022-11-27T00:00:00"/>
    <n v="168"/>
  </r>
  <r>
    <s v="2022111434499465540246186325"/>
    <x v="6"/>
    <n v="143449946"/>
    <n v="5540246186325"/>
    <x v="2"/>
    <d v="2022-11-27T00:00:00"/>
    <n v="140"/>
  </r>
  <r>
    <s v="2022121434499475540246194632"/>
    <x v="8"/>
    <n v="143449947"/>
    <n v="5540246194632"/>
    <x v="1"/>
    <d v="2022-12-02T00:00:00"/>
    <n v="919"/>
  </r>
  <r>
    <s v="2022121434499475540246195250"/>
    <x v="8"/>
    <n v="143449947"/>
    <n v="5540246195250"/>
    <x v="1"/>
    <d v="2022-12-02T00:00:00"/>
    <n v="251"/>
  </r>
  <r>
    <s v="2022121434499475540246196046"/>
    <x v="8"/>
    <n v="143449947"/>
    <n v="5540246196046"/>
    <x v="1"/>
    <d v="2022-12-02T00:00:00"/>
    <n v="168"/>
  </r>
  <r>
    <s v="2022121434499485540246194632"/>
    <x v="8"/>
    <n v="143449948"/>
    <n v="5540246194632"/>
    <x v="1"/>
    <d v="2022-12-05T00:00:00"/>
    <n v="2256"/>
  </r>
  <r>
    <s v="2022121434499495540246194632"/>
    <x v="8"/>
    <n v="143449949"/>
    <n v="5540246194632"/>
    <x v="1"/>
    <d v="2022-12-09T00:00:00"/>
    <n v="1337"/>
  </r>
  <r>
    <s v="2022121434499515540246194632"/>
    <x v="8"/>
    <n v="143449951"/>
    <n v="5540246194632"/>
    <x v="1"/>
    <d v="2022-12-12T00:00:00"/>
    <n v="1365"/>
  </r>
  <r>
    <s v="2022121434499525540246194632"/>
    <x v="8"/>
    <n v="143449952"/>
    <n v="5540246194632"/>
    <x v="1"/>
    <d v="2022-12-16T00:00:00"/>
    <n v="585"/>
  </r>
  <r>
    <s v="2022121434499535540246194632"/>
    <x v="8"/>
    <n v="143449953"/>
    <n v="5540246194632"/>
    <x v="1"/>
    <d v="2022-12-25T00:00:00"/>
    <n v="1086"/>
  </r>
  <r>
    <s v="2023011434499615540246192907"/>
    <x v="7"/>
    <n v="143449961"/>
    <n v="5540246192907"/>
    <x v="3"/>
    <d v="2023-01-01T00:00:00"/>
    <n v="3248"/>
  </r>
  <r>
    <s v="2023011434499625540246192907"/>
    <x v="7"/>
    <n v="143449962"/>
    <n v="5540246192907"/>
    <x v="3"/>
    <d v="2023-01-23T00:00:00"/>
    <n v="11136"/>
  </r>
  <r>
    <s v="2022111434499665540246172978"/>
    <x v="6"/>
    <n v="143449966"/>
    <n v="5540246172978"/>
    <x v="2"/>
    <d v="2022-11-24T00:00:00"/>
    <n v="1671"/>
  </r>
  <r>
    <s v="2022111434499665540246176699"/>
    <x v="6"/>
    <n v="143449966"/>
    <n v="5540246176699"/>
    <x v="2"/>
    <d v="2022-11-24T00:00:00"/>
    <n v="4176"/>
  </r>
  <r>
    <s v="2022111434499665540246188175"/>
    <x v="6"/>
    <n v="143449966"/>
    <n v="5540246188175"/>
    <x v="2"/>
    <d v="2022-11-24T00:00:00"/>
    <n v="116"/>
  </r>
  <r>
    <s v="2022111434499675540246187987"/>
    <x v="6"/>
    <n v="143449967"/>
    <n v="5540246187987"/>
    <x v="2"/>
    <d v="2022-11-24T00:00:00"/>
    <n v="2228"/>
  </r>
  <r>
    <s v="2022111434499675540246188200"/>
    <x v="6"/>
    <n v="143449967"/>
    <n v="5540246188200"/>
    <x v="2"/>
    <d v="2022-11-24T00:00:00"/>
    <n v="1485"/>
  </r>
  <r>
    <s v="2022111434499715540246171759"/>
    <x v="6"/>
    <n v="143449971"/>
    <n v="5540246171759"/>
    <x v="4"/>
    <d v="2022-11-28T00:00:00"/>
    <n v="8352"/>
  </r>
  <r>
    <s v="2022111434499715540246192518"/>
    <x v="6"/>
    <n v="143449971"/>
    <n v="5540246192518"/>
    <x v="4"/>
    <d v="2022-11-28T00:00:00"/>
    <n v="26309"/>
  </r>
  <r>
    <s v="2022111434499745540246192148"/>
    <x v="6"/>
    <n v="143449974"/>
    <n v="5540246192148"/>
    <x v="4"/>
    <d v="2022-11-26T00:00:00"/>
    <n v="45936"/>
  </r>
  <r>
    <s v="2022121434499755540246192148"/>
    <x v="8"/>
    <n v="143449975"/>
    <n v="5540246192148"/>
    <x v="4"/>
    <d v="2022-12-03T00:00:00"/>
    <n v="45936"/>
  </r>
  <r>
    <s v="2022121434499775540246195943"/>
    <x v="8"/>
    <n v="143449977"/>
    <n v="5540246195943"/>
    <x v="2"/>
    <d v="2022-12-25T00:00:00"/>
    <n v="928"/>
  </r>
  <r>
    <s v="2022121434499775540246195944"/>
    <x v="8"/>
    <n v="143449977"/>
    <n v="5540246195944"/>
    <x v="2"/>
    <d v="2022-12-25T00:00:00"/>
    <n v="928"/>
  </r>
  <r>
    <s v="2022121434499785540246195943"/>
    <x v="8"/>
    <n v="143449978"/>
    <n v="5540246195943"/>
    <x v="2"/>
    <d v="2022-12-31T00:00:00"/>
    <n v="928"/>
  </r>
  <r>
    <s v="2022121434499785540246195944"/>
    <x v="8"/>
    <n v="143449978"/>
    <n v="5540246195944"/>
    <x v="2"/>
    <d v="2022-12-31T00:00:00"/>
    <n v="928"/>
  </r>
  <r>
    <s v="2022121434499815540246191596"/>
    <x v="8"/>
    <n v="143449981"/>
    <n v="5540246191596"/>
    <x v="1"/>
    <d v="2022-12-04T00:00:00"/>
    <n v="223"/>
  </r>
  <r>
    <s v="2022111434499965540246171933"/>
    <x v="6"/>
    <n v="143449996"/>
    <n v="5540246171933"/>
    <x v="2"/>
    <d v="2022-11-25T00:00:00"/>
    <n v="669"/>
  </r>
  <r>
    <s v="2022111434499965540246176295"/>
    <x v="6"/>
    <n v="143449996"/>
    <n v="5540246176295"/>
    <x v="2"/>
    <d v="2022-11-25T00:00:00"/>
    <n v="2228"/>
  </r>
  <r>
    <s v="2022111434499965540246187987"/>
    <x v="6"/>
    <n v="143449996"/>
    <n v="5540246187987"/>
    <x v="2"/>
    <d v="2022-11-25T00:00:00"/>
    <n v="3341"/>
  </r>
  <r>
    <s v="2022121434500045540246182684"/>
    <x v="8"/>
    <n v="143450004"/>
    <n v="5540246182684"/>
    <x v="1"/>
    <d v="2022-12-04T00:00:00"/>
    <n v="372"/>
  </r>
  <r>
    <s v="2022121434500045540246194467"/>
    <x v="8"/>
    <n v="143450004"/>
    <n v="5540246194467"/>
    <x v="1"/>
    <d v="2022-12-04T00:00:00"/>
    <n v="12473"/>
  </r>
  <r>
    <s v="2022111434600205540246193878"/>
    <x v="6"/>
    <n v="143460020"/>
    <n v="5540246193878"/>
    <x v="3"/>
    <d v="2022-11-26T00:00:00"/>
    <n v="22272"/>
  </r>
  <r>
    <s v="2022111434600295540246172539"/>
    <x v="6"/>
    <n v="143460029"/>
    <n v="5540246172539"/>
    <x v="2"/>
    <d v="2022-11-26T00:00:00"/>
    <n v="24"/>
  </r>
  <r>
    <s v="2022111434600295540246172669"/>
    <x v="6"/>
    <n v="143460029"/>
    <n v="5540246172669"/>
    <x v="2"/>
    <d v="2022-11-26T00:00:00"/>
    <n v="279"/>
  </r>
  <r>
    <s v="2022111434600295540246172978"/>
    <x v="6"/>
    <n v="143460029"/>
    <n v="5540246172978"/>
    <x v="2"/>
    <d v="2022-11-26T00:00:00"/>
    <n v="1671"/>
  </r>
  <r>
    <s v="2022111434600295540246174174"/>
    <x v="6"/>
    <n v="143460029"/>
    <n v="5540246174174"/>
    <x v="2"/>
    <d v="2022-11-26T00:00:00"/>
    <n v="232"/>
  </r>
  <r>
    <s v="2022111434600295540246176699"/>
    <x v="6"/>
    <n v="143460029"/>
    <n v="5540246176699"/>
    <x v="2"/>
    <d v="2022-11-26T00:00:00"/>
    <n v="4176"/>
  </r>
  <r>
    <s v="2022111434600305540246171933"/>
    <x v="6"/>
    <n v="143460030"/>
    <n v="5540246171933"/>
    <x v="2"/>
    <d v="2022-11-26T00:00:00"/>
    <n v="557"/>
  </r>
  <r>
    <s v="2022111434600305540246176295"/>
    <x v="6"/>
    <n v="143460030"/>
    <n v="5540246176295"/>
    <x v="2"/>
    <d v="2022-11-26T00:00:00"/>
    <n v="8909"/>
  </r>
  <r>
    <s v="2022111434600305540246187987"/>
    <x v="6"/>
    <n v="143460030"/>
    <n v="5540246187987"/>
    <x v="2"/>
    <d v="2022-11-26T00:00:00"/>
    <n v="1671"/>
  </r>
  <r>
    <s v="2022121434600355540246181061"/>
    <x v="8"/>
    <n v="143460035"/>
    <n v="5540246181061"/>
    <x v="3"/>
    <d v="2022-12-10T00:00:00"/>
    <n v="1964"/>
  </r>
  <r>
    <s v="2022121434600355540246185278"/>
    <x v="8"/>
    <n v="143460035"/>
    <n v="5540246185278"/>
    <x v="3"/>
    <d v="2022-12-10T00:00:00"/>
    <n v="2239"/>
  </r>
  <r>
    <s v="2022121434600375540246183130"/>
    <x v="8"/>
    <n v="143460037"/>
    <n v="5540246183130"/>
    <x v="4"/>
    <d v="2022-12-11T00:00:00"/>
    <n v="2256"/>
  </r>
  <r>
    <s v="2022121434600375540246183538"/>
    <x v="8"/>
    <n v="143460037"/>
    <n v="5540246183538"/>
    <x v="4"/>
    <d v="2022-12-11T00:00:00"/>
    <n v="919"/>
  </r>
  <r>
    <s v="2022121434600445540246174095"/>
    <x v="8"/>
    <n v="143460044"/>
    <n v="5540246174095"/>
    <x v="2"/>
    <d v="2022-12-03T00:00:00"/>
    <n v="140"/>
  </r>
  <r>
    <s v="2022121434600445540246175047"/>
    <x v="8"/>
    <n v="143460044"/>
    <n v="5540246175047"/>
    <x v="2"/>
    <d v="2022-12-03T00:00:00"/>
    <n v="279"/>
  </r>
  <r>
    <s v="2022121434600445540246175049"/>
    <x v="8"/>
    <n v="143460044"/>
    <n v="5540246175049"/>
    <x v="2"/>
    <d v="2022-12-03T00:00:00"/>
    <n v="557"/>
  </r>
  <r>
    <s v="2022121434600445540246190743"/>
    <x v="8"/>
    <n v="143460044"/>
    <n v="5540246190743"/>
    <x v="2"/>
    <d v="2022-12-03T00:00:00"/>
    <n v="279"/>
  </r>
  <r>
    <s v="2022121434600455540246183587"/>
    <x v="8"/>
    <n v="143460045"/>
    <n v="5540246183587"/>
    <x v="4"/>
    <d v="2022-12-04T00:00:00"/>
    <n v="502"/>
  </r>
  <r>
    <s v="2022121434600455540246183589"/>
    <x v="8"/>
    <n v="143460045"/>
    <n v="5540246183589"/>
    <x v="4"/>
    <d v="2022-12-04T00:00:00"/>
    <n v="650"/>
  </r>
  <r>
    <s v="2022121434600455540246186352"/>
    <x v="8"/>
    <n v="143460045"/>
    <n v="5540246186352"/>
    <x v="4"/>
    <d v="2022-12-04T00:00:00"/>
    <n v="1880"/>
  </r>
  <r>
    <s v="2022121434600475540246183558"/>
    <x v="8"/>
    <n v="143460047"/>
    <n v="5540246183558"/>
    <x v="4"/>
    <d v="2022-12-09T00:00:00"/>
    <n v="2784"/>
  </r>
  <r>
    <s v="2022121434600475540246192209"/>
    <x v="8"/>
    <n v="143460047"/>
    <n v="5540246192209"/>
    <x v="4"/>
    <d v="2022-12-09T00:00:00"/>
    <n v="2228"/>
  </r>
  <r>
    <s v="2022121434600475540246192462"/>
    <x v="8"/>
    <n v="143460047"/>
    <n v="5540246192462"/>
    <x v="4"/>
    <d v="2022-12-09T00:00:00"/>
    <n v="1114"/>
  </r>
  <r>
    <s v="2022121434600475540246192594"/>
    <x v="8"/>
    <n v="143460047"/>
    <n v="5540246192594"/>
    <x v="4"/>
    <d v="2022-12-09T00:00:00"/>
    <n v="743"/>
  </r>
  <r>
    <s v="2022121434600475540246192831"/>
    <x v="8"/>
    <n v="143460047"/>
    <n v="5540246192831"/>
    <x v="4"/>
    <d v="2022-12-09T00:00:00"/>
    <n v="1300"/>
  </r>
  <r>
    <s v="2022121434600485540246187995"/>
    <x v="8"/>
    <n v="143460048"/>
    <n v="5540246187995"/>
    <x v="0"/>
    <d v="2022-12-05T00:00:00"/>
    <n v="1318"/>
  </r>
  <r>
    <s v="2022121434600515540246177133"/>
    <x v="8"/>
    <n v="143460051"/>
    <n v="5540246177133"/>
    <x v="4"/>
    <d v="2022-12-11T00:00:00"/>
    <n v="18375"/>
  </r>
  <r>
    <s v="2022121434600525540246192148"/>
    <x v="8"/>
    <n v="143460052"/>
    <n v="5540246192148"/>
    <x v="4"/>
    <d v="2022-12-11T00:00:00"/>
    <n v="45936"/>
  </r>
  <r>
    <s v="2022121434600545540246194632"/>
    <x v="8"/>
    <n v="143460054"/>
    <n v="5540246194632"/>
    <x v="1"/>
    <d v="2022-12-24T00:00:00"/>
    <n v="1056"/>
  </r>
  <r>
    <s v="2022121434600565540246185429"/>
    <x v="8"/>
    <n v="143460056"/>
    <n v="5540246185429"/>
    <x v="2"/>
    <d v="2022-12-03T00:00:00"/>
    <n v="70"/>
  </r>
  <r>
    <s v="2022111434600705540246174174"/>
    <x v="6"/>
    <n v="143460070"/>
    <n v="5540246174174"/>
    <x v="2"/>
    <d v="2022-11-27T00:00:00"/>
    <n v="464"/>
  </r>
  <r>
    <s v="2022111434600705540246176699"/>
    <x v="6"/>
    <n v="143460070"/>
    <n v="5540246176699"/>
    <x v="2"/>
    <d v="2022-11-27T00:00:00"/>
    <n v="3968"/>
  </r>
  <r>
    <s v="2022111434600705540246188175"/>
    <x v="6"/>
    <n v="143460070"/>
    <n v="5540246188175"/>
    <x v="2"/>
    <d v="2022-11-27T00:00:00"/>
    <n v="464"/>
  </r>
  <r>
    <s v="2022111434600705540246192102"/>
    <x v="6"/>
    <n v="143460070"/>
    <n v="5540246192102"/>
    <x v="2"/>
    <d v="2022-11-27T00:00:00"/>
    <n v="2005"/>
  </r>
  <r>
    <s v="2022111434600735540246171933"/>
    <x v="6"/>
    <n v="143460073"/>
    <n v="5540246171933"/>
    <x v="2"/>
    <d v="2022-11-27T00:00:00"/>
    <n v="1114"/>
  </r>
  <r>
    <s v="2022111434600735540246176294"/>
    <x v="6"/>
    <n v="143460073"/>
    <n v="5540246176294"/>
    <x v="2"/>
    <d v="2022-11-27T00:00:00"/>
    <n v="743"/>
  </r>
  <r>
    <s v="2022111434600735540246187987"/>
    <x v="6"/>
    <n v="143460073"/>
    <n v="5540246187987"/>
    <x v="2"/>
    <d v="2022-11-27T00:00:00"/>
    <n v="3341"/>
  </r>
  <r>
    <s v="2022111434600735540246188200"/>
    <x v="6"/>
    <n v="143460073"/>
    <n v="5540246188200"/>
    <x v="2"/>
    <d v="2022-11-27T00:00:00"/>
    <n v="1485"/>
  </r>
  <r>
    <s v="2022121434600755540246194632"/>
    <x v="8"/>
    <n v="143460075"/>
    <n v="5540246194632"/>
    <x v="1"/>
    <d v="2022-12-15T00:00:00"/>
    <n v="293"/>
  </r>
  <r>
    <s v="2022121434600755540246195250"/>
    <x v="8"/>
    <n v="143460075"/>
    <n v="5540246195250"/>
    <x v="1"/>
    <d v="2022-12-15T00:00:00"/>
    <n v="121"/>
  </r>
  <r>
    <s v="2022121434600755540246196046"/>
    <x v="8"/>
    <n v="143460075"/>
    <n v="5540246196046"/>
    <x v="1"/>
    <d v="2022-12-15T00:00:00"/>
    <n v="84"/>
  </r>
  <r>
    <s v="2022111434600915540246172669"/>
    <x v="6"/>
    <n v="143460091"/>
    <n v="5540246172669"/>
    <x v="2"/>
    <d v="2022-11-28T00:00:00"/>
    <n v="195"/>
  </r>
  <r>
    <s v="2022111434600915540246174174"/>
    <x v="6"/>
    <n v="143460091"/>
    <n v="5540246174174"/>
    <x v="2"/>
    <d v="2022-11-28T00:00:00"/>
    <n v="232"/>
  </r>
  <r>
    <s v="2022111434600915540246176699"/>
    <x v="6"/>
    <n v="143460091"/>
    <n v="5540246176699"/>
    <x v="2"/>
    <d v="2022-11-28T00:00:00"/>
    <n v="8352"/>
  </r>
  <r>
    <s v="2022111434600915540246192102"/>
    <x v="6"/>
    <n v="143460091"/>
    <n v="5540246192102"/>
    <x v="2"/>
    <d v="2022-11-28T00:00:00"/>
    <n v="2005"/>
  </r>
  <r>
    <s v="2022111434600925540246171933"/>
    <x v="6"/>
    <n v="143460092"/>
    <n v="5540246171933"/>
    <x v="2"/>
    <d v="2022-11-28T00:00:00"/>
    <n v="1114"/>
  </r>
  <r>
    <s v="2022111434600925540246176295"/>
    <x v="6"/>
    <n v="143460092"/>
    <n v="5540246176295"/>
    <x v="2"/>
    <d v="2022-11-28T00:00:00"/>
    <n v="5940"/>
  </r>
  <r>
    <s v="2022111434600925540246187987"/>
    <x v="6"/>
    <n v="143460092"/>
    <n v="5540246187987"/>
    <x v="2"/>
    <d v="2022-11-28T00:00:00"/>
    <n v="4455"/>
  </r>
  <r>
    <s v="2022111434600925540246188200"/>
    <x v="6"/>
    <n v="143460092"/>
    <n v="5540246188200"/>
    <x v="2"/>
    <d v="2022-11-28T00:00:00"/>
    <n v="706"/>
  </r>
  <r>
    <s v="2022121434600955540246175049"/>
    <x v="8"/>
    <n v="143460095"/>
    <n v="5540246175049"/>
    <x v="2"/>
    <d v="2022-12-05T00:00:00"/>
    <n v="836"/>
  </r>
  <r>
    <s v="2022121434600965540246192148"/>
    <x v="8"/>
    <n v="143460096"/>
    <n v="5540246192148"/>
    <x v="4"/>
    <d v="2022-12-18T00:00:00"/>
    <n v="45936"/>
  </r>
  <r>
    <s v="2022121434601075540246196466"/>
    <x v="8"/>
    <n v="143460107"/>
    <n v="5540246196466"/>
    <x v="1"/>
    <d v="2022-12-04T00:00:00"/>
    <n v="1782"/>
  </r>
  <r>
    <s v="2022121434601355540246183547"/>
    <x v="8"/>
    <n v="143460135"/>
    <n v="5540246183547"/>
    <x v="3"/>
    <d v="2022-12-10T00:00:00"/>
    <n v="8909"/>
  </r>
  <r>
    <s v="2022121434601525540246171933"/>
    <x v="8"/>
    <n v="143460152"/>
    <n v="5540246171933"/>
    <x v="2"/>
    <d v="2022-12-02T00:00:00"/>
    <n v="2116"/>
  </r>
  <r>
    <s v="2022121434601525540246176294"/>
    <x v="8"/>
    <n v="143460152"/>
    <n v="5540246176294"/>
    <x v="2"/>
    <d v="2022-12-02T00:00:00"/>
    <n v="743"/>
  </r>
  <r>
    <s v="2022121434601525540246176295"/>
    <x v="8"/>
    <n v="143460152"/>
    <n v="5540246176295"/>
    <x v="2"/>
    <d v="2022-12-02T00:00:00"/>
    <n v="4455"/>
  </r>
  <r>
    <s v="2022121434601525540246187987"/>
    <x v="8"/>
    <n v="143460152"/>
    <n v="5540246187987"/>
    <x v="2"/>
    <d v="2022-12-02T00:00:00"/>
    <n v="6682"/>
  </r>
  <r>
    <s v="2022121434601525540246188200"/>
    <x v="8"/>
    <n v="143460152"/>
    <n v="5540246188200"/>
    <x v="2"/>
    <d v="2022-12-02T00:00:00"/>
    <n v="1485"/>
  </r>
  <r>
    <s v="2022121434601535540246172539"/>
    <x v="8"/>
    <n v="143460153"/>
    <n v="5540246172539"/>
    <x v="2"/>
    <d v="2022-12-02T00:00:00"/>
    <n v="47"/>
  </r>
  <r>
    <s v="2022121434601535540246172669"/>
    <x v="8"/>
    <n v="143460153"/>
    <n v="5540246172669"/>
    <x v="2"/>
    <d v="2022-12-02T00:00:00"/>
    <n v="279"/>
  </r>
  <r>
    <s v="2022121434601535540246172978"/>
    <x v="8"/>
    <n v="143460153"/>
    <n v="5540246172978"/>
    <x v="2"/>
    <d v="2022-12-02T00:00:00"/>
    <n v="1671"/>
  </r>
  <r>
    <s v="2022121434601535540246174174"/>
    <x v="8"/>
    <n v="143460153"/>
    <n v="5540246174174"/>
    <x v="2"/>
    <d v="2022-12-02T00:00:00"/>
    <n v="232"/>
  </r>
  <r>
    <s v="2022121434601535540246176699"/>
    <x v="8"/>
    <n v="143460153"/>
    <n v="5540246176699"/>
    <x v="2"/>
    <d v="2022-12-02T00:00:00"/>
    <n v="4176"/>
  </r>
  <r>
    <s v="2022121434601575540246185562"/>
    <x v="8"/>
    <n v="143460157"/>
    <n v="5540246185562"/>
    <x v="2"/>
    <d v="2022-12-05T00:00:00"/>
    <n v="140"/>
  </r>
  <r>
    <s v="2022121434601575540246186325"/>
    <x v="8"/>
    <n v="143460157"/>
    <n v="5540246186325"/>
    <x v="2"/>
    <d v="2022-12-05T00:00:00"/>
    <n v="279"/>
  </r>
  <r>
    <s v="2022121434601585540246175047"/>
    <x v="8"/>
    <n v="143460158"/>
    <n v="5540246175047"/>
    <x v="2"/>
    <d v="2022-12-05T00:00:00"/>
    <n v="279"/>
  </r>
  <r>
    <s v="2022121434601995540246176294"/>
    <x v="8"/>
    <n v="143460199"/>
    <n v="5540246176294"/>
    <x v="2"/>
    <d v="2022-12-03T00:00:00"/>
    <n v="2228"/>
  </r>
  <r>
    <s v="2022121434601995540246176295"/>
    <x v="8"/>
    <n v="143460199"/>
    <n v="5540246176295"/>
    <x v="2"/>
    <d v="2022-12-03T00:00:00"/>
    <n v="4084"/>
  </r>
  <r>
    <s v="2022121434601995540246187987"/>
    <x v="8"/>
    <n v="143460199"/>
    <n v="5540246187987"/>
    <x v="2"/>
    <d v="2022-12-03T00:00:00"/>
    <n v="4455"/>
  </r>
  <r>
    <s v="2022121434601995540246188200"/>
    <x v="8"/>
    <n v="143460199"/>
    <n v="5540246188200"/>
    <x v="2"/>
    <d v="2022-12-03T00:00:00"/>
    <n v="743"/>
  </r>
  <r>
    <s v="2022121434602005540246172978"/>
    <x v="8"/>
    <n v="143460200"/>
    <n v="5540246172978"/>
    <x v="2"/>
    <d v="2022-12-03T00:00:00"/>
    <n v="1671"/>
  </r>
  <r>
    <s v="2022121434602005540246176699"/>
    <x v="8"/>
    <n v="143460200"/>
    <n v="5540246176699"/>
    <x v="2"/>
    <d v="2022-12-03T00:00:00"/>
    <n v="8352"/>
  </r>
  <r>
    <s v="2022121434702285540246172669"/>
    <x v="8"/>
    <n v="143470228"/>
    <n v="5540246172669"/>
    <x v="2"/>
    <d v="2022-12-04T00:00:00"/>
    <n v="279"/>
  </r>
  <r>
    <s v="2022121434702285540246176699"/>
    <x v="8"/>
    <n v="143470228"/>
    <n v="5540246176699"/>
    <x v="2"/>
    <d v="2022-12-04T00:00:00"/>
    <n v="3341"/>
  </r>
  <r>
    <s v="2022121434702295540246176295"/>
    <x v="8"/>
    <n v="143470229"/>
    <n v="5540246176295"/>
    <x v="2"/>
    <d v="2022-12-04T00:00:00"/>
    <n v="7424"/>
  </r>
  <r>
    <s v="2022121434702295540246187987"/>
    <x v="8"/>
    <n v="143470229"/>
    <n v="5540246187987"/>
    <x v="2"/>
    <d v="2022-12-04T00:00:00"/>
    <n v="4455"/>
  </r>
  <r>
    <s v="2022121434702295540246188200"/>
    <x v="8"/>
    <n v="143470229"/>
    <n v="5540246188200"/>
    <x v="2"/>
    <d v="2022-12-04T00:00:00"/>
    <n v="1114"/>
  </r>
  <r>
    <s v="2022121434702305540246175049"/>
    <x v="8"/>
    <n v="143470230"/>
    <n v="5540246175049"/>
    <x v="2"/>
    <d v="2022-12-10T00:00:00"/>
    <n v="1114"/>
  </r>
  <r>
    <s v="2022121434702305540246175050"/>
    <x v="8"/>
    <n v="143470230"/>
    <n v="5540246175050"/>
    <x v="2"/>
    <d v="2022-12-10T00:00:00"/>
    <n v="1114"/>
  </r>
  <r>
    <s v="2022121434702305540246190743"/>
    <x v="8"/>
    <n v="143470230"/>
    <n v="5540246190743"/>
    <x v="2"/>
    <d v="2022-12-10T00:00:00"/>
    <n v="279"/>
  </r>
  <r>
    <s v="2022121434702465540246182684"/>
    <x v="8"/>
    <n v="143470246"/>
    <n v="5540246182684"/>
    <x v="1"/>
    <d v="2022-12-12T00:00:00"/>
    <n v="140"/>
  </r>
  <r>
    <s v="2022121434702465540246183844"/>
    <x v="8"/>
    <n v="143470246"/>
    <n v="5540246183844"/>
    <x v="1"/>
    <d v="2022-12-12T00:00:00"/>
    <n v="186"/>
  </r>
  <r>
    <s v="2022121434702465540246194467"/>
    <x v="8"/>
    <n v="143470246"/>
    <n v="5540246194467"/>
    <x v="1"/>
    <d v="2022-12-12T00:00:00"/>
    <n v="12473"/>
  </r>
  <r>
    <s v="2022121434702555540246171759"/>
    <x v="8"/>
    <n v="143470255"/>
    <n v="5540246171759"/>
    <x v="4"/>
    <d v="2022-12-22T00:00:00"/>
    <n v="3341"/>
  </r>
  <r>
    <s v="2022121434702555540246177133"/>
    <x v="8"/>
    <n v="143470255"/>
    <n v="5540246177133"/>
    <x v="4"/>
    <d v="2022-12-22T00:00:00"/>
    <n v="10023"/>
  </r>
  <r>
    <s v="2022121434702555540246192148"/>
    <x v="8"/>
    <n v="143470255"/>
    <n v="5540246192148"/>
    <x v="4"/>
    <d v="2022-12-22T00:00:00"/>
    <n v="6960"/>
  </r>
  <r>
    <s v="2022121434702555540246192518"/>
    <x v="8"/>
    <n v="143470255"/>
    <n v="5540246192518"/>
    <x v="4"/>
    <d v="2022-12-22T00:00:00"/>
    <n v="5847"/>
  </r>
  <r>
    <s v="2022121434702755540246176294"/>
    <x v="8"/>
    <n v="143470275"/>
    <n v="5540246176294"/>
    <x v="2"/>
    <d v="2022-12-05T00:00:00"/>
    <n v="1485"/>
  </r>
  <r>
    <s v="2022121434702755540246176295"/>
    <x v="8"/>
    <n v="143470275"/>
    <n v="5540246176295"/>
    <x v="2"/>
    <d v="2022-12-05T00:00:00"/>
    <n v="7424"/>
  </r>
  <r>
    <s v="2022121434702755540246187987"/>
    <x v="8"/>
    <n v="143470275"/>
    <n v="5540246187987"/>
    <x v="2"/>
    <d v="2022-12-05T00:00:00"/>
    <n v="4455"/>
  </r>
  <r>
    <s v="2022121434702765540246174174"/>
    <x v="8"/>
    <n v="143470276"/>
    <n v="5540246174174"/>
    <x v="2"/>
    <d v="2022-12-05T00:00:00"/>
    <n v="232"/>
  </r>
  <r>
    <s v="2022121434702765540246176699"/>
    <x v="8"/>
    <n v="143470276"/>
    <n v="5540246176699"/>
    <x v="2"/>
    <d v="2022-12-05T00:00:00"/>
    <n v="8352"/>
  </r>
  <r>
    <s v="2022121434702765540246192102"/>
    <x v="8"/>
    <n v="143470276"/>
    <n v="5540246192102"/>
    <x v="2"/>
    <d v="2022-12-05T00:00:00"/>
    <n v="4009"/>
  </r>
  <r>
    <s v="2022121434703135540246194632"/>
    <x v="8"/>
    <n v="143470313"/>
    <n v="5540246194632"/>
    <x v="1"/>
    <d v="2022-12-31T00:00:00"/>
    <n v="919"/>
  </r>
  <r>
    <s v="2022121434703175540246194467"/>
    <x v="8"/>
    <n v="143470317"/>
    <n v="5540246194467"/>
    <x v="1"/>
    <d v="2022-12-19T00:00:00"/>
    <n v="58743"/>
  </r>
  <r>
    <s v="2022121434703305540246174174"/>
    <x v="8"/>
    <n v="143470330"/>
    <n v="5540246174174"/>
    <x v="2"/>
    <d v="2022-12-08T00:00:00"/>
    <n v="464"/>
  </r>
  <r>
    <s v="2022121434703325540246176295"/>
    <x v="8"/>
    <n v="143470332"/>
    <n v="5540246176295"/>
    <x v="2"/>
    <d v="2022-12-08T00:00:00"/>
    <n v="4455"/>
  </r>
  <r>
    <s v="2022121434703325540246187987"/>
    <x v="8"/>
    <n v="143470332"/>
    <n v="5540246187987"/>
    <x v="2"/>
    <d v="2022-12-08T00:00:00"/>
    <n v="6682"/>
  </r>
  <r>
    <s v="2022121434703345540246177133"/>
    <x v="8"/>
    <n v="143470334"/>
    <n v="5540246177133"/>
    <x v="4"/>
    <d v="2022-12-26T00:00:00"/>
    <n v="9466"/>
  </r>
  <r>
    <s v="2022121434703345540246192148"/>
    <x v="8"/>
    <n v="143470334"/>
    <n v="5540246192148"/>
    <x v="4"/>
    <d v="2022-12-26T00:00:00"/>
    <n v="15312"/>
  </r>
  <r>
    <s v="2022121434703355540246190727"/>
    <x v="8"/>
    <n v="143470335"/>
    <n v="5540246190727"/>
    <x v="1"/>
    <d v="2022-12-22T00:00:00"/>
    <n v="877"/>
  </r>
  <r>
    <s v="2022121434703395540246186325"/>
    <x v="8"/>
    <n v="143470339"/>
    <n v="5540246186325"/>
    <x v="2"/>
    <d v="2022-12-10T00:00:00"/>
    <n v="418"/>
  </r>
  <r>
    <s v="2022121434703405540246173472"/>
    <x v="8"/>
    <n v="143470340"/>
    <n v="5540246173472"/>
    <x v="2"/>
    <d v="2022-12-12T00:00:00"/>
    <n v="279"/>
  </r>
  <r>
    <s v="2022121434703405540246174095"/>
    <x v="8"/>
    <n v="143470340"/>
    <n v="5540246174095"/>
    <x v="2"/>
    <d v="2022-12-12T00:00:00"/>
    <n v="70"/>
  </r>
  <r>
    <s v="2022121434703405540246175047"/>
    <x v="8"/>
    <n v="143470340"/>
    <n v="5540246175047"/>
    <x v="2"/>
    <d v="2022-12-12T00:00:00"/>
    <n v="418"/>
  </r>
  <r>
    <s v="2022121434703405540246175049"/>
    <x v="8"/>
    <n v="143470340"/>
    <n v="5540246175049"/>
    <x v="2"/>
    <d v="2022-12-12T00:00:00"/>
    <n v="557"/>
  </r>
  <r>
    <s v="2022121434703405540246175050"/>
    <x v="8"/>
    <n v="143470340"/>
    <n v="5540246175050"/>
    <x v="2"/>
    <d v="2022-12-12T00:00:00"/>
    <n v="557"/>
  </r>
  <r>
    <s v="2022121434703565540246183554"/>
    <x v="8"/>
    <n v="143470356"/>
    <n v="5540246183554"/>
    <x v="4"/>
    <d v="2022-12-22T00:00:00"/>
    <n v="891"/>
  </r>
  <r>
    <s v="2022121434703565540246183558"/>
    <x v="8"/>
    <n v="143470356"/>
    <n v="5540246183558"/>
    <x v="4"/>
    <d v="2022-12-15T00:00:00"/>
    <n v="2599"/>
  </r>
  <r>
    <s v="2022121434703565540246183560"/>
    <x v="8"/>
    <n v="143470356"/>
    <n v="5540246183560"/>
    <x v="4"/>
    <d v="2022-12-22T00:00:00"/>
    <n v="446"/>
  </r>
  <r>
    <s v="2022121434703565540246192209"/>
    <x v="8"/>
    <n v="143470356"/>
    <n v="5540246192209"/>
    <x v="4"/>
    <d v="2022-12-15T00:00:00"/>
    <n v="2228"/>
  </r>
  <r>
    <s v="2022121434703565540246192462"/>
    <x v="8"/>
    <n v="143470356"/>
    <n v="5540246192462"/>
    <x v="4"/>
    <d v="2022-12-15T00:00:00"/>
    <n v="1114"/>
  </r>
  <r>
    <s v="2022121434703565540246192594"/>
    <x v="8"/>
    <n v="143470356"/>
    <n v="5540246192594"/>
    <x v="4"/>
    <d v="2022-12-15T00:00:00"/>
    <n v="1485"/>
  </r>
  <r>
    <s v="2022121434703565540246192831"/>
    <x v="8"/>
    <n v="143470356"/>
    <n v="5540246192831"/>
    <x v="4"/>
    <d v="2022-12-15T00:00:00"/>
    <n v="1300"/>
  </r>
  <r>
    <s v="2022121434703635540246173906"/>
    <x v="8"/>
    <n v="143470363"/>
    <n v="5540246173906"/>
    <x v="3"/>
    <d v="2022-12-17T00:00:00"/>
    <n v="3267"/>
  </r>
  <r>
    <s v="2022121434703635540246181016"/>
    <x v="8"/>
    <n v="143470363"/>
    <n v="5540246181016"/>
    <x v="3"/>
    <d v="2022-12-17T00:00:00"/>
    <n v="7128"/>
  </r>
  <r>
    <s v="2022121434703825540246172978"/>
    <x v="8"/>
    <n v="143470382"/>
    <n v="5540246172978"/>
    <x v="2"/>
    <d v="2022-12-09T00:00:00"/>
    <n v="836"/>
  </r>
  <r>
    <s v="2022121434703825540246188175"/>
    <x v="8"/>
    <n v="143470382"/>
    <n v="5540246188175"/>
    <x v="2"/>
    <d v="2022-12-09T00:00:00"/>
    <n v="186"/>
  </r>
  <r>
    <s v="2022121434804325540246172539"/>
    <x v="8"/>
    <n v="143480432"/>
    <n v="5540246172539"/>
    <x v="2"/>
    <d v="2022-12-10T00:00:00"/>
    <n v="47"/>
  </r>
  <r>
    <s v="2022121434804325540246172978"/>
    <x v="8"/>
    <n v="143480432"/>
    <n v="5540246172978"/>
    <x v="2"/>
    <d v="2022-12-10T00:00:00"/>
    <n v="1671"/>
  </r>
  <r>
    <s v="2022121434804325540246174174"/>
    <x v="8"/>
    <n v="143480432"/>
    <n v="5540246174174"/>
    <x v="2"/>
    <d v="2022-12-10T00:00:00"/>
    <n v="464"/>
  </r>
  <r>
    <s v="2022121434804325540246176699"/>
    <x v="8"/>
    <n v="143480432"/>
    <n v="5540246176699"/>
    <x v="2"/>
    <d v="2022-12-10T00:00:00"/>
    <n v="6264"/>
  </r>
  <r>
    <s v="2022121434804335540246176295"/>
    <x v="8"/>
    <n v="143480433"/>
    <n v="5540246176295"/>
    <x v="2"/>
    <d v="2022-12-10T00:00:00"/>
    <n v="7424"/>
  </r>
  <r>
    <s v="2022121434804805540246187987"/>
    <x v="8"/>
    <n v="143480480"/>
    <n v="5540246187987"/>
    <x v="2"/>
    <d v="2022-12-11T00:00:00"/>
    <n v="2228"/>
  </r>
  <r>
    <s v="2022121434804815540246172669"/>
    <x v="8"/>
    <n v="143480481"/>
    <n v="5540246172669"/>
    <x v="2"/>
    <d v="2022-12-11T00:00:00"/>
    <n v="279"/>
  </r>
  <r>
    <s v="2022121434804815540246172978"/>
    <x v="8"/>
    <n v="143480481"/>
    <n v="5540246172978"/>
    <x v="2"/>
    <d v="2022-12-11T00:00:00"/>
    <n v="836"/>
  </r>
  <r>
    <s v="2022121434804815540246174174"/>
    <x v="8"/>
    <n v="143480481"/>
    <n v="5540246174174"/>
    <x v="2"/>
    <d v="2022-12-11T00:00:00"/>
    <n v="232"/>
  </r>
  <r>
    <s v="2022121434804815540246192102"/>
    <x v="8"/>
    <n v="143480481"/>
    <n v="5540246192102"/>
    <x v="2"/>
    <d v="2022-12-11T00:00:00"/>
    <n v="4009"/>
  </r>
  <r>
    <s v="2022121434804855540246186325"/>
    <x v="8"/>
    <n v="143480485"/>
    <n v="5540246186325"/>
    <x v="2"/>
    <d v="2022-12-12T00:00:00"/>
    <n v="140"/>
  </r>
  <r>
    <s v="2022121434804895540246173472"/>
    <x v="8"/>
    <n v="143480489"/>
    <n v="5540246173472"/>
    <x v="2"/>
    <d v="2022-12-16T00:00:00"/>
    <n v="279"/>
  </r>
  <r>
    <s v="2022121434804895540246175047"/>
    <x v="8"/>
    <n v="143480489"/>
    <n v="5540246175047"/>
    <x v="2"/>
    <d v="2022-12-16T00:00:00"/>
    <n v="209"/>
  </r>
  <r>
    <s v="2022121434804895540246175049"/>
    <x v="8"/>
    <n v="143480489"/>
    <n v="5540246175049"/>
    <x v="2"/>
    <d v="2022-12-16T00:00:00"/>
    <n v="557"/>
  </r>
  <r>
    <s v="2022121434804895540246175050"/>
    <x v="8"/>
    <n v="143480489"/>
    <n v="5540246175050"/>
    <x v="2"/>
    <d v="2022-12-16T00:00:00"/>
    <n v="557"/>
  </r>
  <r>
    <s v="2022121434805055540246192102"/>
    <x v="8"/>
    <n v="143480505"/>
    <n v="5540246192102"/>
    <x v="2"/>
    <d v="2022-12-10T00:00:00"/>
    <n v="6014"/>
  </r>
  <r>
    <s v="2022121434805135540246171933"/>
    <x v="8"/>
    <n v="143480513"/>
    <n v="5540246171933"/>
    <x v="2"/>
    <d v="2022-12-12T00:00:00"/>
    <n v="2228"/>
  </r>
  <r>
    <s v="2022121434805135540246176294"/>
    <x v="8"/>
    <n v="143480513"/>
    <n v="5540246176294"/>
    <x v="2"/>
    <d v="2022-12-12T00:00:00"/>
    <n v="1485"/>
  </r>
  <r>
    <s v="2022121434805135540246176295"/>
    <x v="8"/>
    <n v="143480513"/>
    <n v="5540246176295"/>
    <x v="2"/>
    <d v="2022-12-12T00:00:00"/>
    <n v="7424"/>
  </r>
  <r>
    <s v="2022121434805135540246187987"/>
    <x v="8"/>
    <n v="143480513"/>
    <n v="5540246187987"/>
    <x v="2"/>
    <d v="2022-12-12T00:00:00"/>
    <n v="3341"/>
  </r>
  <r>
    <s v="2022121434805145540246172539"/>
    <x v="8"/>
    <n v="143480514"/>
    <n v="5540246172539"/>
    <x v="2"/>
    <d v="2022-12-12T00:00:00"/>
    <n v="47"/>
  </r>
  <r>
    <s v="2022121434805145540246172669"/>
    <x v="8"/>
    <n v="143480514"/>
    <n v="5540246172669"/>
    <x v="2"/>
    <d v="2022-12-12T00:00:00"/>
    <n v="279"/>
  </r>
  <r>
    <s v="2022121434805145540246172978"/>
    <x v="8"/>
    <n v="143480514"/>
    <n v="5540246172978"/>
    <x v="2"/>
    <d v="2022-12-12T00:00:00"/>
    <n v="1671"/>
  </r>
  <r>
    <s v="2022121434805145540246174174"/>
    <x v="8"/>
    <n v="143480514"/>
    <n v="5540246174174"/>
    <x v="2"/>
    <d v="2022-12-12T00:00:00"/>
    <n v="232"/>
  </r>
  <r>
    <s v="2022121434805145540246176699"/>
    <x v="8"/>
    <n v="143480514"/>
    <n v="5540246176699"/>
    <x v="2"/>
    <d v="2022-12-12T00:00:00"/>
    <n v="6264"/>
  </r>
  <r>
    <s v="2023011434805215540246192148"/>
    <x v="7"/>
    <n v="143480521"/>
    <n v="5540246192148"/>
    <x v="4"/>
    <d v="2023-01-01T00:00:00"/>
    <n v="45936"/>
  </r>
  <r>
    <s v="2022121434805255540246185429"/>
    <x v="8"/>
    <n v="143480525"/>
    <n v="5540246185429"/>
    <x v="2"/>
    <d v="2022-12-15T00:00:00"/>
    <n v="140"/>
  </r>
  <r>
    <s v="2022121434805255540246185562"/>
    <x v="8"/>
    <n v="143480525"/>
    <n v="5540246185562"/>
    <x v="2"/>
    <d v="2022-12-15T00:00:00"/>
    <n v="140"/>
  </r>
  <r>
    <s v="2022121434805375540246181061"/>
    <x v="8"/>
    <n v="143480537"/>
    <n v="5540246181061"/>
    <x v="3"/>
    <d v="2022-12-31T00:00:00"/>
    <n v="6615"/>
  </r>
  <r>
    <s v="2022121434805375540246185278"/>
    <x v="8"/>
    <n v="143480537"/>
    <n v="5540246185278"/>
    <x v="3"/>
    <d v="2022-12-31T00:00:00"/>
    <n v="4477"/>
  </r>
  <r>
    <s v="2022121434805395540246183130"/>
    <x v="8"/>
    <n v="143480539"/>
    <n v="5540246183130"/>
    <x v="4"/>
    <d v="2022-12-22T00:00:00"/>
    <n v="2819"/>
  </r>
  <r>
    <s v="2022121434805395540246183537"/>
    <x v="8"/>
    <n v="143480539"/>
    <n v="5540246183537"/>
    <x v="4"/>
    <d v="2022-12-22T00:00:00"/>
    <n v="961"/>
  </r>
  <r>
    <s v="2022121434805395540246183541"/>
    <x v="8"/>
    <n v="143480539"/>
    <n v="5540246183541"/>
    <x v="4"/>
    <d v="2022-12-22T00:00:00"/>
    <n v="1694"/>
  </r>
  <r>
    <s v="2022121434805395540246183555"/>
    <x v="8"/>
    <n v="143480539"/>
    <n v="5540246183555"/>
    <x v="4"/>
    <d v="2022-12-22T00:00:00"/>
    <n v="543"/>
  </r>
  <r>
    <s v="2022121434805395540246192571"/>
    <x v="8"/>
    <n v="143480539"/>
    <n v="5540246192571"/>
    <x v="4"/>
    <d v="2022-12-22T00:00:00"/>
    <n v="1203"/>
  </r>
  <r>
    <s v="2023011434805475540246193316"/>
    <x v="7"/>
    <n v="143480547"/>
    <n v="5540246193316"/>
    <x v="1"/>
    <d v="2023-01-07T00:00:00"/>
    <n v="557"/>
  </r>
  <r>
    <s v="2022121434805525540246194632"/>
    <x v="8"/>
    <n v="143480552"/>
    <n v="5540246194632"/>
    <x v="1"/>
    <d v="2022-12-29T00:00:00"/>
    <n v="502"/>
  </r>
  <r>
    <s v="2022121434805585540246171759"/>
    <x v="8"/>
    <n v="143480558"/>
    <n v="5540246171759"/>
    <x v="4"/>
    <d v="2022-12-29T00:00:00"/>
    <n v="8770"/>
  </r>
  <r>
    <s v="2022121434805585540246177133"/>
    <x v="8"/>
    <n v="143480558"/>
    <n v="5540246177133"/>
    <x v="4"/>
    <d v="2022-12-29T00:00:00"/>
    <n v="8909"/>
  </r>
  <r>
    <s v="2022121434805585540246192518"/>
    <x v="8"/>
    <n v="143480558"/>
    <n v="5540246192518"/>
    <x v="4"/>
    <d v="2022-12-29T00:00:00"/>
    <n v="4176"/>
  </r>
  <r>
    <s v="2022121434805635540246180522"/>
    <x v="8"/>
    <n v="143480563"/>
    <n v="5540246180522"/>
    <x v="1"/>
    <d v="2022-12-30T00:00:00"/>
    <n v="1838"/>
  </r>
  <r>
    <s v="2022121434805745540246171933"/>
    <x v="8"/>
    <n v="143480574"/>
    <n v="5540246171933"/>
    <x v="2"/>
    <d v="2022-12-15T00:00:00"/>
    <n v="2228"/>
  </r>
  <r>
    <s v="2022121434805745540246176295"/>
    <x v="8"/>
    <n v="143480574"/>
    <n v="5540246176295"/>
    <x v="2"/>
    <d v="2022-12-15T00:00:00"/>
    <n v="7424"/>
  </r>
  <r>
    <s v="2022121434805745540246187987"/>
    <x v="8"/>
    <n v="143480574"/>
    <n v="5540246187987"/>
    <x v="2"/>
    <d v="2022-12-15T00:00:00"/>
    <n v="2228"/>
  </r>
  <r>
    <s v="2022121434805755540246172978"/>
    <x v="8"/>
    <n v="143480575"/>
    <n v="5540246172978"/>
    <x v="2"/>
    <d v="2022-12-15T00:00:00"/>
    <n v="836"/>
  </r>
  <r>
    <s v="2022121434805755540246174174"/>
    <x v="8"/>
    <n v="143480575"/>
    <n v="5540246174174"/>
    <x v="2"/>
    <d v="2022-12-15T00:00:00"/>
    <n v="348"/>
  </r>
  <r>
    <s v="2022121434805755540246176699"/>
    <x v="8"/>
    <n v="143480575"/>
    <n v="5540246176699"/>
    <x v="2"/>
    <d v="2022-12-15T00:00:00"/>
    <n v="6264"/>
  </r>
  <r>
    <s v="2022121434805755540246188175"/>
    <x v="8"/>
    <n v="143480575"/>
    <n v="5540246188175"/>
    <x v="2"/>
    <d v="2022-12-15T00:00:00"/>
    <n v="464"/>
  </r>
  <r>
    <s v="2022121434805775540246191598"/>
    <x v="8"/>
    <n v="143480577"/>
    <n v="5540246191598"/>
    <x v="2"/>
    <d v="2022-12-16T00:00:00"/>
    <n v="1601"/>
  </r>
  <r>
    <s v="2022121434805815540246188200"/>
    <x v="8"/>
    <n v="143480581"/>
    <n v="5540246188200"/>
    <x v="2"/>
    <d v="2022-12-12T00:00:00"/>
    <n v="483"/>
  </r>
  <r>
    <s v="2022121434805925540246173472"/>
    <x v="8"/>
    <n v="143480592"/>
    <n v="5540246173472"/>
    <x v="2"/>
    <d v="2022-12-19T00:00:00"/>
    <n v="279"/>
  </r>
  <r>
    <s v="2022121434805925540246174095"/>
    <x v="8"/>
    <n v="143480592"/>
    <n v="5540246174095"/>
    <x v="2"/>
    <d v="2022-12-19T00:00:00"/>
    <n v="70"/>
  </r>
  <r>
    <s v="2022121434805925540246175047"/>
    <x v="8"/>
    <n v="143480592"/>
    <n v="5540246175047"/>
    <x v="2"/>
    <d v="2022-12-19T00:00:00"/>
    <n v="279"/>
  </r>
  <r>
    <s v="2022121434805925540246175049"/>
    <x v="8"/>
    <n v="143480592"/>
    <n v="5540246175049"/>
    <x v="2"/>
    <d v="2022-12-19T00:00:00"/>
    <n v="557"/>
  </r>
  <r>
    <s v="2022121434805925540246175050"/>
    <x v="8"/>
    <n v="143480592"/>
    <n v="5540246175050"/>
    <x v="2"/>
    <d v="2022-12-19T00:00:00"/>
    <n v="557"/>
  </r>
  <r>
    <s v="2022121434806085540246176294"/>
    <x v="8"/>
    <n v="143480608"/>
    <n v="5540246176294"/>
    <x v="2"/>
    <d v="2022-12-16T00:00:00"/>
    <n v="1485"/>
  </r>
  <r>
    <s v="2022121434806085540246176295"/>
    <x v="8"/>
    <n v="143480608"/>
    <n v="5540246176295"/>
    <x v="2"/>
    <d v="2022-12-16T00:00:00"/>
    <n v="7424"/>
  </r>
  <r>
    <s v="2022121434806085540246187987"/>
    <x v="8"/>
    <n v="143480608"/>
    <n v="5540246187987"/>
    <x v="2"/>
    <d v="2022-12-16T00:00:00"/>
    <n v="4455"/>
  </r>
  <r>
    <s v="2022121434806095540246176699"/>
    <x v="8"/>
    <n v="143480609"/>
    <n v="5540246176699"/>
    <x v="2"/>
    <d v="2022-12-16T00:00:00"/>
    <n v="6264"/>
  </r>
  <r>
    <s v="2023011434806165540246193878"/>
    <x v="7"/>
    <n v="143480616"/>
    <n v="5540246193878"/>
    <x v="3"/>
    <d v="2023-01-21T00:00:00"/>
    <n v="24500"/>
  </r>
  <r>
    <s v="2022121434806205540246188200"/>
    <x v="8"/>
    <n v="143480620"/>
    <n v="5540246188200"/>
    <x v="2"/>
    <d v="2022-12-12T00:00:00"/>
    <n v="10654"/>
  </r>
  <r>
    <s v="2022121434806215540246194632"/>
    <x v="8"/>
    <n v="143480621"/>
    <n v="5540246194632"/>
    <x v="1"/>
    <d v="2022-12-25T00:00:00"/>
    <n v="613"/>
  </r>
  <r>
    <s v="2022121434806215540246195250"/>
    <x v="8"/>
    <n v="143480621"/>
    <n v="5540246195250"/>
    <x v="1"/>
    <d v="2022-12-25T00:00:00"/>
    <n v="251"/>
  </r>
  <r>
    <s v="2022121434806455540246182684"/>
    <x v="8"/>
    <n v="143480645"/>
    <n v="5540246182684"/>
    <x v="1"/>
    <d v="2022-12-26T00:00:00"/>
    <n v="325"/>
  </r>
  <r>
    <s v="2022121434806455540246183844"/>
    <x v="8"/>
    <n v="143480645"/>
    <n v="5540246183844"/>
    <x v="1"/>
    <d v="2022-12-26T00:00:00"/>
    <n v="186"/>
  </r>
  <r>
    <s v="2022121434806495540246183558"/>
    <x v="8"/>
    <n v="143480649"/>
    <n v="5540246183558"/>
    <x v="4"/>
    <d v="2022-12-25T00:00:00"/>
    <n v="1300"/>
  </r>
  <r>
    <s v="2022121434806495540246192594"/>
    <x v="8"/>
    <n v="143480649"/>
    <n v="5540246192594"/>
    <x v="4"/>
    <d v="2022-12-25T00:00:00"/>
    <n v="2970"/>
  </r>
  <r>
    <s v="2022121434806515540246183589"/>
    <x v="8"/>
    <n v="143480651"/>
    <n v="5540246183589"/>
    <x v="4"/>
    <d v="2022-12-30T00:00:00"/>
    <n v="1300"/>
  </r>
  <r>
    <s v="2022121434806515540246194790"/>
    <x v="8"/>
    <n v="143480651"/>
    <n v="5540246194790"/>
    <x v="4"/>
    <d v="2022-12-30T00:00:00"/>
    <n v="1316"/>
  </r>
  <r>
    <s v="2022121434806535540246195241"/>
    <x v="8"/>
    <n v="143480653"/>
    <n v="5540246195241"/>
    <x v="4"/>
    <d v="2022-12-31T00:00:00"/>
    <n v="743"/>
  </r>
  <r>
    <s v="2022121434806555540246195653"/>
    <x v="8"/>
    <n v="143480655"/>
    <n v="5540246195653"/>
    <x v="0"/>
    <d v="2022-12-30T00:00:00"/>
    <n v="168"/>
  </r>
  <r>
    <s v="2022121434906605540246172978"/>
    <x v="8"/>
    <n v="143490660"/>
    <n v="5540246172978"/>
    <x v="2"/>
    <d v="2022-12-17T00:00:00"/>
    <n v="1671"/>
  </r>
  <r>
    <s v="2022121434906605540246174174"/>
    <x v="8"/>
    <n v="143490660"/>
    <n v="5540246174174"/>
    <x v="2"/>
    <d v="2022-12-17T00:00:00"/>
    <n v="348"/>
  </r>
  <r>
    <s v="2022121434906605540246188175"/>
    <x v="8"/>
    <n v="143490660"/>
    <n v="5540246188175"/>
    <x v="2"/>
    <d v="2022-12-17T00:00:00"/>
    <n v="232"/>
  </r>
  <r>
    <s v="2022121434906625540246171933"/>
    <x v="8"/>
    <n v="143490662"/>
    <n v="5540246171933"/>
    <x v="2"/>
    <d v="2022-12-17T00:00:00"/>
    <n v="1671"/>
  </r>
  <r>
    <s v="2022121434906825540246183560"/>
    <x v="8"/>
    <n v="143490682"/>
    <n v="5540246183560"/>
    <x v="4"/>
    <d v="2022-12-22T00:00:00"/>
    <n v="669"/>
  </r>
  <r>
    <s v="2023011434906835540246170256"/>
    <x v="7"/>
    <n v="143490683"/>
    <n v="5540246170256"/>
    <x v="1"/>
    <d v="2023-01-21T00:00:00"/>
    <n v="3174"/>
  </r>
  <r>
    <s v="2023011434906835540246171888"/>
    <x v="7"/>
    <n v="143490683"/>
    <n v="5540246171888"/>
    <x v="1"/>
    <d v="2023-01-21T00:00:00"/>
    <n v="520"/>
  </r>
  <r>
    <s v="2023011434906935540246194632"/>
    <x v="7"/>
    <n v="143490693"/>
    <n v="5540246194632"/>
    <x v="1"/>
    <d v="2023-01-02T00:00:00"/>
    <n v="826"/>
  </r>
  <r>
    <s v="2023011434906945540246195250"/>
    <x v="7"/>
    <n v="143490694"/>
    <n v="5540246195250"/>
    <x v="1"/>
    <d v="2023-01-06T00:00:00"/>
    <n v="502"/>
  </r>
  <r>
    <s v="2023011434906945540246196046"/>
    <x v="7"/>
    <n v="143490694"/>
    <n v="5540246196046"/>
    <x v="1"/>
    <d v="2023-01-06T00:00:00"/>
    <n v="335"/>
  </r>
  <r>
    <s v="2022121434907115540246174095"/>
    <x v="8"/>
    <n v="143490711"/>
    <n v="5540246174095"/>
    <x v="2"/>
    <d v="2022-12-24T00:00:00"/>
    <n v="70"/>
  </r>
  <r>
    <s v="2022121434907115540246175049"/>
    <x v="8"/>
    <n v="143490711"/>
    <n v="5540246175049"/>
    <x v="2"/>
    <d v="2022-12-24T00:00:00"/>
    <n v="696"/>
  </r>
  <r>
    <s v="2022121434907115540246175050"/>
    <x v="8"/>
    <n v="143490711"/>
    <n v="5540246175050"/>
    <x v="2"/>
    <d v="2022-12-24T00:00:00"/>
    <n v="279"/>
  </r>
  <r>
    <s v="2023011434907325540246196148"/>
    <x v="7"/>
    <n v="143490732"/>
    <n v="5540246196148"/>
    <x v="0"/>
    <d v="2023-01-16T00:00:00"/>
    <n v="975"/>
  </r>
  <r>
    <s v="2022121434907365540246172539"/>
    <x v="8"/>
    <n v="143490736"/>
    <n v="5540246172539"/>
    <x v="2"/>
    <d v="2022-12-19T00:00:00"/>
    <n v="24"/>
  </r>
  <r>
    <s v="2022121434907365540246172669"/>
    <x v="8"/>
    <n v="143490736"/>
    <n v="5540246172669"/>
    <x v="2"/>
    <d v="2022-12-19T00:00:00"/>
    <n v="279"/>
  </r>
  <r>
    <s v="2022121434907365540246172978"/>
    <x v="8"/>
    <n v="143490736"/>
    <n v="5540246172978"/>
    <x v="2"/>
    <d v="2022-12-19T00:00:00"/>
    <n v="1671"/>
  </r>
  <r>
    <s v="2022121434907365540246174174"/>
    <x v="8"/>
    <n v="143490736"/>
    <n v="5540246174174"/>
    <x v="2"/>
    <d v="2022-12-19T00:00:00"/>
    <n v="232"/>
  </r>
  <r>
    <s v="2022121434907365540246176699"/>
    <x v="8"/>
    <n v="143490736"/>
    <n v="5540246176699"/>
    <x v="2"/>
    <d v="2022-12-19T00:00:00"/>
    <n v="6264"/>
  </r>
  <r>
    <s v="2022121434907375540246171933"/>
    <x v="8"/>
    <n v="143490737"/>
    <n v="5540246171933"/>
    <x v="2"/>
    <d v="2022-12-19T00:00:00"/>
    <n v="1114"/>
  </r>
  <r>
    <s v="2022121434907375540246176294"/>
    <x v="8"/>
    <n v="143490737"/>
    <n v="5540246176294"/>
    <x v="2"/>
    <d v="2022-12-19T00:00:00"/>
    <n v="1485"/>
  </r>
  <r>
    <s v="2022121434907375540246176295"/>
    <x v="8"/>
    <n v="143490737"/>
    <n v="5540246176295"/>
    <x v="2"/>
    <d v="2022-12-19T00:00:00"/>
    <n v="6682"/>
  </r>
  <r>
    <s v="2022121434907375540246187987"/>
    <x v="8"/>
    <n v="143490737"/>
    <n v="5540246187987"/>
    <x v="2"/>
    <d v="2022-12-19T00:00:00"/>
    <n v="3341"/>
  </r>
  <r>
    <s v="2022121434907475540246188175"/>
    <x v="8"/>
    <n v="143490747"/>
    <n v="5540246188175"/>
    <x v="2"/>
    <d v="2022-12-23T00:00:00"/>
    <n v="836"/>
  </r>
  <r>
    <s v="2023011434907615540246191394"/>
    <x v="7"/>
    <n v="143490761"/>
    <n v="5540246191394"/>
    <x v="2"/>
    <d v="2023-01-22T00:00:00"/>
    <n v="418"/>
  </r>
  <r>
    <s v="2023011434907635540246196002"/>
    <x v="7"/>
    <n v="143490763"/>
    <n v="5540246196002"/>
    <x v="2"/>
    <d v="2023-01-22T00:00:00"/>
    <n v="423"/>
  </r>
  <r>
    <s v="2023011434907655540246177133"/>
    <x v="7"/>
    <n v="143490765"/>
    <n v="5540246177133"/>
    <x v="4"/>
    <d v="2023-01-05T00:00:00"/>
    <n v="6125"/>
  </r>
  <r>
    <s v="2023011434907655540246192148"/>
    <x v="7"/>
    <n v="143490765"/>
    <n v="5540246192148"/>
    <x v="4"/>
    <d v="2023-01-05T00:00:00"/>
    <n v="13920"/>
  </r>
  <r>
    <s v="2023011434907655540246192518"/>
    <x v="7"/>
    <n v="143490765"/>
    <n v="5540246192518"/>
    <x v="4"/>
    <d v="2023-01-05T00:00:00"/>
    <n v="9396"/>
  </r>
  <r>
    <s v="2023011434907675540246177376"/>
    <x v="7"/>
    <n v="143490767"/>
    <n v="5540246177376"/>
    <x v="1"/>
    <d v="2023-01-06T00:00:00"/>
    <n v="1253"/>
  </r>
  <r>
    <s v="2023011434907725540246170256"/>
    <x v="7"/>
    <n v="143490772"/>
    <n v="5540246170256"/>
    <x v="1"/>
    <d v="2023-01-21T00:00:00"/>
    <n v="2116"/>
  </r>
  <r>
    <s v="2023011434907725540246171888"/>
    <x v="7"/>
    <n v="143490772"/>
    <n v="5540246171888"/>
    <x v="1"/>
    <d v="2023-01-21T00:00:00"/>
    <n v="1040"/>
  </r>
  <r>
    <s v="2022121434907865540246176295"/>
    <x v="8"/>
    <n v="143490786"/>
    <n v="5540246176295"/>
    <x v="2"/>
    <d v="2022-12-22T00:00:00"/>
    <n v="6125"/>
  </r>
  <r>
    <s v="2022121434907865540246187987"/>
    <x v="8"/>
    <n v="143490786"/>
    <n v="5540246187987"/>
    <x v="2"/>
    <d v="2022-12-22T00:00:00"/>
    <n v="4455"/>
  </r>
  <r>
    <s v="2022121434907875540246172978"/>
    <x v="8"/>
    <n v="143490787"/>
    <n v="5540246172978"/>
    <x v="2"/>
    <d v="2022-12-22T00:00:00"/>
    <n v="836"/>
  </r>
  <r>
    <s v="2022121434907875540246176699"/>
    <x v="8"/>
    <n v="143490787"/>
    <n v="5540246176699"/>
    <x v="2"/>
    <d v="2022-12-22T00:00:00"/>
    <n v="6264"/>
  </r>
  <r>
    <s v="2022121434907875540246188175"/>
    <x v="8"/>
    <n v="143490787"/>
    <n v="5540246188175"/>
    <x v="2"/>
    <d v="2022-12-22T00:00:00"/>
    <n v="232"/>
  </r>
  <r>
    <s v="2022121434907905540246191598"/>
    <x v="8"/>
    <n v="143490790"/>
    <n v="5540246191598"/>
    <x v="2"/>
    <d v="2022-12-24T00:00:00"/>
    <n v="1601"/>
  </r>
  <r>
    <s v="2022121434908035540246185562"/>
    <x v="8"/>
    <n v="143490803"/>
    <n v="5540246185562"/>
    <x v="2"/>
    <d v="2022-12-24T00:00:00"/>
    <n v="279"/>
  </r>
  <r>
    <s v="2022121434908045540246174095"/>
    <x v="8"/>
    <n v="143490804"/>
    <n v="5540246174095"/>
    <x v="2"/>
    <d v="2022-12-26T00:00:00"/>
    <n v="70"/>
  </r>
  <r>
    <s v="2022121434908045540246175047"/>
    <x v="8"/>
    <n v="143490804"/>
    <n v="5540246175047"/>
    <x v="2"/>
    <d v="2022-12-26T00:00:00"/>
    <n v="279"/>
  </r>
  <r>
    <s v="2022121434908045540246175049"/>
    <x v="8"/>
    <n v="143490804"/>
    <n v="5540246175049"/>
    <x v="2"/>
    <d v="2022-12-26T00:00:00"/>
    <n v="836"/>
  </r>
  <r>
    <s v="2022121434908045540246190743"/>
    <x v="8"/>
    <n v="143490804"/>
    <n v="5540246190743"/>
    <x v="2"/>
    <d v="2022-12-26T00:00:00"/>
    <n v="557"/>
  </r>
  <r>
    <s v="2023011434908065540246194632"/>
    <x v="7"/>
    <n v="143490806"/>
    <n v="5540246194632"/>
    <x v="1"/>
    <d v="2023-01-06T00:00:00"/>
    <n v="729"/>
  </r>
  <r>
    <s v="2023011434908065540246195250"/>
    <x v="7"/>
    <n v="143490806"/>
    <n v="5540246195250"/>
    <x v="1"/>
    <d v="2023-01-06T00:00:00"/>
    <n v="151"/>
  </r>
  <r>
    <s v="2023011434908065540246196046"/>
    <x v="7"/>
    <n v="143490806"/>
    <n v="5540246196046"/>
    <x v="1"/>
    <d v="2023-01-06T00:00:00"/>
    <n v="84"/>
  </r>
  <r>
    <s v="2023011434908075540246177133"/>
    <x v="7"/>
    <n v="143490807"/>
    <n v="5540246177133"/>
    <x v="4"/>
    <d v="2023-01-12T00:00:00"/>
    <n v="5568"/>
  </r>
  <r>
    <s v="2023011434908075540246192148"/>
    <x v="7"/>
    <n v="143490807"/>
    <n v="5540246192148"/>
    <x v="4"/>
    <d v="2023-01-12T00:00:00"/>
    <n v="23664"/>
  </r>
  <r>
    <s v="2023011434908075540246192518"/>
    <x v="7"/>
    <n v="143490807"/>
    <n v="5540246192518"/>
    <x v="4"/>
    <d v="2023-01-12T00:00:00"/>
    <n v="3132"/>
  </r>
  <r>
    <s v="2023011434908135540246173492"/>
    <x v="7"/>
    <n v="143490813"/>
    <n v="5540246173492"/>
    <x v="3"/>
    <d v="2023-01-02T00:00:00"/>
    <n v="8967"/>
  </r>
  <r>
    <s v="2022121434908145540246196046"/>
    <x v="8"/>
    <n v="143490814"/>
    <n v="5540246196046"/>
    <x v="1"/>
    <d v="2022-12-19T00:00:00"/>
    <n v="335"/>
  </r>
  <r>
    <s v="2023011434908215540246181061"/>
    <x v="7"/>
    <n v="143490821"/>
    <n v="5540246181061"/>
    <x v="3"/>
    <d v="2023-01-01T00:00:00"/>
    <n v="2849"/>
  </r>
  <r>
    <s v="2023011434908215540246185278"/>
    <x v="7"/>
    <n v="143490821"/>
    <n v="5540246185278"/>
    <x v="3"/>
    <d v="2023-01-01T00:00:00"/>
    <n v="3358"/>
  </r>
  <r>
    <s v="2022121434908295540246176699"/>
    <x v="8"/>
    <n v="143490829"/>
    <n v="5540246176699"/>
    <x v="2"/>
    <d v="2022-12-23T00:00:00"/>
    <n v="6264"/>
  </r>
  <r>
    <s v="2022121434908305540246176295"/>
    <x v="8"/>
    <n v="143490830"/>
    <n v="5540246176295"/>
    <x v="2"/>
    <d v="2022-12-23T00:00:00"/>
    <n v="7424"/>
  </r>
  <r>
    <s v="2022121434908305540246187987"/>
    <x v="8"/>
    <n v="143490830"/>
    <n v="5540246187987"/>
    <x v="2"/>
    <d v="2022-12-23T00:00:00"/>
    <n v="3341"/>
  </r>
  <r>
    <s v="2023011434908375540246194632"/>
    <x v="7"/>
    <n v="143490837"/>
    <n v="5540246194632"/>
    <x v="1"/>
    <d v="2023-01-09T00:00:00"/>
    <n v="1381"/>
  </r>
  <r>
    <s v="2022121435008505540246174174"/>
    <x v="8"/>
    <n v="143500850"/>
    <n v="5540246174174"/>
    <x v="2"/>
    <d v="2022-12-24T00:00:00"/>
    <n v="696"/>
  </r>
  <r>
    <s v="2022121435008515540246187987"/>
    <x v="8"/>
    <n v="143500851"/>
    <n v="5540246187987"/>
    <x v="2"/>
    <d v="2022-12-24T00:00:00"/>
    <n v="2228"/>
  </r>
  <r>
    <s v="2022121435008605540246173472"/>
    <x v="8"/>
    <n v="143500860"/>
    <n v="5540246173472"/>
    <x v="2"/>
    <d v="2022-12-30T00:00:00"/>
    <n v="279"/>
  </r>
  <r>
    <s v="2022121435008605540246175049"/>
    <x v="8"/>
    <n v="143500860"/>
    <n v="5540246175049"/>
    <x v="2"/>
    <d v="2022-12-30T00:00:00"/>
    <n v="557"/>
  </r>
  <r>
    <s v="2022121435008605540246175050"/>
    <x v="8"/>
    <n v="143500860"/>
    <n v="5540246175050"/>
    <x v="2"/>
    <d v="2022-12-30T00:00:00"/>
    <n v="1114"/>
  </r>
  <r>
    <s v="2023011435008655540246194632"/>
    <x v="7"/>
    <n v="143500865"/>
    <n v="5540246194632"/>
    <x v="1"/>
    <d v="2023-01-13T00:00:00"/>
    <n v="669"/>
  </r>
  <r>
    <s v="2023011435008655540246195250"/>
    <x v="7"/>
    <n v="143500865"/>
    <n v="5540246195250"/>
    <x v="1"/>
    <d v="2023-01-13T00:00:00"/>
    <n v="168"/>
  </r>
  <r>
    <s v="2023011435008665540246182684"/>
    <x v="7"/>
    <n v="143500866"/>
    <n v="5540246182684"/>
    <x v="1"/>
    <d v="2023-01-15T00:00:00"/>
    <n v="372"/>
  </r>
  <r>
    <s v="2023011435008665540246194467"/>
    <x v="7"/>
    <n v="143500866"/>
    <n v="5540246194467"/>
    <x v="1"/>
    <d v="2023-01-15T00:00:00"/>
    <n v="14255"/>
  </r>
  <r>
    <s v="2023011435008735540246173906"/>
    <x v="7"/>
    <n v="143500873"/>
    <n v="5540246173906"/>
    <x v="3"/>
    <d v="2023-01-06T00:00:00"/>
    <n v="4900"/>
  </r>
  <r>
    <s v="2023011435008735540246181016"/>
    <x v="7"/>
    <n v="143500873"/>
    <n v="5540246181016"/>
    <x v="3"/>
    <d v="2023-01-06T00:00:00"/>
    <n v="10691"/>
  </r>
  <r>
    <s v="2023011435008745540246183130"/>
    <x v="7"/>
    <n v="143500874"/>
    <n v="5540246183130"/>
    <x v="4"/>
    <d v="2023-01-14T00:00:00"/>
    <n v="1128"/>
  </r>
  <r>
    <s v="2023011435008745540246183455"/>
    <x v="7"/>
    <n v="143500874"/>
    <n v="5540246183455"/>
    <x v="4"/>
    <d v="2023-01-14T00:00:00"/>
    <n v="1044"/>
  </r>
  <r>
    <s v="2023011435008745540246183538"/>
    <x v="7"/>
    <n v="143500874"/>
    <n v="5540246183538"/>
    <x v="4"/>
    <d v="2023-01-14T00:00:00"/>
    <n v="919"/>
  </r>
  <r>
    <s v="2023011435008765540246183587"/>
    <x v="7"/>
    <n v="143500876"/>
    <n v="5540246183587"/>
    <x v="4"/>
    <d v="2023-01-15T00:00:00"/>
    <n v="502"/>
  </r>
  <r>
    <s v="2023011435008765540246183589"/>
    <x v="7"/>
    <n v="143500876"/>
    <n v="5540246183589"/>
    <x v="4"/>
    <d v="2023-01-15T00:00:00"/>
    <n v="1300"/>
  </r>
  <r>
    <s v="2023011435008765540246186352"/>
    <x v="7"/>
    <n v="143500876"/>
    <n v="5540246186352"/>
    <x v="4"/>
    <d v="2023-01-15T00:00:00"/>
    <n v="940"/>
  </r>
  <r>
    <s v="2022121435008925540246188175"/>
    <x v="8"/>
    <n v="143500892"/>
    <n v="5540246188175"/>
    <x v="2"/>
    <d v="2022-12-25T00:00:00"/>
    <n v="348"/>
  </r>
  <r>
    <s v="2022121435008925540246192102"/>
    <x v="8"/>
    <n v="143500892"/>
    <n v="5540246192102"/>
    <x v="2"/>
    <d v="2022-12-25T00:00:00"/>
    <n v="4009"/>
  </r>
  <r>
    <s v="2022121435009315540246171933"/>
    <x v="8"/>
    <n v="143500931"/>
    <n v="5540246171933"/>
    <x v="2"/>
    <d v="2022-12-26T00:00:00"/>
    <n v="1671"/>
  </r>
  <r>
    <s v="2022121435009315540246176294"/>
    <x v="8"/>
    <n v="143500931"/>
    <n v="5540246176294"/>
    <x v="2"/>
    <d v="2022-12-26T00:00:00"/>
    <n v="1114"/>
  </r>
  <r>
    <s v="2022121435009315540246176295"/>
    <x v="8"/>
    <n v="143500931"/>
    <n v="5540246176295"/>
    <x v="2"/>
    <d v="2022-12-26T00:00:00"/>
    <n v="3712"/>
  </r>
  <r>
    <s v="2022121435009315540246187987"/>
    <x v="8"/>
    <n v="143500931"/>
    <n v="5540246187987"/>
    <x v="2"/>
    <d v="2022-12-26T00:00:00"/>
    <n v="2228"/>
  </r>
  <r>
    <s v="2022121435009365540246185429"/>
    <x v="8"/>
    <n v="143500936"/>
    <n v="5540246185429"/>
    <x v="2"/>
    <d v="2022-12-29T00:00:00"/>
    <n v="140"/>
  </r>
  <r>
    <s v="2022121435009425540246191598"/>
    <x v="8"/>
    <n v="143500942"/>
    <n v="5540246191598"/>
    <x v="2"/>
    <d v="2022-12-29T00:00:00"/>
    <n v="42"/>
  </r>
  <r>
    <s v="2022121435009435540246191594"/>
    <x v="8"/>
    <n v="143500943"/>
    <n v="5540246191594"/>
    <x v="2"/>
    <d v="2022-12-29T00:00:00"/>
    <n v="1392"/>
  </r>
  <r>
    <s v="2023011435009475540246191596"/>
    <x v="7"/>
    <n v="143500947"/>
    <n v="5540246191596"/>
    <x v="1"/>
    <d v="2023-01-12T00:00:00"/>
    <n v="149"/>
  </r>
  <r>
    <s v="2023011435009475540246196466"/>
    <x v="7"/>
    <n v="143500947"/>
    <n v="5540246196466"/>
    <x v="1"/>
    <d v="2023-01-12T00:00:00"/>
    <n v="594"/>
  </r>
  <r>
    <s v="2022121435009675540246172978"/>
    <x v="8"/>
    <n v="143500967"/>
    <n v="5540246172978"/>
    <x v="2"/>
    <d v="2022-12-29T00:00:00"/>
    <n v="1671"/>
  </r>
  <r>
    <s v="2022121435009675540246176699"/>
    <x v="8"/>
    <n v="143500967"/>
    <n v="5540246176699"/>
    <x v="2"/>
    <d v="2022-12-29T00:00:00"/>
    <n v="12528"/>
  </r>
  <r>
    <s v="2022121435009695540246171933"/>
    <x v="8"/>
    <n v="143500969"/>
    <n v="5540246171933"/>
    <x v="2"/>
    <d v="2022-12-29T00:00:00"/>
    <n v="1671"/>
  </r>
  <r>
    <s v="2022121435009695540246187987"/>
    <x v="8"/>
    <n v="143500969"/>
    <n v="5540246187987"/>
    <x v="2"/>
    <d v="2022-12-29T00:00:00"/>
    <n v="5568"/>
  </r>
  <r>
    <s v="2022121435009695540246188200"/>
    <x v="8"/>
    <n v="143500969"/>
    <n v="5540246188200"/>
    <x v="2"/>
    <d v="2022-12-29T00:00:00"/>
    <n v="2228"/>
  </r>
  <r>
    <s v="2022121435009735540246185278"/>
    <x v="8"/>
    <n v="143500973"/>
    <n v="5540246185278"/>
    <x v="3"/>
    <d v="2022-12-26T00:00:00"/>
    <n v="1120"/>
  </r>
  <r>
    <s v="2023011435009845540246194632"/>
    <x v="7"/>
    <n v="143500984"/>
    <n v="5540246194632"/>
    <x v="1"/>
    <d v="2023-01-15T00:00:00"/>
    <n v="502"/>
  </r>
  <r>
    <s v="2023011435009875540246192148"/>
    <x v="7"/>
    <n v="143500987"/>
    <n v="5540246192148"/>
    <x v="4"/>
    <d v="2023-01-12T00:00:00"/>
    <n v="45936"/>
  </r>
  <r>
    <s v="2023011435009885540246171759"/>
    <x v="7"/>
    <n v="143500988"/>
    <n v="5540246171759"/>
    <x v="4"/>
    <d v="2023-01-15T00:00:00"/>
    <n v="7308"/>
  </r>
  <r>
    <s v="2023011435009885540246177133"/>
    <x v="7"/>
    <n v="143500988"/>
    <n v="5540246177133"/>
    <x v="4"/>
    <d v="2023-01-15T00:00:00"/>
    <n v="8352"/>
  </r>
  <r>
    <s v="2023011435009885540246192518"/>
    <x v="7"/>
    <n v="143500988"/>
    <n v="5540246192518"/>
    <x v="4"/>
    <d v="2023-01-15T00:00:00"/>
    <n v="5220"/>
  </r>
  <r>
    <s v="2022121435010075540246172539"/>
    <x v="8"/>
    <n v="143501007"/>
    <n v="5540246172539"/>
    <x v="2"/>
    <d v="2022-12-30T00:00:00"/>
    <n v="47"/>
  </r>
  <r>
    <s v="2022121435010075540246172669"/>
    <x v="8"/>
    <n v="143501007"/>
    <n v="5540246172669"/>
    <x v="2"/>
    <d v="2022-12-30T00:00:00"/>
    <n v="251"/>
  </r>
  <r>
    <s v="2022121435010075540246172978"/>
    <x v="8"/>
    <n v="143501007"/>
    <n v="5540246172978"/>
    <x v="2"/>
    <d v="2022-12-30T00:00:00"/>
    <n v="1671"/>
  </r>
  <r>
    <s v="2022121435010085540246191598"/>
    <x v="8"/>
    <n v="143501008"/>
    <n v="5540246191598"/>
    <x v="2"/>
    <d v="2022-12-30T00:00:00"/>
    <n v="1601"/>
  </r>
  <r>
    <s v="2022121435010095540246171933"/>
    <x v="8"/>
    <n v="143501009"/>
    <n v="5540246171933"/>
    <x v="2"/>
    <d v="2022-12-30T00:00:00"/>
    <n v="1671"/>
  </r>
  <r>
    <s v="2022121435010095540246176294"/>
    <x v="8"/>
    <n v="143501009"/>
    <n v="5540246176294"/>
    <x v="2"/>
    <d v="2022-12-30T00:00:00"/>
    <n v="2228"/>
  </r>
  <r>
    <s v="2022121435010095540246176295"/>
    <x v="8"/>
    <n v="143501009"/>
    <n v="5540246176295"/>
    <x v="2"/>
    <d v="2022-12-30T00:00:00"/>
    <n v="4455"/>
  </r>
  <r>
    <s v="2022121435010095540246187987"/>
    <x v="8"/>
    <n v="143501009"/>
    <n v="5540246187987"/>
    <x v="2"/>
    <d v="2022-12-30T00:00:00"/>
    <n v="4455"/>
  </r>
  <r>
    <s v="2022121435010095540246188200"/>
    <x v="8"/>
    <n v="143501009"/>
    <n v="5540246188200"/>
    <x v="2"/>
    <d v="2022-12-30T00:00:00"/>
    <n v="1485"/>
  </r>
  <r>
    <s v="2023011435010145540246186325"/>
    <x v="7"/>
    <n v="143501014"/>
    <n v="5540246186325"/>
    <x v="2"/>
    <d v="2023-01-01T00:00:00"/>
    <n v="140"/>
  </r>
  <r>
    <s v="2022121435010155540246188175"/>
    <x v="8"/>
    <n v="143501015"/>
    <n v="5540246188175"/>
    <x v="2"/>
    <d v="2022-12-30T00:00:00"/>
    <n v="348"/>
  </r>
  <r>
    <s v="2022121435010165540246196800"/>
    <x v="8"/>
    <n v="143501016"/>
    <n v="5540246196800"/>
    <x v="4"/>
    <d v="2022-12-31T00:00:00"/>
    <n v="669"/>
  </r>
  <r>
    <s v="2023011435010185540246173472"/>
    <x v="7"/>
    <n v="143501018"/>
    <n v="5540246173472"/>
    <x v="2"/>
    <d v="2023-01-02T00:00:00"/>
    <n v="279"/>
  </r>
  <r>
    <s v="2023011435010185540246174095"/>
    <x v="7"/>
    <n v="143501018"/>
    <n v="5540246174095"/>
    <x v="2"/>
    <d v="2023-01-02T00:00:00"/>
    <n v="279"/>
  </r>
  <r>
    <s v="2023011435010185540246175049"/>
    <x v="7"/>
    <n v="143501018"/>
    <n v="5540246175049"/>
    <x v="2"/>
    <d v="2023-01-02T00:00:00"/>
    <n v="836"/>
  </r>
  <r>
    <s v="2023011435010185540246175050"/>
    <x v="7"/>
    <n v="143501018"/>
    <n v="5540246175050"/>
    <x v="2"/>
    <d v="2023-01-02T00:00:00"/>
    <n v="557"/>
  </r>
  <r>
    <s v="2022121435110445540246174174"/>
    <x v="8"/>
    <n v="143511044"/>
    <n v="5540246174174"/>
    <x v="2"/>
    <d v="2022-12-31T00:00:00"/>
    <n v="464"/>
  </r>
  <r>
    <s v="2022121435110455540246176295"/>
    <x v="8"/>
    <n v="143511045"/>
    <n v="5540246176295"/>
    <x v="2"/>
    <d v="2022-12-31T00:00:00"/>
    <n v="7424"/>
  </r>
  <r>
    <s v="2022121435110455540246188200"/>
    <x v="8"/>
    <n v="143511045"/>
    <n v="5540246188200"/>
    <x v="2"/>
    <d v="2022-12-31T00:00:00"/>
    <n v="2228"/>
  </r>
  <r>
    <s v="2023011435110525540246175049"/>
    <x v="7"/>
    <n v="143511052"/>
    <n v="5540246175049"/>
    <x v="2"/>
    <d v="2023-01-06T00:00:00"/>
    <n v="1114"/>
  </r>
  <r>
    <s v="2023011435110525540246175050"/>
    <x v="7"/>
    <n v="143511052"/>
    <n v="5540246175050"/>
    <x v="2"/>
    <d v="2023-01-06T00:00:00"/>
    <n v="557"/>
  </r>
  <r>
    <s v="2023011435110645540246194632"/>
    <x v="7"/>
    <n v="143511064"/>
    <n v="5540246194632"/>
    <x v="1"/>
    <d v="2023-01-19T00:00:00"/>
    <n v="539"/>
  </r>
  <r>
    <s v="2023011435110685540246192209"/>
    <x v="7"/>
    <n v="143511068"/>
    <n v="5540246192209"/>
    <x v="4"/>
    <d v="2023-01-14T00:00:00"/>
    <n v="1114"/>
  </r>
  <r>
    <s v="2023011435110685540246192594"/>
    <x v="7"/>
    <n v="143511068"/>
    <n v="5540246192594"/>
    <x v="4"/>
    <d v="2023-01-14T00:00:00"/>
    <n v="743"/>
  </r>
  <r>
    <s v="2023011435110685540246192831"/>
    <x v="7"/>
    <n v="143511068"/>
    <n v="5540246192831"/>
    <x v="4"/>
    <d v="2023-01-14T00:00:00"/>
    <n v="1300"/>
  </r>
  <r>
    <s v="2023011435110705540246193316"/>
    <x v="7"/>
    <n v="143511070"/>
    <n v="5540246193316"/>
    <x v="1"/>
    <d v="2023-01-19T00:00:00"/>
    <n v="669"/>
  </r>
  <r>
    <s v="2023011435110825540246172669"/>
    <x v="7"/>
    <n v="143511082"/>
    <n v="5540246172669"/>
    <x v="2"/>
    <d v="2023-01-01T00:00:00"/>
    <n v="279"/>
  </r>
  <r>
    <s v="2023011435110825540246174174"/>
    <x v="7"/>
    <n v="143511082"/>
    <n v="5540246174174"/>
    <x v="2"/>
    <d v="2023-01-01T00:00:00"/>
    <n v="464"/>
  </r>
  <r>
    <s v="2023011435110825540246176699"/>
    <x v="7"/>
    <n v="143511082"/>
    <n v="5540246176699"/>
    <x v="2"/>
    <d v="2023-01-01T00:00:00"/>
    <n v="8352"/>
  </r>
  <r>
    <s v="2023011435110825540246192102"/>
    <x v="7"/>
    <n v="143511082"/>
    <n v="5540246192102"/>
    <x v="2"/>
    <d v="2023-01-01T00:00:00"/>
    <n v="2005"/>
  </r>
  <r>
    <s v="2023011435110835540246176295"/>
    <x v="7"/>
    <n v="143511083"/>
    <n v="5540246176295"/>
    <x v="2"/>
    <d v="2023-01-01T00:00:00"/>
    <n v="7424"/>
  </r>
  <r>
    <s v="2023011435110835540246187987"/>
    <x v="7"/>
    <n v="143511083"/>
    <n v="5540246187987"/>
    <x v="2"/>
    <d v="2023-01-01T00:00:00"/>
    <n v="2228"/>
  </r>
  <r>
    <s v="2023011435110975540246183130"/>
    <x v="7"/>
    <n v="143511097"/>
    <n v="5540246183130"/>
    <x v="4"/>
    <d v="2023-01-22T00:00:00"/>
    <n v="1692"/>
  </r>
  <r>
    <s v="2023011435110975540246183537"/>
    <x v="7"/>
    <n v="143511097"/>
    <n v="5540246183537"/>
    <x v="4"/>
    <d v="2023-01-22T00:00:00"/>
    <n v="961"/>
  </r>
  <r>
    <s v="2023011435110975540246183538"/>
    <x v="7"/>
    <n v="143511097"/>
    <n v="5540246183538"/>
    <x v="4"/>
    <d v="2023-01-22T00:00:00"/>
    <n v="919"/>
  </r>
  <r>
    <s v="2023011435110975540246183541"/>
    <x v="7"/>
    <n v="143511097"/>
    <n v="5540246183541"/>
    <x v="4"/>
    <d v="2023-01-22T00:00:00"/>
    <n v="928"/>
  </r>
  <r>
    <s v="2023011435110975540246183552"/>
    <x v="7"/>
    <n v="143511097"/>
    <n v="5540246183552"/>
    <x v="4"/>
    <d v="2023-01-22T00:00:00"/>
    <n v="2172"/>
  </r>
  <r>
    <s v="2023011435110975540246192571"/>
    <x v="7"/>
    <n v="143511097"/>
    <n v="5540246192571"/>
    <x v="4"/>
    <d v="2023-01-22T00:00:00"/>
    <n v="669"/>
  </r>
  <r>
    <s v="2023011435111015540246180522"/>
    <x v="7"/>
    <n v="143511101"/>
    <n v="5540246180522"/>
    <x v="1"/>
    <d v="2023-01-23T00:00:00"/>
    <n v="1782"/>
  </r>
  <r>
    <s v="2023011435111015540246193409"/>
    <x v="7"/>
    <n v="143511101"/>
    <n v="5540246193409"/>
    <x v="1"/>
    <d v="2023-01-23T00:00:00"/>
    <n v="65"/>
  </r>
  <r>
    <s v="2023011435111025540246191596"/>
    <x v="7"/>
    <n v="143511102"/>
    <n v="5540246191596"/>
    <x v="1"/>
    <d v="2023-01-20T00:00:00"/>
    <n v="297"/>
  </r>
  <r>
    <s v="2023011435111025540246196466"/>
    <x v="7"/>
    <n v="143511102"/>
    <n v="5540246196466"/>
    <x v="1"/>
    <d v="2023-01-20T00:00:00"/>
    <n v="1188"/>
  </r>
  <r>
    <s v="2023011435111205540246172978"/>
    <x v="7"/>
    <n v="143511120"/>
    <n v="5540246172978"/>
    <x v="2"/>
    <d v="2023-01-02T00:00:00"/>
    <n v="2506"/>
  </r>
  <r>
    <s v="2023011435111205540246174174"/>
    <x v="7"/>
    <n v="143511120"/>
    <n v="5540246174174"/>
    <x v="2"/>
    <d v="2023-01-02T00:00:00"/>
    <n v="348"/>
  </r>
  <r>
    <s v="2023011435111205540246176699"/>
    <x v="7"/>
    <n v="143511120"/>
    <n v="5540246176699"/>
    <x v="2"/>
    <d v="2023-01-02T00:00:00"/>
    <n v="4176"/>
  </r>
  <r>
    <s v="2023011435111205540246188175"/>
    <x v="7"/>
    <n v="143511120"/>
    <n v="5540246188175"/>
    <x v="2"/>
    <d v="2023-01-02T00:00:00"/>
    <n v="696"/>
  </r>
  <r>
    <s v="2023011435111215540246176294"/>
    <x v="7"/>
    <n v="143511121"/>
    <n v="5540246176294"/>
    <x v="2"/>
    <d v="2023-01-02T00:00:00"/>
    <n v="743"/>
  </r>
  <r>
    <s v="2023011435111215540246176295"/>
    <x v="7"/>
    <n v="143511121"/>
    <n v="5540246176295"/>
    <x v="2"/>
    <d v="2023-01-02T00:00:00"/>
    <n v="4455"/>
  </r>
  <r>
    <s v="2023011435111215540246188200"/>
    <x v="7"/>
    <n v="143511121"/>
    <n v="5540246188200"/>
    <x v="2"/>
    <d v="2023-01-02T00:00:00"/>
    <n v="1485"/>
  </r>
  <r>
    <s v="2023011435111275540246191598"/>
    <x v="7"/>
    <n v="143511127"/>
    <n v="5540246191598"/>
    <x v="2"/>
    <d v="2023-01-06T00:00:00"/>
    <n v="1601"/>
  </r>
  <r>
    <s v="2023011435111295540246195242"/>
    <x v="7"/>
    <n v="143511129"/>
    <n v="5540246195242"/>
    <x v="4"/>
    <d v="2023-01-20T00:00:00"/>
    <n v="743"/>
  </r>
  <r>
    <s v="2023011435111485540246174174"/>
    <x v="7"/>
    <n v="143511148"/>
    <n v="5540246174174"/>
    <x v="2"/>
    <d v="2023-01-05T00:00:00"/>
    <n v="232"/>
  </r>
  <r>
    <s v="2023011435111485540246176699"/>
    <x v="7"/>
    <n v="143511148"/>
    <n v="5540246176699"/>
    <x v="2"/>
    <d v="2023-01-05T00:00:00"/>
    <n v="8352"/>
  </r>
  <r>
    <s v="2023011435111495540246176294"/>
    <x v="7"/>
    <n v="143511149"/>
    <n v="5540246176294"/>
    <x v="2"/>
    <d v="2023-01-05T00:00:00"/>
    <n v="1485"/>
  </r>
  <r>
    <s v="2023011435111495540246187987"/>
    <x v="7"/>
    <n v="143511149"/>
    <n v="5540246187987"/>
    <x v="2"/>
    <d v="2023-01-05T00:00:00"/>
    <n v="2784"/>
  </r>
  <r>
    <s v="2023011435111525540246175049"/>
    <x v="7"/>
    <n v="143511152"/>
    <n v="5540246175049"/>
    <x v="2"/>
    <d v="2023-01-09T00:00:00"/>
    <n v="836"/>
  </r>
  <r>
    <s v="2023011435111685540246183587"/>
    <x v="7"/>
    <n v="143511168"/>
    <n v="5540246183587"/>
    <x v="4"/>
    <d v="2023-01-22T00:00:00"/>
    <n v="502"/>
  </r>
  <r>
    <s v="2023011435111685540246183589"/>
    <x v="7"/>
    <n v="143511168"/>
    <n v="5540246183589"/>
    <x v="4"/>
    <d v="2023-01-22T00:00:00"/>
    <n v="1300"/>
  </r>
  <r>
    <s v="2023011435111685540246186352"/>
    <x v="7"/>
    <n v="143511168"/>
    <n v="5540246186352"/>
    <x v="4"/>
    <d v="2023-01-22T00:00:00"/>
    <n v="940"/>
  </r>
  <r>
    <s v="2023011435111685540246194790"/>
    <x v="7"/>
    <n v="143511168"/>
    <n v="5540246194790"/>
    <x v="4"/>
    <d v="2023-01-22T00:00:00"/>
    <n v="1316"/>
  </r>
  <r>
    <s v="2023011435111735540246192148"/>
    <x v="7"/>
    <n v="143511173"/>
    <n v="5540246192148"/>
    <x v="4"/>
    <d v="2023-01-20T00:00:00"/>
    <n v="45936"/>
  </r>
  <r>
    <s v="2023011435111745540246192148"/>
    <x v="7"/>
    <n v="143511174"/>
    <n v="5540246192148"/>
    <x v="4"/>
    <d v="2023-01-23T00:00:00"/>
    <n v="45936"/>
  </r>
  <r>
    <s v="2023011435111755540246171759"/>
    <x v="7"/>
    <n v="143511175"/>
    <n v="5540246171759"/>
    <x v="4"/>
    <d v="2023-01-21T00:00:00"/>
    <n v="5847"/>
  </r>
  <r>
    <s v="2023011435111755540246177133"/>
    <x v="7"/>
    <n v="143511175"/>
    <n v="5540246177133"/>
    <x v="4"/>
    <d v="2023-01-21T00:00:00"/>
    <n v="8352"/>
  </r>
  <r>
    <s v="2023011435111755540246192518"/>
    <x v="7"/>
    <n v="143511175"/>
    <n v="5540246192518"/>
    <x v="4"/>
    <d v="2023-01-21T00:00:00"/>
    <n v="4176"/>
  </r>
  <r>
    <s v="2023011435111885540246174174"/>
    <x v="7"/>
    <n v="143511188"/>
    <n v="5540246174174"/>
    <x v="2"/>
    <d v="2023-01-06T00:00:00"/>
    <n v="232"/>
  </r>
  <r>
    <s v="2023011435111885540246188175"/>
    <x v="7"/>
    <n v="143511188"/>
    <n v="5540246188175"/>
    <x v="2"/>
    <d v="2023-01-06T00:00:00"/>
    <n v="464"/>
  </r>
  <r>
    <s v="2023011435111895540246176294"/>
    <x v="7"/>
    <n v="143511189"/>
    <n v="5540246176294"/>
    <x v="2"/>
    <d v="2023-01-06T00:00:00"/>
    <n v="2228"/>
  </r>
  <r>
    <s v="2023011435111895540246187987"/>
    <x v="7"/>
    <n v="143511189"/>
    <n v="5540246187987"/>
    <x v="2"/>
    <d v="2023-01-06T00:00:00"/>
    <n v="4455"/>
  </r>
  <r>
    <s v="2023011435111895540246188200"/>
    <x v="7"/>
    <n v="143511189"/>
    <n v="5540246188200"/>
    <x v="2"/>
    <d v="2023-01-06T00:00:00"/>
    <n v="743"/>
  </r>
  <r>
    <s v="2023011435111945540246185429"/>
    <x v="7"/>
    <n v="143511194"/>
    <n v="5540246185429"/>
    <x v="2"/>
    <d v="2023-01-09T00:00:00"/>
    <n v="140"/>
  </r>
  <r>
    <s v="2023011435111945540246185562"/>
    <x v="7"/>
    <n v="143511194"/>
    <n v="5540246185562"/>
    <x v="2"/>
    <d v="2023-01-09T00:00:00"/>
    <n v="140"/>
  </r>
  <r>
    <s v="2023011435112015540246173906"/>
    <x v="7"/>
    <n v="143511201"/>
    <n v="5540246173906"/>
    <x v="3"/>
    <d v="2023-01-16T00:00:00"/>
    <n v="3267"/>
  </r>
  <r>
    <s v="2023011435112015540246181016"/>
    <x v="7"/>
    <n v="143511201"/>
    <n v="5540246181016"/>
    <x v="3"/>
    <d v="2023-01-16T00:00:00"/>
    <n v="10691"/>
  </r>
  <r>
    <s v="2023011435112095540246194632"/>
    <x v="7"/>
    <n v="143511209"/>
    <n v="5540246194632"/>
    <x v="1"/>
    <d v="2023-01-22T00:00:00"/>
    <n v="713"/>
  </r>
  <r>
    <s v="2023011435212225540246172539"/>
    <x v="7"/>
    <n v="143521222"/>
    <n v="5540246172539"/>
    <x v="2"/>
    <d v="2023-01-07T00:00:00"/>
    <n v="47"/>
  </r>
  <r>
    <s v="2023011435212225540246172669"/>
    <x v="7"/>
    <n v="143521222"/>
    <n v="5540246172669"/>
    <x v="2"/>
    <d v="2023-01-07T00:00:00"/>
    <n v="279"/>
  </r>
  <r>
    <s v="2023011435212225540246172978"/>
    <x v="7"/>
    <n v="143521222"/>
    <n v="5540246172978"/>
    <x v="2"/>
    <d v="2023-01-07T00:00:00"/>
    <n v="1671"/>
  </r>
  <r>
    <s v="2023011435212225540246174174"/>
    <x v="7"/>
    <n v="143521222"/>
    <n v="5540246174174"/>
    <x v="2"/>
    <d v="2023-01-07T00:00:00"/>
    <n v="348"/>
  </r>
  <r>
    <s v="2023011435212225540246176699"/>
    <x v="7"/>
    <n v="143521222"/>
    <n v="5540246176699"/>
    <x v="2"/>
    <d v="2023-01-07T00:00:00"/>
    <n v="8352"/>
  </r>
  <r>
    <s v="2023011435212245540246176294"/>
    <x v="7"/>
    <n v="143521224"/>
    <n v="5540246176294"/>
    <x v="2"/>
    <d v="2023-01-07T00:00:00"/>
    <n v="1485"/>
  </r>
  <r>
    <s v="2023011435212245540246176295"/>
    <x v="7"/>
    <n v="143521224"/>
    <n v="5540246176295"/>
    <x v="2"/>
    <d v="2023-01-07T00:00:00"/>
    <n v="14848"/>
  </r>
  <r>
    <s v="2023011435212245540246187987"/>
    <x v="7"/>
    <n v="143521224"/>
    <n v="5540246187987"/>
    <x v="2"/>
    <d v="2023-01-07T00:00:00"/>
    <n v="6682"/>
  </r>
  <r>
    <s v="2023011435212245540246188200"/>
    <x v="7"/>
    <n v="143521224"/>
    <n v="5540246188200"/>
    <x v="2"/>
    <d v="2023-01-07T00:00:00"/>
    <n v="2228"/>
  </r>
  <r>
    <s v="2023011435212315540246191598"/>
    <x v="7"/>
    <n v="143521231"/>
    <n v="5540246191598"/>
    <x v="2"/>
    <d v="2023-01-09T00:00:00"/>
    <n v="1601"/>
  </r>
  <r>
    <s v="2023011435212455540246175047"/>
    <x v="7"/>
    <n v="143521245"/>
    <n v="5540246175047"/>
    <x v="2"/>
    <d v="2023-01-13T00:00:00"/>
    <n v="418"/>
  </r>
  <r>
    <s v="2023011435212455540246175049"/>
    <x v="7"/>
    <n v="143521245"/>
    <n v="5540246175049"/>
    <x v="2"/>
    <d v="2023-01-13T00:00:00"/>
    <n v="1114"/>
  </r>
  <r>
    <s v="2023011435212455540246175050"/>
    <x v="7"/>
    <n v="143521245"/>
    <n v="5540246175050"/>
    <x v="2"/>
    <d v="2023-01-13T00:00:00"/>
    <n v="1114"/>
  </r>
  <r>
    <s v="2023011435212725540246176699"/>
    <x v="7"/>
    <n v="143521272"/>
    <n v="5540246176699"/>
    <x v="2"/>
    <d v="2023-01-09T00:00:00"/>
    <n v="6264"/>
  </r>
  <r>
    <s v="2023011435212725540246188175"/>
    <x v="7"/>
    <n v="143521272"/>
    <n v="5540246188175"/>
    <x v="2"/>
    <d v="2023-01-09T00:00:00"/>
    <n v="580"/>
  </r>
  <r>
    <s v="2023011435212745540246176295"/>
    <x v="7"/>
    <n v="143521274"/>
    <n v="5540246176295"/>
    <x v="2"/>
    <d v="2023-01-09T00:00:00"/>
    <n v="7424"/>
  </r>
  <r>
    <s v="2023011435212745540246187987"/>
    <x v="7"/>
    <n v="143521274"/>
    <n v="5540246187987"/>
    <x v="2"/>
    <d v="2023-01-09T00:00:00"/>
    <n v="4455"/>
  </r>
  <r>
    <s v="2023011435212855540246194632"/>
    <x v="7"/>
    <n v="143521285"/>
    <n v="5540246194632"/>
    <x v="1"/>
    <d v="2023-01-16T00:00:00"/>
    <n v="418"/>
  </r>
  <r>
    <s v="2023011435212895540246195250"/>
    <x v="7"/>
    <n v="143521289"/>
    <n v="5540246195250"/>
    <x v="1"/>
    <d v="2023-01-14T00:00:00"/>
    <n v="84"/>
  </r>
  <r>
    <s v="2023011435213005540246176699"/>
    <x v="7"/>
    <n v="143521300"/>
    <n v="5540246176699"/>
    <x v="2"/>
    <d v="2023-01-12T00:00:00"/>
    <n v="4176"/>
  </r>
  <r>
    <s v="2023011435213005540246192102"/>
    <x v="7"/>
    <n v="143521300"/>
    <n v="5540246192102"/>
    <x v="2"/>
    <d v="2023-01-12T00:00:00"/>
    <n v="4009"/>
  </r>
  <r>
    <s v="2023011435213025540246187987"/>
    <x v="7"/>
    <n v="143521302"/>
    <n v="5540246187987"/>
    <x v="2"/>
    <d v="2023-01-12T00:00:00"/>
    <n v="3341"/>
  </r>
  <r>
    <s v="2023011435213245540246172978"/>
    <x v="7"/>
    <n v="143521324"/>
    <n v="5540246172978"/>
    <x v="2"/>
    <d v="2023-01-13T00:00:00"/>
    <n v="836"/>
  </r>
  <r>
    <s v="2023011435213245540246174174"/>
    <x v="7"/>
    <n v="143521324"/>
    <n v="5540246174174"/>
    <x v="2"/>
    <d v="2023-01-13T00:00:00"/>
    <n v="464"/>
  </r>
  <r>
    <s v="2023011435213245540246176699"/>
    <x v="7"/>
    <n v="143521324"/>
    <n v="5540246176699"/>
    <x v="2"/>
    <d v="2023-01-13T00:00:00"/>
    <n v="4176"/>
  </r>
  <r>
    <s v="2023011435213245540246188175"/>
    <x v="7"/>
    <n v="143521324"/>
    <n v="5540246188175"/>
    <x v="2"/>
    <d v="2023-01-13T00:00:00"/>
    <n v="464"/>
  </r>
  <r>
    <s v="2023011435213255540246171933"/>
    <x v="7"/>
    <n v="143521325"/>
    <n v="5540246171933"/>
    <x v="2"/>
    <d v="2023-01-13T00:00:00"/>
    <n v="1671"/>
  </r>
  <r>
    <s v="2023011435213255540246188200"/>
    <x v="7"/>
    <n v="143521325"/>
    <n v="5540246188200"/>
    <x v="2"/>
    <d v="2023-01-13T00:00:00"/>
    <n v="743"/>
  </r>
  <r>
    <s v="2023011435213425540246185429"/>
    <x v="7"/>
    <n v="143521342"/>
    <n v="5540246185429"/>
    <x v="2"/>
    <d v="2023-01-14T00:00:00"/>
    <n v="140"/>
  </r>
  <r>
    <s v="2023011435213425540246185562"/>
    <x v="7"/>
    <n v="143521342"/>
    <n v="5540246185562"/>
    <x v="2"/>
    <d v="2023-01-14T00:00:00"/>
    <n v="279"/>
  </r>
  <r>
    <s v="2023011435213425540246186325"/>
    <x v="7"/>
    <n v="143521342"/>
    <n v="5540246186325"/>
    <x v="2"/>
    <d v="2023-01-14T00:00:00"/>
    <n v="279"/>
  </r>
  <r>
    <s v="2023011435313655540246174174"/>
    <x v="7"/>
    <n v="143531365"/>
    <n v="5540246174174"/>
    <x v="2"/>
    <d v="2023-01-14T00:00:00"/>
    <n v="464"/>
  </r>
  <r>
    <s v="2023011435313655540246188175"/>
    <x v="7"/>
    <n v="143531365"/>
    <n v="5540246188175"/>
    <x v="2"/>
    <d v="2023-01-14T00:00:00"/>
    <n v="464"/>
  </r>
  <r>
    <s v="2023011435313665540246176294"/>
    <x v="7"/>
    <n v="143531366"/>
    <n v="5540246176294"/>
    <x v="2"/>
    <d v="2023-01-14T00:00:00"/>
    <n v="1114"/>
  </r>
  <r>
    <s v="2023011435313665540246176295"/>
    <x v="7"/>
    <n v="143531366"/>
    <n v="5540246176295"/>
    <x v="2"/>
    <d v="2023-01-14T00:00:00"/>
    <n v="4381"/>
  </r>
  <r>
    <s v="2023011435313825540246171933"/>
    <x v="7"/>
    <n v="143531382"/>
    <n v="5540246171933"/>
    <x v="2"/>
    <d v="2023-01-15T00:00:00"/>
    <n v="446"/>
  </r>
  <r>
    <s v="2023011435313935540246194632"/>
    <x v="7"/>
    <n v="143531393"/>
    <n v="5540246194632"/>
    <x v="1"/>
    <d v="2023-01-14T00:00:00"/>
    <n v="251"/>
  </r>
  <r>
    <s v="2023011435314235540246188175"/>
    <x v="7"/>
    <n v="143531423"/>
    <n v="5540246188175"/>
    <x v="2"/>
    <d v="2023-01-19T00:00:00"/>
    <n v="464"/>
  </r>
  <r>
    <s v="2023011435314255540246171933"/>
    <x v="7"/>
    <n v="143531425"/>
    <n v="5540246171933"/>
    <x v="2"/>
    <d v="2023-01-19T00:00:00"/>
    <n v="1114"/>
  </r>
  <r>
    <s v="2023011435314255540246176294"/>
    <x v="7"/>
    <n v="143531425"/>
    <n v="5540246176294"/>
    <x v="2"/>
    <d v="2023-01-19T00:00:00"/>
    <n v="743"/>
  </r>
  <r>
    <s v="2023011435314255540246176295"/>
    <x v="7"/>
    <n v="143531425"/>
    <n v="5540246176295"/>
    <x v="2"/>
    <d v="2023-01-19T00:00:00"/>
    <n v="7424"/>
  </r>
  <r>
    <s v="2023011435314255540246187987"/>
    <x v="7"/>
    <n v="143531425"/>
    <n v="5540246187987"/>
    <x v="2"/>
    <d v="2023-01-19T00:00:00"/>
    <n v="4455"/>
  </r>
  <r>
    <s v="2023011435314305540246194632"/>
    <x v="7"/>
    <n v="143531430"/>
    <n v="5540246194632"/>
    <x v="1"/>
    <d v="2023-01-21T00:00:00"/>
    <n v="1253"/>
  </r>
  <r>
    <s v="2023011435314325540246188175"/>
    <x v="7"/>
    <n v="143531432"/>
    <n v="5540246188175"/>
    <x v="2"/>
    <d v="2023-01-16T00:00:00"/>
    <n v="464"/>
  </r>
  <r>
    <s v="2023011435314335540246188175"/>
    <x v="7"/>
    <n v="143531433"/>
    <n v="5540246188175"/>
    <x v="2"/>
    <d v="2023-01-20T00:00:00"/>
    <n v="1044"/>
  </r>
  <r>
    <s v="2023011435314355540246183844"/>
    <x v="7"/>
    <n v="143531435"/>
    <n v="5540246183844"/>
    <x v="1"/>
    <d v="2023-01-20T00:00:00"/>
    <n v="325"/>
  </r>
  <r>
    <s v="2023011435314535540246172978"/>
    <x v="7"/>
    <n v="143531453"/>
    <n v="5540246172978"/>
    <x v="2"/>
    <d v="2023-01-20T00:00:00"/>
    <n v="1671"/>
  </r>
  <r>
    <s v="2023011435314535540246174174"/>
    <x v="7"/>
    <n v="143531453"/>
    <n v="5540246174174"/>
    <x v="2"/>
    <d v="2023-01-20T00:00:00"/>
    <n v="464"/>
  </r>
  <r>
    <s v="2023011435314535540246176699"/>
    <x v="7"/>
    <n v="143531453"/>
    <n v="5540246176699"/>
    <x v="2"/>
    <d v="2023-01-20T00:00:00"/>
    <n v="4176"/>
  </r>
  <r>
    <s v="2023011435314535540246192102"/>
    <x v="7"/>
    <n v="143531453"/>
    <n v="5540246192102"/>
    <x v="2"/>
    <d v="2023-01-20T00:00:00"/>
    <n v="2005"/>
  </r>
  <r>
    <s v="2023011435314545540246171933"/>
    <x v="7"/>
    <n v="143531454"/>
    <n v="5540246171933"/>
    <x v="2"/>
    <d v="2023-01-20T00:00:00"/>
    <n v="557"/>
  </r>
  <r>
    <s v="2023011435314545540246176294"/>
    <x v="7"/>
    <n v="143531454"/>
    <n v="5540246176294"/>
    <x v="2"/>
    <d v="2023-01-20T00:00:00"/>
    <n v="743"/>
  </r>
  <r>
    <s v="2023011435314545540246176295"/>
    <x v="7"/>
    <n v="143531454"/>
    <n v="5540246176295"/>
    <x v="2"/>
    <d v="2023-01-20T00:00:00"/>
    <n v="7424"/>
  </r>
  <r>
    <s v="2023011435314545540246187987"/>
    <x v="7"/>
    <n v="143531454"/>
    <n v="5540246187987"/>
    <x v="2"/>
    <d v="2023-01-20T00:00:00"/>
    <n v="4455"/>
  </r>
  <r>
    <s v="2023011435314585540246188175"/>
    <x v="7"/>
    <n v="143531458"/>
    <n v="5540246188175"/>
    <x v="2"/>
    <d v="2023-01-17T00:00:00"/>
    <n v="1392"/>
  </r>
  <r>
    <s v="2023011435314605540246191598"/>
    <x v="7"/>
    <n v="143531460"/>
    <n v="5540246191598"/>
    <x v="2"/>
    <d v="2023-01-21T00:00:00"/>
    <n v="1601"/>
  </r>
  <r>
    <s v="2023011435414755540246172669"/>
    <x v="7"/>
    <n v="143541475"/>
    <n v="5540246172669"/>
    <x v="2"/>
    <d v="2023-01-21T00:00:00"/>
    <n v="279"/>
  </r>
  <r>
    <s v="2023011435414755540246172978"/>
    <x v="7"/>
    <n v="143541475"/>
    <n v="5540246172978"/>
    <x v="2"/>
    <d v="2023-01-21T00:00:00"/>
    <n v="1253"/>
  </r>
  <r>
    <s v="2023011435414755540246174174"/>
    <x v="7"/>
    <n v="143541475"/>
    <n v="5540246174174"/>
    <x v="2"/>
    <d v="2023-01-21T00:00:00"/>
    <n v="464"/>
  </r>
  <r>
    <s v="2023011435414755540246176699"/>
    <x v="7"/>
    <n v="143541475"/>
    <n v="5540246176699"/>
    <x v="2"/>
    <d v="2023-01-21T00:00:00"/>
    <n v="4176"/>
  </r>
  <r>
    <s v="2023011435414775540246176294"/>
    <x v="7"/>
    <n v="143541477"/>
    <n v="5540246176294"/>
    <x v="2"/>
    <d v="2023-01-21T00:00:00"/>
    <n v="1485"/>
  </r>
  <r>
    <s v="2023011435414775540246176295"/>
    <x v="7"/>
    <n v="143541477"/>
    <n v="5540246176295"/>
    <x v="2"/>
    <d v="2023-01-21T00:00:00"/>
    <n v="11099"/>
  </r>
  <r>
    <s v="2023011435414865540246173472"/>
    <x v="7"/>
    <n v="143541486"/>
    <n v="5540246173472"/>
    <x v="2"/>
    <d v="2023-01-23T00:00:00"/>
    <n v="140"/>
  </r>
  <r>
    <s v="2023011435414865540246174095"/>
    <x v="7"/>
    <n v="143541486"/>
    <n v="5540246174095"/>
    <x v="2"/>
    <d v="2023-01-23T00:00:00"/>
    <n v="140"/>
  </r>
  <r>
    <s v="2023011435414865540246175049"/>
    <x v="7"/>
    <n v="143541486"/>
    <n v="5540246175049"/>
    <x v="2"/>
    <d v="2023-01-23T00:00:00"/>
    <n v="836"/>
  </r>
  <r>
    <s v="2023011435414865540246175050"/>
    <x v="7"/>
    <n v="143541486"/>
    <n v="5540246175050"/>
    <x v="2"/>
    <d v="2023-01-23T00:00:00"/>
    <n v="836"/>
  </r>
  <r>
    <s v="2023011435414865540246190743"/>
    <x v="7"/>
    <n v="143541486"/>
    <n v="5540246190743"/>
    <x v="2"/>
    <d v="2023-01-23T00:00:00"/>
    <n v="140"/>
  </r>
  <r>
    <s v="2023011435415055540246172539"/>
    <x v="7"/>
    <n v="143541505"/>
    <n v="5540246172539"/>
    <x v="2"/>
    <d v="2023-01-22T00:00:00"/>
    <n v="70"/>
  </r>
  <r>
    <s v="2023011435415055540246172669"/>
    <x v="7"/>
    <n v="143541505"/>
    <n v="5540246172669"/>
    <x v="2"/>
    <d v="2023-01-22T00:00:00"/>
    <n v="279"/>
  </r>
  <r>
    <s v="2023011435415055540246172978"/>
    <x v="7"/>
    <n v="143541505"/>
    <n v="5540246172978"/>
    <x v="2"/>
    <d v="2023-01-22T00:00:00"/>
    <n v="418"/>
  </r>
  <r>
    <s v="2023011435415055540246174174"/>
    <x v="7"/>
    <n v="143541505"/>
    <n v="5540246174174"/>
    <x v="2"/>
    <d v="2023-01-22T00:00:00"/>
    <n v="464"/>
  </r>
  <r>
    <s v="2023011435415055540246176699"/>
    <x v="7"/>
    <n v="143541505"/>
    <n v="5540246176699"/>
    <x v="2"/>
    <d v="2023-01-22T00:00:00"/>
    <n v="12528"/>
  </r>
  <r>
    <s v="2023011435415065540246171933"/>
    <x v="7"/>
    <n v="143541506"/>
    <n v="5540246171933"/>
    <x v="2"/>
    <d v="2023-01-22T00:00:00"/>
    <n v="1114"/>
  </r>
  <r>
    <s v="2023011435415065540246187987"/>
    <x v="7"/>
    <n v="143541506"/>
    <n v="5540246187987"/>
    <x v="2"/>
    <d v="2023-01-22T00:00:00"/>
    <n v="4455"/>
  </r>
  <r>
    <s v="2023011435415325540246172978"/>
    <x v="7"/>
    <n v="143541532"/>
    <n v="5540246172978"/>
    <x v="2"/>
    <d v="2023-01-23T00:00:00"/>
    <n v="2506"/>
  </r>
  <r>
    <s v="2023011435415355540246171933"/>
    <x v="7"/>
    <n v="143541535"/>
    <n v="5540246171933"/>
    <x v="2"/>
    <d v="2023-01-23T00:00:00"/>
    <n v="557"/>
  </r>
  <r>
    <s v="2023011435415355540246176294"/>
    <x v="7"/>
    <n v="143541535"/>
    <n v="5540246176294"/>
    <x v="2"/>
    <d v="2023-01-23T00:00:00"/>
    <n v="743"/>
  </r>
  <r>
    <s v="2023011435415355540246187987"/>
    <x v="7"/>
    <n v="143541535"/>
    <n v="5540246187987"/>
    <x v="2"/>
    <d v="2023-01-23T00:00:00"/>
    <n v="3341"/>
  </r>
  <r>
    <s v="2023011435415375540246188175"/>
    <x v="7"/>
    <n v="143541537"/>
    <n v="5540246188175"/>
    <x v="2"/>
    <d v="2023-01-27T00:00:00"/>
    <n v="743"/>
  </r>
  <r>
    <s v="2023011435415425540246186325"/>
    <x v="7"/>
    <n v="143541542"/>
    <n v="5540246186325"/>
    <x v="2"/>
    <d v="2023-01-27T00:00:00"/>
    <n v="279"/>
  </r>
  <r>
    <s v="2023011435415655540246172978"/>
    <x v="7"/>
    <n v="143541565"/>
    <n v="5540246172978"/>
    <x v="2"/>
    <d v="2023-01-26T00:00:00"/>
    <n v="836"/>
  </r>
  <r>
    <s v="2023011435415665540246171933"/>
    <x v="7"/>
    <n v="143541566"/>
    <n v="5540246171933"/>
    <x v="2"/>
    <d v="2023-01-26T00:00:00"/>
    <n v="1003"/>
  </r>
  <r>
    <s v="2023011435415665540246176294"/>
    <x v="7"/>
    <n v="143541566"/>
    <n v="5540246176294"/>
    <x v="2"/>
    <d v="2023-01-26T00:00:00"/>
    <n v="743"/>
  </r>
  <r>
    <s v="2023011435415735540246191594"/>
    <x v="7"/>
    <n v="143541573"/>
    <n v="5540246191594"/>
    <x v="2"/>
    <d v="2023-01-27T00:00:00"/>
    <n v="1504"/>
  </r>
  <r>
    <s v="2023011435415735540246191598"/>
    <x v="7"/>
    <n v="143541573"/>
    <n v="5540246191598"/>
    <x v="2"/>
    <d v="2023-01-27T00:00:00"/>
    <n v="1601"/>
  </r>
  <r>
    <s v="2023011435415735540246192102"/>
    <x v="7"/>
    <n v="143541573"/>
    <n v="5540246192102"/>
    <x v="2"/>
    <d v="2023-01-27T00:00:00"/>
    <n v="2005"/>
  </r>
  <r>
    <s v="2023011435415815540246188175"/>
    <x v="7"/>
    <n v="143541581"/>
    <n v="5540246188175"/>
    <x v="2"/>
    <d v="2023-01-23T00:00:00"/>
    <n v="1253"/>
  </r>
  <r>
    <s v="2023011435415945540246194632"/>
    <x v="7"/>
    <n v="143541594"/>
    <n v="5540246194632"/>
    <x v="1"/>
    <d v="2023-01-24T00:00:00"/>
    <n v="335"/>
  </r>
  <r>
    <s v="2023011435415955540246174174"/>
    <x v="7"/>
    <n v="143541595"/>
    <n v="5540246174174"/>
    <x v="2"/>
    <d v="2023-01-27T00:00:00"/>
    <n v="464"/>
  </r>
  <r>
    <s v="2023011435415955540246176699"/>
    <x v="7"/>
    <n v="143541595"/>
    <n v="5540246176699"/>
    <x v="2"/>
    <d v="2023-01-27T00:00:00"/>
    <n v="4176"/>
  </r>
  <r>
    <s v="2023011435415965540246171933"/>
    <x v="7"/>
    <n v="143541596"/>
    <n v="5540246171933"/>
    <x v="2"/>
    <d v="2023-01-27T00:00:00"/>
    <n v="557"/>
  </r>
  <r>
    <s v="2023011435415965540246176295"/>
    <x v="7"/>
    <n v="143541596"/>
    <n v="5540246176295"/>
    <x v="2"/>
    <d v="2023-01-27T00:00:00"/>
    <n v="4455"/>
  </r>
  <r>
    <s v="2023011435415965540246187987"/>
    <x v="7"/>
    <n v="143541596"/>
    <n v="5540246187987"/>
    <x v="2"/>
    <d v="2023-01-27T00:00:00"/>
    <n v="4455"/>
  </r>
  <r>
    <s v="2023011435416165540246194632"/>
    <x v="7"/>
    <n v="143541616"/>
    <n v="5540246194632"/>
    <x v="1"/>
    <d v="2023-01-26T00:00:00"/>
    <n v="919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s v="202205BOULANGERIE"/>
    <x v="0"/>
    <x v="0"/>
    <n v="129404"/>
    <n v="75248"/>
    <n v="54156"/>
  </r>
  <r>
    <s v="202205CREMERIE"/>
    <x v="0"/>
    <x v="1"/>
    <n v="227258"/>
    <n v="211586"/>
    <n v="15672"/>
  </r>
  <r>
    <s v="202205EMBALLAGES"/>
    <x v="0"/>
    <x v="2"/>
    <n v="2423"/>
    <n v="2468"/>
    <n v="-45"/>
  </r>
  <r>
    <s v="202205MIX LEGUMES"/>
    <x v="0"/>
    <x v="3"/>
    <n v="284992"/>
    <n v="180339"/>
    <n v="104653"/>
  </r>
  <r>
    <s v="202205VOLAILLE"/>
    <x v="0"/>
    <x v="4"/>
    <n v="38325"/>
    <n v="160852"/>
    <n v="-122527"/>
  </r>
  <r>
    <s v="202206BOULANGERIE"/>
    <x v="1"/>
    <x v="0"/>
    <n v="49322"/>
    <n v="97167"/>
    <n v="-47845"/>
  </r>
  <r>
    <s v="202206CREMERIE"/>
    <x v="1"/>
    <x v="1"/>
    <n v="309197"/>
    <n v="326406"/>
    <n v="-17209"/>
  </r>
  <r>
    <s v="202206EMBALLAGES"/>
    <x v="1"/>
    <x v="2"/>
    <n v="1821"/>
    <n v="2861"/>
    <n v="-1040"/>
  </r>
  <r>
    <s v="202206MIX LEGUMES"/>
    <x v="1"/>
    <x v="3"/>
    <n v="167665"/>
    <n v="217138"/>
    <n v="-49473"/>
  </r>
  <r>
    <s v="202206VOLAILLE"/>
    <x v="1"/>
    <x v="4"/>
    <n v="114681"/>
    <n v="223921"/>
    <n v="-109240"/>
  </r>
  <r>
    <s v="202207BOULANGERIE"/>
    <x v="2"/>
    <x v="0"/>
    <n v="38328"/>
    <n v="18409"/>
    <n v="19919"/>
  </r>
  <r>
    <s v="202207CREMERIE"/>
    <x v="2"/>
    <x v="1"/>
    <n v="160735"/>
    <n v="156011"/>
    <n v="4724"/>
  </r>
  <r>
    <s v="202207EMBALLAGES"/>
    <x v="2"/>
    <x v="2"/>
    <n v="223"/>
    <n v="1139"/>
    <n v="-916"/>
  </r>
  <r>
    <s v="202207MIX LEGUMES"/>
    <x v="2"/>
    <x v="3"/>
    <n v="138418"/>
    <n v="102008"/>
    <n v="36410"/>
  </r>
  <r>
    <s v="202207VOLAILLE"/>
    <x v="2"/>
    <x v="4"/>
    <n v="36191"/>
    <n v="99869"/>
    <n v="-63678"/>
  </r>
  <r>
    <s v="202208BOULANGERIE"/>
    <x v="3"/>
    <x v="0"/>
    <n v="35499"/>
    <n v="21848"/>
    <n v="13651"/>
  </r>
  <r>
    <s v="202208CREMERIE"/>
    <x v="3"/>
    <x v="1"/>
    <n v="263869"/>
    <n v="203142"/>
    <n v="60727"/>
  </r>
  <r>
    <s v="202208EMBALLAGES"/>
    <x v="3"/>
    <x v="2"/>
    <n v="5286"/>
    <n v="1458"/>
    <n v="3828"/>
  </r>
  <r>
    <s v="202208MIX LEGUMES"/>
    <x v="3"/>
    <x v="3"/>
    <n v="168996"/>
    <n v="124671"/>
    <n v="44325"/>
  </r>
  <r>
    <s v="202208VOLAILLE"/>
    <x v="3"/>
    <x v="4"/>
    <n v="34449"/>
    <n v="152330"/>
    <n v="-117881"/>
  </r>
  <r>
    <s v="202209BOULANGERIE"/>
    <x v="4"/>
    <x v="0"/>
    <n v="93907"/>
    <n v="82400"/>
    <n v="11507"/>
  </r>
  <r>
    <s v="202209CREMERIE"/>
    <x v="4"/>
    <x v="1"/>
    <n v="261388"/>
    <n v="282669"/>
    <n v="-21281"/>
  </r>
  <r>
    <s v="202209EMBALLAGES"/>
    <x v="4"/>
    <x v="2"/>
    <n v="1683"/>
    <n v="3079"/>
    <n v="-1396"/>
  </r>
  <r>
    <s v="202209MIX LEGUMES"/>
    <x v="4"/>
    <x v="3"/>
    <n v="266025"/>
    <n v="145067"/>
    <n v="120958"/>
  </r>
  <r>
    <s v="202209VOLAILLE"/>
    <x v="4"/>
    <x v="4"/>
    <n v="62725"/>
    <n v="198320"/>
    <n v="-135595"/>
  </r>
  <r>
    <s v="202210BOULANGERIE"/>
    <x v="5"/>
    <x v="0"/>
    <n v="107127"/>
    <n v="81479"/>
    <n v="25648"/>
  </r>
  <r>
    <s v="202210CREMERIE"/>
    <x v="5"/>
    <x v="1"/>
    <n v="344165"/>
    <n v="306738"/>
    <n v="37427"/>
  </r>
  <r>
    <s v="202210EMBALLAGES"/>
    <x v="5"/>
    <x v="2"/>
    <n v="2740"/>
    <n v="3217"/>
    <n v="-477"/>
  </r>
  <r>
    <s v="202210MIX LEGUMES"/>
    <x v="5"/>
    <x v="3"/>
    <n v="322744"/>
    <n v="169908"/>
    <n v="152836"/>
  </r>
  <r>
    <s v="202210VOLAILLE"/>
    <x v="5"/>
    <x v="4"/>
    <n v="122199"/>
    <n v="250822"/>
    <n v="-128623"/>
  </r>
  <r>
    <s v="202211BOULANGERIE"/>
    <x v="6"/>
    <x v="0"/>
    <n v="86813"/>
    <n v="86456"/>
    <n v="357"/>
  </r>
  <r>
    <s v="202211CREMERIE"/>
    <x v="6"/>
    <x v="1"/>
    <n v="301152"/>
    <n v="321679"/>
    <n v="-20527"/>
  </r>
  <r>
    <s v="202211EMBALLAGES"/>
    <x v="6"/>
    <x v="2"/>
    <n v="5869"/>
    <n v="3819"/>
    <n v="2050"/>
  </r>
  <r>
    <s v="202211MIX LEGUMES"/>
    <x v="6"/>
    <x v="3"/>
    <n v="285198"/>
    <n v="160318"/>
    <n v="124880"/>
  </r>
  <r>
    <s v="202211VOLAILLE"/>
    <x v="6"/>
    <x v="4"/>
    <n v="109601"/>
    <n v="224523"/>
    <n v="-114922"/>
  </r>
  <r>
    <s v="202212BOULANGERIE"/>
    <x v="7"/>
    <x v="0"/>
    <n v="120105"/>
    <n v="85156"/>
    <n v="34949"/>
  </r>
  <r>
    <s v="202212CREMERIE"/>
    <x v="7"/>
    <x v="1"/>
    <n v="359044"/>
    <n v="323654"/>
    <n v="35390"/>
  </r>
  <r>
    <s v="202212EMBALLAGES"/>
    <x v="7"/>
    <x v="2"/>
    <n v="2693"/>
    <n v="2802"/>
    <n v="-109"/>
  </r>
  <r>
    <s v="202212MIX LEGUMES"/>
    <x v="7"/>
    <x v="3"/>
    <n v="279783"/>
    <n v="165754"/>
    <n v="114029"/>
  </r>
  <r>
    <s v="202212VOLAILLE"/>
    <x v="7"/>
    <x v="4"/>
    <n v="57991"/>
    <n v="224096"/>
    <n v="-166105"/>
  </r>
  <r>
    <s v="202301BOULANGERIE"/>
    <x v="8"/>
    <x v="0"/>
    <n v="41779"/>
    <n v="13769"/>
    <n v="28010"/>
  </r>
  <r>
    <s v="202301CREMERIE"/>
    <x v="8"/>
    <x v="1"/>
    <n v="261406"/>
    <n v="42867"/>
    <n v="218539"/>
  </r>
  <r>
    <s v="202301EMBALLAGES"/>
    <x v="8"/>
    <x v="2"/>
    <n v="975"/>
    <n v="379"/>
    <n v="596"/>
  </r>
  <r>
    <s v="202301MIX LEGUMES"/>
    <x v="8"/>
    <x v="3"/>
    <n v="305936"/>
    <n v="23420"/>
    <n v="282516"/>
  </r>
  <r>
    <s v="202301VOLAILLE"/>
    <x v="8"/>
    <x v="4"/>
    <n v="87227"/>
    <n v="36862"/>
    <n v="50365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71">
  <r>
    <x v="0"/>
    <n v="142634985"/>
  </r>
  <r>
    <x v="1"/>
    <n v="142635040"/>
  </r>
  <r>
    <x v="0"/>
    <n v="142645084"/>
  </r>
  <r>
    <x v="0"/>
    <n v="142645188"/>
  </r>
  <r>
    <x v="0"/>
    <n v="142645192"/>
  </r>
  <r>
    <x v="0"/>
    <n v="142655345"/>
  </r>
  <r>
    <x v="0"/>
    <n v="142655350"/>
  </r>
  <r>
    <x v="0"/>
    <n v="142655351"/>
  </r>
  <r>
    <x v="0"/>
    <n v="142665370"/>
  </r>
  <r>
    <x v="0"/>
    <n v="142665379"/>
  </r>
  <r>
    <x v="0"/>
    <n v="142665420"/>
  </r>
  <r>
    <x v="0"/>
    <n v="142665441"/>
  </r>
  <r>
    <x v="0"/>
    <n v="142665458"/>
  </r>
  <r>
    <x v="0"/>
    <n v="142665488"/>
  </r>
  <r>
    <x v="0"/>
    <n v="142665490"/>
  </r>
  <r>
    <x v="0"/>
    <n v="142665515"/>
  </r>
  <r>
    <x v="0"/>
    <n v="142665520"/>
  </r>
  <r>
    <x v="0"/>
    <n v="142675550"/>
  </r>
  <r>
    <x v="0"/>
    <n v="142675553"/>
  </r>
  <r>
    <x v="0"/>
    <n v="142675554"/>
  </r>
  <r>
    <x v="0"/>
    <n v="142675555"/>
  </r>
  <r>
    <x v="0"/>
    <n v="142675562"/>
  </r>
  <r>
    <x v="0"/>
    <n v="142675565"/>
  </r>
  <r>
    <x v="0"/>
    <n v="142675576"/>
  </r>
  <r>
    <x v="0"/>
    <n v="142675581"/>
  </r>
  <r>
    <x v="0"/>
    <n v="142675582"/>
  </r>
  <r>
    <x v="0"/>
    <n v="142675583"/>
  </r>
  <r>
    <x v="0"/>
    <n v="142675585"/>
  </r>
  <r>
    <x v="0"/>
    <n v="142675587"/>
  </r>
  <r>
    <x v="0"/>
    <n v="142675589"/>
  </r>
  <r>
    <x v="0"/>
    <n v="142675596"/>
  </r>
  <r>
    <x v="0"/>
    <n v="142675607"/>
  </r>
  <r>
    <x v="0"/>
    <n v="142675618"/>
  </r>
  <r>
    <x v="0"/>
    <n v="142675619"/>
  </r>
  <r>
    <x v="0"/>
    <n v="142675638"/>
  </r>
  <r>
    <x v="0"/>
    <n v="142675650"/>
  </r>
  <r>
    <x v="0"/>
    <n v="142675652"/>
  </r>
  <r>
    <x v="0"/>
    <n v="142675653"/>
  </r>
  <r>
    <x v="0"/>
    <n v="142675668"/>
  </r>
  <r>
    <x v="0"/>
    <n v="142675671"/>
  </r>
  <r>
    <x v="0"/>
    <n v="142675679"/>
  </r>
  <r>
    <x v="0"/>
    <n v="142685687"/>
  </r>
  <r>
    <x v="0"/>
    <n v="142685688"/>
  </r>
  <r>
    <x v="0"/>
    <n v="142685691"/>
  </r>
  <r>
    <x v="0"/>
    <n v="142685692"/>
  </r>
  <r>
    <x v="0"/>
    <n v="142685693"/>
  </r>
  <r>
    <x v="0"/>
    <n v="142685694"/>
  </r>
  <r>
    <x v="0"/>
    <n v="142685699"/>
  </r>
  <r>
    <x v="0"/>
    <n v="142685700"/>
  </r>
  <r>
    <x v="0"/>
    <n v="142685701"/>
  </r>
  <r>
    <x v="0"/>
    <n v="142685702"/>
  </r>
  <r>
    <x v="0"/>
    <n v="142685705"/>
  </r>
  <r>
    <x v="0"/>
    <n v="142685710"/>
  </r>
  <r>
    <x v="0"/>
    <n v="142685712"/>
  </r>
  <r>
    <x v="0"/>
    <n v="142685714"/>
  </r>
  <r>
    <x v="2"/>
    <n v="142685722"/>
  </r>
  <r>
    <x v="0"/>
    <n v="142685732"/>
  </r>
  <r>
    <x v="0"/>
    <n v="142685733"/>
  </r>
  <r>
    <x v="0"/>
    <n v="142685736"/>
  </r>
  <r>
    <x v="0"/>
    <n v="142685739"/>
  </r>
  <r>
    <x v="0"/>
    <n v="142685740"/>
  </r>
  <r>
    <x v="0"/>
    <n v="142685759"/>
  </r>
  <r>
    <x v="0"/>
    <n v="142685777"/>
  </r>
  <r>
    <x v="0"/>
    <n v="142685780"/>
  </r>
  <r>
    <x v="0"/>
    <n v="142685783"/>
  </r>
  <r>
    <x v="2"/>
    <n v="142685793"/>
  </r>
  <r>
    <x v="0"/>
    <n v="142685797"/>
  </r>
  <r>
    <x v="0"/>
    <n v="142685798"/>
  </r>
  <r>
    <x v="0"/>
    <n v="142685802"/>
  </r>
  <r>
    <x v="0"/>
    <n v="142685807"/>
  </r>
  <r>
    <x v="2"/>
    <n v="142685811"/>
  </r>
  <r>
    <x v="2"/>
    <n v="142685812"/>
  </r>
  <r>
    <x v="0"/>
    <n v="142685814"/>
  </r>
  <r>
    <x v="0"/>
    <n v="142685817"/>
  </r>
  <r>
    <x v="0"/>
    <n v="142695834"/>
  </r>
  <r>
    <x v="0"/>
    <n v="142695835"/>
  </r>
  <r>
    <x v="0"/>
    <n v="142695837"/>
  </r>
  <r>
    <x v="0"/>
    <n v="142695839"/>
  </r>
  <r>
    <x v="0"/>
    <n v="142695842"/>
  </r>
  <r>
    <x v="0"/>
    <n v="142695845"/>
  </r>
  <r>
    <x v="2"/>
    <n v="142695848"/>
  </r>
  <r>
    <x v="0"/>
    <n v="142695856"/>
  </r>
  <r>
    <x v="2"/>
    <n v="142695857"/>
  </r>
  <r>
    <x v="2"/>
    <n v="142695858"/>
  </r>
  <r>
    <x v="0"/>
    <n v="142695865"/>
  </r>
  <r>
    <x v="0"/>
    <n v="142695866"/>
  </r>
  <r>
    <x v="0"/>
    <n v="142695867"/>
  </r>
  <r>
    <x v="0"/>
    <n v="142695874"/>
  </r>
  <r>
    <x v="0"/>
    <n v="142695906"/>
  </r>
  <r>
    <x v="0"/>
    <n v="142695907"/>
  </r>
  <r>
    <x v="0"/>
    <n v="142695909"/>
  </r>
  <r>
    <x v="2"/>
    <n v="142695914"/>
  </r>
  <r>
    <x v="0"/>
    <n v="142695921"/>
  </r>
  <r>
    <x v="0"/>
    <n v="142695922"/>
  </r>
  <r>
    <x v="2"/>
    <n v="142695931"/>
  </r>
  <r>
    <x v="2"/>
    <n v="142695940"/>
  </r>
  <r>
    <x v="0"/>
    <n v="142695948"/>
  </r>
  <r>
    <x v="0"/>
    <n v="142695949"/>
  </r>
  <r>
    <x v="2"/>
    <n v="142695952"/>
  </r>
  <r>
    <x v="0"/>
    <n v="142695956"/>
  </r>
  <r>
    <x v="2"/>
    <n v="142695962"/>
  </r>
  <r>
    <x v="0"/>
    <n v="142695970"/>
  </r>
  <r>
    <x v="0"/>
    <n v="142695978"/>
  </r>
  <r>
    <x v="0"/>
    <n v="142695981"/>
  </r>
  <r>
    <x v="1"/>
    <n v="142706009"/>
  </r>
  <r>
    <x v="2"/>
    <n v="142706012"/>
  </r>
  <r>
    <x v="0"/>
    <n v="142706018"/>
  </r>
  <r>
    <x v="0"/>
    <n v="142706019"/>
  </r>
  <r>
    <x v="0"/>
    <n v="142706024"/>
  </r>
  <r>
    <x v="0"/>
    <n v="142706040"/>
  </r>
  <r>
    <x v="0"/>
    <n v="142706041"/>
  </r>
  <r>
    <x v="0"/>
    <n v="142706048"/>
  </r>
  <r>
    <x v="0"/>
    <n v="142706053"/>
  </r>
  <r>
    <x v="0"/>
    <n v="142706056"/>
  </r>
  <r>
    <x v="0"/>
    <n v="142706058"/>
  </r>
  <r>
    <x v="0"/>
    <n v="142706060"/>
  </r>
  <r>
    <x v="0"/>
    <n v="142706067"/>
  </r>
  <r>
    <x v="0"/>
    <n v="142706068"/>
  </r>
  <r>
    <x v="0"/>
    <n v="142706093"/>
  </r>
  <r>
    <x v="0"/>
    <n v="142706094"/>
  </r>
  <r>
    <x v="0"/>
    <n v="142706101"/>
  </r>
  <r>
    <x v="0"/>
    <n v="142706106"/>
  </r>
  <r>
    <x v="0"/>
    <n v="142706111"/>
  </r>
  <r>
    <x v="2"/>
    <n v="142716113"/>
  </r>
  <r>
    <x v="0"/>
    <n v="142716118"/>
  </r>
  <r>
    <x v="0"/>
    <n v="142716119"/>
  </r>
  <r>
    <x v="0"/>
    <n v="142716122"/>
  </r>
  <r>
    <x v="2"/>
    <n v="142716131"/>
  </r>
  <r>
    <x v="2"/>
    <n v="142716134"/>
  </r>
  <r>
    <x v="3"/>
    <n v="142716136"/>
  </r>
  <r>
    <x v="2"/>
    <n v="142716137"/>
  </r>
  <r>
    <x v="2"/>
    <n v="142716138"/>
  </r>
  <r>
    <x v="0"/>
    <n v="142716150"/>
  </r>
  <r>
    <x v="0"/>
    <n v="142716151"/>
  </r>
  <r>
    <x v="2"/>
    <n v="142716168"/>
  </r>
  <r>
    <x v="0"/>
    <n v="142716170"/>
  </r>
  <r>
    <x v="0"/>
    <n v="142716176"/>
  </r>
  <r>
    <x v="2"/>
    <n v="142716182"/>
  </r>
  <r>
    <x v="2"/>
    <n v="142716192"/>
  </r>
  <r>
    <x v="0"/>
    <n v="142716209"/>
  </r>
  <r>
    <x v="0"/>
    <n v="142716210"/>
  </r>
  <r>
    <x v="0"/>
    <n v="142716223"/>
  </r>
  <r>
    <x v="2"/>
    <n v="142716225"/>
  </r>
  <r>
    <x v="2"/>
    <n v="142716226"/>
  </r>
  <r>
    <x v="2"/>
    <n v="142716239"/>
  </r>
  <r>
    <x v="2"/>
    <n v="142716242"/>
  </r>
  <r>
    <x v="2"/>
    <n v="142716247"/>
  </r>
  <r>
    <x v="2"/>
    <n v="142716248"/>
  </r>
  <r>
    <x v="2"/>
    <n v="142716250"/>
  </r>
  <r>
    <x v="2"/>
    <n v="142716251"/>
  </r>
  <r>
    <x v="2"/>
    <n v="142726264"/>
  </r>
  <r>
    <x v="2"/>
    <n v="142726265"/>
  </r>
  <r>
    <x v="2"/>
    <n v="142726276"/>
  </r>
  <r>
    <x v="2"/>
    <n v="142726278"/>
  </r>
  <r>
    <x v="2"/>
    <n v="142726281"/>
  </r>
  <r>
    <x v="2"/>
    <n v="142726298"/>
  </r>
  <r>
    <x v="2"/>
    <n v="142726299"/>
  </r>
  <r>
    <x v="2"/>
    <n v="142726301"/>
  </r>
  <r>
    <x v="2"/>
    <n v="142726302"/>
  </r>
  <r>
    <x v="2"/>
    <n v="142726322"/>
  </r>
  <r>
    <x v="2"/>
    <n v="142726323"/>
  </r>
  <r>
    <x v="2"/>
    <n v="142726329"/>
  </r>
  <r>
    <x v="2"/>
    <n v="142726330"/>
  </r>
  <r>
    <x v="2"/>
    <n v="142726334"/>
  </r>
  <r>
    <x v="2"/>
    <n v="142726344"/>
  </r>
  <r>
    <x v="2"/>
    <n v="142726346"/>
  </r>
  <r>
    <x v="2"/>
    <n v="142726347"/>
  </r>
  <r>
    <x v="2"/>
    <n v="142726363"/>
  </r>
  <r>
    <x v="2"/>
    <n v="142726364"/>
  </r>
  <r>
    <x v="2"/>
    <n v="142726368"/>
  </r>
  <r>
    <x v="2"/>
    <n v="142726370"/>
  </r>
  <r>
    <x v="2"/>
    <n v="142726371"/>
  </r>
  <r>
    <x v="2"/>
    <n v="142736392"/>
  </r>
  <r>
    <x v="2"/>
    <n v="142736394"/>
  </r>
  <r>
    <x v="2"/>
    <n v="142736412"/>
  </r>
  <r>
    <x v="2"/>
    <n v="142736414"/>
  </r>
  <r>
    <x v="2"/>
    <n v="142736417"/>
  </r>
  <r>
    <x v="2"/>
    <n v="142736424"/>
  </r>
  <r>
    <x v="2"/>
    <n v="142736425"/>
  </r>
  <r>
    <x v="2"/>
    <n v="142736427"/>
  </r>
  <r>
    <x v="2"/>
    <n v="142736435"/>
  </r>
  <r>
    <x v="2"/>
    <n v="142736449"/>
  </r>
  <r>
    <x v="3"/>
    <n v="142736456"/>
  </r>
  <r>
    <x v="2"/>
    <n v="142736459"/>
  </r>
  <r>
    <x v="2"/>
    <n v="142736462"/>
  </r>
  <r>
    <x v="3"/>
    <n v="142736463"/>
  </r>
  <r>
    <x v="2"/>
    <n v="142736464"/>
  </r>
  <r>
    <x v="2"/>
    <n v="142736471"/>
  </r>
  <r>
    <x v="2"/>
    <n v="142736472"/>
  </r>
  <r>
    <x v="2"/>
    <n v="142736474"/>
  </r>
  <r>
    <x v="2"/>
    <n v="142736489"/>
  </r>
  <r>
    <x v="2"/>
    <n v="142736490"/>
  </r>
  <r>
    <x v="2"/>
    <n v="142736493"/>
  </r>
  <r>
    <x v="2"/>
    <n v="142736499"/>
  </r>
  <r>
    <x v="3"/>
    <n v="142736502"/>
  </r>
  <r>
    <x v="2"/>
    <n v="142746514"/>
  </r>
  <r>
    <x v="2"/>
    <n v="142746515"/>
  </r>
  <r>
    <x v="2"/>
    <n v="142746516"/>
  </r>
  <r>
    <x v="2"/>
    <n v="142746517"/>
  </r>
  <r>
    <x v="2"/>
    <n v="142746524"/>
  </r>
  <r>
    <x v="2"/>
    <n v="142746542"/>
  </r>
  <r>
    <x v="2"/>
    <n v="142746545"/>
  </r>
  <r>
    <x v="2"/>
    <n v="142746546"/>
  </r>
  <r>
    <x v="2"/>
    <n v="142746569"/>
  </r>
  <r>
    <x v="2"/>
    <n v="142746570"/>
  </r>
  <r>
    <x v="3"/>
    <n v="142746575"/>
  </r>
  <r>
    <x v="2"/>
    <n v="142746588"/>
  </r>
  <r>
    <x v="2"/>
    <n v="142746590"/>
  </r>
  <r>
    <x v="2"/>
    <n v="142746606"/>
  </r>
  <r>
    <x v="2"/>
    <n v="142746608"/>
  </r>
  <r>
    <x v="2"/>
    <n v="142746611"/>
  </r>
  <r>
    <x v="2"/>
    <n v="142746612"/>
  </r>
  <r>
    <x v="2"/>
    <n v="142756621"/>
  </r>
  <r>
    <x v="1"/>
    <n v="142756622"/>
  </r>
  <r>
    <x v="2"/>
    <n v="142756623"/>
  </r>
  <r>
    <x v="2"/>
    <n v="142756629"/>
  </r>
  <r>
    <x v="2"/>
    <n v="142756639"/>
  </r>
  <r>
    <x v="2"/>
    <n v="142756640"/>
  </r>
  <r>
    <x v="2"/>
    <n v="142756658"/>
  </r>
  <r>
    <x v="2"/>
    <n v="142756659"/>
  </r>
  <r>
    <x v="3"/>
    <n v="142756660"/>
  </r>
  <r>
    <x v="2"/>
    <n v="142756672"/>
  </r>
  <r>
    <x v="2"/>
    <n v="142756674"/>
  </r>
  <r>
    <x v="3"/>
    <n v="142756677"/>
  </r>
  <r>
    <x v="3"/>
    <n v="142756694"/>
  </r>
  <r>
    <x v="3"/>
    <n v="142756696"/>
  </r>
  <r>
    <x v="3"/>
    <n v="142766701"/>
  </r>
  <r>
    <x v="3"/>
    <n v="142766702"/>
  </r>
  <r>
    <x v="3"/>
    <n v="142766704"/>
  </r>
  <r>
    <x v="3"/>
    <n v="142766705"/>
  </r>
  <r>
    <x v="3"/>
    <n v="142766712"/>
  </r>
  <r>
    <x v="3"/>
    <n v="143246714"/>
  </r>
  <r>
    <x v="3"/>
    <n v="143246715"/>
  </r>
  <r>
    <x v="3"/>
    <n v="143246731"/>
  </r>
  <r>
    <x v="3"/>
    <n v="143246732"/>
  </r>
  <r>
    <x v="3"/>
    <n v="143246741"/>
  </r>
  <r>
    <x v="3"/>
    <n v="143246742"/>
  </r>
  <r>
    <x v="3"/>
    <n v="143246755"/>
  </r>
  <r>
    <x v="3"/>
    <n v="143246756"/>
  </r>
  <r>
    <x v="3"/>
    <n v="143246759"/>
  </r>
  <r>
    <x v="3"/>
    <n v="143246763"/>
  </r>
  <r>
    <x v="3"/>
    <n v="143246764"/>
  </r>
  <r>
    <x v="3"/>
    <n v="143246771"/>
  </r>
  <r>
    <x v="3"/>
    <n v="143246772"/>
  </r>
  <r>
    <x v="3"/>
    <n v="143246775"/>
  </r>
  <r>
    <x v="3"/>
    <n v="143246782"/>
  </r>
  <r>
    <x v="3"/>
    <n v="143246791"/>
  </r>
  <r>
    <x v="3"/>
    <n v="143246793"/>
  </r>
  <r>
    <x v="3"/>
    <n v="143246802"/>
  </r>
  <r>
    <x v="3"/>
    <n v="143246803"/>
  </r>
  <r>
    <x v="3"/>
    <n v="143246815"/>
  </r>
  <r>
    <x v="3"/>
    <n v="143246816"/>
  </r>
  <r>
    <x v="3"/>
    <n v="143246818"/>
  </r>
  <r>
    <x v="3"/>
    <n v="143246822"/>
  </r>
  <r>
    <x v="3"/>
    <n v="143246823"/>
  </r>
  <r>
    <x v="3"/>
    <n v="143246827"/>
  </r>
  <r>
    <x v="3"/>
    <n v="143256847"/>
  </r>
  <r>
    <x v="3"/>
    <n v="143256866"/>
  </r>
  <r>
    <x v="3"/>
    <n v="143256870"/>
  </r>
  <r>
    <x v="3"/>
    <n v="143256876"/>
  </r>
  <r>
    <x v="3"/>
    <n v="143256877"/>
  </r>
  <r>
    <x v="4"/>
    <n v="143256891"/>
  </r>
  <r>
    <x v="3"/>
    <n v="143256898"/>
  </r>
  <r>
    <x v="3"/>
    <n v="143256899"/>
  </r>
  <r>
    <x v="3"/>
    <n v="143256901"/>
  </r>
  <r>
    <x v="1"/>
    <n v="143256906"/>
  </r>
  <r>
    <x v="1"/>
    <n v="143256927"/>
  </r>
  <r>
    <x v="3"/>
    <n v="143256939"/>
  </r>
  <r>
    <x v="3"/>
    <n v="143256941"/>
  </r>
  <r>
    <x v="3"/>
    <n v="143266956"/>
  </r>
  <r>
    <x v="3"/>
    <n v="143266966"/>
  </r>
  <r>
    <x v="3"/>
    <n v="143266968"/>
  </r>
  <r>
    <x v="3"/>
    <n v="143266973"/>
  </r>
  <r>
    <x v="3"/>
    <n v="143266980"/>
  </r>
  <r>
    <x v="3"/>
    <n v="143266988"/>
  </r>
  <r>
    <x v="3"/>
    <n v="143266989"/>
  </r>
  <r>
    <x v="3"/>
    <n v="143267002"/>
  </r>
  <r>
    <x v="3"/>
    <n v="143267004"/>
  </r>
  <r>
    <x v="3"/>
    <n v="143267009"/>
  </r>
  <r>
    <x v="3"/>
    <n v="143267010"/>
  </r>
  <r>
    <x v="3"/>
    <n v="143267030"/>
  </r>
  <r>
    <x v="3"/>
    <n v="143267031"/>
  </r>
  <r>
    <x v="3"/>
    <n v="143267033"/>
  </r>
  <r>
    <x v="3"/>
    <n v="143267039"/>
  </r>
  <r>
    <x v="3"/>
    <n v="143277052"/>
  </r>
  <r>
    <x v="3"/>
    <n v="143277053"/>
  </r>
  <r>
    <x v="1"/>
    <n v="143277067"/>
  </r>
  <r>
    <x v="3"/>
    <n v="143277074"/>
  </r>
  <r>
    <x v="3"/>
    <n v="143277075"/>
  </r>
  <r>
    <x v="3"/>
    <n v="143277088"/>
  </r>
  <r>
    <x v="3"/>
    <n v="143277089"/>
  </r>
  <r>
    <x v="3"/>
    <n v="143277090"/>
  </r>
  <r>
    <x v="1"/>
    <n v="143277091"/>
  </r>
  <r>
    <x v="1"/>
    <n v="143277097"/>
  </r>
  <r>
    <x v="3"/>
    <n v="143277109"/>
  </r>
  <r>
    <x v="3"/>
    <n v="143277110"/>
  </r>
  <r>
    <x v="3"/>
    <n v="143277123"/>
  </r>
  <r>
    <x v="3"/>
    <n v="143277124"/>
  </r>
  <r>
    <x v="3"/>
    <n v="143287132"/>
  </r>
  <r>
    <x v="3"/>
    <n v="143287133"/>
  </r>
  <r>
    <x v="1"/>
    <n v="143287136"/>
  </r>
  <r>
    <x v="1"/>
    <n v="143287152"/>
  </r>
  <r>
    <x v="3"/>
    <n v="143287159"/>
  </r>
  <r>
    <x v="3"/>
    <n v="143287163"/>
  </r>
  <r>
    <x v="1"/>
    <n v="143287169"/>
  </r>
  <r>
    <x v="1"/>
    <n v="143287172"/>
  </r>
  <r>
    <x v="1"/>
    <n v="143287173"/>
  </r>
  <r>
    <x v="1"/>
    <n v="143287181"/>
  </r>
  <r>
    <x v="1"/>
    <n v="143287185"/>
  </r>
  <r>
    <x v="1"/>
    <n v="143287208"/>
  </r>
  <r>
    <x v="1"/>
    <n v="143287212"/>
  </r>
  <r>
    <x v="1"/>
    <n v="143287213"/>
  </r>
  <r>
    <x v="1"/>
    <n v="143287214"/>
  </r>
  <r>
    <x v="1"/>
    <n v="143287219"/>
  </r>
  <r>
    <x v="1"/>
    <n v="143287220"/>
  </r>
  <r>
    <x v="1"/>
    <n v="143287222"/>
  </r>
  <r>
    <x v="1"/>
    <n v="143287223"/>
  </r>
  <r>
    <x v="1"/>
    <n v="143287228"/>
  </r>
  <r>
    <x v="1"/>
    <n v="143287229"/>
  </r>
  <r>
    <x v="1"/>
    <n v="143287248"/>
  </r>
  <r>
    <x v="1"/>
    <n v="143287249"/>
  </r>
  <r>
    <x v="1"/>
    <n v="143287252"/>
  </r>
  <r>
    <x v="1"/>
    <n v="143287255"/>
  </r>
  <r>
    <x v="1"/>
    <n v="143287262"/>
  </r>
  <r>
    <x v="1"/>
    <n v="143297271"/>
  </r>
  <r>
    <x v="1"/>
    <n v="143297272"/>
  </r>
  <r>
    <x v="1"/>
    <n v="143297273"/>
  </r>
  <r>
    <x v="1"/>
    <n v="143297289"/>
  </r>
  <r>
    <x v="1"/>
    <n v="143297291"/>
  </r>
  <r>
    <x v="1"/>
    <n v="143297303"/>
  </r>
  <r>
    <x v="1"/>
    <n v="143297306"/>
  </r>
  <r>
    <x v="1"/>
    <n v="143297322"/>
  </r>
  <r>
    <x v="1"/>
    <n v="143297326"/>
  </r>
  <r>
    <x v="1"/>
    <n v="143297348"/>
  </r>
  <r>
    <x v="1"/>
    <n v="143297349"/>
  </r>
  <r>
    <x v="1"/>
    <n v="143297351"/>
  </r>
  <r>
    <x v="1"/>
    <n v="143297353"/>
  </r>
  <r>
    <x v="1"/>
    <n v="143297362"/>
  </r>
  <r>
    <x v="1"/>
    <n v="143297375"/>
  </r>
  <r>
    <x v="1"/>
    <n v="143297376"/>
  </r>
  <r>
    <x v="1"/>
    <n v="143297384"/>
  </r>
  <r>
    <x v="1"/>
    <n v="143297385"/>
  </r>
  <r>
    <x v="4"/>
    <n v="143297387"/>
  </r>
  <r>
    <x v="1"/>
    <n v="143297394"/>
  </r>
  <r>
    <x v="1"/>
    <n v="143297395"/>
  </r>
  <r>
    <x v="1"/>
    <n v="143297398"/>
  </r>
  <r>
    <x v="1"/>
    <n v="143297399"/>
  </r>
  <r>
    <x v="1"/>
    <n v="143307413"/>
  </r>
  <r>
    <x v="1"/>
    <n v="143307414"/>
  </r>
  <r>
    <x v="5"/>
    <n v="143307424"/>
  </r>
  <r>
    <x v="1"/>
    <n v="143307434"/>
  </r>
  <r>
    <x v="1"/>
    <n v="143307435"/>
  </r>
  <r>
    <x v="1"/>
    <n v="143307439"/>
  </r>
  <r>
    <x v="4"/>
    <n v="143307440"/>
  </r>
  <r>
    <x v="1"/>
    <n v="143307441"/>
  </r>
  <r>
    <x v="1"/>
    <n v="143307442"/>
  </r>
  <r>
    <x v="1"/>
    <n v="143307449"/>
  </r>
  <r>
    <x v="1"/>
    <n v="143307451"/>
  </r>
  <r>
    <x v="1"/>
    <n v="143307461"/>
  </r>
  <r>
    <x v="4"/>
    <n v="143307474"/>
  </r>
  <r>
    <x v="1"/>
    <n v="143307475"/>
  </r>
  <r>
    <x v="1"/>
    <n v="143307480"/>
  </r>
  <r>
    <x v="1"/>
    <n v="143307481"/>
  </r>
  <r>
    <x v="1"/>
    <n v="143307486"/>
  </r>
  <r>
    <x v="1"/>
    <n v="143307487"/>
  </r>
  <r>
    <x v="1"/>
    <n v="143307489"/>
  </r>
  <r>
    <x v="1"/>
    <n v="143307490"/>
  </r>
  <r>
    <x v="1"/>
    <n v="143307494"/>
  </r>
  <r>
    <x v="1"/>
    <n v="143307502"/>
  </r>
  <r>
    <x v="1"/>
    <n v="143307513"/>
  </r>
  <r>
    <x v="1"/>
    <n v="143307514"/>
  </r>
  <r>
    <x v="1"/>
    <n v="143307519"/>
  </r>
  <r>
    <x v="1"/>
    <n v="143307521"/>
  </r>
  <r>
    <x v="1"/>
    <n v="143307522"/>
  </r>
  <r>
    <x v="1"/>
    <n v="143307525"/>
  </r>
  <r>
    <x v="1"/>
    <n v="143307527"/>
  </r>
  <r>
    <x v="1"/>
    <n v="143307530"/>
  </r>
  <r>
    <x v="1"/>
    <n v="143317554"/>
  </r>
  <r>
    <x v="1"/>
    <n v="143317555"/>
  </r>
  <r>
    <x v="1"/>
    <n v="143317561"/>
  </r>
  <r>
    <x v="1"/>
    <n v="143317576"/>
  </r>
  <r>
    <x v="1"/>
    <n v="143317577"/>
  </r>
  <r>
    <x v="1"/>
    <n v="143317587"/>
  </r>
  <r>
    <x v="1"/>
    <n v="143317588"/>
  </r>
  <r>
    <x v="1"/>
    <n v="143317598"/>
  </r>
  <r>
    <x v="1"/>
    <n v="143317609"/>
  </r>
  <r>
    <x v="1"/>
    <n v="143317610"/>
  </r>
  <r>
    <x v="1"/>
    <n v="143317615"/>
  </r>
  <r>
    <x v="6"/>
    <n v="143317631"/>
  </r>
  <r>
    <x v="1"/>
    <n v="143317638"/>
  </r>
  <r>
    <x v="1"/>
    <n v="143317639"/>
  </r>
  <r>
    <x v="1"/>
    <n v="143317642"/>
  </r>
  <r>
    <x v="1"/>
    <n v="143327658"/>
  </r>
  <r>
    <x v="1"/>
    <n v="143327660"/>
  </r>
  <r>
    <x v="1"/>
    <n v="143327661"/>
  </r>
  <r>
    <x v="4"/>
    <n v="143327671"/>
  </r>
  <r>
    <x v="4"/>
    <n v="143327673"/>
  </r>
  <r>
    <x v="4"/>
    <n v="143327674"/>
  </r>
  <r>
    <x v="4"/>
    <n v="143327687"/>
  </r>
  <r>
    <x v="1"/>
    <n v="143327691"/>
  </r>
  <r>
    <x v="1"/>
    <n v="143327693"/>
  </r>
  <r>
    <x v="1"/>
    <n v="143327698"/>
  </r>
  <r>
    <x v="4"/>
    <n v="143327702"/>
  </r>
  <r>
    <x v="4"/>
    <n v="143327703"/>
  </r>
  <r>
    <x v="1"/>
    <n v="143327712"/>
  </r>
  <r>
    <x v="1"/>
    <n v="143327718"/>
  </r>
  <r>
    <x v="1"/>
    <n v="143327720"/>
  </r>
  <r>
    <x v="4"/>
    <n v="143327723"/>
  </r>
  <r>
    <x v="1"/>
    <n v="143327727"/>
  </r>
  <r>
    <x v="4"/>
    <n v="143327728"/>
  </r>
  <r>
    <x v="4"/>
    <n v="143327736"/>
  </r>
  <r>
    <x v="4"/>
    <n v="143327747"/>
  </r>
  <r>
    <x v="4"/>
    <n v="143327748"/>
  </r>
  <r>
    <x v="4"/>
    <n v="143327751"/>
  </r>
  <r>
    <x v="4"/>
    <n v="143327755"/>
  </r>
  <r>
    <x v="4"/>
    <n v="143327756"/>
  </r>
  <r>
    <x v="4"/>
    <n v="143327757"/>
  </r>
  <r>
    <x v="4"/>
    <n v="143327759"/>
  </r>
  <r>
    <x v="1"/>
    <n v="143327763"/>
  </r>
  <r>
    <x v="4"/>
    <n v="143327779"/>
  </r>
  <r>
    <x v="4"/>
    <n v="143327780"/>
  </r>
  <r>
    <x v="4"/>
    <n v="143327782"/>
  </r>
  <r>
    <x v="4"/>
    <n v="143327784"/>
  </r>
  <r>
    <x v="4"/>
    <n v="143327798"/>
  </r>
  <r>
    <x v="4"/>
    <n v="143327801"/>
  </r>
  <r>
    <x v="4"/>
    <n v="143327802"/>
  </r>
  <r>
    <x v="4"/>
    <n v="143327823"/>
  </r>
  <r>
    <x v="4"/>
    <n v="143337830"/>
  </r>
  <r>
    <x v="4"/>
    <n v="143337831"/>
  </r>
  <r>
    <x v="4"/>
    <n v="143337850"/>
  </r>
  <r>
    <x v="4"/>
    <n v="143337851"/>
  </r>
  <r>
    <x v="4"/>
    <n v="143337856"/>
  </r>
  <r>
    <x v="4"/>
    <n v="143337872"/>
  </r>
  <r>
    <x v="4"/>
    <n v="143337873"/>
  </r>
  <r>
    <x v="4"/>
    <n v="143337886"/>
  </r>
  <r>
    <x v="4"/>
    <n v="143337915"/>
  </r>
  <r>
    <x v="4"/>
    <n v="143337920"/>
  </r>
  <r>
    <x v="4"/>
    <n v="143337926"/>
  </r>
  <r>
    <x v="4"/>
    <n v="143337929"/>
  </r>
  <r>
    <x v="4"/>
    <n v="143337931"/>
  </r>
  <r>
    <x v="4"/>
    <n v="143337954"/>
  </r>
  <r>
    <x v="4"/>
    <n v="143337955"/>
  </r>
  <r>
    <x v="4"/>
    <n v="143337959"/>
  </r>
  <r>
    <x v="4"/>
    <n v="143337964"/>
  </r>
  <r>
    <x v="4"/>
    <n v="143337991"/>
  </r>
  <r>
    <x v="4"/>
    <n v="143337995"/>
  </r>
  <r>
    <x v="4"/>
    <n v="143337996"/>
  </r>
  <r>
    <x v="4"/>
    <n v="143337997"/>
  </r>
  <r>
    <x v="4"/>
    <n v="143338003"/>
  </r>
  <r>
    <x v="4"/>
    <n v="143348010"/>
  </r>
  <r>
    <x v="4"/>
    <n v="143348014"/>
  </r>
  <r>
    <x v="4"/>
    <n v="143348022"/>
  </r>
  <r>
    <x v="4"/>
    <n v="143348023"/>
  </r>
  <r>
    <x v="4"/>
    <n v="143348031"/>
  </r>
  <r>
    <x v="4"/>
    <n v="143348032"/>
  </r>
  <r>
    <x v="4"/>
    <n v="143348037"/>
  </r>
  <r>
    <x v="4"/>
    <n v="143348038"/>
  </r>
  <r>
    <x v="4"/>
    <n v="143348039"/>
  </r>
  <r>
    <x v="4"/>
    <n v="143348065"/>
  </r>
  <r>
    <x v="4"/>
    <n v="143348067"/>
  </r>
  <r>
    <x v="4"/>
    <n v="143348080"/>
  </r>
  <r>
    <x v="4"/>
    <n v="143348104"/>
  </r>
  <r>
    <x v="4"/>
    <n v="143348105"/>
  </r>
  <r>
    <x v="4"/>
    <n v="143348107"/>
  </r>
  <r>
    <x v="4"/>
    <n v="143348110"/>
  </r>
  <r>
    <x v="4"/>
    <n v="143348122"/>
  </r>
  <r>
    <x v="4"/>
    <n v="143348124"/>
  </r>
  <r>
    <x v="4"/>
    <n v="143348129"/>
  </r>
  <r>
    <x v="4"/>
    <n v="143348133"/>
  </r>
  <r>
    <x v="4"/>
    <n v="143348138"/>
  </r>
  <r>
    <x v="4"/>
    <n v="143348139"/>
  </r>
  <r>
    <x v="4"/>
    <n v="143348147"/>
  </r>
  <r>
    <x v="4"/>
    <n v="143348149"/>
  </r>
  <r>
    <x v="4"/>
    <n v="143348170"/>
  </r>
  <r>
    <x v="4"/>
    <n v="143358173"/>
  </r>
  <r>
    <x v="4"/>
    <n v="143358174"/>
  </r>
  <r>
    <x v="4"/>
    <n v="143358180"/>
  </r>
  <r>
    <x v="4"/>
    <n v="143358185"/>
  </r>
  <r>
    <x v="4"/>
    <n v="143358189"/>
  </r>
  <r>
    <x v="5"/>
    <n v="143358193"/>
  </r>
  <r>
    <x v="4"/>
    <n v="143358194"/>
  </r>
  <r>
    <x v="4"/>
    <n v="143358203"/>
  </r>
  <r>
    <x v="4"/>
    <n v="143358204"/>
  </r>
  <r>
    <x v="5"/>
    <n v="143358212"/>
  </r>
  <r>
    <x v="4"/>
    <n v="143358214"/>
  </r>
  <r>
    <x v="5"/>
    <n v="143358220"/>
  </r>
  <r>
    <x v="4"/>
    <n v="143358223"/>
  </r>
  <r>
    <x v="4"/>
    <n v="143358224"/>
  </r>
  <r>
    <x v="4"/>
    <n v="143358235"/>
  </r>
  <r>
    <x v="4"/>
    <n v="143358240"/>
  </r>
  <r>
    <x v="4"/>
    <n v="143358241"/>
  </r>
  <r>
    <x v="4"/>
    <n v="143358248"/>
  </r>
  <r>
    <x v="4"/>
    <n v="143358249"/>
  </r>
  <r>
    <x v="4"/>
    <n v="143358260"/>
  </r>
  <r>
    <x v="4"/>
    <n v="143358270"/>
  </r>
  <r>
    <x v="4"/>
    <n v="143358271"/>
  </r>
  <r>
    <x v="4"/>
    <n v="143358274"/>
  </r>
  <r>
    <x v="4"/>
    <n v="143358278"/>
  </r>
  <r>
    <x v="4"/>
    <n v="143358280"/>
  </r>
  <r>
    <x v="4"/>
    <n v="143358291"/>
  </r>
  <r>
    <x v="4"/>
    <n v="143358293"/>
  </r>
  <r>
    <x v="4"/>
    <n v="143358304"/>
  </r>
  <r>
    <x v="4"/>
    <n v="143358305"/>
  </r>
  <r>
    <x v="4"/>
    <n v="143358306"/>
  </r>
  <r>
    <x v="5"/>
    <n v="143358315"/>
  </r>
  <r>
    <x v="4"/>
    <n v="143368339"/>
  </r>
  <r>
    <x v="4"/>
    <n v="143368342"/>
  </r>
  <r>
    <x v="5"/>
    <n v="143368355"/>
  </r>
  <r>
    <x v="5"/>
    <n v="143368361"/>
  </r>
  <r>
    <x v="5"/>
    <n v="143368362"/>
  </r>
  <r>
    <x v="4"/>
    <n v="143368366"/>
  </r>
  <r>
    <x v="4"/>
    <n v="143368370"/>
  </r>
  <r>
    <x v="4"/>
    <n v="143368373"/>
  </r>
  <r>
    <x v="6"/>
    <n v="143368381"/>
  </r>
  <r>
    <x v="5"/>
    <n v="143368382"/>
  </r>
  <r>
    <x v="5"/>
    <n v="143368383"/>
  </r>
  <r>
    <x v="4"/>
    <n v="143368384"/>
  </r>
  <r>
    <x v="5"/>
    <n v="143368385"/>
  </r>
  <r>
    <x v="4"/>
    <n v="143368411"/>
  </r>
  <r>
    <x v="4"/>
    <n v="143368413"/>
  </r>
  <r>
    <x v="5"/>
    <n v="143368426"/>
  </r>
  <r>
    <x v="5"/>
    <n v="143368427"/>
  </r>
  <r>
    <x v="5"/>
    <n v="143368430"/>
  </r>
  <r>
    <x v="5"/>
    <n v="143368436"/>
  </r>
  <r>
    <x v="4"/>
    <n v="143368449"/>
  </r>
  <r>
    <x v="4"/>
    <n v="143368454"/>
  </r>
  <r>
    <x v="5"/>
    <n v="143368458"/>
  </r>
  <r>
    <x v="5"/>
    <n v="143368464"/>
  </r>
  <r>
    <x v="5"/>
    <n v="143368465"/>
  </r>
  <r>
    <x v="5"/>
    <n v="143368473"/>
  </r>
  <r>
    <x v="5"/>
    <n v="143368475"/>
  </r>
  <r>
    <x v="5"/>
    <n v="143368476"/>
  </r>
  <r>
    <x v="4"/>
    <n v="143368487"/>
  </r>
  <r>
    <x v="4"/>
    <n v="143368492"/>
  </r>
  <r>
    <x v="5"/>
    <n v="143368503"/>
  </r>
  <r>
    <x v="5"/>
    <n v="143378508"/>
  </r>
  <r>
    <x v="5"/>
    <n v="143378509"/>
  </r>
  <r>
    <x v="5"/>
    <n v="143378513"/>
  </r>
  <r>
    <x v="5"/>
    <n v="143378514"/>
  </r>
  <r>
    <x v="5"/>
    <n v="143378515"/>
  </r>
  <r>
    <x v="5"/>
    <n v="143378516"/>
  </r>
  <r>
    <x v="5"/>
    <n v="143378519"/>
  </r>
  <r>
    <x v="5"/>
    <n v="143378523"/>
  </r>
  <r>
    <x v="5"/>
    <n v="143378524"/>
  </r>
  <r>
    <x v="5"/>
    <n v="143378525"/>
  </r>
  <r>
    <x v="5"/>
    <n v="143378531"/>
  </r>
  <r>
    <x v="5"/>
    <n v="143378533"/>
  </r>
  <r>
    <x v="5"/>
    <n v="143378561"/>
  </r>
  <r>
    <x v="5"/>
    <n v="143378571"/>
  </r>
  <r>
    <x v="5"/>
    <n v="143378572"/>
  </r>
  <r>
    <x v="5"/>
    <n v="143378574"/>
  </r>
  <r>
    <x v="5"/>
    <n v="143378614"/>
  </r>
  <r>
    <x v="5"/>
    <n v="143378616"/>
  </r>
  <r>
    <x v="5"/>
    <n v="143378617"/>
  </r>
  <r>
    <x v="5"/>
    <n v="143378621"/>
  </r>
  <r>
    <x v="5"/>
    <n v="143378622"/>
  </r>
  <r>
    <x v="5"/>
    <n v="143378653"/>
  </r>
  <r>
    <x v="5"/>
    <n v="143378669"/>
  </r>
  <r>
    <x v="5"/>
    <n v="143388679"/>
  </r>
  <r>
    <x v="5"/>
    <n v="143388680"/>
  </r>
  <r>
    <x v="5"/>
    <n v="143388681"/>
  </r>
  <r>
    <x v="5"/>
    <n v="143388689"/>
  </r>
  <r>
    <x v="5"/>
    <n v="143388694"/>
  </r>
  <r>
    <x v="5"/>
    <n v="143388701"/>
  </r>
  <r>
    <x v="5"/>
    <n v="143388709"/>
  </r>
  <r>
    <x v="5"/>
    <n v="143388710"/>
  </r>
  <r>
    <x v="5"/>
    <n v="143388712"/>
  </r>
  <r>
    <x v="5"/>
    <n v="143388713"/>
  </r>
  <r>
    <x v="5"/>
    <n v="143388723"/>
  </r>
  <r>
    <x v="5"/>
    <n v="143388726"/>
  </r>
  <r>
    <x v="5"/>
    <n v="143388727"/>
  </r>
  <r>
    <x v="5"/>
    <n v="143388728"/>
  </r>
  <r>
    <x v="5"/>
    <n v="143388739"/>
  </r>
  <r>
    <x v="5"/>
    <n v="143388744"/>
  </r>
  <r>
    <x v="5"/>
    <n v="143388748"/>
  </r>
  <r>
    <x v="5"/>
    <n v="143388753"/>
  </r>
  <r>
    <x v="5"/>
    <n v="143388760"/>
  </r>
  <r>
    <x v="5"/>
    <n v="143388762"/>
  </r>
  <r>
    <x v="5"/>
    <n v="143388800"/>
  </r>
  <r>
    <x v="5"/>
    <n v="143388802"/>
  </r>
  <r>
    <x v="5"/>
    <n v="143388803"/>
  </r>
  <r>
    <x v="5"/>
    <n v="143388806"/>
  </r>
  <r>
    <x v="5"/>
    <n v="143388818"/>
  </r>
  <r>
    <x v="6"/>
    <n v="143388819"/>
  </r>
  <r>
    <x v="5"/>
    <n v="143388821"/>
  </r>
  <r>
    <x v="6"/>
    <n v="143388822"/>
  </r>
  <r>
    <x v="5"/>
    <n v="143388827"/>
  </r>
  <r>
    <x v="5"/>
    <n v="143388828"/>
  </r>
  <r>
    <x v="5"/>
    <n v="143388837"/>
  </r>
  <r>
    <x v="5"/>
    <n v="143388848"/>
  </r>
  <r>
    <x v="5"/>
    <n v="143388850"/>
  </r>
  <r>
    <x v="5"/>
    <n v="143388857"/>
  </r>
  <r>
    <x v="5"/>
    <n v="143388865"/>
  </r>
  <r>
    <x v="6"/>
    <n v="143388867"/>
  </r>
  <r>
    <x v="5"/>
    <n v="143388869"/>
  </r>
  <r>
    <x v="5"/>
    <n v="143388870"/>
  </r>
  <r>
    <x v="5"/>
    <n v="143398885"/>
  </r>
  <r>
    <x v="5"/>
    <n v="143398886"/>
  </r>
  <r>
    <x v="5"/>
    <n v="143398888"/>
  </r>
  <r>
    <x v="5"/>
    <n v="143398898"/>
  </r>
  <r>
    <x v="5"/>
    <n v="143398901"/>
  </r>
  <r>
    <x v="5"/>
    <n v="143398902"/>
  </r>
  <r>
    <x v="5"/>
    <n v="143398914"/>
  </r>
  <r>
    <x v="5"/>
    <n v="143398915"/>
  </r>
  <r>
    <x v="5"/>
    <n v="143398937"/>
  </r>
  <r>
    <x v="5"/>
    <n v="143398938"/>
  </r>
  <r>
    <x v="5"/>
    <n v="143398953"/>
  </r>
  <r>
    <x v="5"/>
    <n v="143398960"/>
  </r>
  <r>
    <x v="5"/>
    <n v="143398980"/>
  </r>
  <r>
    <x v="5"/>
    <n v="143398981"/>
  </r>
  <r>
    <x v="6"/>
    <n v="143398989"/>
  </r>
  <r>
    <x v="5"/>
    <n v="143399001"/>
  </r>
  <r>
    <x v="5"/>
    <n v="143399002"/>
  </r>
  <r>
    <x v="5"/>
    <n v="143399003"/>
  </r>
  <r>
    <x v="5"/>
    <n v="143399013"/>
  </r>
  <r>
    <x v="5"/>
    <n v="143399014"/>
  </r>
  <r>
    <x v="5"/>
    <n v="143399018"/>
  </r>
  <r>
    <x v="6"/>
    <n v="143399033"/>
  </r>
  <r>
    <x v="5"/>
    <n v="143399042"/>
  </r>
  <r>
    <x v="5"/>
    <n v="143399043"/>
  </r>
  <r>
    <x v="5"/>
    <n v="143399044"/>
  </r>
  <r>
    <x v="5"/>
    <n v="143399048"/>
  </r>
  <r>
    <x v="5"/>
    <n v="143399049"/>
  </r>
  <r>
    <x v="5"/>
    <n v="143409059"/>
  </r>
  <r>
    <x v="5"/>
    <n v="143409061"/>
  </r>
  <r>
    <x v="6"/>
    <n v="143409062"/>
  </r>
  <r>
    <x v="5"/>
    <n v="143409072"/>
  </r>
  <r>
    <x v="5"/>
    <n v="143409082"/>
  </r>
  <r>
    <x v="5"/>
    <n v="143409095"/>
  </r>
  <r>
    <x v="5"/>
    <n v="143409121"/>
  </r>
  <r>
    <x v="6"/>
    <n v="143409134"/>
  </r>
  <r>
    <x v="6"/>
    <n v="143409136"/>
  </r>
  <r>
    <x v="6"/>
    <n v="143409137"/>
  </r>
  <r>
    <x v="6"/>
    <n v="143409140"/>
  </r>
  <r>
    <x v="6"/>
    <n v="143409142"/>
  </r>
  <r>
    <x v="5"/>
    <n v="143409154"/>
  </r>
  <r>
    <x v="6"/>
    <n v="143409155"/>
  </r>
  <r>
    <x v="6"/>
    <n v="143409164"/>
  </r>
  <r>
    <x v="5"/>
    <n v="143409166"/>
  </r>
  <r>
    <x v="5"/>
    <n v="143409167"/>
  </r>
  <r>
    <x v="5"/>
    <n v="143409168"/>
  </r>
  <r>
    <x v="6"/>
    <n v="143409176"/>
  </r>
  <r>
    <x v="6"/>
    <n v="143409186"/>
  </r>
  <r>
    <x v="5"/>
    <n v="143409188"/>
  </r>
  <r>
    <x v="6"/>
    <n v="143409204"/>
  </r>
  <r>
    <x v="7"/>
    <n v="143409205"/>
  </r>
  <r>
    <x v="5"/>
    <n v="143409209"/>
  </r>
  <r>
    <x v="5"/>
    <n v="143409211"/>
  </r>
  <r>
    <x v="5"/>
    <n v="143409216"/>
  </r>
  <r>
    <x v="5"/>
    <n v="143409224"/>
  </r>
  <r>
    <x v="6"/>
    <n v="143409235"/>
  </r>
  <r>
    <x v="6"/>
    <n v="143409237"/>
  </r>
  <r>
    <x v="5"/>
    <n v="143409250"/>
  </r>
  <r>
    <x v="5"/>
    <n v="143409251"/>
  </r>
  <r>
    <x v="5"/>
    <n v="143409269"/>
  </r>
  <r>
    <x v="5"/>
    <n v="143419283"/>
  </r>
  <r>
    <x v="5"/>
    <n v="143419284"/>
  </r>
  <r>
    <x v="5"/>
    <n v="143419285"/>
  </r>
  <r>
    <x v="6"/>
    <n v="143419300"/>
  </r>
  <r>
    <x v="6"/>
    <n v="143419301"/>
  </r>
  <r>
    <x v="5"/>
    <n v="143419307"/>
  </r>
  <r>
    <x v="5"/>
    <n v="143419308"/>
  </r>
  <r>
    <x v="6"/>
    <n v="143419310"/>
  </r>
  <r>
    <x v="5"/>
    <n v="143419332"/>
  </r>
  <r>
    <x v="5"/>
    <n v="143419333"/>
  </r>
  <r>
    <x v="6"/>
    <n v="143419343"/>
  </r>
  <r>
    <x v="6"/>
    <n v="143419356"/>
  </r>
  <r>
    <x v="6"/>
    <n v="143419360"/>
  </r>
  <r>
    <x v="6"/>
    <n v="143419365"/>
  </r>
  <r>
    <x v="6"/>
    <n v="143419376"/>
  </r>
  <r>
    <x v="6"/>
    <n v="143419407"/>
  </r>
  <r>
    <x v="6"/>
    <n v="143419409"/>
  </r>
  <r>
    <x v="6"/>
    <n v="143419418"/>
  </r>
  <r>
    <x v="6"/>
    <n v="143419428"/>
  </r>
  <r>
    <x v="6"/>
    <n v="143429435"/>
  </r>
  <r>
    <x v="6"/>
    <n v="143429436"/>
  </r>
  <r>
    <x v="6"/>
    <n v="143429442"/>
  </r>
  <r>
    <x v="6"/>
    <n v="143429450"/>
  </r>
  <r>
    <x v="6"/>
    <n v="143429456"/>
  </r>
  <r>
    <x v="6"/>
    <n v="143429464"/>
  </r>
  <r>
    <x v="6"/>
    <n v="143429465"/>
  </r>
  <r>
    <x v="8"/>
    <n v="143429471"/>
  </r>
  <r>
    <x v="8"/>
    <n v="143429472"/>
  </r>
  <r>
    <x v="6"/>
    <n v="143429475"/>
  </r>
  <r>
    <x v="6"/>
    <n v="143429476"/>
  </r>
  <r>
    <x v="6"/>
    <n v="143429477"/>
  </r>
  <r>
    <x v="6"/>
    <n v="143429478"/>
  </r>
  <r>
    <x v="6"/>
    <n v="143429479"/>
  </r>
  <r>
    <x v="6"/>
    <n v="143429480"/>
  </r>
  <r>
    <x v="8"/>
    <n v="143429483"/>
  </r>
  <r>
    <x v="6"/>
    <n v="143429490"/>
  </r>
  <r>
    <x v="6"/>
    <n v="143429508"/>
  </r>
  <r>
    <x v="6"/>
    <n v="143429509"/>
  </r>
  <r>
    <x v="6"/>
    <n v="143429538"/>
  </r>
  <r>
    <x v="6"/>
    <n v="143429539"/>
  </r>
  <r>
    <x v="6"/>
    <n v="143429553"/>
  </r>
  <r>
    <x v="6"/>
    <n v="143429584"/>
  </r>
  <r>
    <x v="6"/>
    <n v="143429585"/>
  </r>
  <r>
    <x v="6"/>
    <n v="143429586"/>
  </r>
  <r>
    <x v="6"/>
    <n v="143429592"/>
  </r>
  <r>
    <x v="6"/>
    <n v="143429593"/>
  </r>
  <r>
    <x v="6"/>
    <n v="143429599"/>
  </r>
  <r>
    <x v="6"/>
    <n v="143429600"/>
  </r>
  <r>
    <x v="6"/>
    <n v="143429604"/>
  </r>
  <r>
    <x v="6"/>
    <n v="143429614"/>
  </r>
  <r>
    <x v="8"/>
    <n v="143429615"/>
  </r>
  <r>
    <x v="6"/>
    <n v="143429616"/>
  </r>
  <r>
    <x v="6"/>
    <n v="143429618"/>
  </r>
  <r>
    <x v="8"/>
    <n v="143429651"/>
  </r>
  <r>
    <x v="6"/>
    <n v="143439653"/>
  </r>
  <r>
    <x v="6"/>
    <n v="143439655"/>
  </r>
  <r>
    <x v="6"/>
    <n v="143439659"/>
  </r>
  <r>
    <x v="6"/>
    <n v="143439679"/>
  </r>
  <r>
    <x v="6"/>
    <n v="143439682"/>
  </r>
  <r>
    <x v="6"/>
    <n v="143439683"/>
  </r>
  <r>
    <x v="6"/>
    <n v="143439690"/>
  </r>
  <r>
    <x v="8"/>
    <n v="143439691"/>
  </r>
  <r>
    <x v="6"/>
    <n v="143439720"/>
  </r>
  <r>
    <x v="6"/>
    <n v="143439723"/>
  </r>
  <r>
    <x v="6"/>
    <n v="143439726"/>
  </r>
  <r>
    <x v="6"/>
    <n v="143439731"/>
  </r>
  <r>
    <x v="8"/>
    <n v="143439747"/>
  </r>
  <r>
    <x v="8"/>
    <n v="143439748"/>
  </r>
  <r>
    <x v="8"/>
    <n v="143439749"/>
  </r>
  <r>
    <x v="6"/>
    <n v="143439771"/>
  </r>
  <r>
    <x v="6"/>
    <n v="143439773"/>
  </r>
  <r>
    <x v="6"/>
    <n v="143439780"/>
  </r>
  <r>
    <x v="6"/>
    <n v="143439787"/>
  </r>
  <r>
    <x v="6"/>
    <n v="143439789"/>
  </r>
  <r>
    <x v="6"/>
    <n v="143439803"/>
  </r>
  <r>
    <x v="6"/>
    <n v="143439805"/>
  </r>
  <r>
    <x v="6"/>
    <n v="143439806"/>
  </r>
  <r>
    <x v="6"/>
    <n v="143439825"/>
  </r>
  <r>
    <x v="6"/>
    <n v="143439827"/>
  </r>
  <r>
    <x v="6"/>
    <n v="143439828"/>
  </r>
  <r>
    <x v="6"/>
    <n v="143449857"/>
  </r>
  <r>
    <x v="6"/>
    <n v="143449860"/>
  </r>
  <r>
    <x v="6"/>
    <n v="143449862"/>
  </r>
  <r>
    <x v="8"/>
    <n v="143449875"/>
  </r>
  <r>
    <x v="8"/>
    <n v="143449876"/>
  </r>
  <r>
    <x v="7"/>
    <n v="143449877"/>
  </r>
  <r>
    <x v="6"/>
    <n v="143449891"/>
  </r>
  <r>
    <x v="8"/>
    <n v="143449917"/>
  </r>
  <r>
    <x v="6"/>
    <n v="143449919"/>
  </r>
  <r>
    <x v="6"/>
    <n v="143449922"/>
  </r>
  <r>
    <x v="6"/>
    <n v="143449928"/>
  </r>
  <r>
    <x v="8"/>
    <n v="143449929"/>
  </r>
  <r>
    <x v="6"/>
    <n v="143449946"/>
  </r>
  <r>
    <x v="8"/>
    <n v="143449947"/>
  </r>
  <r>
    <x v="8"/>
    <n v="143449948"/>
  </r>
  <r>
    <x v="8"/>
    <n v="143449949"/>
  </r>
  <r>
    <x v="8"/>
    <n v="143449951"/>
  </r>
  <r>
    <x v="8"/>
    <n v="143449952"/>
  </r>
  <r>
    <x v="8"/>
    <n v="143449953"/>
  </r>
  <r>
    <x v="7"/>
    <n v="143449961"/>
  </r>
  <r>
    <x v="7"/>
    <n v="143449962"/>
  </r>
  <r>
    <x v="6"/>
    <n v="143449966"/>
  </r>
  <r>
    <x v="6"/>
    <n v="143449967"/>
  </r>
  <r>
    <x v="6"/>
    <n v="143449971"/>
  </r>
  <r>
    <x v="6"/>
    <n v="143449974"/>
  </r>
  <r>
    <x v="8"/>
    <n v="143449975"/>
  </r>
  <r>
    <x v="8"/>
    <n v="143449977"/>
  </r>
  <r>
    <x v="8"/>
    <n v="143449978"/>
  </r>
  <r>
    <x v="8"/>
    <n v="143449981"/>
  </r>
  <r>
    <x v="6"/>
    <n v="143449996"/>
  </r>
  <r>
    <x v="8"/>
    <n v="143450004"/>
  </r>
  <r>
    <x v="6"/>
    <n v="143460020"/>
  </r>
  <r>
    <x v="6"/>
    <n v="143460029"/>
  </r>
  <r>
    <x v="6"/>
    <n v="143460030"/>
  </r>
  <r>
    <x v="8"/>
    <n v="143460035"/>
  </r>
  <r>
    <x v="8"/>
    <n v="143460037"/>
  </r>
  <r>
    <x v="8"/>
    <n v="143460044"/>
  </r>
  <r>
    <x v="8"/>
    <n v="143460045"/>
  </r>
  <r>
    <x v="8"/>
    <n v="143460047"/>
  </r>
  <r>
    <x v="8"/>
    <n v="143460048"/>
  </r>
  <r>
    <x v="8"/>
    <n v="143460051"/>
  </r>
  <r>
    <x v="8"/>
    <n v="143460052"/>
  </r>
  <r>
    <x v="8"/>
    <n v="143460054"/>
  </r>
  <r>
    <x v="8"/>
    <n v="143460056"/>
  </r>
  <r>
    <x v="6"/>
    <n v="143460070"/>
  </r>
  <r>
    <x v="6"/>
    <n v="143460073"/>
  </r>
  <r>
    <x v="8"/>
    <n v="143460075"/>
  </r>
  <r>
    <x v="6"/>
    <n v="143460091"/>
  </r>
  <r>
    <x v="6"/>
    <n v="143460092"/>
  </r>
  <r>
    <x v="8"/>
    <n v="143460095"/>
  </r>
  <r>
    <x v="8"/>
    <n v="143460096"/>
  </r>
  <r>
    <x v="8"/>
    <n v="143460107"/>
  </r>
  <r>
    <x v="8"/>
    <n v="143460135"/>
  </r>
  <r>
    <x v="8"/>
    <n v="143460152"/>
  </r>
  <r>
    <x v="8"/>
    <n v="143460153"/>
  </r>
  <r>
    <x v="8"/>
    <n v="143460157"/>
  </r>
  <r>
    <x v="8"/>
    <n v="143460158"/>
  </r>
  <r>
    <x v="8"/>
    <n v="143460199"/>
  </r>
  <r>
    <x v="8"/>
    <n v="143460200"/>
  </r>
  <r>
    <x v="8"/>
    <n v="143470228"/>
  </r>
  <r>
    <x v="8"/>
    <n v="143470229"/>
  </r>
  <r>
    <x v="8"/>
    <n v="143470230"/>
  </r>
  <r>
    <x v="8"/>
    <n v="143470246"/>
  </r>
  <r>
    <x v="8"/>
    <n v="143470255"/>
  </r>
  <r>
    <x v="8"/>
    <n v="143470275"/>
  </r>
  <r>
    <x v="8"/>
    <n v="143470276"/>
  </r>
  <r>
    <x v="8"/>
    <n v="143470313"/>
  </r>
  <r>
    <x v="8"/>
    <n v="143470317"/>
  </r>
  <r>
    <x v="8"/>
    <n v="143470330"/>
  </r>
  <r>
    <x v="8"/>
    <n v="143470332"/>
  </r>
  <r>
    <x v="8"/>
    <n v="143470334"/>
  </r>
  <r>
    <x v="8"/>
    <n v="143470335"/>
  </r>
  <r>
    <x v="8"/>
    <n v="143470339"/>
  </r>
  <r>
    <x v="8"/>
    <n v="143470340"/>
  </r>
  <r>
    <x v="8"/>
    <n v="143470356"/>
  </r>
  <r>
    <x v="8"/>
    <n v="143470363"/>
  </r>
  <r>
    <x v="8"/>
    <n v="143470382"/>
  </r>
  <r>
    <x v="8"/>
    <n v="143480432"/>
  </r>
  <r>
    <x v="8"/>
    <n v="143480433"/>
  </r>
  <r>
    <x v="8"/>
    <n v="143480480"/>
  </r>
  <r>
    <x v="8"/>
    <n v="143480481"/>
  </r>
  <r>
    <x v="8"/>
    <n v="143480485"/>
  </r>
  <r>
    <x v="8"/>
    <n v="143480489"/>
  </r>
  <r>
    <x v="8"/>
    <n v="143480505"/>
  </r>
  <r>
    <x v="8"/>
    <n v="143480513"/>
  </r>
  <r>
    <x v="8"/>
    <n v="143480514"/>
  </r>
  <r>
    <x v="7"/>
    <n v="143480521"/>
  </r>
  <r>
    <x v="8"/>
    <n v="143480525"/>
  </r>
  <r>
    <x v="8"/>
    <n v="143480537"/>
  </r>
  <r>
    <x v="8"/>
    <n v="143480539"/>
  </r>
  <r>
    <x v="7"/>
    <n v="143480547"/>
  </r>
  <r>
    <x v="8"/>
    <n v="143480552"/>
  </r>
  <r>
    <x v="8"/>
    <n v="143480558"/>
  </r>
  <r>
    <x v="8"/>
    <n v="143480563"/>
  </r>
  <r>
    <x v="8"/>
    <n v="143480574"/>
  </r>
  <r>
    <x v="8"/>
    <n v="143480575"/>
  </r>
  <r>
    <x v="8"/>
    <n v="143480577"/>
  </r>
  <r>
    <x v="8"/>
    <n v="143480581"/>
  </r>
  <r>
    <x v="8"/>
    <n v="143480592"/>
  </r>
  <r>
    <x v="8"/>
    <n v="143480608"/>
  </r>
  <r>
    <x v="8"/>
    <n v="143480609"/>
  </r>
  <r>
    <x v="7"/>
    <n v="143480616"/>
  </r>
  <r>
    <x v="8"/>
    <n v="143480620"/>
  </r>
  <r>
    <x v="8"/>
    <n v="143480621"/>
  </r>
  <r>
    <x v="8"/>
    <n v="143480645"/>
  </r>
  <r>
    <x v="8"/>
    <n v="143480649"/>
  </r>
  <r>
    <x v="8"/>
    <n v="143480651"/>
  </r>
  <r>
    <x v="8"/>
    <n v="143480653"/>
  </r>
  <r>
    <x v="8"/>
    <n v="143480655"/>
  </r>
  <r>
    <x v="8"/>
    <n v="143490660"/>
  </r>
  <r>
    <x v="8"/>
    <n v="143490662"/>
  </r>
  <r>
    <x v="8"/>
    <n v="143490682"/>
  </r>
  <r>
    <x v="7"/>
    <n v="143490683"/>
  </r>
  <r>
    <x v="7"/>
    <n v="143490693"/>
  </r>
  <r>
    <x v="7"/>
    <n v="143490694"/>
  </r>
  <r>
    <x v="8"/>
    <n v="143490711"/>
  </r>
  <r>
    <x v="7"/>
    <n v="143490732"/>
  </r>
  <r>
    <x v="8"/>
    <n v="143490736"/>
  </r>
  <r>
    <x v="8"/>
    <n v="143490737"/>
  </r>
  <r>
    <x v="8"/>
    <n v="143490747"/>
  </r>
  <r>
    <x v="7"/>
    <n v="143490761"/>
  </r>
  <r>
    <x v="7"/>
    <n v="143490763"/>
  </r>
  <r>
    <x v="7"/>
    <n v="143490765"/>
  </r>
  <r>
    <x v="7"/>
    <n v="143490767"/>
  </r>
  <r>
    <x v="7"/>
    <n v="143490772"/>
  </r>
  <r>
    <x v="8"/>
    <n v="143490786"/>
  </r>
  <r>
    <x v="8"/>
    <n v="143490787"/>
  </r>
  <r>
    <x v="8"/>
    <n v="143490790"/>
  </r>
  <r>
    <x v="8"/>
    <n v="143490803"/>
  </r>
  <r>
    <x v="8"/>
    <n v="143490804"/>
  </r>
  <r>
    <x v="7"/>
    <n v="143490806"/>
  </r>
  <r>
    <x v="7"/>
    <n v="143490807"/>
  </r>
  <r>
    <x v="7"/>
    <n v="143490813"/>
  </r>
  <r>
    <x v="8"/>
    <n v="143490814"/>
  </r>
  <r>
    <x v="7"/>
    <n v="143490821"/>
  </r>
  <r>
    <x v="8"/>
    <n v="143490829"/>
  </r>
  <r>
    <x v="8"/>
    <n v="143490830"/>
  </r>
  <r>
    <x v="7"/>
    <n v="143490837"/>
  </r>
  <r>
    <x v="8"/>
    <n v="143500850"/>
  </r>
  <r>
    <x v="8"/>
    <n v="143500851"/>
  </r>
  <r>
    <x v="8"/>
    <n v="143500860"/>
  </r>
  <r>
    <x v="7"/>
    <n v="143500865"/>
  </r>
  <r>
    <x v="7"/>
    <n v="143500866"/>
  </r>
  <r>
    <x v="7"/>
    <n v="143500873"/>
  </r>
  <r>
    <x v="7"/>
    <n v="143500874"/>
  </r>
  <r>
    <x v="7"/>
    <n v="143500876"/>
  </r>
  <r>
    <x v="8"/>
    <n v="143500892"/>
  </r>
  <r>
    <x v="8"/>
    <n v="143500931"/>
  </r>
  <r>
    <x v="8"/>
    <n v="143500936"/>
  </r>
  <r>
    <x v="8"/>
    <n v="143500942"/>
  </r>
  <r>
    <x v="8"/>
    <n v="143500943"/>
  </r>
  <r>
    <x v="7"/>
    <n v="143500947"/>
  </r>
  <r>
    <x v="8"/>
    <n v="143500967"/>
  </r>
  <r>
    <x v="8"/>
    <n v="143500969"/>
  </r>
  <r>
    <x v="8"/>
    <n v="143500973"/>
  </r>
  <r>
    <x v="7"/>
    <n v="143500984"/>
  </r>
  <r>
    <x v="7"/>
    <n v="143500987"/>
  </r>
  <r>
    <x v="7"/>
    <n v="143500988"/>
  </r>
  <r>
    <x v="8"/>
    <n v="143501007"/>
  </r>
  <r>
    <x v="8"/>
    <n v="143501008"/>
  </r>
  <r>
    <x v="8"/>
    <n v="143501009"/>
  </r>
  <r>
    <x v="7"/>
    <n v="143501014"/>
  </r>
  <r>
    <x v="8"/>
    <n v="143501015"/>
  </r>
  <r>
    <x v="8"/>
    <n v="143501016"/>
  </r>
  <r>
    <x v="7"/>
    <n v="143501018"/>
  </r>
  <r>
    <x v="8"/>
    <n v="143511044"/>
  </r>
  <r>
    <x v="8"/>
    <n v="143511045"/>
  </r>
  <r>
    <x v="7"/>
    <n v="143511052"/>
  </r>
  <r>
    <x v="7"/>
    <n v="143511064"/>
  </r>
  <r>
    <x v="7"/>
    <n v="143511068"/>
  </r>
  <r>
    <x v="7"/>
    <n v="143511070"/>
  </r>
  <r>
    <x v="7"/>
    <n v="143511082"/>
  </r>
  <r>
    <x v="7"/>
    <n v="143511083"/>
  </r>
  <r>
    <x v="7"/>
    <n v="143511097"/>
  </r>
  <r>
    <x v="7"/>
    <n v="143511101"/>
  </r>
  <r>
    <x v="7"/>
    <n v="143511102"/>
  </r>
  <r>
    <x v="7"/>
    <n v="143511120"/>
  </r>
  <r>
    <x v="7"/>
    <n v="143511121"/>
  </r>
  <r>
    <x v="7"/>
    <n v="143511127"/>
  </r>
  <r>
    <x v="7"/>
    <n v="143511129"/>
  </r>
  <r>
    <x v="7"/>
    <n v="143511148"/>
  </r>
  <r>
    <x v="7"/>
    <n v="143511149"/>
  </r>
  <r>
    <x v="7"/>
    <n v="143511152"/>
  </r>
  <r>
    <x v="7"/>
    <n v="143511168"/>
  </r>
  <r>
    <x v="7"/>
    <n v="143511173"/>
  </r>
  <r>
    <x v="7"/>
    <n v="143511174"/>
  </r>
  <r>
    <x v="7"/>
    <n v="143511175"/>
  </r>
  <r>
    <x v="7"/>
    <n v="143511188"/>
  </r>
  <r>
    <x v="7"/>
    <n v="143511189"/>
  </r>
  <r>
    <x v="7"/>
    <n v="143511194"/>
  </r>
  <r>
    <x v="7"/>
    <n v="143511201"/>
  </r>
  <r>
    <x v="7"/>
    <n v="143511209"/>
  </r>
  <r>
    <x v="7"/>
    <n v="143521222"/>
  </r>
  <r>
    <x v="7"/>
    <n v="143521224"/>
  </r>
  <r>
    <x v="7"/>
    <n v="143521231"/>
  </r>
  <r>
    <x v="7"/>
    <n v="143521245"/>
  </r>
  <r>
    <x v="7"/>
    <n v="143521272"/>
  </r>
  <r>
    <x v="7"/>
    <n v="143521274"/>
  </r>
  <r>
    <x v="7"/>
    <n v="143521285"/>
  </r>
  <r>
    <x v="7"/>
    <n v="143521289"/>
  </r>
  <r>
    <x v="7"/>
    <n v="143521300"/>
  </r>
  <r>
    <x v="7"/>
    <n v="143521302"/>
  </r>
  <r>
    <x v="7"/>
    <n v="143521324"/>
  </r>
  <r>
    <x v="7"/>
    <n v="143521325"/>
  </r>
  <r>
    <x v="7"/>
    <n v="143521342"/>
  </r>
  <r>
    <x v="7"/>
    <n v="143531365"/>
  </r>
  <r>
    <x v="7"/>
    <n v="143531366"/>
  </r>
  <r>
    <x v="7"/>
    <n v="143531382"/>
  </r>
  <r>
    <x v="7"/>
    <n v="143531393"/>
  </r>
  <r>
    <x v="7"/>
    <n v="143531423"/>
  </r>
  <r>
    <x v="7"/>
    <n v="143531425"/>
  </r>
  <r>
    <x v="7"/>
    <n v="143531430"/>
  </r>
  <r>
    <x v="7"/>
    <n v="143531432"/>
  </r>
  <r>
    <x v="7"/>
    <n v="143531433"/>
  </r>
  <r>
    <x v="7"/>
    <n v="143531435"/>
  </r>
  <r>
    <x v="7"/>
    <n v="143531453"/>
  </r>
  <r>
    <x v="7"/>
    <n v="143531454"/>
  </r>
  <r>
    <x v="7"/>
    <n v="143531458"/>
  </r>
  <r>
    <x v="7"/>
    <n v="143531460"/>
  </r>
  <r>
    <x v="7"/>
    <n v="143541475"/>
  </r>
  <r>
    <x v="7"/>
    <n v="143541477"/>
  </r>
  <r>
    <x v="7"/>
    <n v="143541486"/>
  </r>
  <r>
    <x v="7"/>
    <n v="143541505"/>
  </r>
  <r>
    <x v="7"/>
    <n v="143541506"/>
  </r>
  <r>
    <x v="7"/>
    <n v="143541532"/>
  </r>
  <r>
    <x v="7"/>
    <n v="143541535"/>
  </r>
  <r>
    <x v="7"/>
    <n v="143541537"/>
  </r>
  <r>
    <x v="7"/>
    <n v="143541542"/>
  </r>
  <r>
    <x v="7"/>
    <n v="143541565"/>
  </r>
  <r>
    <x v="7"/>
    <n v="143541566"/>
  </r>
  <r>
    <x v="7"/>
    <n v="143541573"/>
  </r>
  <r>
    <x v="7"/>
    <n v="143541581"/>
  </r>
  <r>
    <x v="7"/>
    <n v="143541594"/>
  </r>
  <r>
    <x v="7"/>
    <n v="143541595"/>
  </r>
  <r>
    <x v="7"/>
    <n v="143541596"/>
  </r>
  <r>
    <x v="7"/>
    <n v="143541616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48">
  <r>
    <x v="0"/>
    <x v="0"/>
    <x v="0"/>
    <n v="142634985"/>
    <n v="5540246188047"/>
    <s v="EMBALLAGES"/>
    <d v="2022-05-15T00:00:00"/>
    <n v="116"/>
    <n v="116"/>
    <n v="1"/>
    <n v="1"/>
  </r>
  <r>
    <x v="1"/>
    <x v="1"/>
    <x v="1"/>
    <n v="142634989"/>
    <n v="5540246174174"/>
    <s v="CREMERIE"/>
    <d v="2022-04-06T00:00:00"/>
    <n v="47"/>
    <s v="0"/>
    <n v="0"/>
    <n v="0"/>
  </r>
  <r>
    <x v="2"/>
    <x v="1"/>
    <x v="1"/>
    <n v="142634990"/>
    <n v="5540246193316"/>
    <s v="BOULANGERIE"/>
    <d v="2022-04-07T00:00:00"/>
    <n v="446"/>
    <s v="0"/>
    <n v="0"/>
    <n v="0"/>
  </r>
  <r>
    <x v="3"/>
    <x v="2"/>
    <x v="1"/>
    <n v="142635006"/>
    <n v="5540246192505"/>
    <s v="MIX LEGUMES"/>
    <d v="2022-04-18T00:00:00"/>
    <n v="18338"/>
    <s v="0"/>
    <n v="0"/>
    <n v="0"/>
  </r>
  <r>
    <x v="4"/>
    <x v="2"/>
    <x v="1"/>
    <n v="142635013"/>
    <n v="5540246171933"/>
    <s v="CREMERIE"/>
    <d v="2022-04-07T00:00:00"/>
    <n v="279"/>
    <s v="0"/>
    <n v="0"/>
    <n v="0"/>
  </r>
  <r>
    <x v="5"/>
    <x v="2"/>
    <x v="1"/>
    <n v="142635013"/>
    <n v="5540246172669"/>
    <s v="CREMERIE"/>
    <d v="2022-04-07T00:00:00"/>
    <n v="140"/>
    <s v="0"/>
    <n v="0"/>
    <n v="0"/>
  </r>
  <r>
    <x v="6"/>
    <x v="2"/>
    <x v="1"/>
    <n v="142635013"/>
    <n v="5540246176294"/>
    <s v="CREMERIE"/>
    <d v="2022-04-07T00:00:00"/>
    <n v="2228"/>
    <s v="0"/>
    <n v="0"/>
    <n v="0"/>
  </r>
  <r>
    <x v="7"/>
    <x v="2"/>
    <x v="1"/>
    <n v="142635013"/>
    <n v="5540246176295"/>
    <s v="CREMERIE"/>
    <d v="2022-04-07T00:00:00"/>
    <n v="5568"/>
    <s v="0"/>
    <n v="0"/>
    <n v="0"/>
  </r>
  <r>
    <x v="8"/>
    <x v="2"/>
    <x v="1"/>
    <n v="142635013"/>
    <n v="5540246184808"/>
    <s v="CREMERIE"/>
    <d v="2022-04-07T00:00:00"/>
    <n v="836"/>
    <s v="0"/>
    <n v="0"/>
    <n v="0"/>
  </r>
  <r>
    <x v="9"/>
    <x v="2"/>
    <x v="1"/>
    <n v="142635013"/>
    <n v="5540246187987"/>
    <s v="CREMERIE"/>
    <d v="2022-04-07T00:00:00"/>
    <n v="1114"/>
    <s v="0"/>
    <n v="0"/>
    <n v="0"/>
  </r>
  <r>
    <x v="10"/>
    <x v="2"/>
    <x v="1"/>
    <n v="142635013"/>
    <n v="5540246188200"/>
    <s v="CREMERIE"/>
    <d v="2022-04-07T00:00:00"/>
    <n v="372"/>
    <s v="0"/>
    <n v="0"/>
    <n v="0"/>
  </r>
  <r>
    <x v="11"/>
    <x v="2"/>
    <x v="1"/>
    <n v="142635015"/>
    <n v="5540246183589"/>
    <s v="MIX LEGUMES"/>
    <d v="2022-04-14T00:00:00"/>
    <n v="1300"/>
    <s v="0"/>
    <n v="0"/>
    <n v="0"/>
  </r>
  <r>
    <x v="12"/>
    <x v="2"/>
    <x v="1"/>
    <n v="142635018"/>
    <n v="5540246191596"/>
    <s v="BOULANGERIE"/>
    <d v="2022-04-13T00:00:00"/>
    <n v="75"/>
    <s v="0"/>
    <n v="0"/>
    <n v="0"/>
  </r>
  <r>
    <x v="13"/>
    <x v="2"/>
    <x v="1"/>
    <n v="142635022"/>
    <n v="5540246177132"/>
    <s v="MIX LEGUMES"/>
    <d v="2022-04-10T00:00:00"/>
    <n v="6032"/>
    <s v="0"/>
    <n v="0"/>
    <n v="0"/>
  </r>
  <r>
    <x v="14"/>
    <x v="2"/>
    <x v="1"/>
    <n v="142635022"/>
    <n v="5540246177133"/>
    <s v="MIX LEGUMES"/>
    <d v="2022-04-10T00:00:00"/>
    <n v="3898"/>
    <s v="0"/>
    <n v="0"/>
    <n v="0"/>
  </r>
  <r>
    <x v="15"/>
    <x v="2"/>
    <x v="1"/>
    <n v="142635022"/>
    <n v="5540246192518"/>
    <s v="MIX LEGUMES"/>
    <d v="2022-04-10T00:00:00"/>
    <n v="16704"/>
    <s v="0"/>
    <n v="0"/>
    <n v="0"/>
  </r>
  <r>
    <x v="16"/>
    <x v="3"/>
    <x v="1"/>
    <n v="142635028"/>
    <n v="5540246191594"/>
    <s v="CREMERIE"/>
    <d v="2022-04-10T00:00:00"/>
    <n v="279"/>
    <s v="0"/>
    <n v="0"/>
    <n v="0"/>
  </r>
  <r>
    <x v="17"/>
    <x v="3"/>
    <x v="1"/>
    <n v="142635028"/>
    <n v="5540246191598"/>
    <s v="CREMERIE"/>
    <d v="2022-04-10T00:00:00"/>
    <n v="696"/>
    <s v="0"/>
    <n v="0"/>
    <n v="0"/>
  </r>
  <r>
    <x v="18"/>
    <x v="3"/>
    <x v="1"/>
    <n v="142635028"/>
    <n v="5540246192102"/>
    <s v="CREMERIE"/>
    <d v="2022-04-10T00:00:00"/>
    <n v="4009"/>
    <s v="0"/>
    <n v="0"/>
    <n v="0"/>
  </r>
  <r>
    <x v="19"/>
    <x v="3"/>
    <x v="1"/>
    <n v="142635033"/>
    <n v="5540246175050"/>
    <s v="CREMERIE"/>
    <d v="2022-04-12T00:00:00"/>
    <n v="279"/>
    <s v="0"/>
    <n v="0"/>
    <n v="0"/>
  </r>
  <r>
    <x v="20"/>
    <x v="3"/>
    <x v="1"/>
    <n v="142635034"/>
    <n v="5540246185429"/>
    <s v="CREMERIE"/>
    <d v="2022-04-10T00:00:00"/>
    <n v="140"/>
    <s v="0"/>
    <n v="0"/>
    <n v="0"/>
  </r>
  <r>
    <x v="21"/>
    <x v="3"/>
    <x v="1"/>
    <n v="142635034"/>
    <n v="5540246185562"/>
    <s v="CREMERIE"/>
    <d v="2022-04-10T00:00:00"/>
    <n v="279"/>
    <s v="0"/>
    <n v="0"/>
    <n v="0"/>
  </r>
  <r>
    <x v="22"/>
    <x v="3"/>
    <x v="1"/>
    <n v="142635034"/>
    <n v="5540246186325"/>
    <s v="CREMERIE"/>
    <d v="2022-04-10T00:00:00"/>
    <n v="279"/>
    <s v="0"/>
    <n v="0"/>
    <n v="0"/>
  </r>
  <r>
    <x v="23"/>
    <x v="3"/>
    <x v="1"/>
    <n v="142635039"/>
    <n v="5540246193249"/>
    <s v="EMBALLAGES"/>
    <d v="2022-04-19T00:00:00"/>
    <n v="1392"/>
    <s v="0"/>
    <n v="0"/>
    <n v="0"/>
  </r>
  <r>
    <x v="24"/>
    <x v="3"/>
    <x v="2"/>
    <n v="142635040"/>
    <n v="5540246187995"/>
    <s v="EMBALLAGES"/>
    <d v="2022-08-14T00:00:00"/>
    <n v="2320"/>
    <n v="2320"/>
    <n v="1"/>
    <n v="1"/>
  </r>
  <r>
    <x v="25"/>
    <x v="3"/>
    <x v="1"/>
    <n v="142635044"/>
    <n v="5540246183547"/>
    <s v="VOLAILLE"/>
    <d v="2022-04-14T00:00:00"/>
    <n v="11136"/>
    <s v="0"/>
    <n v="0"/>
    <n v="0"/>
  </r>
  <r>
    <x v="26"/>
    <x v="4"/>
    <x v="1"/>
    <n v="142645057"/>
    <n v="5540246171933"/>
    <s v="CREMERIE"/>
    <d v="2022-04-11T00:00:00"/>
    <n v="279"/>
    <s v="0"/>
    <n v="0"/>
    <n v="0"/>
  </r>
  <r>
    <x v="27"/>
    <x v="4"/>
    <x v="1"/>
    <n v="142645057"/>
    <n v="5540246174174"/>
    <s v="CREMERIE"/>
    <d v="2022-04-11T00:00:00"/>
    <n v="58"/>
    <s v="0"/>
    <n v="0"/>
    <n v="0"/>
  </r>
  <r>
    <x v="28"/>
    <x v="4"/>
    <x v="1"/>
    <n v="142645057"/>
    <n v="5540246176294"/>
    <s v="CREMERIE"/>
    <d v="2022-04-11T00:00:00"/>
    <n v="1485"/>
    <s v="0"/>
    <n v="0"/>
    <n v="0"/>
  </r>
  <r>
    <x v="29"/>
    <x v="4"/>
    <x v="1"/>
    <n v="142645057"/>
    <n v="5540246176295"/>
    <s v="CREMERIE"/>
    <d v="2022-04-11T00:00:00"/>
    <n v="4455"/>
    <s v="0"/>
    <n v="0"/>
    <n v="0"/>
  </r>
  <r>
    <x v="30"/>
    <x v="4"/>
    <x v="1"/>
    <n v="142645057"/>
    <n v="5540246184808"/>
    <s v="CREMERIE"/>
    <d v="2022-04-11T00:00:00"/>
    <n v="1044"/>
    <s v="0"/>
    <n v="0"/>
    <n v="0"/>
  </r>
  <r>
    <x v="31"/>
    <x v="4"/>
    <x v="1"/>
    <n v="142645057"/>
    <n v="5540246187987"/>
    <s v="CREMERIE"/>
    <d v="2022-04-11T00:00:00"/>
    <n v="2228"/>
    <s v="0"/>
    <n v="0"/>
    <n v="0"/>
  </r>
  <r>
    <x v="32"/>
    <x v="4"/>
    <x v="1"/>
    <n v="142645057"/>
    <n v="5540246188200"/>
    <s v="CREMERIE"/>
    <d v="2022-04-11T00:00:00"/>
    <n v="743"/>
    <s v="0"/>
    <n v="0"/>
    <n v="0"/>
  </r>
  <r>
    <x v="33"/>
    <x v="4"/>
    <x v="1"/>
    <n v="142645060"/>
    <n v="5540246173472"/>
    <s v="CREMERIE"/>
    <d v="2022-04-14T00:00:00"/>
    <n v="140"/>
    <s v="0"/>
    <n v="0"/>
    <n v="0"/>
  </r>
  <r>
    <x v="34"/>
    <x v="4"/>
    <x v="1"/>
    <n v="142645060"/>
    <n v="5540246174095"/>
    <s v="CREMERIE"/>
    <d v="2022-04-14T00:00:00"/>
    <n v="140"/>
    <s v="0"/>
    <n v="0"/>
    <n v="0"/>
  </r>
  <r>
    <x v="35"/>
    <x v="4"/>
    <x v="1"/>
    <n v="142645060"/>
    <n v="5540246175047"/>
    <s v="CREMERIE"/>
    <d v="2022-04-14T00:00:00"/>
    <n v="209"/>
    <s v="0"/>
    <n v="0"/>
    <n v="0"/>
  </r>
  <r>
    <x v="36"/>
    <x v="4"/>
    <x v="1"/>
    <n v="142645060"/>
    <n v="5540246175050"/>
    <s v="CREMERIE"/>
    <d v="2022-04-14T00:00:00"/>
    <n v="279"/>
    <s v="0"/>
    <n v="0"/>
    <n v="0"/>
  </r>
  <r>
    <x v="37"/>
    <x v="4"/>
    <x v="1"/>
    <n v="142645078"/>
    <n v="5540246186010"/>
    <s v="EMBALLAGES"/>
    <d v="2022-04-21T00:00:00"/>
    <n v="42"/>
    <s v="0"/>
    <n v="0"/>
    <n v="0"/>
  </r>
  <r>
    <x v="38"/>
    <x v="4"/>
    <x v="1"/>
    <n v="142645078"/>
    <n v="5540246186011"/>
    <s v="EMBALLAGES"/>
    <d v="2022-04-21T00:00:00"/>
    <n v="128"/>
    <s v="0"/>
    <n v="0"/>
    <n v="0"/>
  </r>
  <r>
    <x v="39"/>
    <x v="5"/>
    <x v="0"/>
    <n v="142645084"/>
    <n v="5540246188047"/>
    <s v="EMBALLAGES"/>
    <d v="2022-05-15T00:00:00"/>
    <n v="116"/>
    <n v="116"/>
    <n v="1"/>
    <n v="1"/>
  </r>
  <r>
    <x v="40"/>
    <x v="6"/>
    <x v="1"/>
    <n v="142645089"/>
    <n v="5540246171933"/>
    <s v="CREMERIE"/>
    <d v="2022-04-12T00:00:00"/>
    <n v="836"/>
    <s v="0"/>
    <n v="0"/>
    <n v="0"/>
  </r>
  <r>
    <x v="41"/>
    <x v="6"/>
    <x v="1"/>
    <n v="142645089"/>
    <n v="5540246176294"/>
    <s v="CREMERIE"/>
    <d v="2022-04-12T00:00:00"/>
    <n v="1485"/>
    <s v="0"/>
    <n v="0"/>
    <n v="0"/>
  </r>
  <r>
    <x v="42"/>
    <x v="6"/>
    <x v="1"/>
    <n v="142645089"/>
    <n v="5540246176295"/>
    <s v="CREMERIE"/>
    <d v="2022-04-12T00:00:00"/>
    <n v="4455"/>
    <s v="0"/>
    <n v="0"/>
    <n v="0"/>
  </r>
  <r>
    <x v="43"/>
    <x v="6"/>
    <x v="1"/>
    <n v="142645089"/>
    <n v="5540246184808"/>
    <s v="CREMERIE"/>
    <d v="2022-04-12T00:00:00"/>
    <n v="1044"/>
    <s v="0"/>
    <n v="0"/>
    <n v="0"/>
  </r>
  <r>
    <x v="44"/>
    <x v="6"/>
    <x v="1"/>
    <n v="142645089"/>
    <n v="5540246187987"/>
    <s v="CREMERIE"/>
    <d v="2022-04-12T00:00:00"/>
    <n v="2228"/>
    <s v="0"/>
    <n v="0"/>
    <n v="0"/>
  </r>
  <r>
    <x v="45"/>
    <x v="7"/>
    <x v="1"/>
    <n v="142645120"/>
    <n v="5540246173492"/>
    <s v="VOLAILLE"/>
    <d v="2022-04-19T00:00:00"/>
    <n v="4176"/>
    <s v="0"/>
    <n v="0"/>
    <n v="0"/>
  </r>
  <r>
    <x v="46"/>
    <x v="7"/>
    <x v="1"/>
    <n v="142645121"/>
    <n v="5540246181016"/>
    <s v="VOLAILLE"/>
    <d v="2022-04-21T00:00:00"/>
    <n v="2729"/>
    <s v="0"/>
    <n v="0"/>
    <n v="0"/>
  </r>
  <r>
    <x v="47"/>
    <x v="7"/>
    <x v="1"/>
    <n v="142645122"/>
    <n v="5540246191594"/>
    <s v="CREMERIE"/>
    <d v="2022-04-12T00:00:00"/>
    <n v="655"/>
    <s v="0"/>
    <n v="0"/>
    <n v="0"/>
  </r>
  <r>
    <x v="48"/>
    <x v="7"/>
    <x v="1"/>
    <n v="142645122"/>
    <n v="5540246191598"/>
    <s v="CREMERIE"/>
    <d v="2022-04-12T00:00:00"/>
    <n v="1072"/>
    <s v="0"/>
    <n v="0"/>
    <n v="0"/>
  </r>
  <r>
    <x v="49"/>
    <x v="7"/>
    <x v="1"/>
    <n v="142645123"/>
    <n v="5540246174174"/>
    <s v="CREMERIE"/>
    <d v="2022-04-13T00:00:00"/>
    <n v="58"/>
    <s v="0"/>
    <n v="0"/>
    <n v="0"/>
  </r>
  <r>
    <x v="50"/>
    <x v="7"/>
    <x v="1"/>
    <n v="142645123"/>
    <n v="5540246176295"/>
    <s v="CREMERIE"/>
    <d v="2022-04-13T00:00:00"/>
    <n v="7424"/>
    <s v="0"/>
    <n v="0"/>
    <n v="0"/>
  </r>
  <r>
    <x v="51"/>
    <x v="7"/>
    <x v="1"/>
    <n v="142645123"/>
    <n v="5540246187987"/>
    <s v="CREMERIE"/>
    <d v="2022-04-13T00:00:00"/>
    <n v="2228"/>
    <s v="0"/>
    <n v="0"/>
    <n v="0"/>
  </r>
  <r>
    <x v="52"/>
    <x v="7"/>
    <x v="1"/>
    <n v="142645130"/>
    <n v="5540246183560"/>
    <s v="MIX LEGUMES"/>
    <d v="2022-04-21T00:00:00"/>
    <n v="223"/>
    <s v="0"/>
    <n v="0"/>
    <n v="0"/>
  </r>
  <r>
    <x v="53"/>
    <x v="7"/>
    <x v="1"/>
    <n v="142645130"/>
    <n v="5540246192209"/>
    <s v="MIX LEGUMES"/>
    <d v="2022-04-21T00:00:00"/>
    <n v="1114"/>
    <s v="0"/>
    <n v="0"/>
    <n v="0"/>
  </r>
  <r>
    <x v="54"/>
    <x v="7"/>
    <x v="1"/>
    <n v="142645131"/>
    <n v="5540246185562"/>
    <s v="CREMERIE"/>
    <d v="2022-04-14T00:00:00"/>
    <n v="140"/>
    <s v="0"/>
    <n v="0"/>
    <n v="0"/>
  </r>
  <r>
    <x v="55"/>
    <x v="7"/>
    <x v="1"/>
    <n v="142645131"/>
    <n v="5540246186325"/>
    <s v="CREMERIE"/>
    <d v="2022-04-14T00:00:00"/>
    <n v="140"/>
    <s v="0"/>
    <n v="0"/>
    <n v="0"/>
  </r>
  <r>
    <x v="56"/>
    <x v="7"/>
    <x v="1"/>
    <n v="142645132"/>
    <n v="5540246177132"/>
    <s v="MIX LEGUMES"/>
    <d v="2022-04-18T00:00:00"/>
    <n v="8816"/>
    <s v="0"/>
    <n v="0"/>
    <n v="0"/>
  </r>
  <r>
    <x v="57"/>
    <x v="7"/>
    <x v="1"/>
    <n v="142645132"/>
    <n v="5540246177133"/>
    <s v="MIX LEGUMES"/>
    <d v="2022-04-18T00:00:00"/>
    <n v="2784"/>
    <s v="0"/>
    <n v="0"/>
    <n v="0"/>
  </r>
  <r>
    <x v="58"/>
    <x v="7"/>
    <x v="1"/>
    <n v="142645132"/>
    <n v="5540246183542"/>
    <s v="MIX LEGUMES"/>
    <d v="2022-04-18T00:00:00"/>
    <n v="140"/>
    <s v="0"/>
    <n v="0"/>
    <n v="0"/>
  </r>
  <r>
    <x v="59"/>
    <x v="7"/>
    <x v="1"/>
    <n v="142645133"/>
    <n v="5540246186351"/>
    <s v="MIX LEGUMES"/>
    <d v="2022-04-17T00:00:00"/>
    <n v="564"/>
    <s v="0"/>
    <n v="0"/>
    <n v="0"/>
  </r>
  <r>
    <x v="60"/>
    <x v="7"/>
    <x v="1"/>
    <n v="142645138"/>
    <n v="5540246173686"/>
    <s v="EMBALLAGES"/>
    <d v="2022-04-19T00:00:00"/>
    <n v="406"/>
    <s v="0"/>
    <n v="0"/>
    <n v="0"/>
  </r>
  <r>
    <x v="61"/>
    <x v="7"/>
    <x v="1"/>
    <n v="142645141"/>
    <n v="5540246192907"/>
    <s v="VOLAILLE"/>
    <d v="2022-04-28T00:00:00"/>
    <n v="11136"/>
    <s v="0"/>
    <n v="0"/>
    <n v="0"/>
  </r>
  <r>
    <x v="62"/>
    <x v="8"/>
    <x v="1"/>
    <n v="142645146"/>
    <n v="5540246171933"/>
    <s v="CREMERIE"/>
    <d v="2022-04-14T00:00:00"/>
    <n v="1114"/>
    <s v="0"/>
    <n v="0"/>
    <n v="0"/>
  </r>
  <r>
    <x v="63"/>
    <x v="8"/>
    <x v="1"/>
    <n v="142645146"/>
    <n v="5540246174174"/>
    <s v="CREMERIE"/>
    <d v="2022-04-14T00:00:00"/>
    <n v="348"/>
    <s v="0"/>
    <n v="0"/>
    <n v="0"/>
  </r>
  <r>
    <x v="64"/>
    <x v="8"/>
    <x v="1"/>
    <n v="142645146"/>
    <n v="5540246176294"/>
    <s v="CREMERIE"/>
    <d v="2022-04-14T00:00:00"/>
    <n v="1485"/>
    <s v="0"/>
    <n v="0"/>
    <n v="0"/>
  </r>
  <r>
    <x v="65"/>
    <x v="8"/>
    <x v="1"/>
    <n v="142645146"/>
    <n v="5540246176295"/>
    <s v="CREMERIE"/>
    <d v="2022-04-14T00:00:00"/>
    <n v="2228"/>
    <s v="0"/>
    <n v="0"/>
    <n v="0"/>
  </r>
  <r>
    <x v="66"/>
    <x v="8"/>
    <x v="1"/>
    <n v="142645146"/>
    <n v="5540246184808"/>
    <s v="CREMERIE"/>
    <d v="2022-04-14T00:00:00"/>
    <n v="1044"/>
    <s v="0"/>
    <n v="0"/>
    <n v="0"/>
  </r>
  <r>
    <x v="67"/>
    <x v="8"/>
    <x v="1"/>
    <n v="142645146"/>
    <n v="5540246187987"/>
    <s v="CREMERIE"/>
    <d v="2022-04-14T00:00:00"/>
    <n v="1114"/>
    <s v="0"/>
    <n v="0"/>
    <n v="0"/>
  </r>
  <r>
    <x v="68"/>
    <x v="8"/>
    <x v="1"/>
    <n v="142645146"/>
    <n v="5540246188200"/>
    <s v="CREMERIE"/>
    <d v="2022-04-14T00:00:00"/>
    <n v="743"/>
    <s v="0"/>
    <n v="0"/>
    <n v="0"/>
  </r>
  <r>
    <x v="69"/>
    <x v="8"/>
    <x v="1"/>
    <n v="142645149"/>
    <n v="5540246172669"/>
    <s v="CREMERIE"/>
    <d v="2022-04-17T00:00:00"/>
    <n v="140"/>
    <s v="0"/>
    <n v="0"/>
    <n v="0"/>
  </r>
  <r>
    <x v="70"/>
    <x v="8"/>
    <x v="1"/>
    <n v="142645151"/>
    <n v="5540246175050"/>
    <s v="CREMERIE"/>
    <d v="2022-04-19T00:00:00"/>
    <n v="279"/>
    <s v="0"/>
    <n v="0"/>
    <n v="0"/>
  </r>
  <r>
    <x v="71"/>
    <x v="9"/>
    <x v="1"/>
    <n v="142645172"/>
    <n v="5540246171933"/>
    <s v="CREMERIE"/>
    <d v="2022-04-17T00:00:00"/>
    <n v="1114"/>
    <s v="0"/>
    <n v="0"/>
    <n v="0"/>
  </r>
  <r>
    <x v="72"/>
    <x v="9"/>
    <x v="1"/>
    <n v="142645172"/>
    <n v="5540246172978"/>
    <s v="CREMERIE"/>
    <d v="2022-04-17T00:00:00"/>
    <n v="836"/>
    <s v="0"/>
    <n v="0"/>
    <n v="0"/>
  </r>
  <r>
    <x v="73"/>
    <x v="9"/>
    <x v="1"/>
    <n v="142645172"/>
    <n v="5540246174174"/>
    <s v="CREMERIE"/>
    <d v="2022-04-17T00:00:00"/>
    <n v="464"/>
    <s v="0"/>
    <n v="0"/>
    <n v="0"/>
  </r>
  <r>
    <x v="74"/>
    <x v="9"/>
    <x v="1"/>
    <n v="142645172"/>
    <n v="5540246176295"/>
    <s v="CREMERIE"/>
    <d v="2022-04-17T00:00:00"/>
    <n v="1485"/>
    <s v="0"/>
    <n v="0"/>
    <n v="0"/>
  </r>
  <r>
    <x v="75"/>
    <x v="9"/>
    <x v="1"/>
    <n v="142645172"/>
    <n v="5540246188200"/>
    <s v="CREMERIE"/>
    <d v="2022-04-17T00:00:00"/>
    <n v="372"/>
    <s v="0"/>
    <n v="0"/>
    <n v="0"/>
  </r>
  <r>
    <x v="76"/>
    <x v="9"/>
    <x v="1"/>
    <n v="142645179"/>
    <n v="5540246183554"/>
    <s v="MIX LEGUMES"/>
    <d v="2022-04-19T00:00:00"/>
    <n v="891"/>
    <s v="0"/>
    <n v="0"/>
    <n v="0"/>
  </r>
  <r>
    <x v="77"/>
    <x v="9"/>
    <x v="1"/>
    <n v="142645180"/>
    <n v="5540246191594"/>
    <s v="CREMERIE"/>
    <d v="2022-04-14T00:00:00"/>
    <n v="1504"/>
    <s v="0"/>
    <n v="0"/>
    <n v="0"/>
  </r>
  <r>
    <x v="78"/>
    <x v="9"/>
    <x v="1"/>
    <n v="142645180"/>
    <n v="5540246191598"/>
    <s v="CREMERIE"/>
    <d v="2022-04-14T00:00:00"/>
    <n v="2924"/>
    <s v="0"/>
    <n v="0"/>
    <n v="0"/>
  </r>
  <r>
    <x v="79"/>
    <x v="9"/>
    <x v="1"/>
    <n v="142645181"/>
    <n v="5540246186352"/>
    <s v="MIX LEGUMES"/>
    <d v="2022-04-18T00:00:00"/>
    <n v="940"/>
    <s v="0"/>
    <n v="0"/>
    <n v="0"/>
  </r>
  <r>
    <x v="80"/>
    <x v="9"/>
    <x v="1"/>
    <n v="142645182"/>
    <n v="5540246185429"/>
    <s v="CREMERIE"/>
    <d v="2022-04-18T00:00:00"/>
    <n v="140"/>
    <s v="0"/>
    <n v="0"/>
    <n v="0"/>
  </r>
  <r>
    <x v="81"/>
    <x v="9"/>
    <x v="1"/>
    <n v="142645182"/>
    <n v="5540246186325"/>
    <s v="CREMERIE"/>
    <d v="2022-04-18T00:00:00"/>
    <n v="209"/>
    <s v="0"/>
    <n v="0"/>
    <n v="0"/>
  </r>
  <r>
    <x v="82"/>
    <x v="9"/>
    <x v="1"/>
    <n v="142645185"/>
    <n v="5540246180522"/>
    <s v="BOULANGERIE"/>
    <d v="2022-04-18T00:00:00"/>
    <n v="1727"/>
    <s v="0"/>
    <n v="0"/>
    <n v="0"/>
  </r>
  <r>
    <x v="83"/>
    <x v="9"/>
    <x v="1"/>
    <n v="142645185"/>
    <n v="5540246193409"/>
    <s v="BOULANGERIE"/>
    <d v="2022-04-18T00:00:00"/>
    <n v="130"/>
    <s v="0"/>
    <n v="0"/>
    <n v="0"/>
  </r>
  <r>
    <x v="84"/>
    <x v="9"/>
    <x v="0"/>
    <n v="142645188"/>
    <n v="5540246190727"/>
    <s v="BOULANGERIE"/>
    <d v="2022-05-03T00:00:00"/>
    <n v="877"/>
    <n v="877"/>
    <n v="1"/>
    <n v="1"/>
  </r>
  <r>
    <x v="85"/>
    <x v="9"/>
    <x v="0"/>
    <n v="142645192"/>
    <n v="5540246192264"/>
    <s v="CREMERIE"/>
    <d v="2022-05-05T00:00:00"/>
    <n v="1300"/>
    <n v="1300"/>
    <n v="1"/>
    <n v="1"/>
  </r>
  <r>
    <x v="86"/>
    <x v="9"/>
    <x v="0"/>
    <n v="142645192"/>
    <n v="5540246192265"/>
    <s v="CREMERIE"/>
    <d v="2022-05-05T00:00:00"/>
    <n v="483"/>
    <n v="483"/>
    <n v="1"/>
    <n v="1"/>
  </r>
  <r>
    <x v="87"/>
    <x v="10"/>
    <x v="1"/>
    <n v="142655196"/>
    <n v="5540246184617"/>
    <s v="MIX LEGUMES"/>
    <d v="2022-04-27T00:00:00"/>
    <n v="13753"/>
    <s v="0"/>
    <n v="0"/>
    <n v="0"/>
  </r>
  <r>
    <x v="88"/>
    <x v="10"/>
    <x v="1"/>
    <n v="142655202"/>
    <n v="5540246172978"/>
    <s v="CREMERIE"/>
    <d v="2022-04-18T00:00:00"/>
    <n v="1671"/>
    <s v="0"/>
    <n v="0"/>
    <n v="0"/>
  </r>
  <r>
    <x v="89"/>
    <x v="10"/>
    <x v="1"/>
    <n v="142655202"/>
    <n v="5540246174174"/>
    <s v="CREMERIE"/>
    <d v="2022-04-18T00:00:00"/>
    <n v="464"/>
    <s v="0"/>
    <n v="0"/>
    <n v="0"/>
  </r>
  <r>
    <x v="90"/>
    <x v="10"/>
    <x v="1"/>
    <n v="142655202"/>
    <n v="5540246176295"/>
    <s v="CREMERIE"/>
    <d v="2022-04-18T00:00:00"/>
    <n v="2970"/>
    <s v="0"/>
    <n v="0"/>
    <n v="0"/>
  </r>
  <r>
    <x v="91"/>
    <x v="10"/>
    <x v="1"/>
    <n v="142655202"/>
    <n v="5540246184808"/>
    <s v="CREMERIE"/>
    <d v="2022-04-18T00:00:00"/>
    <n v="1044"/>
    <s v="0"/>
    <n v="0"/>
    <n v="0"/>
  </r>
  <r>
    <x v="92"/>
    <x v="10"/>
    <x v="1"/>
    <n v="142655221"/>
    <n v="5540246192505"/>
    <s v="MIX LEGUMES"/>
    <d v="2022-04-19T00:00:00"/>
    <n v="4585"/>
    <s v="0"/>
    <n v="0"/>
    <n v="0"/>
  </r>
  <r>
    <x v="93"/>
    <x v="11"/>
    <x v="1"/>
    <n v="142655227"/>
    <n v="5540246172669"/>
    <s v="CREMERIE"/>
    <d v="2022-04-19T00:00:00"/>
    <n v="279"/>
    <s v="0"/>
    <n v="0"/>
    <n v="0"/>
  </r>
  <r>
    <x v="94"/>
    <x v="11"/>
    <x v="1"/>
    <n v="142655227"/>
    <n v="5540246172978"/>
    <s v="CREMERIE"/>
    <d v="2022-04-19T00:00:00"/>
    <n v="836"/>
    <s v="0"/>
    <n v="0"/>
    <n v="0"/>
  </r>
  <r>
    <x v="95"/>
    <x v="11"/>
    <x v="1"/>
    <n v="142655227"/>
    <n v="5540246184808"/>
    <s v="CREMERIE"/>
    <d v="2022-04-19T00:00:00"/>
    <n v="1044"/>
    <s v="0"/>
    <n v="0"/>
    <n v="0"/>
  </r>
  <r>
    <x v="96"/>
    <x v="11"/>
    <x v="1"/>
    <n v="142655227"/>
    <n v="5540246187987"/>
    <s v="CREMERIE"/>
    <d v="2022-04-19T00:00:00"/>
    <n v="3341"/>
    <s v="0"/>
    <n v="0"/>
    <n v="0"/>
  </r>
  <r>
    <x v="97"/>
    <x v="11"/>
    <x v="1"/>
    <n v="142655227"/>
    <n v="5540246188200"/>
    <s v="CREMERIE"/>
    <d v="2022-04-19T00:00:00"/>
    <n v="743"/>
    <s v="0"/>
    <n v="0"/>
    <n v="0"/>
  </r>
  <r>
    <x v="98"/>
    <x v="11"/>
    <x v="1"/>
    <n v="142655227"/>
    <n v="5540246191594"/>
    <s v="CREMERIE"/>
    <d v="2022-04-19T00:00:00"/>
    <n v="696"/>
    <s v="0"/>
    <n v="0"/>
    <n v="0"/>
  </r>
  <r>
    <x v="99"/>
    <x v="11"/>
    <x v="1"/>
    <n v="142655227"/>
    <n v="5540246191598"/>
    <s v="CREMERIE"/>
    <d v="2022-04-19T00:00:00"/>
    <n v="1462"/>
    <s v="0"/>
    <n v="0"/>
    <n v="0"/>
  </r>
  <r>
    <x v="100"/>
    <x v="12"/>
    <x v="1"/>
    <n v="142655256"/>
    <n v="5540246183589"/>
    <s v="MIX LEGUMES"/>
    <d v="2022-04-18T00:00:00"/>
    <n v="1300"/>
    <s v="0"/>
    <n v="0"/>
    <n v="0"/>
  </r>
  <r>
    <x v="101"/>
    <x v="12"/>
    <x v="1"/>
    <n v="142655260"/>
    <n v="5540246184617"/>
    <s v="MIX LEGUMES"/>
    <d v="2022-04-20T00:00:00"/>
    <n v="9169"/>
    <s v="0"/>
    <n v="0"/>
    <n v="0"/>
  </r>
  <r>
    <x v="102"/>
    <x v="12"/>
    <x v="1"/>
    <n v="142655264"/>
    <n v="5540246171933"/>
    <s v="CREMERIE"/>
    <d v="2022-04-20T00:00:00"/>
    <n v="557"/>
    <s v="0"/>
    <n v="0"/>
    <n v="0"/>
  </r>
  <r>
    <x v="103"/>
    <x v="12"/>
    <x v="1"/>
    <n v="142655264"/>
    <n v="5540246172978"/>
    <s v="CREMERIE"/>
    <d v="2022-04-20T00:00:00"/>
    <n v="1253"/>
    <s v="0"/>
    <n v="0"/>
    <n v="0"/>
  </r>
  <r>
    <x v="104"/>
    <x v="12"/>
    <x v="1"/>
    <n v="142655264"/>
    <n v="5540246176295"/>
    <s v="CREMERIE"/>
    <d v="2022-04-20T00:00:00"/>
    <n v="4455"/>
    <s v="0"/>
    <n v="0"/>
    <n v="0"/>
  </r>
  <r>
    <x v="105"/>
    <x v="12"/>
    <x v="1"/>
    <n v="142655264"/>
    <n v="5540246184808"/>
    <s v="CREMERIE"/>
    <d v="2022-04-20T00:00:00"/>
    <n v="1044"/>
    <s v="0"/>
    <n v="0"/>
    <n v="0"/>
  </r>
  <r>
    <x v="106"/>
    <x v="12"/>
    <x v="1"/>
    <n v="142655264"/>
    <n v="5540246188200"/>
    <s v="CREMERIE"/>
    <d v="2022-04-20T00:00:00"/>
    <n v="372"/>
    <s v="0"/>
    <n v="0"/>
    <n v="0"/>
  </r>
  <r>
    <x v="107"/>
    <x v="12"/>
    <x v="1"/>
    <n v="142655276"/>
    <n v="5540246177132"/>
    <s v="MIX LEGUMES"/>
    <d v="2022-04-24T00:00:00"/>
    <n v="11600"/>
    <s v="0"/>
    <n v="0"/>
    <n v="0"/>
  </r>
  <r>
    <x v="108"/>
    <x v="12"/>
    <x v="1"/>
    <n v="142655276"/>
    <n v="5540246177133"/>
    <s v="MIX LEGUMES"/>
    <d v="2022-04-24T00:00:00"/>
    <n v="4455"/>
    <s v="0"/>
    <n v="0"/>
    <n v="0"/>
  </r>
  <r>
    <x v="109"/>
    <x v="12"/>
    <x v="1"/>
    <n v="142655278"/>
    <n v="5540246183547"/>
    <s v="VOLAILLE"/>
    <d v="2022-04-27T00:00:00"/>
    <n v="6682"/>
    <s v="0"/>
    <n v="0"/>
    <n v="0"/>
  </r>
  <r>
    <x v="110"/>
    <x v="12"/>
    <x v="1"/>
    <n v="142655279"/>
    <n v="5540246173492"/>
    <s v="VOLAILLE"/>
    <d v="2022-04-26T00:00:00"/>
    <n v="940"/>
    <s v="0"/>
    <n v="0"/>
    <n v="0"/>
  </r>
  <r>
    <x v="111"/>
    <x v="12"/>
    <x v="1"/>
    <n v="142655282"/>
    <n v="5540246183130"/>
    <s v="MIX LEGUMES"/>
    <d v="2022-04-25T00:00:00"/>
    <n v="2819"/>
    <s v="0"/>
    <n v="0"/>
    <n v="0"/>
  </r>
  <r>
    <x v="112"/>
    <x v="12"/>
    <x v="1"/>
    <n v="142655287"/>
    <n v="5540246183587"/>
    <s v="MIX LEGUMES"/>
    <d v="2022-04-27T00:00:00"/>
    <n v="1003"/>
    <s v="0"/>
    <n v="0"/>
    <n v="0"/>
  </r>
  <r>
    <x v="113"/>
    <x v="12"/>
    <x v="1"/>
    <n v="142655290"/>
    <n v="5540246184036"/>
    <s v="BOULANGERIE"/>
    <d v="2022-04-27T00:00:00"/>
    <n v="130"/>
    <s v="0"/>
    <n v="0"/>
    <n v="0"/>
  </r>
  <r>
    <x v="114"/>
    <x v="12"/>
    <x v="1"/>
    <n v="142655291"/>
    <n v="5540246188583"/>
    <s v="BOULANGERIE"/>
    <d v="2022-04-21T00:00:00"/>
    <n v="3898"/>
    <s v="0"/>
    <n v="0"/>
    <n v="0"/>
  </r>
  <r>
    <x v="115"/>
    <x v="13"/>
    <x v="1"/>
    <n v="142655305"/>
    <n v="5540246171933"/>
    <s v="CREMERIE"/>
    <d v="2022-04-21T00:00:00"/>
    <n v="836"/>
    <s v="0"/>
    <n v="0"/>
    <n v="0"/>
  </r>
  <r>
    <x v="116"/>
    <x v="13"/>
    <x v="1"/>
    <n v="142655305"/>
    <n v="5540246172669"/>
    <s v="CREMERIE"/>
    <d v="2022-04-21T00:00:00"/>
    <n v="279"/>
    <s v="0"/>
    <n v="0"/>
    <n v="0"/>
  </r>
  <r>
    <x v="117"/>
    <x v="13"/>
    <x v="1"/>
    <n v="142655305"/>
    <n v="5540246172978"/>
    <s v="CREMERIE"/>
    <d v="2022-04-21T00:00:00"/>
    <n v="836"/>
    <s v="0"/>
    <n v="0"/>
    <n v="0"/>
  </r>
  <r>
    <x v="118"/>
    <x v="13"/>
    <x v="1"/>
    <n v="142655305"/>
    <n v="5540246176294"/>
    <s v="CREMERIE"/>
    <d v="2022-04-21T00:00:00"/>
    <n v="4455"/>
    <s v="0"/>
    <n v="0"/>
    <n v="0"/>
  </r>
  <r>
    <x v="119"/>
    <x v="13"/>
    <x v="1"/>
    <n v="142655305"/>
    <n v="5540246176295"/>
    <s v="CREMERIE"/>
    <d v="2022-04-21T00:00:00"/>
    <n v="7424"/>
    <s v="0"/>
    <n v="0"/>
    <n v="0"/>
  </r>
  <r>
    <x v="120"/>
    <x v="13"/>
    <x v="1"/>
    <n v="142655305"/>
    <n v="5540246184808"/>
    <s v="CREMERIE"/>
    <d v="2022-04-21T00:00:00"/>
    <n v="2088"/>
    <s v="0"/>
    <n v="0"/>
    <n v="0"/>
  </r>
  <r>
    <x v="121"/>
    <x v="13"/>
    <x v="1"/>
    <n v="142655305"/>
    <n v="5540246187987"/>
    <s v="CREMERIE"/>
    <d v="2022-04-21T00:00:00"/>
    <n v="4455"/>
    <s v="0"/>
    <n v="0"/>
    <n v="0"/>
  </r>
  <r>
    <x v="122"/>
    <x v="13"/>
    <x v="1"/>
    <n v="142655305"/>
    <n v="5540246188200"/>
    <s v="CREMERIE"/>
    <d v="2022-04-21T00:00:00"/>
    <n v="372"/>
    <s v="0"/>
    <n v="0"/>
    <n v="0"/>
  </r>
  <r>
    <x v="123"/>
    <x v="14"/>
    <x v="1"/>
    <n v="142655325"/>
    <n v="5540246176294"/>
    <s v="CREMERIE"/>
    <d v="2022-04-24T00:00:00"/>
    <n v="1485"/>
    <s v="0"/>
    <n v="0"/>
    <n v="0"/>
  </r>
  <r>
    <x v="124"/>
    <x v="14"/>
    <x v="1"/>
    <n v="142655325"/>
    <n v="5540246176295"/>
    <s v="CREMERIE"/>
    <d v="2022-04-24T00:00:00"/>
    <n v="7424"/>
    <s v="0"/>
    <n v="0"/>
    <n v="0"/>
  </r>
  <r>
    <x v="125"/>
    <x v="14"/>
    <x v="1"/>
    <n v="142655325"/>
    <n v="5540246184808"/>
    <s v="CREMERIE"/>
    <d v="2022-04-24T00:00:00"/>
    <n v="2088"/>
    <s v="0"/>
    <n v="0"/>
    <n v="0"/>
  </r>
  <r>
    <x v="126"/>
    <x v="14"/>
    <x v="1"/>
    <n v="142655325"/>
    <n v="5540246188200"/>
    <s v="CREMERIE"/>
    <d v="2022-04-24T00:00:00"/>
    <n v="743"/>
    <s v="0"/>
    <n v="0"/>
    <n v="0"/>
  </r>
  <r>
    <x v="127"/>
    <x v="14"/>
    <x v="1"/>
    <n v="142655331"/>
    <n v="5540246172539"/>
    <s v="CREMERIE"/>
    <d v="2022-04-24T00:00:00"/>
    <n v="47"/>
    <s v="0"/>
    <n v="0"/>
    <n v="0"/>
  </r>
  <r>
    <x v="128"/>
    <x v="14"/>
    <x v="1"/>
    <n v="142655334"/>
    <n v="5540246185429"/>
    <s v="CREMERIE"/>
    <d v="2022-04-27T00:00:00"/>
    <n v="140"/>
    <s v="0"/>
    <n v="0"/>
    <n v="0"/>
  </r>
  <r>
    <x v="129"/>
    <x v="14"/>
    <x v="1"/>
    <n v="142655334"/>
    <n v="5540246185562"/>
    <s v="CREMERIE"/>
    <d v="2022-04-27T00:00:00"/>
    <n v="279"/>
    <s v="0"/>
    <n v="0"/>
    <n v="0"/>
  </r>
  <r>
    <x v="130"/>
    <x v="14"/>
    <x v="1"/>
    <n v="142655334"/>
    <n v="5540246186325"/>
    <s v="CREMERIE"/>
    <d v="2022-04-27T00:00:00"/>
    <n v="279"/>
    <s v="0"/>
    <n v="0"/>
    <n v="0"/>
  </r>
  <r>
    <x v="131"/>
    <x v="14"/>
    <x v="0"/>
    <n v="142655344"/>
    <n v="5540246183547"/>
    <s v="VOLAILLE"/>
    <d v="2022-05-03T00:00:00"/>
    <n v="6682"/>
    <s v="0"/>
    <n v="0"/>
    <n v="0"/>
  </r>
  <r>
    <x v="132"/>
    <x v="14"/>
    <x v="0"/>
    <n v="142655344"/>
    <n v="5540246185278"/>
    <s v="VOLAILLE"/>
    <d v="2022-05-03T00:00:00"/>
    <n v="3358"/>
    <s v="0"/>
    <n v="0"/>
    <n v="0"/>
  </r>
  <r>
    <x v="133"/>
    <x v="14"/>
    <x v="0"/>
    <n v="142655345"/>
    <n v="5540246181061"/>
    <s v="VOLAILLE"/>
    <d v="2022-05-05T00:00:00"/>
    <n v="5513"/>
    <n v="5099"/>
    <n v="0.92490477054235443"/>
    <n v="0.92490477054235443"/>
  </r>
  <r>
    <x v="134"/>
    <x v="14"/>
    <x v="0"/>
    <n v="142655350"/>
    <n v="5540246193505"/>
    <s v="BOULANGERIE"/>
    <d v="2022-05-05T00:00:00"/>
    <n v="15962"/>
    <n v="14848"/>
    <n v="0.93020924696153362"/>
    <n v="0.93020924696153362"/>
  </r>
  <r>
    <x v="135"/>
    <x v="14"/>
    <x v="0"/>
    <n v="142655351"/>
    <n v="5540246193505"/>
    <s v="BOULANGERIE"/>
    <d v="2022-05-10T00:00:00"/>
    <n v="19154"/>
    <n v="17818"/>
    <n v="0.93024955622846406"/>
    <n v="0.93024955622846406"/>
  </r>
  <r>
    <x v="136"/>
    <x v="15"/>
    <x v="1"/>
    <n v="142665361"/>
    <n v="5540246171933"/>
    <s v="CREMERIE"/>
    <d v="2022-04-25T00:00:00"/>
    <n v="1671"/>
    <s v="0"/>
    <n v="0"/>
    <n v="0"/>
  </r>
  <r>
    <x v="137"/>
    <x v="15"/>
    <x v="1"/>
    <n v="142665361"/>
    <n v="5540246172978"/>
    <s v="CREMERIE"/>
    <d v="2022-04-25T00:00:00"/>
    <n v="836"/>
    <s v="0"/>
    <n v="0"/>
    <n v="0"/>
  </r>
  <r>
    <x v="138"/>
    <x v="15"/>
    <x v="1"/>
    <n v="142665361"/>
    <n v="5540246174174"/>
    <s v="CREMERIE"/>
    <d v="2022-04-25T00:00:00"/>
    <n v="464"/>
    <s v="0"/>
    <n v="0"/>
    <n v="0"/>
  </r>
  <r>
    <x v="139"/>
    <x v="15"/>
    <x v="1"/>
    <n v="142665361"/>
    <n v="5540246176294"/>
    <s v="CREMERIE"/>
    <d v="2022-04-25T00:00:00"/>
    <n v="4455"/>
    <s v="0"/>
    <n v="0"/>
    <n v="0"/>
  </r>
  <r>
    <x v="140"/>
    <x v="15"/>
    <x v="1"/>
    <n v="142665361"/>
    <n v="5540246176295"/>
    <s v="CREMERIE"/>
    <d v="2022-04-25T00:00:00"/>
    <n v="7424"/>
    <s v="0"/>
    <n v="0"/>
    <n v="0"/>
  </r>
  <r>
    <x v="141"/>
    <x v="15"/>
    <x v="1"/>
    <n v="142665361"/>
    <n v="5540246184808"/>
    <s v="CREMERIE"/>
    <d v="2022-04-25T00:00:00"/>
    <n v="2088"/>
    <s v="0"/>
    <n v="0"/>
    <n v="0"/>
  </r>
  <r>
    <x v="142"/>
    <x v="15"/>
    <x v="1"/>
    <n v="142665361"/>
    <n v="5540246188200"/>
    <s v="CREMERIE"/>
    <d v="2022-04-25T00:00:00"/>
    <n v="743"/>
    <s v="0"/>
    <n v="0"/>
    <n v="0"/>
  </r>
  <r>
    <x v="143"/>
    <x v="15"/>
    <x v="1"/>
    <n v="142665365"/>
    <n v="5540246173472"/>
    <s v="CREMERIE"/>
    <d v="2022-04-28T00:00:00"/>
    <n v="140"/>
    <s v="0"/>
    <n v="0"/>
    <n v="0"/>
  </r>
  <r>
    <x v="144"/>
    <x v="15"/>
    <x v="1"/>
    <n v="142665365"/>
    <n v="5540246174095"/>
    <s v="CREMERIE"/>
    <d v="2022-04-28T00:00:00"/>
    <n v="56"/>
    <s v="0"/>
    <n v="0"/>
    <n v="0"/>
  </r>
  <r>
    <x v="145"/>
    <x v="15"/>
    <x v="1"/>
    <n v="142665365"/>
    <n v="5540246175049"/>
    <s v="CREMERIE"/>
    <d v="2022-04-28T00:00:00"/>
    <n v="279"/>
    <s v="0"/>
    <n v="0"/>
    <n v="0"/>
  </r>
  <r>
    <x v="146"/>
    <x v="15"/>
    <x v="1"/>
    <n v="142665365"/>
    <n v="5540246175050"/>
    <s v="CREMERIE"/>
    <d v="2022-04-28T00:00:00"/>
    <n v="279"/>
    <s v="0"/>
    <n v="0"/>
    <n v="0"/>
  </r>
  <r>
    <x v="147"/>
    <x v="15"/>
    <x v="1"/>
    <n v="142665365"/>
    <n v="5540246190743"/>
    <s v="CREMERIE"/>
    <d v="2022-04-28T00:00:00"/>
    <n v="279"/>
    <s v="0"/>
    <n v="0"/>
    <n v="0"/>
  </r>
  <r>
    <x v="148"/>
    <x v="15"/>
    <x v="0"/>
    <n v="142665370"/>
    <n v="5540246188224"/>
    <s v="VOLAILLE"/>
    <d v="2022-05-05T00:00:00"/>
    <n v="1207"/>
    <n v="1207"/>
    <n v="1"/>
    <n v="1"/>
  </r>
  <r>
    <x v="149"/>
    <x v="15"/>
    <x v="1"/>
    <n v="142665373"/>
    <n v="5540246183556"/>
    <s v="MIX LEGUMES"/>
    <d v="2022-04-28T00:00:00"/>
    <n v="1782"/>
    <s v="0"/>
    <n v="0"/>
    <n v="0"/>
  </r>
  <r>
    <x v="150"/>
    <x v="15"/>
    <x v="1"/>
    <n v="142665373"/>
    <n v="5540246183558"/>
    <s v="MIX LEGUMES"/>
    <d v="2022-04-28T00:00:00"/>
    <n v="1300"/>
    <s v="0"/>
    <n v="0"/>
    <n v="0"/>
  </r>
  <r>
    <x v="151"/>
    <x v="15"/>
    <x v="1"/>
    <n v="142665373"/>
    <n v="5540246192209"/>
    <s v="MIX LEGUMES"/>
    <d v="2022-04-28T00:00:00"/>
    <n v="1114"/>
    <s v="0"/>
    <n v="0"/>
    <n v="0"/>
  </r>
  <r>
    <x v="152"/>
    <x v="15"/>
    <x v="1"/>
    <n v="142665373"/>
    <n v="5540246192462"/>
    <s v="MIX LEGUMES"/>
    <d v="2022-04-28T00:00:00"/>
    <n v="2228"/>
    <s v="0"/>
    <n v="0"/>
    <n v="0"/>
  </r>
  <r>
    <x v="153"/>
    <x v="15"/>
    <x v="1"/>
    <n v="142665373"/>
    <n v="5540246192594"/>
    <s v="MIX LEGUMES"/>
    <d v="2022-04-28T00:00:00"/>
    <n v="743"/>
    <s v="0"/>
    <n v="0"/>
    <n v="0"/>
  </r>
  <r>
    <x v="154"/>
    <x v="15"/>
    <x v="0"/>
    <n v="142665376"/>
    <n v="5540246170256"/>
    <s v="BOULANGERIE"/>
    <d v="2022-05-02T00:00:00"/>
    <n v="3351"/>
    <s v="0"/>
    <n v="0"/>
    <n v="0"/>
  </r>
  <r>
    <x v="155"/>
    <x v="15"/>
    <x v="1"/>
    <n v="142665378"/>
    <n v="5540246191596"/>
    <s v="BOULANGERIE"/>
    <d v="2022-04-27T00:00:00"/>
    <n v="149"/>
    <s v="0"/>
    <n v="0"/>
    <n v="0"/>
  </r>
  <r>
    <x v="156"/>
    <x v="15"/>
    <x v="0"/>
    <n v="142665379"/>
    <n v="5540246180522"/>
    <s v="BOULANGERIE"/>
    <d v="2022-05-04T00:00:00"/>
    <n v="1337"/>
    <n v="1337"/>
    <n v="1"/>
    <n v="1"/>
  </r>
  <r>
    <x v="157"/>
    <x v="15"/>
    <x v="1"/>
    <n v="142665380"/>
    <n v="5540246175049"/>
    <s v="CREMERIE"/>
    <d v="2022-04-24T00:00:00"/>
    <n v="557"/>
    <s v="0"/>
    <n v="0"/>
    <n v="0"/>
  </r>
  <r>
    <x v="158"/>
    <x v="15"/>
    <x v="1"/>
    <n v="142665380"/>
    <n v="5540246175050"/>
    <s v="CREMERIE"/>
    <d v="2022-04-24T00:00:00"/>
    <n v="557"/>
    <s v="0"/>
    <n v="0"/>
    <n v="0"/>
  </r>
  <r>
    <x v="159"/>
    <x v="16"/>
    <x v="1"/>
    <n v="142665396"/>
    <n v="5540246172978"/>
    <s v="CREMERIE"/>
    <d v="2022-04-26T00:00:00"/>
    <n v="836"/>
    <s v="0"/>
    <n v="0"/>
    <n v="0"/>
  </r>
  <r>
    <x v="160"/>
    <x v="16"/>
    <x v="1"/>
    <n v="142665396"/>
    <n v="5540246184808"/>
    <s v="CREMERIE"/>
    <d v="2022-04-26T00:00:00"/>
    <n v="2088"/>
    <s v="0"/>
    <n v="0"/>
    <n v="0"/>
  </r>
  <r>
    <x v="161"/>
    <x v="16"/>
    <x v="1"/>
    <n v="142665396"/>
    <n v="5540246188175"/>
    <s v="CREMERIE"/>
    <d v="2022-04-26T00:00:00"/>
    <n v="116"/>
    <s v="0"/>
    <n v="0"/>
    <n v="0"/>
  </r>
  <r>
    <x v="162"/>
    <x v="16"/>
    <x v="1"/>
    <n v="142665396"/>
    <n v="5540246188200"/>
    <s v="CREMERIE"/>
    <d v="2022-04-26T00:00:00"/>
    <n v="743"/>
    <s v="0"/>
    <n v="0"/>
    <n v="0"/>
  </r>
  <r>
    <x v="163"/>
    <x v="16"/>
    <x v="1"/>
    <n v="142665396"/>
    <n v="5540246192102"/>
    <s v="CREMERIE"/>
    <d v="2022-04-26T00:00:00"/>
    <n v="4009"/>
    <s v="0"/>
    <n v="0"/>
    <n v="0"/>
  </r>
  <r>
    <x v="164"/>
    <x v="16"/>
    <x v="1"/>
    <n v="142665408"/>
    <n v="5540246184617"/>
    <s v="MIX LEGUMES"/>
    <d v="2022-04-27T00:00:00"/>
    <n v="18338"/>
    <s v="0"/>
    <n v="0"/>
    <n v="0"/>
  </r>
  <r>
    <x v="165"/>
    <x v="16"/>
    <x v="1"/>
    <n v="142665409"/>
    <n v="5540246187987"/>
    <s v="CREMERIE"/>
    <d v="2022-04-26T00:00:00"/>
    <n v="2228"/>
    <s v="0"/>
    <n v="0"/>
    <n v="0"/>
  </r>
  <r>
    <x v="166"/>
    <x v="16"/>
    <x v="1"/>
    <n v="142665410"/>
    <n v="5540246193566"/>
    <s v="VOLAILLE"/>
    <d v="2022-04-27T00:00:00"/>
    <n v="14292"/>
    <s v="0"/>
    <n v="0"/>
    <n v="0"/>
  </r>
  <r>
    <x v="167"/>
    <x v="16"/>
    <x v="1"/>
    <n v="142665413"/>
    <n v="5540246171759"/>
    <s v="MIX LEGUMES"/>
    <d v="2022-04-28T00:00:00"/>
    <n v="5012"/>
    <s v="0"/>
    <n v="0"/>
    <n v="0"/>
  </r>
  <r>
    <x v="168"/>
    <x v="16"/>
    <x v="1"/>
    <n v="142665413"/>
    <n v="5540246177132"/>
    <s v="MIX LEGUMES"/>
    <d v="2022-04-28T00:00:00"/>
    <n v="3898"/>
    <s v="0"/>
    <n v="0"/>
    <n v="0"/>
  </r>
  <r>
    <x v="169"/>
    <x v="16"/>
    <x v="1"/>
    <n v="142665413"/>
    <n v="5540246177133"/>
    <s v="MIX LEGUMES"/>
    <d v="2022-04-28T00:00:00"/>
    <n v="2784"/>
    <s v="0"/>
    <n v="0"/>
    <n v="0"/>
  </r>
  <r>
    <x v="170"/>
    <x v="16"/>
    <x v="0"/>
    <n v="142665418"/>
    <n v="5540246181016"/>
    <s v="VOLAILLE"/>
    <d v="2022-05-02T00:00:00"/>
    <n v="12473"/>
    <s v="0"/>
    <n v="0"/>
    <n v="0"/>
  </r>
  <r>
    <x v="171"/>
    <x v="16"/>
    <x v="0"/>
    <n v="142665420"/>
    <n v="5540246192264"/>
    <s v="CREMERIE"/>
    <d v="2022-05-26T00:00:00"/>
    <n v="1485"/>
    <n v="1485"/>
    <n v="1"/>
    <n v="1"/>
  </r>
  <r>
    <x v="172"/>
    <x v="16"/>
    <x v="0"/>
    <n v="142665420"/>
    <n v="5540246192265"/>
    <s v="CREMERIE"/>
    <d v="2022-05-26T00:00:00"/>
    <n v="297"/>
    <n v="297"/>
    <n v="1"/>
    <n v="1"/>
  </r>
  <r>
    <x v="173"/>
    <x v="17"/>
    <x v="1"/>
    <n v="142665438"/>
    <n v="5540246172978"/>
    <s v="CREMERIE"/>
    <d v="2022-04-27T00:00:00"/>
    <n v="836"/>
    <s v="0"/>
    <n v="0"/>
    <n v="0"/>
  </r>
  <r>
    <x v="174"/>
    <x v="17"/>
    <x v="1"/>
    <n v="142665438"/>
    <n v="5540246187987"/>
    <s v="CREMERIE"/>
    <d v="2022-04-27T00:00:00"/>
    <n v="4455"/>
    <s v="0"/>
    <n v="0"/>
    <n v="0"/>
  </r>
  <r>
    <x v="175"/>
    <x v="17"/>
    <x v="1"/>
    <n v="142665438"/>
    <n v="5540246188200"/>
    <s v="CREMERIE"/>
    <d v="2022-04-27T00:00:00"/>
    <n v="372"/>
    <s v="0"/>
    <n v="0"/>
    <n v="0"/>
  </r>
  <r>
    <x v="176"/>
    <x v="17"/>
    <x v="0"/>
    <n v="142665441"/>
    <n v="5540246173472"/>
    <s v="CREMERIE"/>
    <d v="2022-05-02T00:00:00"/>
    <n v="418"/>
    <n v="307"/>
    <n v="0.73444976076555024"/>
    <n v="0.73444976076555024"/>
  </r>
  <r>
    <x v="177"/>
    <x v="17"/>
    <x v="0"/>
    <n v="142665441"/>
    <n v="5540246175050"/>
    <s v="CREMERIE"/>
    <d v="2022-05-02T00:00:00"/>
    <n v="279"/>
    <n v="279"/>
    <n v="1"/>
    <n v="1"/>
  </r>
  <r>
    <x v="178"/>
    <x v="17"/>
    <x v="0"/>
    <n v="142665458"/>
    <n v="5540246182684"/>
    <s v="BOULANGERIE"/>
    <d v="2022-05-04T00:00:00"/>
    <n v="186"/>
    <n v="186"/>
    <n v="1"/>
    <n v="1"/>
  </r>
  <r>
    <x v="179"/>
    <x v="17"/>
    <x v="0"/>
    <n v="142665458"/>
    <n v="5540246183844"/>
    <s v="BOULANGERIE"/>
    <d v="2022-05-04T00:00:00"/>
    <n v="232"/>
    <n v="140"/>
    <n v="0.60344827586206895"/>
    <n v="0.60344827586206895"/>
  </r>
  <r>
    <x v="180"/>
    <x v="18"/>
    <x v="1"/>
    <n v="142665470"/>
    <n v="5540246171933"/>
    <s v="CREMERIE"/>
    <d v="2022-04-28T00:00:00"/>
    <n v="836"/>
    <s v="0"/>
    <n v="0"/>
    <n v="0"/>
  </r>
  <r>
    <x v="181"/>
    <x v="18"/>
    <x v="1"/>
    <n v="142665470"/>
    <n v="5540246172978"/>
    <s v="CREMERIE"/>
    <d v="2022-04-28T00:00:00"/>
    <n v="1253"/>
    <s v="0"/>
    <n v="0"/>
    <n v="0"/>
  </r>
  <r>
    <x v="182"/>
    <x v="18"/>
    <x v="1"/>
    <n v="142665470"/>
    <n v="5540246174174"/>
    <s v="CREMERIE"/>
    <d v="2022-04-28T00:00:00"/>
    <n v="348"/>
    <s v="0"/>
    <n v="0"/>
    <n v="0"/>
  </r>
  <r>
    <x v="183"/>
    <x v="18"/>
    <x v="1"/>
    <n v="142665470"/>
    <n v="5540246176294"/>
    <s v="CREMERIE"/>
    <d v="2022-04-28T00:00:00"/>
    <n v="2970"/>
    <s v="0"/>
    <n v="0"/>
    <n v="0"/>
  </r>
  <r>
    <x v="184"/>
    <x v="18"/>
    <x v="1"/>
    <n v="142665470"/>
    <n v="5540246176295"/>
    <s v="CREMERIE"/>
    <d v="2022-04-28T00:00:00"/>
    <n v="5940"/>
    <s v="0"/>
    <n v="0"/>
    <n v="0"/>
  </r>
  <r>
    <x v="185"/>
    <x v="18"/>
    <x v="1"/>
    <n v="142665470"/>
    <n v="5540246184808"/>
    <s v="CREMERIE"/>
    <d v="2022-04-28T00:00:00"/>
    <n v="5220"/>
    <s v="0"/>
    <n v="0"/>
    <n v="0"/>
  </r>
  <r>
    <x v="186"/>
    <x v="18"/>
    <x v="1"/>
    <n v="142665470"/>
    <n v="5540246187987"/>
    <s v="CREMERIE"/>
    <d v="2022-04-28T00:00:00"/>
    <n v="5568"/>
    <s v="0"/>
    <n v="0"/>
    <n v="0"/>
  </r>
  <r>
    <x v="187"/>
    <x v="18"/>
    <x v="1"/>
    <n v="142665470"/>
    <n v="5540246188175"/>
    <s v="CREMERIE"/>
    <d v="2022-04-28T00:00:00"/>
    <n v="116"/>
    <s v="0"/>
    <n v="0"/>
    <n v="0"/>
  </r>
  <r>
    <x v="188"/>
    <x v="18"/>
    <x v="1"/>
    <n v="142665470"/>
    <n v="5540246188200"/>
    <s v="CREMERIE"/>
    <d v="2022-04-28T00:00:00"/>
    <n v="372"/>
    <s v="0"/>
    <n v="0"/>
    <n v="0"/>
  </r>
  <r>
    <x v="189"/>
    <x v="18"/>
    <x v="1"/>
    <n v="142665470"/>
    <n v="5540246192102"/>
    <s v="CREMERIE"/>
    <d v="2022-04-28T00:00:00"/>
    <n v="4009"/>
    <s v="0"/>
    <n v="0"/>
    <n v="0"/>
  </r>
  <r>
    <x v="190"/>
    <x v="18"/>
    <x v="0"/>
    <n v="142665488"/>
    <n v="5540246170256"/>
    <s v="BOULANGERIE"/>
    <d v="2022-05-09T00:00:00"/>
    <n v="2645"/>
    <n v="2645"/>
    <n v="1"/>
    <n v="1"/>
  </r>
  <r>
    <x v="191"/>
    <x v="18"/>
    <x v="0"/>
    <n v="142665488"/>
    <n v="5540246171888"/>
    <s v="BOULANGERIE"/>
    <d v="2022-05-09T00:00:00"/>
    <n v="910"/>
    <n v="910"/>
    <n v="1"/>
    <n v="1"/>
  </r>
  <r>
    <x v="192"/>
    <x v="18"/>
    <x v="0"/>
    <n v="142665490"/>
    <n v="5540246177376"/>
    <s v="BOULANGERIE"/>
    <d v="2022-05-15T00:00:00"/>
    <n v="1244"/>
    <n v="1244"/>
    <n v="1"/>
    <n v="1"/>
  </r>
  <r>
    <x v="193"/>
    <x v="18"/>
    <x v="0"/>
    <n v="142665499"/>
    <n v="5540246177132"/>
    <s v="MIX LEGUMES"/>
    <d v="2022-05-02T00:00:00"/>
    <n v="9280"/>
    <s v="0"/>
    <n v="0"/>
    <n v="0"/>
  </r>
  <r>
    <x v="194"/>
    <x v="18"/>
    <x v="0"/>
    <n v="142665499"/>
    <n v="5540246177133"/>
    <s v="MIX LEGUMES"/>
    <d v="2022-05-02T00:00:00"/>
    <n v="3898"/>
    <s v="0"/>
    <n v="0"/>
    <n v="0"/>
  </r>
  <r>
    <x v="195"/>
    <x v="19"/>
    <x v="0"/>
    <n v="142665510"/>
    <n v="5540246172978"/>
    <s v="CREMERIE"/>
    <d v="2022-05-02T00:00:00"/>
    <n v="1253"/>
    <s v="0"/>
    <n v="0"/>
    <n v="0"/>
  </r>
  <r>
    <x v="196"/>
    <x v="19"/>
    <x v="0"/>
    <n v="142665510"/>
    <n v="5540246174174"/>
    <s v="CREMERIE"/>
    <d v="2022-05-02T00:00:00"/>
    <n v="348"/>
    <s v="0"/>
    <n v="0"/>
    <n v="0"/>
  </r>
  <r>
    <x v="197"/>
    <x v="19"/>
    <x v="0"/>
    <n v="142665510"/>
    <n v="5540246176294"/>
    <s v="CREMERIE"/>
    <d v="2022-05-02T00:00:00"/>
    <n v="2228"/>
    <s v="0"/>
    <n v="0"/>
    <n v="0"/>
  </r>
  <r>
    <x v="198"/>
    <x v="19"/>
    <x v="0"/>
    <n v="142665510"/>
    <n v="5540246176295"/>
    <s v="CREMERIE"/>
    <d v="2022-05-02T00:00:00"/>
    <n v="7424"/>
    <s v="0"/>
    <n v="0"/>
    <n v="0"/>
  </r>
  <r>
    <x v="199"/>
    <x v="19"/>
    <x v="0"/>
    <n v="142665510"/>
    <n v="5540246184808"/>
    <s v="CREMERIE"/>
    <d v="2022-05-02T00:00:00"/>
    <n v="2088"/>
    <s v="0"/>
    <n v="0"/>
    <n v="0"/>
  </r>
  <r>
    <x v="200"/>
    <x v="19"/>
    <x v="0"/>
    <n v="142665510"/>
    <n v="5540246187987"/>
    <s v="CREMERIE"/>
    <d v="2022-05-02T00:00:00"/>
    <n v="4455"/>
    <s v="0"/>
    <n v="0"/>
    <n v="0"/>
  </r>
  <r>
    <x v="201"/>
    <x v="19"/>
    <x v="0"/>
    <n v="142665510"/>
    <n v="5540246188200"/>
    <s v="CREMERIE"/>
    <d v="2022-05-02T00:00:00"/>
    <n v="1114"/>
    <s v="0"/>
    <n v="0"/>
    <n v="0"/>
  </r>
  <r>
    <x v="202"/>
    <x v="19"/>
    <x v="0"/>
    <n v="142665515"/>
    <n v="5540246174095"/>
    <s v="CREMERIE"/>
    <d v="2022-05-08T00:00:00"/>
    <n v="84"/>
    <n v="84"/>
    <n v="1"/>
    <n v="1"/>
  </r>
  <r>
    <x v="203"/>
    <x v="19"/>
    <x v="0"/>
    <n v="142665515"/>
    <n v="5540246190743"/>
    <s v="CREMERIE"/>
    <d v="2022-05-08T00:00:00"/>
    <n v="279"/>
    <n v="279"/>
    <n v="1"/>
    <n v="1"/>
  </r>
  <r>
    <x v="204"/>
    <x v="19"/>
    <x v="0"/>
    <n v="142665520"/>
    <n v="5540246173906"/>
    <s v="VOLAILLE"/>
    <d v="2022-05-09T00:00:00"/>
    <n v="1634"/>
    <n v="1634"/>
    <n v="1"/>
    <n v="1"/>
  </r>
  <r>
    <x v="205"/>
    <x v="19"/>
    <x v="0"/>
    <n v="142665520"/>
    <n v="5540246181016"/>
    <s v="VOLAILLE"/>
    <d v="2022-05-09T00:00:00"/>
    <n v="8909"/>
    <n v="8909"/>
    <n v="1"/>
    <n v="1"/>
  </r>
  <r>
    <x v="206"/>
    <x v="20"/>
    <x v="0"/>
    <n v="142675542"/>
    <n v="5540246184808"/>
    <s v="CREMERIE"/>
    <d v="2022-05-02T00:00:00"/>
    <n v="3132"/>
    <s v="0"/>
    <n v="0"/>
    <n v="0"/>
  </r>
  <r>
    <x v="207"/>
    <x v="20"/>
    <x v="0"/>
    <n v="142675543"/>
    <n v="5540246172669"/>
    <s v="CREMERIE"/>
    <d v="2022-05-03T00:00:00"/>
    <n v="279"/>
    <s v="0"/>
    <n v="0"/>
    <n v="0"/>
  </r>
  <r>
    <x v="208"/>
    <x v="20"/>
    <x v="0"/>
    <n v="142675543"/>
    <n v="5540246174174"/>
    <s v="CREMERIE"/>
    <d v="2022-05-03T00:00:00"/>
    <n v="348"/>
    <s v="0"/>
    <n v="0"/>
    <n v="0"/>
  </r>
  <r>
    <x v="209"/>
    <x v="20"/>
    <x v="0"/>
    <n v="142675543"/>
    <n v="5540246176294"/>
    <s v="CREMERIE"/>
    <d v="2022-05-03T00:00:00"/>
    <n v="1856"/>
    <s v="0"/>
    <n v="0"/>
    <n v="0"/>
  </r>
  <r>
    <x v="210"/>
    <x v="20"/>
    <x v="0"/>
    <n v="142675543"/>
    <n v="5540246176295"/>
    <s v="CREMERIE"/>
    <d v="2022-05-03T00:00:00"/>
    <n v="7424"/>
    <s v="0"/>
    <n v="0"/>
    <n v="0"/>
  </r>
  <r>
    <x v="211"/>
    <x v="20"/>
    <x v="0"/>
    <n v="142675543"/>
    <n v="5540246188175"/>
    <s v="CREMERIE"/>
    <d v="2022-05-03T00:00:00"/>
    <n v="232"/>
    <s v="0"/>
    <n v="0"/>
    <n v="0"/>
  </r>
  <r>
    <x v="212"/>
    <x v="20"/>
    <x v="0"/>
    <n v="142675543"/>
    <n v="5540246188200"/>
    <s v="CREMERIE"/>
    <d v="2022-05-03T00:00:00"/>
    <n v="743"/>
    <s v="0"/>
    <n v="0"/>
    <n v="0"/>
  </r>
  <r>
    <x v="213"/>
    <x v="20"/>
    <x v="0"/>
    <n v="142675550"/>
    <n v="5540246188583"/>
    <s v="BOULANGERIE"/>
    <d v="2022-05-04T00:00:00"/>
    <n v="2784"/>
    <n v="2784"/>
    <n v="1"/>
    <n v="1"/>
  </r>
  <r>
    <x v="214"/>
    <x v="20"/>
    <x v="0"/>
    <n v="142675553"/>
    <n v="5540246175047"/>
    <s v="CREMERIE"/>
    <d v="2022-05-08T00:00:00"/>
    <n v="418"/>
    <n v="418"/>
    <n v="1"/>
    <n v="1"/>
  </r>
  <r>
    <x v="215"/>
    <x v="20"/>
    <x v="0"/>
    <n v="142675554"/>
    <n v="5540246174095"/>
    <s v="CREMERIE"/>
    <d v="2022-05-10T00:00:00"/>
    <n v="140"/>
    <n v="140"/>
    <n v="1"/>
    <n v="1"/>
  </r>
  <r>
    <x v="216"/>
    <x v="20"/>
    <x v="0"/>
    <n v="142675554"/>
    <n v="5540246175049"/>
    <s v="CREMERIE"/>
    <d v="2022-05-10T00:00:00"/>
    <n v="418"/>
    <n v="223"/>
    <n v="0.53349282296650713"/>
    <n v="0.53349282296650713"/>
  </r>
  <r>
    <x v="217"/>
    <x v="20"/>
    <x v="0"/>
    <n v="142675554"/>
    <n v="5540246175050"/>
    <s v="CREMERIE"/>
    <d v="2022-05-10T00:00:00"/>
    <n v="836"/>
    <n v="836"/>
    <n v="1"/>
    <n v="1"/>
  </r>
  <r>
    <x v="218"/>
    <x v="20"/>
    <x v="0"/>
    <n v="142675555"/>
    <n v="5540246173472"/>
    <s v="CREMERIE"/>
    <d v="2022-05-17T00:00:00"/>
    <n v="557"/>
    <n v="557"/>
    <n v="1"/>
    <n v="1"/>
  </r>
  <r>
    <x v="219"/>
    <x v="20"/>
    <x v="0"/>
    <n v="142675562"/>
    <n v="5540246184617"/>
    <s v="MIX LEGUMES"/>
    <d v="2022-05-08T00:00:00"/>
    <n v="18338"/>
    <n v="18338"/>
    <n v="1"/>
    <n v="1"/>
  </r>
  <r>
    <x v="220"/>
    <x v="20"/>
    <x v="0"/>
    <n v="142675565"/>
    <n v="5540246170256"/>
    <s v="BOULANGERIE"/>
    <d v="2022-05-08T00:00:00"/>
    <n v="1764"/>
    <n v="1764"/>
    <n v="1"/>
    <n v="1"/>
  </r>
  <r>
    <x v="221"/>
    <x v="20"/>
    <x v="0"/>
    <n v="142675565"/>
    <n v="5540246171888"/>
    <s v="BOULANGERIE"/>
    <d v="2022-05-08T00:00:00"/>
    <n v="1560"/>
    <n v="1560"/>
    <n v="1"/>
    <n v="1"/>
  </r>
  <r>
    <x v="222"/>
    <x v="21"/>
    <x v="0"/>
    <n v="142675576"/>
    <n v="5540246172978"/>
    <s v="CREMERIE"/>
    <d v="2022-05-04T00:00:00"/>
    <n v="836"/>
    <n v="836"/>
    <n v="1"/>
    <n v="1"/>
  </r>
  <r>
    <x v="223"/>
    <x v="21"/>
    <x v="0"/>
    <n v="142675576"/>
    <n v="5540246174174"/>
    <s v="CREMERIE"/>
    <d v="2022-05-04T00:00:00"/>
    <n v="232"/>
    <n v="232"/>
    <n v="1"/>
    <n v="1"/>
  </r>
  <r>
    <x v="224"/>
    <x v="21"/>
    <x v="0"/>
    <n v="142675576"/>
    <n v="5540246176295"/>
    <s v="CREMERIE"/>
    <d v="2022-05-04T00:00:00"/>
    <n v="7424"/>
    <n v="7424"/>
    <n v="1"/>
    <n v="1"/>
  </r>
  <r>
    <x v="225"/>
    <x v="21"/>
    <x v="0"/>
    <n v="142675576"/>
    <n v="5540246184808"/>
    <s v="CREMERIE"/>
    <d v="2022-05-04T00:00:00"/>
    <n v="2088"/>
    <n v="2088"/>
    <n v="1"/>
    <n v="1"/>
  </r>
  <r>
    <x v="226"/>
    <x v="21"/>
    <x v="0"/>
    <n v="142675576"/>
    <n v="5540246187987"/>
    <s v="CREMERIE"/>
    <d v="2022-05-04T00:00:00"/>
    <n v="4455"/>
    <n v="4455"/>
    <n v="1"/>
    <n v="1"/>
  </r>
  <r>
    <x v="227"/>
    <x v="21"/>
    <x v="0"/>
    <n v="142675581"/>
    <n v="5540246177132"/>
    <s v="MIX LEGUMES"/>
    <d v="2022-05-04T00:00:00"/>
    <n v="9280"/>
    <n v="9280"/>
    <n v="1"/>
    <n v="1"/>
  </r>
  <r>
    <x v="228"/>
    <x v="21"/>
    <x v="0"/>
    <n v="142675581"/>
    <n v="5540246177133"/>
    <s v="MIX LEGUMES"/>
    <d v="2022-05-04T00:00:00"/>
    <n v="5012"/>
    <n v="5012"/>
    <n v="1"/>
    <n v="1"/>
  </r>
  <r>
    <x v="229"/>
    <x v="21"/>
    <x v="0"/>
    <n v="142675581"/>
    <n v="5540246183562"/>
    <s v="MIX LEGUMES"/>
    <d v="2022-05-04T00:00:00"/>
    <n v="1021"/>
    <n v="1021"/>
    <n v="1"/>
    <n v="1"/>
  </r>
  <r>
    <x v="230"/>
    <x v="21"/>
    <x v="0"/>
    <n v="142675582"/>
    <n v="5540246174095"/>
    <s v="CREMERIE"/>
    <d v="2022-05-15T00:00:00"/>
    <n v="70"/>
    <n v="70"/>
    <n v="1"/>
    <n v="1"/>
  </r>
  <r>
    <x v="231"/>
    <x v="21"/>
    <x v="0"/>
    <n v="142675582"/>
    <n v="5540246175047"/>
    <s v="CREMERIE"/>
    <d v="2022-05-15T00:00:00"/>
    <n v="140"/>
    <n v="140"/>
    <n v="1"/>
    <n v="1"/>
  </r>
  <r>
    <x v="232"/>
    <x v="21"/>
    <x v="0"/>
    <n v="142675582"/>
    <n v="5540246175049"/>
    <s v="CREMERIE"/>
    <d v="2022-05-15T00:00:00"/>
    <n v="418"/>
    <n v="418"/>
    <n v="1"/>
    <n v="1"/>
  </r>
  <r>
    <x v="233"/>
    <x v="21"/>
    <x v="0"/>
    <n v="142675582"/>
    <n v="5540246175050"/>
    <s v="CREMERIE"/>
    <d v="2022-05-15T00:00:00"/>
    <n v="696"/>
    <n v="696"/>
    <n v="1"/>
    <n v="1"/>
  </r>
  <r>
    <x v="234"/>
    <x v="21"/>
    <x v="0"/>
    <n v="142675582"/>
    <n v="5540246190743"/>
    <s v="CREMERIE"/>
    <d v="2022-05-15T00:00:00"/>
    <n v="140"/>
    <n v="140"/>
    <n v="1"/>
    <n v="1"/>
  </r>
  <r>
    <x v="235"/>
    <x v="21"/>
    <x v="0"/>
    <n v="142675583"/>
    <n v="5540246188224"/>
    <s v="VOLAILLE"/>
    <d v="2022-05-15T00:00:00"/>
    <n v="1207"/>
    <n v="986"/>
    <n v="0.81690140845070425"/>
    <n v="0.81690140845070425"/>
  </r>
  <r>
    <x v="236"/>
    <x v="21"/>
    <x v="0"/>
    <n v="142675585"/>
    <n v="5540246183130"/>
    <s v="MIX LEGUMES"/>
    <d v="2022-05-09T00:00:00"/>
    <n v="2256"/>
    <n v="2256"/>
    <n v="1"/>
    <n v="1"/>
  </r>
  <r>
    <x v="237"/>
    <x v="21"/>
    <x v="0"/>
    <n v="142675585"/>
    <n v="5540246183537"/>
    <s v="MIX LEGUMES"/>
    <d v="2022-05-09T00:00:00"/>
    <n v="961"/>
    <n v="961"/>
    <n v="1"/>
    <n v="1"/>
  </r>
  <r>
    <x v="238"/>
    <x v="21"/>
    <x v="0"/>
    <n v="142675585"/>
    <n v="5540246183538"/>
    <s v="MIX LEGUMES"/>
    <d v="2022-05-09T00:00:00"/>
    <n v="919"/>
    <n v="919"/>
    <n v="1"/>
    <n v="1"/>
  </r>
  <r>
    <x v="239"/>
    <x v="21"/>
    <x v="0"/>
    <n v="142675587"/>
    <n v="5540246183558"/>
    <s v="MIX LEGUMES"/>
    <d v="2022-05-08T00:00:00"/>
    <n v="1300"/>
    <n v="1300"/>
    <n v="1"/>
    <n v="1"/>
  </r>
  <r>
    <x v="240"/>
    <x v="21"/>
    <x v="0"/>
    <n v="142675587"/>
    <n v="5540246183560"/>
    <s v="MIX LEGUMES"/>
    <d v="2022-05-08T00:00:00"/>
    <n v="223"/>
    <n v="223"/>
    <n v="1"/>
    <n v="1"/>
  </r>
  <r>
    <x v="241"/>
    <x v="21"/>
    <x v="0"/>
    <n v="142675589"/>
    <n v="5540246183589"/>
    <s v="MIX LEGUMES"/>
    <d v="2022-05-10T00:00:00"/>
    <n v="1300"/>
    <n v="1300"/>
    <n v="1"/>
    <n v="1"/>
  </r>
  <r>
    <x v="242"/>
    <x v="21"/>
    <x v="0"/>
    <n v="142675596"/>
    <n v="5540246184617"/>
    <s v="MIX LEGUMES"/>
    <d v="2022-05-05T00:00:00"/>
    <n v="27506"/>
    <n v="4585"/>
    <n v="0.16669090380280666"/>
    <n v="0.16669090380280666"/>
  </r>
  <r>
    <x v="243"/>
    <x v="21"/>
    <x v="0"/>
    <n v="142675607"/>
    <n v="5540246173685"/>
    <s v="EMBALLAGES"/>
    <d v="2022-05-10T00:00:00"/>
    <n v="882"/>
    <n v="891"/>
    <n v="1.010204081632653"/>
    <n v="1.010204081632653"/>
  </r>
  <r>
    <x v="244"/>
    <x v="22"/>
    <x v="0"/>
    <n v="142675617"/>
    <n v="5540246171888"/>
    <s v="BOULANGERIE"/>
    <d v="2022-05-03T00:00:00"/>
    <n v="369"/>
    <s v="0"/>
    <n v="0"/>
    <n v="0"/>
  </r>
  <r>
    <x v="245"/>
    <x v="22"/>
    <x v="0"/>
    <n v="142675618"/>
    <n v="5540246171933"/>
    <s v="CREMERIE"/>
    <d v="2022-05-05T00:00:00"/>
    <n v="279"/>
    <n v="279"/>
    <n v="1"/>
    <n v="1"/>
  </r>
  <r>
    <x v="246"/>
    <x v="22"/>
    <x v="0"/>
    <n v="142675618"/>
    <n v="5540246176295"/>
    <s v="CREMERIE"/>
    <d v="2022-05-05T00:00:00"/>
    <n v="7424"/>
    <n v="7424"/>
    <n v="1"/>
    <n v="1"/>
  </r>
  <r>
    <x v="247"/>
    <x v="22"/>
    <x v="0"/>
    <n v="142675618"/>
    <n v="5540246187987"/>
    <s v="CREMERIE"/>
    <d v="2022-05-05T00:00:00"/>
    <n v="2228"/>
    <n v="1782"/>
    <n v="0.79982046678635543"/>
    <n v="0.79982046678635543"/>
  </r>
  <r>
    <x v="248"/>
    <x v="22"/>
    <x v="0"/>
    <n v="142675618"/>
    <n v="5540246188200"/>
    <s v="CREMERIE"/>
    <d v="2022-05-05T00:00:00"/>
    <n v="1114"/>
    <n v="372"/>
    <n v="0.33393177737881508"/>
    <n v="0.33393177737881508"/>
  </r>
  <r>
    <x v="249"/>
    <x v="22"/>
    <x v="0"/>
    <n v="142675619"/>
    <n v="5540246172539"/>
    <s v="CREMERIE"/>
    <d v="2022-05-05T00:00:00"/>
    <n v="70"/>
    <n v="70"/>
    <n v="1"/>
    <n v="1"/>
  </r>
  <r>
    <x v="250"/>
    <x v="22"/>
    <x v="0"/>
    <n v="142675619"/>
    <n v="5540246172978"/>
    <s v="CREMERIE"/>
    <d v="2022-05-05T00:00:00"/>
    <n v="836"/>
    <n v="836"/>
    <n v="1"/>
    <n v="1"/>
  </r>
  <r>
    <x v="251"/>
    <x v="22"/>
    <x v="0"/>
    <n v="142675619"/>
    <n v="5540246184808"/>
    <s v="CREMERIE"/>
    <d v="2022-05-05T00:00:00"/>
    <n v="2088"/>
    <n v="2088"/>
    <n v="1"/>
    <n v="1"/>
  </r>
  <r>
    <x v="252"/>
    <x v="22"/>
    <x v="0"/>
    <n v="142675638"/>
    <n v="5540246184617"/>
    <s v="MIX LEGUMES"/>
    <d v="2022-05-09T00:00:00"/>
    <n v="27506"/>
    <n v="27506"/>
    <n v="1"/>
    <n v="1"/>
  </r>
  <r>
    <x v="253"/>
    <x v="23"/>
    <x v="0"/>
    <n v="142675650"/>
    <n v="5540246191598"/>
    <s v="CREMERIE"/>
    <d v="2022-05-05T00:00:00"/>
    <n v="1935"/>
    <n v="1935"/>
    <n v="1"/>
    <n v="1"/>
  </r>
  <r>
    <x v="254"/>
    <x v="23"/>
    <x v="0"/>
    <n v="142675652"/>
    <n v="5540246172978"/>
    <s v="CREMERIE"/>
    <d v="2022-05-08T00:00:00"/>
    <n v="836"/>
    <n v="836"/>
    <n v="1"/>
    <n v="1"/>
  </r>
  <r>
    <x v="255"/>
    <x v="23"/>
    <x v="0"/>
    <n v="142675652"/>
    <n v="5540246174174"/>
    <s v="CREMERIE"/>
    <d v="2022-05-08T00:00:00"/>
    <n v="348"/>
    <n v="348"/>
    <n v="1"/>
    <n v="1"/>
  </r>
  <r>
    <x v="256"/>
    <x v="23"/>
    <x v="0"/>
    <n v="142675652"/>
    <n v="5540246184808"/>
    <s v="CREMERIE"/>
    <d v="2022-05-08T00:00:00"/>
    <n v="4176"/>
    <n v="4176"/>
    <n v="1"/>
    <n v="1"/>
  </r>
  <r>
    <x v="257"/>
    <x v="23"/>
    <x v="0"/>
    <n v="142675653"/>
    <n v="5540246171933"/>
    <s v="CREMERIE"/>
    <d v="2022-05-08T00:00:00"/>
    <n v="557"/>
    <n v="557"/>
    <n v="1"/>
    <n v="1"/>
  </r>
  <r>
    <x v="258"/>
    <x v="23"/>
    <x v="0"/>
    <n v="142675653"/>
    <n v="5540246187987"/>
    <s v="CREMERIE"/>
    <d v="2022-05-08T00:00:00"/>
    <n v="4455"/>
    <n v="4455"/>
    <n v="1"/>
    <n v="1"/>
  </r>
  <r>
    <x v="259"/>
    <x v="23"/>
    <x v="0"/>
    <n v="142675668"/>
    <n v="5540246192907"/>
    <s v="VOLAILLE"/>
    <d v="2022-05-18T00:00:00"/>
    <n v="7796"/>
    <n v="5568"/>
    <n v="0.71421241662390966"/>
    <n v="0.71421241662390966"/>
  </r>
  <r>
    <x v="260"/>
    <x v="23"/>
    <x v="0"/>
    <n v="142675671"/>
    <n v="5540246171759"/>
    <s v="MIX LEGUMES"/>
    <d v="2022-05-09T00:00:00"/>
    <n v="2506"/>
    <n v="2506"/>
    <n v="1"/>
    <n v="1"/>
  </r>
  <r>
    <x v="261"/>
    <x v="23"/>
    <x v="0"/>
    <n v="142675671"/>
    <n v="5540246177132"/>
    <s v="MIX LEGUMES"/>
    <d v="2022-05-09T00:00:00"/>
    <n v="7888"/>
    <n v="7888"/>
    <n v="1"/>
    <n v="1"/>
  </r>
  <r>
    <x v="262"/>
    <x v="23"/>
    <x v="0"/>
    <n v="142675671"/>
    <n v="5540246177133"/>
    <s v="MIX LEGUMES"/>
    <d v="2022-05-09T00:00:00"/>
    <n v="5012"/>
    <n v="5012"/>
    <n v="1"/>
    <n v="1"/>
  </r>
  <r>
    <x v="263"/>
    <x v="23"/>
    <x v="0"/>
    <n v="142675671"/>
    <n v="5540246183562"/>
    <s v="MIX LEGUMES"/>
    <d v="2022-05-09T00:00:00"/>
    <n v="3132"/>
    <n v="3132"/>
    <n v="1"/>
    <n v="1"/>
  </r>
  <r>
    <x v="264"/>
    <x v="23"/>
    <x v="0"/>
    <n v="142675679"/>
    <n v="5540246183844"/>
    <s v="BOULANGERIE"/>
    <d v="2022-05-08T00:00:00"/>
    <n v="93"/>
    <n v="93"/>
    <n v="1"/>
    <n v="1"/>
  </r>
  <r>
    <x v="265"/>
    <x v="24"/>
    <x v="0"/>
    <n v="142685687"/>
    <n v="5540246172978"/>
    <s v="CREMERIE"/>
    <d v="2022-05-09T00:00:00"/>
    <n v="836"/>
    <n v="836"/>
    <n v="1"/>
    <n v="1"/>
  </r>
  <r>
    <x v="266"/>
    <x v="24"/>
    <x v="0"/>
    <n v="142685687"/>
    <n v="5540246174174"/>
    <s v="CREMERIE"/>
    <d v="2022-05-09T00:00:00"/>
    <n v="232"/>
    <n v="232"/>
    <n v="1"/>
    <n v="1"/>
  </r>
  <r>
    <x v="267"/>
    <x v="24"/>
    <x v="0"/>
    <n v="142685687"/>
    <n v="5540246184808"/>
    <s v="CREMERIE"/>
    <d v="2022-05-09T00:00:00"/>
    <n v="2088"/>
    <n v="2088"/>
    <n v="1"/>
    <n v="1"/>
  </r>
  <r>
    <x v="268"/>
    <x v="24"/>
    <x v="0"/>
    <n v="142685688"/>
    <n v="5540246176294"/>
    <s v="CREMERIE"/>
    <d v="2022-05-09T00:00:00"/>
    <n v="2970"/>
    <n v="2970"/>
    <n v="1"/>
    <n v="1"/>
  </r>
  <r>
    <x v="269"/>
    <x v="24"/>
    <x v="0"/>
    <n v="142685688"/>
    <n v="5540246176295"/>
    <s v="CREMERIE"/>
    <d v="2022-05-09T00:00:00"/>
    <n v="7424"/>
    <n v="7424"/>
    <n v="1"/>
    <n v="1"/>
  </r>
  <r>
    <x v="270"/>
    <x v="24"/>
    <x v="0"/>
    <n v="142685688"/>
    <n v="5540246187987"/>
    <s v="CREMERIE"/>
    <d v="2022-05-09T00:00:00"/>
    <n v="4455"/>
    <n v="4455"/>
    <n v="1"/>
    <n v="1"/>
  </r>
  <r>
    <x v="271"/>
    <x v="24"/>
    <x v="0"/>
    <n v="142685691"/>
    <n v="5540246181061"/>
    <s v="VOLAILLE"/>
    <d v="2022-05-19T00:00:00"/>
    <n v="4410"/>
    <n v="4410"/>
    <n v="1"/>
    <n v="1"/>
  </r>
  <r>
    <x v="272"/>
    <x v="24"/>
    <x v="0"/>
    <n v="142685691"/>
    <n v="5540246185278"/>
    <s v="VOLAILLE"/>
    <d v="2022-05-19T00:00:00"/>
    <n v="1120"/>
    <n v="1120"/>
    <n v="1"/>
    <n v="1"/>
  </r>
  <r>
    <x v="273"/>
    <x v="24"/>
    <x v="0"/>
    <n v="142685692"/>
    <n v="5540246187987"/>
    <s v="CREMERIE"/>
    <d v="2022-05-05T00:00:00"/>
    <n v="446"/>
    <n v="446"/>
    <n v="1"/>
    <n v="1"/>
  </r>
  <r>
    <x v="274"/>
    <x v="24"/>
    <x v="0"/>
    <n v="142685693"/>
    <n v="5540246190097"/>
    <s v="VOLAILLE"/>
    <d v="2022-05-15T00:00:00"/>
    <n v="6419"/>
    <n v="6483"/>
    <n v="1.0099704003738901"/>
    <n v="1.0099704003738901"/>
  </r>
  <r>
    <x v="275"/>
    <x v="24"/>
    <x v="0"/>
    <n v="142685694"/>
    <n v="5540246185429"/>
    <s v="CREMERIE"/>
    <d v="2022-05-09T00:00:00"/>
    <n v="209"/>
    <n v="209"/>
    <n v="1"/>
    <n v="1"/>
  </r>
  <r>
    <x v="276"/>
    <x v="24"/>
    <x v="0"/>
    <n v="142685694"/>
    <n v="5540246186325"/>
    <s v="CREMERIE"/>
    <d v="2022-05-09T00:00:00"/>
    <n v="140"/>
    <n v="140"/>
    <n v="1"/>
    <n v="1"/>
  </r>
  <r>
    <x v="277"/>
    <x v="24"/>
    <x v="0"/>
    <n v="142685699"/>
    <n v="5540246184036"/>
    <s v="BOULANGERIE"/>
    <d v="2022-05-16T00:00:00"/>
    <n v="260"/>
    <n v="260"/>
    <n v="1"/>
    <n v="1"/>
  </r>
  <r>
    <x v="278"/>
    <x v="24"/>
    <x v="0"/>
    <n v="142685699"/>
    <n v="5540246191596"/>
    <s v="BOULANGERIE"/>
    <d v="2022-05-16T00:00:00"/>
    <n v="75"/>
    <n v="75"/>
    <n v="1"/>
    <n v="1"/>
  </r>
  <r>
    <x v="279"/>
    <x v="24"/>
    <x v="0"/>
    <n v="142685700"/>
    <n v="5540246190835"/>
    <s v="BOULANGERIE"/>
    <d v="2022-05-18T00:00:00"/>
    <n v="47"/>
    <n v="47"/>
    <n v="1"/>
    <n v="1"/>
  </r>
  <r>
    <x v="280"/>
    <x v="24"/>
    <x v="0"/>
    <n v="142685701"/>
    <n v="5540246190835"/>
    <s v="BOULANGERIE"/>
    <d v="2022-05-25T00:00:00"/>
    <n v="47"/>
    <n v="47"/>
    <n v="1"/>
    <n v="1"/>
  </r>
  <r>
    <x v="281"/>
    <x v="24"/>
    <x v="0"/>
    <n v="142685702"/>
    <n v="5540246190727"/>
    <s v="BOULANGERIE"/>
    <d v="2022-05-30T00:00:00"/>
    <n v="877"/>
    <n v="877"/>
    <n v="1"/>
    <n v="1"/>
  </r>
  <r>
    <x v="282"/>
    <x v="24"/>
    <x v="0"/>
    <n v="142685705"/>
    <n v="5540246187995"/>
    <s v="EMBALLAGES"/>
    <d v="2022-05-09T00:00:00"/>
    <n v="1337"/>
    <n v="1253"/>
    <n v="0.93717277486910999"/>
    <n v="0.93717277486910999"/>
  </r>
  <r>
    <x v="283"/>
    <x v="24"/>
    <x v="0"/>
    <n v="142685710"/>
    <n v="5540246171796"/>
    <s v="CREMERIE"/>
    <d v="2022-05-05T00:00:00"/>
    <n v="1123"/>
    <n v="1123"/>
    <n v="1"/>
    <n v="1"/>
  </r>
  <r>
    <x v="284"/>
    <x v="24"/>
    <x v="0"/>
    <n v="142685712"/>
    <n v="5540246182684"/>
    <s v="BOULANGERIE"/>
    <d v="2022-05-19T00:00:00"/>
    <n v="232"/>
    <n v="209"/>
    <n v="0.90086206896551724"/>
    <n v="0.90086206896551724"/>
  </r>
  <r>
    <x v="285"/>
    <x v="24"/>
    <x v="0"/>
    <n v="142685712"/>
    <n v="5540246183844"/>
    <s v="BOULANGERIE"/>
    <d v="2022-05-19T00:00:00"/>
    <n v="93"/>
    <n v="75"/>
    <n v="0.80645161290322576"/>
    <n v="0.80645161290322576"/>
  </r>
  <r>
    <x v="286"/>
    <x v="24"/>
    <x v="0"/>
    <n v="142685714"/>
    <n v="5540246192505"/>
    <s v="MIX LEGUMES"/>
    <d v="2022-05-15T00:00:00"/>
    <n v="18338"/>
    <n v="18375"/>
    <n v="1.0020176682299051"/>
    <n v="1.0020176682299051"/>
  </r>
  <r>
    <x v="287"/>
    <x v="25"/>
    <x v="3"/>
    <n v="142685722"/>
    <n v="5540246173686"/>
    <s v="EMBALLAGES"/>
    <d v="2022-06-12T00:00:00"/>
    <n v="502"/>
    <n v="279"/>
    <n v="0.55577689243027883"/>
    <n v="0.55577689243027883"/>
  </r>
  <r>
    <x v="288"/>
    <x v="26"/>
    <x v="0"/>
    <n v="142685732"/>
    <n v="5540246172539"/>
    <s v="CREMERIE"/>
    <d v="2022-05-10T00:00:00"/>
    <n v="47"/>
    <n v="47"/>
    <n v="1"/>
    <n v="1"/>
  </r>
  <r>
    <x v="289"/>
    <x v="26"/>
    <x v="0"/>
    <n v="142685732"/>
    <n v="5540246172978"/>
    <s v="CREMERIE"/>
    <d v="2022-05-10T00:00:00"/>
    <n v="1253"/>
    <n v="585"/>
    <n v="0.46687948922585792"/>
    <n v="0.46687948922585792"/>
  </r>
  <r>
    <x v="290"/>
    <x v="26"/>
    <x v="0"/>
    <n v="142685732"/>
    <n v="5540246174174"/>
    <s v="CREMERIE"/>
    <d v="2022-05-10T00:00:00"/>
    <n v="464"/>
    <n v="464"/>
    <n v="1"/>
    <n v="1"/>
  </r>
  <r>
    <x v="291"/>
    <x v="26"/>
    <x v="0"/>
    <n v="142685733"/>
    <n v="5540246171933"/>
    <s v="CREMERIE"/>
    <d v="2022-05-10T00:00:00"/>
    <n v="669"/>
    <n v="669"/>
    <n v="1"/>
    <n v="1"/>
  </r>
  <r>
    <x v="292"/>
    <x v="26"/>
    <x v="0"/>
    <n v="142685733"/>
    <n v="5540246176294"/>
    <s v="CREMERIE"/>
    <d v="2022-05-10T00:00:00"/>
    <n v="1485"/>
    <n v="1485"/>
    <n v="1"/>
    <n v="1"/>
  </r>
  <r>
    <x v="293"/>
    <x v="26"/>
    <x v="0"/>
    <n v="142685733"/>
    <n v="5540246176295"/>
    <s v="CREMERIE"/>
    <d v="2022-05-10T00:00:00"/>
    <n v="5940"/>
    <n v="5940"/>
    <n v="1"/>
    <n v="1"/>
  </r>
  <r>
    <x v="294"/>
    <x v="26"/>
    <x v="0"/>
    <n v="142685733"/>
    <n v="5540246187987"/>
    <s v="CREMERIE"/>
    <d v="2022-05-10T00:00:00"/>
    <n v="3341"/>
    <n v="3341"/>
    <n v="1"/>
    <n v="1"/>
  </r>
  <r>
    <x v="295"/>
    <x v="26"/>
    <x v="0"/>
    <n v="142685736"/>
    <n v="5540246188200"/>
    <s v="CREMERIE"/>
    <d v="2022-05-09T00:00:00"/>
    <n v="1856"/>
    <n v="1856"/>
    <n v="1"/>
    <n v="1"/>
  </r>
  <r>
    <x v="296"/>
    <x v="26"/>
    <x v="0"/>
    <n v="142685739"/>
    <n v="5540246175047"/>
    <s v="CREMERIE"/>
    <d v="2022-05-19T00:00:00"/>
    <n v="279"/>
    <n v="279"/>
    <n v="1"/>
    <n v="1"/>
  </r>
  <r>
    <x v="297"/>
    <x v="26"/>
    <x v="0"/>
    <n v="142685739"/>
    <n v="5540246175049"/>
    <s v="CREMERIE"/>
    <d v="2022-05-19T00:00:00"/>
    <n v="557"/>
    <n v="557"/>
    <n v="1"/>
    <n v="1"/>
  </r>
  <r>
    <x v="298"/>
    <x v="26"/>
    <x v="0"/>
    <n v="142685739"/>
    <n v="5540246175050"/>
    <s v="CREMERIE"/>
    <d v="2022-05-19T00:00:00"/>
    <n v="557"/>
    <n v="557"/>
    <n v="1"/>
    <n v="1"/>
  </r>
  <r>
    <x v="299"/>
    <x v="26"/>
    <x v="0"/>
    <n v="142685739"/>
    <n v="5540246190743"/>
    <s v="CREMERIE"/>
    <d v="2022-05-19T00:00:00"/>
    <n v="418"/>
    <n v="251"/>
    <n v="0.6004784688995215"/>
    <n v="0.6004784688995215"/>
  </r>
  <r>
    <x v="300"/>
    <x v="26"/>
    <x v="0"/>
    <n v="142685740"/>
    <n v="5540246171796"/>
    <s v="CREMERIE"/>
    <d v="2022-05-12T00:00:00"/>
    <n v="1123"/>
    <n v="1123"/>
    <n v="1"/>
    <n v="1"/>
  </r>
  <r>
    <x v="301"/>
    <x v="27"/>
    <x v="0"/>
    <n v="142685759"/>
    <n v="5540246171933"/>
    <s v="CREMERIE"/>
    <d v="2022-05-12T00:00:00"/>
    <n v="279"/>
    <n v="223"/>
    <n v="0.79928315412186379"/>
    <n v="0.79928315412186379"/>
  </r>
  <r>
    <x v="302"/>
    <x v="27"/>
    <x v="0"/>
    <n v="142685759"/>
    <n v="5540246188200"/>
    <s v="CREMERIE"/>
    <d v="2022-05-12T00:00:00"/>
    <n v="1485"/>
    <n v="1485"/>
    <n v="1"/>
    <n v="1"/>
  </r>
  <r>
    <x v="303"/>
    <x v="27"/>
    <x v="0"/>
    <n v="142685777"/>
    <n v="5540246184617"/>
    <s v="MIX LEGUMES"/>
    <d v="2022-05-09T00:00:00"/>
    <n v="22922"/>
    <n v="22922"/>
    <n v="1"/>
    <n v="1"/>
  </r>
  <r>
    <x v="304"/>
    <x v="27"/>
    <x v="0"/>
    <n v="142685780"/>
    <n v="5540246186351"/>
    <s v="MIX LEGUMES"/>
    <d v="2022-05-17T00:00:00"/>
    <n v="564"/>
    <n v="564"/>
    <n v="1"/>
    <n v="1"/>
  </r>
  <r>
    <x v="305"/>
    <x v="27"/>
    <x v="0"/>
    <n v="142685780"/>
    <n v="5540246186352"/>
    <s v="MIX LEGUMES"/>
    <d v="2022-05-17T00:00:00"/>
    <n v="1880"/>
    <n v="1880"/>
    <n v="1"/>
    <n v="1"/>
  </r>
  <r>
    <x v="306"/>
    <x v="27"/>
    <x v="0"/>
    <n v="142685783"/>
    <n v="5540246170256"/>
    <s v="BOULANGERIE"/>
    <d v="2022-05-18T00:00:00"/>
    <n v="3527"/>
    <n v="3527"/>
    <n v="1"/>
    <n v="1"/>
  </r>
  <r>
    <x v="307"/>
    <x v="27"/>
    <x v="0"/>
    <n v="142685783"/>
    <n v="5540246171888"/>
    <s v="BOULANGERIE"/>
    <d v="2022-05-18T00:00:00"/>
    <n v="260"/>
    <n v="221"/>
    <n v="0.85"/>
    <n v="0.85"/>
  </r>
  <r>
    <x v="308"/>
    <x v="27"/>
    <x v="3"/>
    <n v="142685793"/>
    <n v="5540246190092"/>
    <s v="EMBALLAGES"/>
    <d v="2022-06-12T00:00:00"/>
    <n v="116"/>
    <n v="116"/>
    <n v="1"/>
    <n v="1"/>
  </r>
  <r>
    <x v="309"/>
    <x v="28"/>
    <x v="0"/>
    <n v="142685797"/>
    <n v="5540246171933"/>
    <s v="CREMERIE"/>
    <d v="2022-05-15T00:00:00"/>
    <n v="836"/>
    <n v="836"/>
    <n v="1"/>
    <n v="1"/>
  </r>
  <r>
    <x v="310"/>
    <x v="28"/>
    <x v="0"/>
    <n v="142685798"/>
    <n v="5540246188175"/>
    <s v="CREMERIE"/>
    <d v="2022-05-15T00:00:00"/>
    <n v="93"/>
    <n v="93"/>
    <n v="1"/>
    <n v="1"/>
  </r>
  <r>
    <x v="311"/>
    <x v="28"/>
    <x v="0"/>
    <n v="142685798"/>
    <n v="5540246192102"/>
    <s v="CREMERIE"/>
    <d v="2022-05-15T00:00:00"/>
    <n v="4009"/>
    <n v="4009"/>
    <n v="1"/>
    <n v="1"/>
  </r>
  <r>
    <x v="312"/>
    <x v="28"/>
    <x v="0"/>
    <n v="142685802"/>
    <n v="5540246171759"/>
    <s v="MIX LEGUMES"/>
    <d v="2022-05-16T00:00:00"/>
    <n v="6264"/>
    <n v="6264"/>
    <n v="1"/>
    <n v="1"/>
  </r>
  <r>
    <x v="313"/>
    <x v="28"/>
    <x v="0"/>
    <n v="142685802"/>
    <n v="5540246177132"/>
    <s v="MIX LEGUMES"/>
    <d v="2022-05-16T00:00:00"/>
    <n v="7888"/>
    <n v="7888"/>
    <n v="1"/>
    <n v="1"/>
  </r>
  <r>
    <x v="314"/>
    <x v="28"/>
    <x v="0"/>
    <n v="142685802"/>
    <n v="5540246177133"/>
    <s v="MIX LEGUMES"/>
    <d v="2022-05-16T00:00:00"/>
    <n v="6125"/>
    <n v="6125"/>
    <n v="1"/>
    <n v="1"/>
  </r>
  <r>
    <x v="315"/>
    <x v="28"/>
    <x v="0"/>
    <n v="142685807"/>
    <n v="5540246188583"/>
    <s v="BOULANGERIE"/>
    <d v="2022-05-18T00:00:00"/>
    <n v="2784"/>
    <n v="2784"/>
    <n v="1"/>
    <n v="1"/>
  </r>
  <r>
    <x v="316"/>
    <x v="28"/>
    <x v="3"/>
    <n v="142685811"/>
    <n v="5540246192264"/>
    <s v="CREMERIE"/>
    <d v="2022-06-12T00:00:00"/>
    <n v="483"/>
    <n v="483"/>
    <n v="1"/>
    <n v="1"/>
  </r>
  <r>
    <x v="317"/>
    <x v="28"/>
    <x v="3"/>
    <n v="142685811"/>
    <n v="5540246192265"/>
    <s v="CREMERIE"/>
    <d v="2022-06-12T00:00:00"/>
    <n v="1300"/>
    <n v="1300"/>
    <n v="1"/>
    <n v="1"/>
  </r>
  <r>
    <x v="318"/>
    <x v="28"/>
    <x v="3"/>
    <n v="142685812"/>
    <n v="5540246192264"/>
    <s v="CREMERIE"/>
    <d v="2022-06-19T00:00:00"/>
    <n v="928"/>
    <n v="928"/>
    <n v="1"/>
    <n v="1"/>
  </r>
  <r>
    <x v="319"/>
    <x v="28"/>
    <x v="3"/>
    <n v="142685812"/>
    <n v="5540246192265"/>
    <s v="CREMERIE"/>
    <d v="2022-06-19T00:00:00"/>
    <n v="854"/>
    <n v="854"/>
    <n v="1"/>
    <n v="1"/>
  </r>
  <r>
    <x v="320"/>
    <x v="28"/>
    <x v="0"/>
    <n v="142685814"/>
    <n v="5540246186011"/>
    <s v="EMBALLAGES"/>
    <d v="2022-05-10T00:00:00"/>
    <n v="47"/>
    <n v="47"/>
    <n v="1"/>
    <n v="1"/>
  </r>
  <r>
    <x v="321"/>
    <x v="28"/>
    <x v="3"/>
    <n v="142685817"/>
    <n v="5540246192264"/>
    <s v="CREMERIE"/>
    <d v="2022-06-26T00:00:00"/>
    <n v="372"/>
    <s v="0"/>
    <n v="0"/>
    <n v="0"/>
  </r>
  <r>
    <x v="322"/>
    <x v="28"/>
    <x v="3"/>
    <n v="142685817"/>
    <n v="5540246192265"/>
    <s v="CREMERIE"/>
    <d v="2022-06-26T00:00:00"/>
    <n v="1411"/>
    <s v="0"/>
    <n v="0"/>
    <n v="0"/>
  </r>
  <r>
    <x v="323"/>
    <x v="29"/>
    <x v="0"/>
    <n v="142695834"/>
    <n v="5540246172669"/>
    <s v="CREMERIE"/>
    <d v="2022-05-16T00:00:00"/>
    <n v="279"/>
    <n v="279"/>
    <n v="1"/>
    <n v="1"/>
  </r>
  <r>
    <x v="324"/>
    <x v="29"/>
    <x v="0"/>
    <n v="142695834"/>
    <n v="5540246172978"/>
    <s v="CREMERIE"/>
    <d v="2022-05-16T00:00:00"/>
    <n v="1253"/>
    <n v="1253"/>
    <n v="1"/>
    <n v="1"/>
  </r>
  <r>
    <x v="325"/>
    <x v="29"/>
    <x v="0"/>
    <n v="142695834"/>
    <n v="5540246188175"/>
    <s v="CREMERIE"/>
    <d v="2022-05-16T00:00:00"/>
    <n v="93"/>
    <n v="93"/>
    <n v="1"/>
    <n v="1"/>
  </r>
  <r>
    <x v="326"/>
    <x v="29"/>
    <x v="0"/>
    <n v="142695835"/>
    <n v="5540246171933"/>
    <s v="CREMERIE"/>
    <d v="2022-05-16T00:00:00"/>
    <n v="557"/>
    <n v="557"/>
    <n v="1"/>
    <n v="1"/>
  </r>
  <r>
    <x v="327"/>
    <x v="29"/>
    <x v="0"/>
    <n v="142695835"/>
    <n v="5540246176295"/>
    <s v="CREMERIE"/>
    <d v="2022-05-16T00:00:00"/>
    <n v="4455"/>
    <n v="4455"/>
    <n v="1"/>
    <n v="1"/>
  </r>
  <r>
    <x v="328"/>
    <x v="29"/>
    <x v="0"/>
    <n v="142695835"/>
    <n v="5540246188200"/>
    <s v="CREMERIE"/>
    <d v="2022-05-16T00:00:00"/>
    <n v="1485"/>
    <n v="1263"/>
    <n v="0.85050505050505054"/>
    <n v="0.85050505050505054"/>
  </r>
  <r>
    <x v="329"/>
    <x v="29"/>
    <x v="0"/>
    <n v="142695837"/>
    <n v="5540246183589"/>
    <s v="MIX LEGUMES"/>
    <d v="2022-05-22T00:00:00"/>
    <n v="1300"/>
    <n v="1300"/>
    <n v="1"/>
    <n v="1"/>
  </r>
  <r>
    <x v="330"/>
    <x v="29"/>
    <x v="0"/>
    <n v="142695837"/>
    <n v="5540246186351"/>
    <s v="MIX LEGUMES"/>
    <d v="2022-05-22T00:00:00"/>
    <n v="1128"/>
    <n v="1128"/>
    <n v="1"/>
    <n v="1"/>
  </r>
  <r>
    <x v="331"/>
    <x v="29"/>
    <x v="0"/>
    <n v="142695837"/>
    <n v="5540246186352"/>
    <s v="MIX LEGUMES"/>
    <d v="2022-05-22T00:00:00"/>
    <n v="1880"/>
    <n v="1880"/>
    <n v="1"/>
    <n v="1"/>
  </r>
  <r>
    <x v="332"/>
    <x v="29"/>
    <x v="0"/>
    <n v="142695839"/>
    <n v="5540246183554"/>
    <s v="MIX LEGUMES"/>
    <d v="2022-05-25T00:00:00"/>
    <n v="891"/>
    <n v="891"/>
    <n v="1"/>
    <n v="1"/>
  </r>
  <r>
    <x v="333"/>
    <x v="29"/>
    <x v="0"/>
    <n v="142695839"/>
    <n v="5540246183556"/>
    <s v="MIX LEGUMES"/>
    <d v="2022-05-25T00:00:00"/>
    <n v="1782"/>
    <n v="1782"/>
    <n v="1"/>
    <n v="1"/>
  </r>
  <r>
    <x v="334"/>
    <x v="29"/>
    <x v="0"/>
    <n v="142695839"/>
    <n v="5540246183558"/>
    <s v="MIX LEGUMES"/>
    <d v="2022-05-25T00:00:00"/>
    <n v="2599"/>
    <n v="2599"/>
    <n v="1"/>
    <n v="1"/>
  </r>
  <r>
    <x v="335"/>
    <x v="29"/>
    <x v="0"/>
    <n v="142695839"/>
    <n v="5540246192209"/>
    <s v="MIX LEGUMES"/>
    <d v="2022-05-25T00:00:00"/>
    <n v="2228"/>
    <n v="2228"/>
    <n v="1"/>
    <n v="1"/>
  </r>
  <r>
    <x v="336"/>
    <x v="29"/>
    <x v="0"/>
    <n v="142695839"/>
    <n v="5540246192462"/>
    <s v="MIX LEGUMES"/>
    <d v="2022-05-25T00:00:00"/>
    <n v="2228"/>
    <n v="2228"/>
    <n v="1"/>
    <n v="1"/>
  </r>
  <r>
    <x v="337"/>
    <x v="29"/>
    <x v="0"/>
    <n v="142695839"/>
    <n v="5540246192594"/>
    <s v="MIX LEGUMES"/>
    <d v="2022-05-25T00:00:00"/>
    <n v="743"/>
    <n v="743"/>
    <n v="1"/>
    <n v="1"/>
  </r>
  <r>
    <x v="338"/>
    <x v="29"/>
    <x v="0"/>
    <n v="142695839"/>
    <n v="5540246192831"/>
    <s v="MIX LEGUMES"/>
    <d v="2022-05-25T00:00:00"/>
    <n v="1300"/>
    <n v="1300"/>
    <n v="1"/>
    <n v="1"/>
  </r>
  <r>
    <x v="339"/>
    <x v="29"/>
    <x v="0"/>
    <n v="142695842"/>
    <n v="5540246185429"/>
    <s v="CREMERIE"/>
    <d v="2022-05-17T00:00:00"/>
    <n v="140"/>
    <n v="140"/>
    <n v="1"/>
    <n v="1"/>
  </r>
  <r>
    <x v="340"/>
    <x v="29"/>
    <x v="0"/>
    <n v="142695845"/>
    <n v="5540246183130"/>
    <s v="MIX LEGUMES"/>
    <d v="2022-05-25T00:00:00"/>
    <n v="2819"/>
    <n v="2819"/>
    <n v="1"/>
    <n v="1"/>
  </r>
  <r>
    <x v="341"/>
    <x v="29"/>
    <x v="0"/>
    <n v="142695845"/>
    <n v="5540246183537"/>
    <s v="MIX LEGUMES"/>
    <d v="2022-05-25T00:00:00"/>
    <n v="961"/>
    <n v="961"/>
    <n v="1"/>
    <n v="1"/>
  </r>
  <r>
    <x v="342"/>
    <x v="29"/>
    <x v="0"/>
    <n v="142695845"/>
    <n v="5540246183541"/>
    <s v="MIX LEGUMES"/>
    <d v="2022-05-25T00:00:00"/>
    <n v="1044"/>
    <n v="1114"/>
    <n v="1.0670498084291187"/>
    <n v="1.0670498084291187"/>
  </r>
  <r>
    <x v="343"/>
    <x v="29"/>
    <x v="0"/>
    <n v="142695845"/>
    <n v="5540246183555"/>
    <s v="MIX LEGUMES"/>
    <d v="2022-05-25T00:00:00"/>
    <n v="543"/>
    <n v="543"/>
    <n v="1"/>
    <n v="1"/>
  </r>
  <r>
    <x v="344"/>
    <x v="29"/>
    <x v="3"/>
    <n v="142695848"/>
    <n v="5540246180522"/>
    <s v="BOULANGERIE"/>
    <d v="2022-06-06T00:00:00"/>
    <n v="891"/>
    <n v="891"/>
    <n v="1"/>
    <n v="1"/>
  </r>
  <r>
    <x v="345"/>
    <x v="29"/>
    <x v="3"/>
    <n v="142695856"/>
    <n v="5540246170256"/>
    <s v="BOULANGERIE"/>
    <d v="2022-06-01T00:00:00"/>
    <n v="2822"/>
    <s v="0"/>
    <n v="0"/>
    <n v="0"/>
  </r>
  <r>
    <x v="346"/>
    <x v="29"/>
    <x v="3"/>
    <n v="142695856"/>
    <n v="5540246171888"/>
    <s v="BOULANGERIE"/>
    <d v="2022-06-01T00:00:00"/>
    <n v="780"/>
    <s v="0"/>
    <n v="0"/>
    <n v="0"/>
  </r>
  <r>
    <x v="347"/>
    <x v="29"/>
    <x v="3"/>
    <n v="142695857"/>
    <n v="5540246170256"/>
    <s v="BOULANGERIE"/>
    <d v="2022-06-13T00:00:00"/>
    <n v="2822"/>
    <n v="2822"/>
    <n v="1"/>
    <n v="1"/>
  </r>
  <r>
    <x v="348"/>
    <x v="29"/>
    <x v="3"/>
    <n v="142695857"/>
    <n v="5540246171888"/>
    <s v="BOULANGERIE"/>
    <d v="2022-06-13T00:00:00"/>
    <n v="780"/>
    <n v="780"/>
    <n v="1"/>
    <n v="1"/>
  </r>
  <r>
    <x v="349"/>
    <x v="29"/>
    <x v="3"/>
    <n v="142695858"/>
    <n v="5540246170256"/>
    <s v="BOULANGERIE"/>
    <d v="2022-06-21T00:00:00"/>
    <n v="3174"/>
    <n v="1940"/>
    <n v="0.61121613106490236"/>
    <n v="0.61121613106490236"/>
  </r>
  <r>
    <x v="350"/>
    <x v="29"/>
    <x v="3"/>
    <n v="142695858"/>
    <n v="5540246171888"/>
    <s v="BOULANGERIE"/>
    <d v="2022-06-21T00:00:00"/>
    <n v="520"/>
    <n v="520"/>
    <n v="1"/>
    <n v="1"/>
  </r>
  <r>
    <x v="351"/>
    <x v="30"/>
    <x v="0"/>
    <n v="142695865"/>
    <n v="5540246184808"/>
    <s v="CREMERIE"/>
    <d v="2022-05-17T00:00:00"/>
    <n v="1044"/>
    <n v="836"/>
    <n v="0.8007662835249042"/>
    <n v="0.8007662835249042"/>
  </r>
  <r>
    <x v="352"/>
    <x v="30"/>
    <x v="0"/>
    <n v="142695866"/>
    <n v="5540246171933"/>
    <s v="CREMERIE"/>
    <d v="2022-05-17T00:00:00"/>
    <n v="1114"/>
    <n v="1114"/>
    <n v="1"/>
    <n v="1"/>
  </r>
  <r>
    <x v="353"/>
    <x v="30"/>
    <x v="0"/>
    <n v="142695866"/>
    <n v="5540246187987"/>
    <s v="CREMERIE"/>
    <d v="2022-05-17T00:00:00"/>
    <n v="2228"/>
    <n v="2228"/>
    <n v="1"/>
    <n v="1"/>
  </r>
  <r>
    <x v="354"/>
    <x v="30"/>
    <x v="0"/>
    <n v="142695866"/>
    <n v="5540246188200"/>
    <s v="CREMERIE"/>
    <d v="2022-05-17T00:00:00"/>
    <n v="1485"/>
    <n v="1485"/>
    <n v="1"/>
    <n v="1"/>
  </r>
  <r>
    <x v="355"/>
    <x v="30"/>
    <x v="0"/>
    <n v="142695867"/>
    <n v="5540246175372"/>
    <s v="BOULANGERIE"/>
    <d v="2022-05-24T00:00:00"/>
    <n v="3341"/>
    <n v="3341"/>
    <n v="1"/>
    <n v="1"/>
  </r>
  <r>
    <x v="356"/>
    <x v="30"/>
    <x v="0"/>
    <n v="142695874"/>
    <n v="5540246193505"/>
    <s v="BOULANGERIE"/>
    <d v="2022-05-19T00:00:00"/>
    <n v="35636"/>
    <n v="35636"/>
    <n v="1"/>
    <n v="1"/>
  </r>
  <r>
    <x v="357"/>
    <x v="31"/>
    <x v="0"/>
    <n v="142695906"/>
    <n v="5540246188175"/>
    <s v="CREMERIE"/>
    <d v="2022-05-18T00:00:00"/>
    <n v="93"/>
    <n v="93"/>
    <n v="1"/>
    <n v="1"/>
  </r>
  <r>
    <x v="358"/>
    <x v="31"/>
    <x v="0"/>
    <n v="142695907"/>
    <n v="5540246171933"/>
    <s v="CREMERIE"/>
    <d v="2022-05-18T00:00:00"/>
    <n v="1114"/>
    <n v="1114"/>
    <n v="1"/>
    <n v="1"/>
  </r>
  <r>
    <x v="359"/>
    <x v="31"/>
    <x v="0"/>
    <n v="142695907"/>
    <n v="5540246187987"/>
    <s v="CREMERIE"/>
    <d v="2022-05-18T00:00:00"/>
    <n v="1671"/>
    <n v="1671"/>
    <n v="1"/>
    <n v="1"/>
  </r>
  <r>
    <x v="360"/>
    <x v="31"/>
    <x v="0"/>
    <n v="142695907"/>
    <n v="5540246188200"/>
    <s v="CREMERIE"/>
    <d v="2022-05-18T00:00:00"/>
    <n v="1114"/>
    <n v="1114"/>
    <n v="1"/>
    <n v="1"/>
  </r>
  <r>
    <x v="361"/>
    <x v="31"/>
    <x v="0"/>
    <n v="142695909"/>
    <n v="5540246175461"/>
    <s v="MIX LEGUMES"/>
    <d v="2022-05-22T00:00:00"/>
    <n v="15034"/>
    <n v="15034"/>
    <n v="1"/>
    <n v="1"/>
  </r>
  <r>
    <x v="362"/>
    <x v="31"/>
    <x v="0"/>
    <n v="142695909"/>
    <n v="5540246177132"/>
    <s v="MIX LEGUMES"/>
    <d v="2022-05-22T00:00:00"/>
    <n v="8816"/>
    <n v="8816"/>
    <n v="1"/>
    <n v="1"/>
  </r>
  <r>
    <x v="363"/>
    <x v="31"/>
    <x v="0"/>
    <n v="142695909"/>
    <n v="5540246177133"/>
    <s v="MIX LEGUMES"/>
    <d v="2022-05-22T00:00:00"/>
    <n v="546"/>
    <n v="546"/>
    <n v="1"/>
    <n v="1"/>
  </r>
  <r>
    <x v="364"/>
    <x v="31"/>
    <x v="0"/>
    <n v="142695909"/>
    <n v="5540246183562"/>
    <s v="MIX LEGUMES"/>
    <d v="2022-05-22T00:00:00"/>
    <n v="1044"/>
    <n v="1044"/>
    <n v="1"/>
    <n v="1"/>
  </r>
  <r>
    <x v="365"/>
    <x v="31"/>
    <x v="3"/>
    <n v="142695914"/>
    <n v="5540246188512"/>
    <s v="EMBALLAGES"/>
    <d v="2022-06-15T00:00:00"/>
    <n v="232"/>
    <n v="232"/>
    <n v="1"/>
    <n v="1"/>
  </r>
  <r>
    <x v="366"/>
    <x v="31"/>
    <x v="3"/>
    <n v="142695914"/>
    <n v="5540246190092"/>
    <s v="EMBALLAGES"/>
    <d v="2022-06-15T00:00:00"/>
    <n v="116"/>
    <n v="116"/>
    <n v="1"/>
    <n v="1"/>
  </r>
  <r>
    <x v="367"/>
    <x v="32"/>
    <x v="0"/>
    <n v="142695921"/>
    <n v="5540246172669"/>
    <s v="CREMERIE"/>
    <d v="2022-05-19T00:00:00"/>
    <n v="140"/>
    <n v="140"/>
    <n v="1"/>
    <n v="1"/>
  </r>
  <r>
    <x v="368"/>
    <x v="32"/>
    <x v="0"/>
    <n v="142695921"/>
    <n v="5540246174174"/>
    <s v="CREMERIE"/>
    <d v="2022-05-19T00:00:00"/>
    <n v="348"/>
    <n v="348"/>
    <n v="1"/>
    <n v="1"/>
  </r>
  <r>
    <x v="369"/>
    <x v="32"/>
    <x v="0"/>
    <n v="142695922"/>
    <n v="5540246171933"/>
    <s v="CREMERIE"/>
    <d v="2022-05-19T00:00:00"/>
    <n v="557"/>
    <n v="557"/>
    <n v="1"/>
    <n v="1"/>
  </r>
  <r>
    <x v="370"/>
    <x v="32"/>
    <x v="0"/>
    <n v="142695922"/>
    <n v="5540246176294"/>
    <s v="CREMERIE"/>
    <d v="2022-05-19T00:00:00"/>
    <n v="2970"/>
    <n v="2970"/>
    <n v="1"/>
    <n v="1"/>
  </r>
  <r>
    <x v="371"/>
    <x v="32"/>
    <x v="0"/>
    <n v="142695922"/>
    <n v="5540246176295"/>
    <s v="CREMERIE"/>
    <d v="2022-05-19T00:00:00"/>
    <n v="7424"/>
    <n v="7424"/>
    <n v="1"/>
    <n v="1"/>
  </r>
  <r>
    <x v="372"/>
    <x v="32"/>
    <x v="0"/>
    <n v="142695922"/>
    <n v="5540246187987"/>
    <s v="CREMERIE"/>
    <d v="2022-05-19T00:00:00"/>
    <n v="4455"/>
    <n v="4455"/>
    <n v="1"/>
    <n v="1"/>
  </r>
  <r>
    <x v="373"/>
    <x v="32"/>
    <x v="0"/>
    <n v="142695922"/>
    <n v="5540246188200"/>
    <s v="CREMERIE"/>
    <d v="2022-05-19T00:00:00"/>
    <n v="1485"/>
    <n v="1485"/>
    <n v="1"/>
    <n v="1"/>
  </r>
  <r>
    <x v="374"/>
    <x v="32"/>
    <x v="3"/>
    <n v="142695931"/>
    <n v="5540246181061"/>
    <s v="VOLAILLE"/>
    <d v="2022-06-07T00:00:00"/>
    <n v="2068"/>
    <n v="2068"/>
    <n v="1"/>
    <n v="1"/>
  </r>
  <r>
    <x v="375"/>
    <x v="32"/>
    <x v="3"/>
    <n v="142695931"/>
    <n v="5540246183547"/>
    <s v="VOLAILLE"/>
    <d v="2022-06-07T00:00:00"/>
    <n v="15591"/>
    <n v="15591"/>
    <n v="1"/>
    <n v="1"/>
  </r>
  <r>
    <x v="376"/>
    <x v="32"/>
    <x v="3"/>
    <n v="142695931"/>
    <n v="5540246185278"/>
    <s v="VOLAILLE"/>
    <d v="2022-06-07T00:00:00"/>
    <n v="1120"/>
    <n v="1120"/>
    <n v="1"/>
    <n v="1"/>
  </r>
  <r>
    <x v="377"/>
    <x v="32"/>
    <x v="3"/>
    <n v="142695940"/>
    <n v="5540246173906"/>
    <s v="VOLAILLE"/>
    <d v="2022-06-08T00:00:00"/>
    <n v="2311"/>
    <n v="2311"/>
    <n v="1"/>
    <n v="1"/>
  </r>
  <r>
    <x v="378"/>
    <x v="32"/>
    <x v="3"/>
    <n v="142695940"/>
    <n v="5540246181016"/>
    <s v="VOLAILLE"/>
    <d v="2022-06-08T00:00:00"/>
    <n v="13364"/>
    <n v="13364"/>
    <n v="1"/>
    <n v="1"/>
  </r>
  <r>
    <x v="379"/>
    <x v="33"/>
    <x v="0"/>
    <n v="142695948"/>
    <n v="5540246176294"/>
    <s v="CREMERIE"/>
    <d v="2022-05-22T00:00:00"/>
    <n v="2970"/>
    <n v="2970"/>
    <n v="1"/>
    <n v="1"/>
  </r>
  <r>
    <x v="380"/>
    <x v="33"/>
    <x v="0"/>
    <n v="142695948"/>
    <n v="5540246176295"/>
    <s v="CREMERIE"/>
    <d v="2022-05-22T00:00:00"/>
    <n v="4455"/>
    <n v="4455"/>
    <n v="1"/>
    <n v="1"/>
  </r>
  <r>
    <x v="381"/>
    <x v="33"/>
    <x v="0"/>
    <n v="142695949"/>
    <n v="5540246174174"/>
    <s v="CREMERIE"/>
    <d v="2022-05-22T00:00:00"/>
    <n v="696"/>
    <n v="696"/>
    <n v="1"/>
    <n v="1"/>
  </r>
  <r>
    <x v="382"/>
    <x v="33"/>
    <x v="0"/>
    <n v="142695949"/>
    <n v="5540246188175"/>
    <s v="CREMERIE"/>
    <d v="2022-05-22T00:00:00"/>
    <n v="232"/>
    <n v="232"/>
    <n v="1"/>
    <n v="1"/>
  </r>
  <r>
    <x v="383"/>
    <x v="33"/>
    <x v="3"/>
    <n v="142695952"/>
    <n v="5540246193878"/>
    <s v="VOLAILLE"/>
    <d v="2022-06-07T00:00:00"/>
    <n v="11136"/>
    <n v="11136"/>
    <n v="1"/>
    <n v="1"/>
  </r>
  <r>
    <x v="384"/>
    <x v="33"/>
    <x v="0"/>
    <n v="142695956"/>
    <n v="5540246175047"/>
    <s v="CREMERIE"/>
    <d v="2022-05-26T00:00:00"/>
    <n v="279"/>
    <n v="279"/>
    <n v="1"/>
    <n v="1"/>
  </r>
  <r>
    <x v="385"/>
    <x v="33"/>
    <x v="0"/>
    <n v="142695956"/>
    <n v="5540246175049"/>
    <s v="CREMERIE"/>
    <d v="2022-05-26T00:00:00"/>
    <n v="557"/>
    <n v="557"/>
    <n v="1"/>
    <n v="1"/>
  </r>
  <r>
    <x v="386"/>
    <x v="33"/>
    <x v="0"/>
    <n v="142695956"/>
    <n v="5540246175050"/>
    <s v="CREMERIE"/>
    <d v="2022-05-26T00:00:00"/>
    <n v="418"/>
    <n v="418"/>
    <n v="1"/>
    <n v="1"/>
  </r>
  <r>
    <x v="387"/>
    <x v="33"/>
    <x v="0"/>
    <n v="142695956"/>
    <n v="5540246190743"/>
    <s v="CREMERIE"/>
    <d v="2022-05-26T00:00:00"/>
    <n v="279"/>
    <n v="279"/>
    <n v="1"/>
    <n v="1"/>
  </r>
  <r>
    <x v="388"/>
    <x v="33"/>
    <x v="3"/>
    <n v="142695962"/>
    <n v="5540246186010"/>
    <s v="EMBALLAGES"/>
    <d v="2022-06-01T00:00:00"/>
    <n v="84"/>
    <n v="84"/>
    <n v="1"/>
    <n v="1"/>
  </r>
  <r>
    <x v="389"/>
    <x v="33"/>
    <x v="3"/>
    <n v="142695962"/>
    <n v="5540246186011"/>
    <s v="EMBALLAGES"/>
    <d v="2022-06-01T00:00:00"/>
    <n v="128"/>
    <n v="3"/>
    <n v="2.34375E-2"/>
    <n v="2.34375E-2"/>
  </r>
  <r>
    <x v="390"/>
    <x v="33"/>
    <x v="3"/>
    <n v="142695962"/>
    <n v="5540246186017"/>
    <s v="EMBALLAGES"/>
    <d v="2022-06-01T00:00:00"/>
    <n v="42"/>
    <n v="63"/>
    <n v="1.5"/>
    <n v="1.5"/>
  </r>
  <r>
    <x v="391"/>
    <x v="33"/>
    <x v="0"/>
    <n v="142695970"/>
    <n v="5540246186325"/>
    <s v="CREMERIE"/>
    <d v="2022-05-24T00:00:00"/>
    <n v="140"/>
    <n v="140"/>
    <n v="1"/>
    <n v="1"/>
  </r>
  <r>
    <x v="392"/>
    <x v="33"/>
    <x v="3"/>
    <n v="142695978"/>
    <n v="5540246182684"/>
    <s v="BOULANGERIE"/>
    <d v="2022-06-01T00:00:00"/>
    <n v="232"/>
    <s v="0"/>
    <n v="0"/>
    <n v="0"/>
  </r>
  <r>
    <x v="393"/>
    <x v="33"/>
    <x v="3"/>
    <n v="142695978"/>
    <n v="5540246183844"/>
    <s v="BOULANGERIE"/>
    <d v="2022-06-01T00:00:00"/>
    <n v="140"/>
    <s v="0"/>
    <n v="0"/>
    <n v="0"/>
  </r>
  <r>
    <x v="394"/>
    <x v="33"/>
    <x v="0"/>
    <n v="142695981"/>
    <n v="5540246184036"/>
    <s v="BOULANGERIE"/>
    <d v="2022-05-31T00:00:00"/>
    <n v="130"/>
    <n v="130"/>
    <n v="1"/>
    <n v="1"/>
  </r>
  <r>
    <x v="395"/>
    <x v="33"/>
    <x v="0"/>
    <n v="142695981"/>
    <n v="5540246191596"/>
    <s v="BOULANGERIE"/>
    <d v="2022-05-31T00:00:00"/>
    <n v="223"/>
    <n v="223"/>
    <n v="1"/>
    <n v="1"/>
  </r>
  <r>
    <x v="396"/>
    <x v="33"/>
    <x v="0"/>
    <n v="142695981"/>
    <n v="5540246193505"/>
    <s v="BOULANGERIE"/>
    <d v="2022-05-31T00:00:00"/>
    <n v="29696"/>
    <n v="29696"/>
    <n v="1"/>
    <n v="1"/>
  </r>
  <r>
    <x v="397"/>
    <x v="34"/>
    <x v="2"/>
    <n v="142706009"/>
    <n v="5540246187998"/>
    <s v="EMBALLAGES"/>
    <d v="2022-08-14T00:00:00"/>
    <n v="1392"/>
    <n v="1392"/>
    <n v="1"/>
    <n v="1"/>
  </r>
  <r>
    <x v="398"/>
    <x v="34"/>
    <x v="3"/>
    <n v="142706012"/>
    <n v="5540246187995"/>
    <s v="EMBALLAGES"/>
    <d v="2022-06-11T00:00:00"/>
    <n v="928"/>
    <n v="928"/>
    <n v="1"/>
    <n v="1"/>
  </r>
  <r>
    <x v="399"/>
    <x v="35"/>
    <x v="0"/>
    <n v="142706018"/>
    <n v="5540246176294"/>
    <s v="CREMERIE"/>
    <d v="2022-05-24T00:00:00"/>
    <n v="2228"/>
    <n v="2228"/>
    <n v="1"/>
    <n v="1"/>
  </r>
  <r>
    <x v="400"/>
    <x v="35"/>
    <x v="0"/>
    <n v="142706018"/>
    <n v="5540246176295"/>
    <s v="CREMERIE"/>
    <d v="2022-05-24T00:00:00"/>
    <n v="7424"/>
    <n v="7424"/>
    <n v="1"/>
    <n v="1"/>
  </r>
  <r>
    <x v="401"/>
    <x v="35"/>
    <x v="0"/>
    <n v="142706018"/>
    <n v="5540246187987"/>
    <s v="CREMERIE"/>
    <d v="2022-05-24T00:00:00"/>
    <n v="2228"/>
    <n v="2228"/>
    <n v="1"/>
    <n v="1"/>
  </r>
  <r>
    <x v="402"/>
    <x v="35"/>
    <x v="0"/>
    <n v="142706018"/>
    <n v="5540246188200"/>
    <s v="CREMERIE"/>
    <d v="2022-05-24T00:00:00"/>
    <n v="1485"/>
    <n v="1485"/>
    <n v="1"/>
    <n v="1"/>
  </r>
  <r>
    <x v="403"/>
    <x v="35"/>
    <x v="0"/>
    <n v="142706019"/>
    <n v="5540246172669"/>
    <s v="CREMERIE"/>
    <d v="2022-05-24T00:00:00"/>
    <n v="209"/>
    <n v="209"/>
    <n v="1"/>
    <n v="1"/>
  </r>
  <r>
    <x v="404"/>
    <x v="35"/>
    <x v="0"/>
    <n v="142706019"/>
    <n v="5540246174174"/>
    <s v="CREMERIE"/>
    <d v="2022-05-24T00:00:00"/>
    <n v="464"/>
    <n v="464"/>
    <n v="1"/>
    <n v="1"/>
  </r>
  <r>
    <x v="405"/>
    <x v="35"/>
    <x v="0"/>
    <n v="142706024"/>
    <n v="5540246175049"/>
    <s v="CREMERIE"/>
    <d v="2022-05-30T00:00:00"/>
    <n v="557"/>
    <n v="557"/>
    <n v="1"/>
    <n v="1"/>
  </r>
  <r>
    <x v="406"/>
    <x v="35"/>
    <x v="0"/>
    <n v="142706024"/>
    <n v="5540246175050"/>
    <s v="CREMERIE"/>
    <d v="2022-05-30T00:00:00"/>
    <n v="557"/>
    <n v="557"/>
    <n v="1"/>
    <n v="1"/>
  </r>
  <r>
    <x v="407"/>
    <x v="35"/>
    <x v="0"/>
    <n v="142706024"/>
    <n v="5540246190743"/>
    <s v="CREMERIE"/>
    <d v="2022-05-30T00:00:00"/>
    <n v="557"/>
    <n v="557"/>
    <n v="1"/>
    <n v="1"/>
  </r>
  <r>
    <x v="408"/>
    <x v="35"/>
    <x v="0"/>
    <n v="142706040"/>
    <n v="5540246192518"/>
    <s v="MIX LEGUMES"/>
    <d v="2022-05-26T00:00:00"/>
    <n v="20463"/>
    <n v="20463"/>
    <n v="1"/>
    <n v="1"/>
  </r>
  <r>
    <x v="409"/>
    <x v="35"/>
    <x v="0"/>
    <n v="142706041"/>
    <n v="5540246176699"/>
    <s v="CREMERIE"/>
    <d v="2022-05-24T00:00:00"/>
    <n v="4176"/>
    <n v="4176"/>
    <n v="1"/>
    <n v="1"/>
  </r>
  <r>
    <x v="410"/>
    <x v="36"/>
    <x v="0"/>
    <n v="142706048"/>
    <n v="5540246190097"/>
    <s v="VOLAILLE"/>
    <d v="2022-05-31T00:00:00"/>
    <n v="2795"/>
    <n v="2909"/>
    <n v="1.0407871198568872"/>
    <n v="1.0407871198568872"/>
  </r>
  <r>
    <x v="411"/>
    <x v="36"/>
    <x v="0"/>
    <n v="142706053"/>
    <n v="5540246176295"/>
    <s v="CREMERIE"/>
    <d v="2022-05-25T00:00:00"/>
    <n v="4455"/>
    <n v="4455"/>
    <n v="1"/>
    <n v="1"/>
  </r>
  <r>
    <x v="412"/>
    <x v="36"/>
    <x v="3"/>
    <n v="142706056"/>
    <n v="5540246183589"/>
    <s v="MIX LEGUMES"/>
    <d v="2022-06-02T00:00:00"/>
    <n v="1300"/>
    <s v="0"/>
    <n v="0"/>
    <n v="0"/>
  </r>
  <r>
    <x v="413"/>
    <x v="36"/>
    <x v="3"/>
    <n v="142706056"/>
    <n v="5540246186351"/>
    <s v="MIX LEGUMES"/>
    <d v="2022-06-02T00:00:00"/>
    <n v="564"/>
    <s v="0"/>
    <n v="0"/>
    <n v="0"/>
  </r>
  <r>
    <x v="414"/>
    <x v="36"/>
    <x v="3"/>
    <n v="142706056"/>
    <n v="5540246186352"/>
    <s v="MIX LEGUMES"/>
    <d v="2022-06-02T00:00:00"/>
    <n v="2819"/>
    <s v="0"/>
    <n v="0"/>
    <n v="0"/>
  </r>
  <r>
    <x v="415"/>
    <x v="36"/>
    <x v="0"/>
    <n v="142706058"/>
    <n v="5540246171759"/>
    <s v="MIX LEGUMES"/>
    <d v="2022-05-30T00:00:00"/>
    <n v="5012"/>
    <n v="5012"/>
    <n v="1"/>
    <n v="1"/>
  </r>
  <r>
    <x v="416"/>
    <x v="36"/>
    <x v="0"/>
    <n v="142706058"/>
    <n v="5540246177132"/>
    <s v="MIX LEGUMES"/>
    <d v="2022-05-30T00:00:00"/>
    <n v="7424"/>
    <n v="7424"/>
    <n v="1"/>
    <n v="1"/>
  </r>
  <r>
    <x v="417"/>
    <x v="36"/>
    <x v="0"/>
    <n v="142706058"/>
    <n v="5540246177133"/>
    <s v="MIX LEGUMES"/>
    <d v="2022-05-30T00:00:00"/>
    <n v="8445"/>
    <n v="8445"/>
    <n v="1"/>
    <n v="1"/>
  </r>
  <r>
    <x v="418"/>
    <x v="36"/>
    <x v="0"/>
    <n v="142706060"/>
    <n v="5540246188583"/>
    <s v="BOULANGERIE"/>
    <d v="2022-05-29T00:00:00"/>
    <n v="2784"/>
    <n v="2784"/>
    <n v="1"/>
    <n v="1"/>
  </r>
  <r>
    <x v="419"/>
    <x v="37"/>
    <x v="0"/>
    <n v="142706067"/>
    <n v="5540246171933"/>
    <s v="CREMERIE"/>
    <d v="2022-05-26T00:00:00"/>
    <n v="557"/>
    <n v="557"/>
    <n v="1"/>
    <n v="1"/>
  </r>
  <r>
    <x v="420"/>
    <x v="37"/>
    <x v="0"/>
    <n v="142706067"/>
    <n v="5540246176294"/>
    <s v="CREMERIE"/>
    <d v="2022-05-26T00:00:00"/>
    <n v="3712"/>
    <n v="3712"/>
    <n v="1"/>
    <n v="1"/>
  </r>
  <r>
    <x v="421"/>
    <x v="37"/>
    <x v="0"/>
    <n v="142706067"/>
    <n v="5540246176295"/>
    <s v="CREMERIE"/>
    <d v="2022-05-26T00:00:00"/>
    <n v="7424"/>
    <n v="7424"/>
    <n v="1"/>
    <n v="1"/>
  </r>
  <r>
    <x v="422"/>
    <x v="37"/>
    <x v="0"/>
    <n v="142706067"/>
    <n v="5540246187987"/>
    <s v="CREMERIE"/>
    <d v="2022-05-26T00:00:00"/>
    <n v="4455"/>
    <n v="4455"/>
    <n v="1"/>
    <n v="1"/>
  </r>
  <r>
    <x v="423"/>
    <x v="37"/>
    <x v="0"/>
    <n v="142706067"/>
    <n v="5540246188200"/>
    <s v="CREMERIE"/>
    <d v="2022-05-26T00:00:00"/>
    <n v="743"/>
    <n v="743"/>
    <n v="1"/>
    <n v="1"/>
  </r>
  <r>
    <x v="424"/>
    <x v="37"/>
    <x v="0"/>
    <n v="142706068"/>
    <n v="5540246172669"/>
    <s v="CREMERIE"/>
    <d v="2022-05-26T00:00:00"/>
    <n v="279"/>
    <n v="279"/>
    <n v="1"/>
    <n v="1"/>
  </r>
  <r>
    <x v="425"/>
    <x v="37"/>
    <x v="0"/>
    <n v="142706068"/>
    <n v="5540246172978"/>
    <s v="CREMERIE"/>
    <d v="2022-05-26T00:00:00"/>
    <n v="1253"/>
    <n v="1253"/>
    <n v="1"/>
    <n v="1"/>
  </r>
  <r>
    <x v="426"/>
    <x v="37"/>
    <x v="0"/>
    <n v="142706068"/>
    <n v="5540246174174"/>
    <s v="CREMERIE"/>
    <d v="2022-05-26T00:00:00"/>
    <n v="464"/>
    <n v="464"/>
    <n v="1"/>
    <n v="1"/>
  </r>
  <r>
    <x v="427"/>
    <x v="37"/>
    <x v="0"/>
    <n v="142706068"/>
    <n v="5540246176699"/>
    <s v="CREMERIE"/>
    <d v="2022-05-26T00:00:00"/>
    <n v="2088"/>
    <n v="2088"/>
    <n v="1"/>
    <n v="1"/>
  </r>
  <r>
    <x v="428"/>
    <x v="38"/>
    <x v="0"/>
    <n v="142706093"/>
    <n v="5540246172978"/>
    <s v="CREMERIE"/>
    <d v="2022-05-29T00:00:00"/>
    <n v="418"/>
    <n v="418"/>
    <n v="1"/>
    <n v="1"/>
  </r>
  <r>
    <x v="429"/>
    <x v="38"/>
    <x v="0"/>
    <n v="142706093"/>
    <n v="5540246174174"/>
    <s v="CREMERIE"/>
    <d v="2022-05-29T00:00:00"/>
    <n v="232"/>
    <n v="232"/>
    <n v="1"/>
    <n v="1"/>
  </r>
  <r>
    <x v="430"/>
    <x v="38"/>
    <x v="0"/>
    <n v="142706094"/>
    <n v="5540246171933"/>
    <s v="CREMERIE"/>
    <d v="2022-05-29T00:00:00"/>
    <n v="557"/>
    <n v="557"/>
    <n v="1"/>
    <n v="1"/>
  </r>
  <r>
    <x v="431"/>
    <x v="38"/>
    <x v="0"/>
    <n v="142706094"/>
    <n v="5540246187987"/>
    <s v="CREMERIE"/>
    <d v="2022-05-29T00:00:00"/>
    <n v="2228"/>
    <n v="2228"/>
    <n v="1"/>
    <n v="1"/>
  </r>
  <r>
    <x v="432"/>
    <x v="38"/>
    <x v="0"/>
    <n v="142706101"/>
    <n v="5540246193999"/>
    <s v="MIX LEGUMES"/>
    <d v="2022-05-30T00:00:00"/>
    <n v="23490"/>
    <n v="23490"/>
    <n v="1"/>
    <n v="1"/>
  </r>
  <r>
    <x v="433"/>
    <x v="38"/>
    <x v="3"/>
    <n v="142706106"/>
    <n v="5540246183130"/>
    <s v="MIX LEGUMES"/>
    <d v="2022-06-01T00:00:00"/>
    <n v="1128"/>
    <s v="0"/>
    <n v="0"/>
    <n v="0"/>
  </r>
  <r>
    <x v="434"/>
    <x v="38"/>
    <x v="3"/>
    <n v="142706106"/>
    <n v="5540246183455"/>
    <s v="MIX LEGUMES"/>
    <d v="2022-06-01T00:00:00"/>
    <n v="1044"/>
    <s v="0"/>
    <n v="0"/>
    <n v="0"/>
  </r>
  <r>
    <x v="435"/>
    <x v="38"/>
    <x v="3"/>
    <n v="142706111"/>
    <n v="5540246171759"/>
    <s v="MIX LEGUMES"/>
    <d v="2022-06-02T00:00:00"/>
    <n v="2506"/>
    <s v="0"/>
    <n v="0"/>
    <n v="0"/>
  </r>
  <r>
    <x v="436"/>
    <x v="38"/>
    <x v="3"/>
    <n v="142706111"/>
    <n v="5540246177132"/>
    <s v="MIX LEGUMES"/>
    <d v="2022-06-02T00:00:00"/>
    <n v="6496"/>
    <s v="0"/>
    <n v="0"/>
    <n v="0"/>
  </r>
  <r>
    <x v="437"/>
    <x v="38"/>
    <x v="3"/>
    <n v="142706111"/>
    <n v="5540246183562"/>
    <s v="MIX LEGUMES"/>
    <d v="2022-06-02T00:00:00"/>
    <n v="2088"/>
    <s v="0"/>
    <n v="0"/>
    <n v="0"/>
  </r>
  <r>
    <x v="438"/>
    <x v="39"/>
    <x v="3"/>
    <n v="142716113"/>
    <n v="5540246190097"/>
    <s v="VOLAILLE"/>
    <d v="2022-06-16T00:00:00"/>
    <n v="5555"/>
    <n v="5769"/>
    <n v="1.0385238523852385"/>
    <n v="1.0385238523852385"/>
  </r>
  <r>
    <x v="439"/>
    <x v="39"/>
    <x v="0"/>
    <n v="142716118"/>
    <n v="5540246172669"/>
    <s v="CREMERIE"/>
    <d v="2022-05-30T00:00:00"/>
    <n v="557"/>
    <n v="557"/>
    <n v="1"/>
    <n v="1"/>
  </r>
  <r>
    <x v="440"/>
    <x v="39"/>
    <x v="0"/>
    <n v="142716118"/>
    <n v="5540246188175"/>
    <s v="CREMERIE"/>
    <d v="2022-05-30T00:00:00"/>
    <n v="232"/>
    <n v="232"/>
    <n v="1"/>
    <n v="1"/>
  </r>
  <r>
    <x v="441"/>
    <x v="39"/>
    <x v="0"/>
    <n v="142716119"/>
    <n v="5540246188200"/>
    <s v="CREMERIE"/>
    <d v="2022-05-30T00:00:00"/>
    <n v="743"/>
    <n v="743"/>
    <n v="1"/>
    <n v="1"/>
  </r>
  <r>
    <x v="442"/>
    <x v="39"/>
    <x v="0"/>
    <n v="142716122"/>
    <n v="5540246185429"/>
    <s v="CREMERIE"/>
    <d v="2022-05-30T00:00:00"/>
    <n v="140"/>
    <n v="140"/>
    <n v="1"/>
    <n v="1"/>
  </r>
  <r>
    <x v="443"/>
    <x v="39"/>
    <x v="0"/>
    <n v="142716122"/>
    <n v="5540246186325"/>
    <s v="CREMERIE"/>
    <d v="2022-05-30T00:00:00"/>
    <n v="279"/>
    <n v="279"/>
    <n v="1"/>
    <n v="1"/>
  </r>
  <r>
    <x v="444"/>
    <x v="39"/>
    <x v="3"/>
    <n v="142716131"/>
    <n v="5540246183558"/>
    <s v="MIX LEGUMES"/>
    <d v="2022-06-09T00:00:00"/>
    <n v="3898"/>
    <n v="3898"/>
    <n v="1"/>
    <n v="1"/>
  </r>
  <r>
    <x v="445"/>
    <x v="39"/>
    <x v="3"/>
    <n v="142716134"/>
    <n v="5540246188224"/>
    <s v="VOLAILLE"/>
    <d v="2022-06-15T00:00:00"/>
    <n v="2413"/>
    <n v="2413"/>
    <n v="1"/>
    <n v="1"/>
  </r>
  <r>
    <x v="446"/>
    <x v="39"/>
    <x v="3"/>
    <n v="142716136"/>
    <n v="5540246192907"/>
    <s v="VOLAILLE"/>
    <d v="2022-06-20T00:00:00"/>
    <n v="14477"/>
    <s v="0"/>
    <n v="0"/>
    <n v="0"/>
  </r>
  <r>
    <x v="447"/>
    <x v="39"/>
    <x v="3"/>
    <n v="142716137"/>
    <n v="5540246193878"/>
    <s v="VOLAILLE"/>
    <d v="2022-06-07T00:00:00"/>
    <n v="11136"/>
    <n v="11136"/>
    <n v="1"/>
    <n v="1"/>
  </r>
  <r>
    <x v="448"/>
    <x v="39"/>
    <x v="3"/>
    <n v="142716138"/>
    <n v="5540246186352"/>
    <s v="MIX LEGUMES"/>
    <d v="2022-06-13T00:00:00"/>
    <n v="8457"/>
    <n v="8457"/>
    <n v="1"/>
    <n v="1"/>
  </r>
  <r>
    <x v="449"/>
    <x v="40"/>
    <x v="0"/>
    <n v="142716150"/>
    <n v="5540246172978"/>
    <s v="CREMERIE"/>
    <d v="2022-05-31T00:00:00"/>
    <n v="1253"/>
    <n v="1253"/>
    <n v="1"/>
    <n v="1"/>
  </r>
  <r>
    <x v="450"/>
    <x v="40"/>
    <x v="0"/>
    <n v="142716150"/>
    <n v="5540246176699"/>
    <s v="CREMERIE"/>
    <d v="2022-05-31T00:00:00"/>
    <n v="3132"/>
    <n v="3132"/>
    <n v="1"/>
    <n v="1"/>
  </r>
  <r>
    <x v="451"/>
    <x v="40"/>
    <x v="0"/>
    <n v="142716150"/>
    <n v="5540246192102"/>
    <s v="CREMERIE"/>
    <d v="2022-05-31T00:00:00"/>
    <n v="4009"/>
    <n v="4009"/>
    <n v="1"/>
    <n v="1"/>
  </r>
  <r>
    <x v="452"/>
    <x v="40"/>
    <x v="0"/>
    <n v="142716151"/>
    <n v="5540246176294"/>
    <s v="CREMERIE"/>
    <d v="2022-05-31T00:00:00"/>
    <n v="2228"/>
    <n v="2228"/>
    <n v="1"/>
    <n v="1"/>
  </r>
  <r>
    <x v="453"/>
    <x v="40"/>
    <x v="0"/>
    <n v="142716151"/>
    <n v="5540246176295"/>
    <s v="CREMERIE"/>
    <d v="2022-05-31T00:00:00"/>
    <n v="7424"/>
    <n v="7424"/>
    <n v="1"/>
    <n v="1"/>
  </r>
  <r>
    <x v="454"/>
    <x v="40"/>
    <x v="0"/>
    <n v="142716151"/>
    <n v="5540246188200"/>
    <s v="CREMERIE"/>
    <d v="2022-05-31T00:00:00"/>
    <n v="1485"/>
    <n v="1485"/>
    <n v="1"/>
    <n v="1"/>
  </r>
  <r>
    <x v="455"/>
    <x v="41"/>
    <x v="3"/>
    <n v="142716168"/>
    <n v="5540246192264"/>
    <s v="CREMERIE"/>
    <d v="2022-06-26T00:00:00"/>
    <n v="372"/>
    <n v="372"/>
    <n v="1"/>
    <n v="1"/>
  </r>
  <r>
    <x v="456"/>
    <x v="41"/>
    <x v="3"/>
    <n v="142716168"/>
    <n v="5540246192265"/>
    <s v="CREMERIE"/>
    <d v="2022-06-26T00:00:00"/>
    <n v="1411"/>
    <n v="1411"/>
    <n v="1"/>
    <n v="1"/>
  </r>
  <r>
    <x v="457"/>
    <x v="41"/>
    <x v="3"/>
    <n v="142716170"/>
    <n v="5540246176295"/>
    <s v="CREMERIE"/>
    <d v="2022-06-01T00:00:00"/>
    <n v="7424"/>
    <s v="0"/>
    <n v="0"/>
    <n v="0"/>
  </r>
  <r>
    <x v="458"/>
    <x v="41"/>
    <x v="3"/>
    <n v="142716170"/>
    <n v="5540246187987"/>
    <s v="CREMERIE"/>
    <d v="2022-06-01T00:00:00"/>
    <n v="2228"/>
    <s v="0"/>
    <n v="0"/>
    <n v="0"/>
  </r>
  <r>
    <x v="459"/>
    <x v="41"/>
    <x v="3"/>
    <n v="142716176"/>
    <n v="5540246185429"/>
    <s v="CREMERIE"/>
    <d v="2022-06-02T00:00:00"/>
    <n v="140"/>
    <s v="0"/>
    <n v="0"/>
    <n v="0"/>
  </r>
  <r>
    <x v="460"/>
    <x v="41"/>
    <x v="3"/>
    <n v="142716182"/>
    <n v="5540246171759"/>
    <s v="MIX LEGUMES"/>
    <d v="2022-06-07T00:00:00"/>
    <n v="3759"/>
    <n v="2506"/>
    <n v="0.66666666666666663"/>
    <n v="0.66666666666666663"/>
  </r>
  <r>
    <x v="461"/>
    <x v="41"/>
    <x v="3"/>
    <n v="142716182"/>
    <n v="5540246177132"/>
    <s v="MIX LEGUMES"/>
    <d v="2022-06-07T00:00:00"/>
    <n v="8352"/>
    <n v="6960"/>
    <n v="0.83333333333333337"/>
    <n v="0.83333333333333337"/>
  </r>
  <r>
    <x v="462"/>
    <x v="41"/>
    <x v="3"/>
    <n v="142716182"/>
    <n v="5540246183562"/>
    <s v="MIX LEGUMES"/>
    <d v="2022-06-07T00:00:00"/>
    <n v="696"/>
    <n v="696"/>
    <n v="1"/>
    <n v="1"/>
  </r>
  <r>
    <x v="463"/>
    <x v="41"/>
    <x v="3"/>
    <n v="142716182"/>
    <n v="5540246192518"/>
    <s v="MIX LEGUMES"/>
    <d v="2022-06-07T00:00:00"/>
    <n v="8770"/>
    <n v="8770"/>
    <n v="1"/>
    <n v="1"/>
  </r>
  <r>
    <x v="464"/>
    <x v="41"/>
    <x v="3"/>
    <n v="142716192"/>
    <n v="5540246181061"/>
    <s v="VOLAILLE"/>
    <d v="2022-06-19T00:00:00"/>
    <n v="6615"/>
    <n v="6615"/>
    <n v="1"/>
    <n v="1"/>
  </r>
  <r>
    <x v="465"/>
    <x v="41"/>
    <x v="3"/>
    <n v="142716192"/>
    <n v="5540246183547"/>
    <s v="VOLAILLE"/>
    <d v="2022-06-19T00:00:00"/>
    <n v="10023"/>
    <n v="10023"/>
    <n v="1"/>
    <n v="1"/>
  </r>
  <r>
    <x v="466"/>
    <x v="41"/>
    <x v="3"/>
    <n v="142716192"/>
    <n v="5540246185278"/>
    <s v="VOLAILLE"/>
    <d v="2022-06-19T00:00:00"/>
    <n v="1120"/>
    <n v="1120"/>
    <n v="1"/>
    <n v="1"/>
  </r>
  <r>
    <x v="467"/>
    <x v="42"/>
    <x v="3"/>
    <n v="142716209"/>
    <n v="5540246187987"/>
    <s v="CREMERIE"/>
    <d v="2022-06-02T00:00:00"/>
    <n v="2228"/>
    <s v="0"/>
    <n v="0"/>
    <n v="0"/>
  </r>
  <r>
    <x v="468"/>
    <x v="42"/>
    <x v="3"/>
    <n v="142716210"/>
    <n v="5540246176699"/>
    <s v="CREMERIE"/>
    <d v="2022-06-02T00:00:00"/>
    <n v="1044"/>
    <s v="0"/>
    <n v="0"/>
    <n v="0"/>
  </r>
  <r>
    <x v="469"/>
    <x v="43"/>
    <x v="3"/>
    <n v="142716223"/>
    <n v="5540246172978"/>
    <s v="CREMERIE"/>
    <d v="2022-06-02T00:00:00"/>
    <n v="836"/>
    <s v="0"/>
    <n v="0"/>
    <n v="0"/>
  </r>
  <r>
    <x v="470"/>
    <x v="43"/>
    <x v="3"/>
    <n v="142716223"/>
    <n v="5540246176699"/>
    <s v="CREMERIE"/>
    <d v="2022-06-02T00:00:00"/>
    <n v="4176"/>
    <s v="0"/>
    <n v="0"/>
    <n v="0"/>
  </r>
  <r>
    <x v="471"/>
    <x v="43"/>
    <x v="3"/>
    <n v="142716225"/>
    <n v="5540246171933"/>
    <s v="CREMERIE"/>
    <d v="2022-06-05T00:00:00"/>
    <n v="1114"/>
    <n v="1114"/>
    <n v="1"/>
    <n v="1"/>
  </r>
  <r>
    <x v="472"/>
    <x v="43"/>
    <x v="3"/>
    <n v="142716225"/>
    <n v="5540246187987"/>
    <s v="CREMERIE"/>
    <d v="2022-06-05T00:00:00"/>
    <n v="4455"/>
    <n v="4455"/>
    <n v="1"/>
    <n v="1"/>
  </r>
  <r>
    <x v="473"/>
    <x v="43"/>
    <x v="3"/>
    <n v="142716225"/>
    <n v="5540246188200"/>
    <s v="CREMERIE"/>
    <d v="2022-06-05T00:00:00"/>
    <n v="2228"/>
    <n v="2228"/>
    <n v="1"/>
    <n v="1"/>
  </r>
  <r>
    <x v="474"/>
    <x v="43"/>
    <x v="3"/>
    <n v="142716226"/>
    <n v="5540246172978"/>
    <s v="CREMERIE"/>
    <d v="2022-06-05T00:00:00"/>
    <n v="418"/>
    <n v="418"/>
    <n v="1"/>
    <n v="1"/>
  </r>
  <r>
    <x v="475"/>
    <x v="43"/>
    <x v="3"/>
    <n v="142716226"/>
    <n v="5540246174174"/>
    <s v="CREMERIE"/>
    <d v="2022-06-05T00:00:00"/>
    <n v="696"/>
    <n v="696"/>
    <n v="1"/>
    <n v="1"/>
  </r>
  <r>
    <x v="476"/>
    <x v="43"/>
    <x v="3"/>
    <n v="142716226"/>
    <n v="5540246176699"/>
    <s v="CREMERIE"/>
    <d v="2022-06-05T00:00:00"/>
    <n v="2088"/>
    <n v="2088"/>
    <n v="1"/>
    <n v="1"/>
  </r>
  <r>
    <x v="477"/>
    <x v="43"/>
    <x v="3"/>
    <n v="142716226"/>
    <n v="5540246188175"/>
    <s v="CREMERIE"/>
    <d v="2022-06-05T00:00:00"/>
    <n v="232"/>
    <n v="232"/>
    <n v="1"/>
    <n v="1"/>
  </r>
  <r>
    <x v="478"/>
    <x v="43"/>
    <x v="3"/>
    <n v="142716239"/>
    <n v="5540246173472"/>
    <s v="CREMERIE"/>
    <d v="2022-06-08T00:00:00"/>
    <n v="279"/>
    <n v="279"/>
    <n v="1"/>
    <n v="1"/>
  </r>
  <r>
    <x v="479"/>
    <x v="43"/>
    <x v="3"/>
    <n v="142716239"/>
    <n v="5540246174095"/>
    <s v="CREMERIE"/>
    <d v="2022-06-08T00:00:00"/>
    <n v="70"/>
    <n v="70"/>
    <n v="1"/>
    <n v="1"/>
  </r>
  <r>
    <x v="480"/>
    <x v="43"/>
    <x v="3"/>
    <n v="142716239"/>
    <n v="5540246175049"/>
    <s v="CREMERIE"/>
    <d v="2022-06-08T00:00:00"/>
    <n v="836"/>
    <n v="836"/>
    <n v="1"/>
    <n v="1"/>
  </r>
  <r>
    <x v="481"/>
    <x v="43"/>
    <x v="3"/>
    <n v="142716239"/>
    <n v="5540246175050"/>
    <s v="CREMERIE"/>
    <d v="2022-06-08T00:00:00"/>
    <n v="557"/>
    <n v="557"/>
    <n v="1"/>
    <n v="1"/>
  </r>
  <r>
    <x v="482"/>
    <x v="43"/>
    <x v="3"/>
    <n v="142716242"/>
    <n v="5540246171888"/>
    <s v="BOULANGERIE"/>
    <d v="2022-06-07T00:00:00"/>
    <n v="650"/>
    <n v="650"/>
    <n v="1"/>
    <n v="1"/>
  </r>
  <r>
    <x v="483"/>
    <x v="43"/>
    <x v="3"/>
    <n v="142716247"/>
    <n v="5540246170256"/>
    <s v="BOULANGERIE"/>
    <d v="2022-06-28T00:00:00"/>
    <n v="1235"/>
    <n v="1235"/>
    <n v="1"/>
    <n v="1"/>
  </r>
  <r>
    <x v="484"/>
    <x v="43"/>
    <x v="3"/>
    <n v="142716247"/>
    <n v="5540246171888"/>
    <s v="BOULANGERIE"/>
    <d v="2022-06-28T00:00:00"/>
    <n v="260"/>
    <n v="260"/>
    <n v="1"/>
    <n v="1"/>
  </r>
  <r>
    <x v="485"/>
    <x v="43"/>
    <x v="3"/>
    <n v="142716248"/>
    <n v="5540246184036"/>
    <s v="BOULANGERIE"/>
    <d v="2022-06-15T00:00:00"/>
    <n v="130"/>
    <n v="130"/>
    <n v="1"/>
    <n v="1"/>
  </r>
  <r>
    <x v="486"/>
    <x v="43"/>
    <x v="3"/>
    <n v="142716248"/>
    <n v="5540246191596"/>
    <s v="BOULANGERIE"/>
    <d v="2022-06-15T00:00:00"/>
    <n v="223"/>
    <n v="223"/>
    <n v="1"/>
    <n v="1"/>
  </r>
  <r>
    <x v="487"/>
    <x v="43"/>
    <x v="3"/>
    <n v="142716248"/>
    <n v="5540246193505"/>
    <s v="BOULANGERIE"/>
    <d v="2022-06-15T00:00:00"/>
    <n v="26727"/>
    <n v="26727"/>
    <n v="1"/>
    <n v="1"/>
  </r>
  <r>
    <x v="488"/>
    <x v="43"/>
    <x v="3"/>
    <n v="142716250"/>
    <n v="5540246188583"/>
    <s v="BOULANGERIE"/>
    <d v="2022-06-07T00:00:00"/>
    <n v="3898"/>
    <n v="3898"/>
    <n v="1"/>
    <n v="1"/>
  </r>
  <r>
    <x v="489"/>
    <x v="43"/>
    <x v="3"/>
    <n v="142716251"/>
    <n v="5540246188583"/>
    <s v="BOULANGERIE"/>
    <d v="2022-06-22T00:00:00"/>
    <n v="3898"/>
    <n v="3898"/>
    <n v="1"/>
    <n v="1"/>
  </r>
  <r>
    <x v="490"/>
    <x v="44"/>
    <x v="3"/>
    <n v="142726264"/>
    <n v="5540246171933"/>
    <s v="CREMERIE"/>
    <d v="2022-06-06T00:00:00"/>
    <n v="1114"/>
    <n v="1114"/>
    <n v="1"/>
    <n v="1"/>
  </r>
  <r>
    <x v="491"/>
    <x v="44"/>
    <x v="3"/>
    <n v="142726264"/>
    <n v="5540246176294"/>
    <s v="CREMERIE"/>
    <d v="2022-06-06T00:00:00"/>
    <n v="2228"/>
    <n v="2228"/>
    <n v="1"/>
    <n v="1"/>
  </r>
  <r>
    <x v="492"/>
    <x v="44"/>
    <x v="3"/>
    <n v="142726264"/>
    <n v="5540246176295"/>
    <s v="CREMERIE"/>
    <d v="2022-06-06T00:00:00"/>
    <n v="4455"/>
    <n v="4455"/>
    <n v="1"/>
    <n v="1"/>
  </r>
  <r>
    <x v="493"/>
    <x v="44"/>
    <x v="3"/>
    <n v="142726265"/>
    <n v="5540246172539"/>
    <s v="CREMERIE"/>
    <d v="2022-06-06T00:00:00"/>
    <n v="24"/>
    <n v="24"/>
    <n v="1"/>
    <n v="1"/>
  </r>
  <r>
    <x v="494"/>
    <x v="44"/>
    <x v="3"/>
    <n v="142726265"/>
    <n v="5540246176699"/>
    <s v="CREMERIE"/>
    <d v="2022-06-06T00:00:00"/>
    <n v="3132"/>
    <n v="3132"/>
    <n v="1"/>
    <n v="1"/>
  </r>
  <r>
    <x v="495"/>
    <x v="44"/>
    <x v="3"/>
    <n v="142726276"/>
    <n v="5540246183587"/>
    <s v="MIX LEGUMES"/>
    <d v="2022-06-20T00:00:00"/>
    <n v="1003"/>
    <n v="502"/>
    <n v="0.50049850448654043"/>
    <n v="0.50049850448654043"/>
  </r>
  <r>
    <x v="496"/>
    <x v="44"/>
    <x v="3"/>
    <n v="142726276"/>
    <n v="5540246183589"/>
    <s v="MIX LEGUMES"/>
    <d v="2022-06-20T00:00:00"/>
    <n v="1949"/>
    <n v="1949"/>
    <n v="1"/>
    <n v="1"/>
  </r>
  <r>
    <x v="497"/>
    <x v="44"/>
    <x v="3"/>
    <n v="142726276"/>
    <n v="5540246186351"/>
    <s v="MIX LEGUMES"/>
    <d v="2022-06-20T00:00:00"/>
    <n v="564"/>
    <n v="564"/>
    <n v="1"/>
    <n v="1"/>
  </r>
  <r>
    <x v="498"/>
    <x v="44"/>
    <x v="3"/>
    <n v="142726276"/>
    <n v="5540246186352"/>
    <s v="MIX LEGUMES"/>
    <d v="2022-06-20T00:00:00"/>
    <n v="1880"/>
    <n v="1880"/>
    <n v="1"/>
    <n v="1"/>
  </r>
  <r>
    <x v="499"/>
    <x v="44"/>
    <x v="3"/>
    <n v="142726276"/>
    <n v="5540246191718"/>
    <s v="MIX LEGUMES"/>
    <d v="2022-06-20T00:00:00"/>
    <n v="2339"/>
    <n v="2339"/>
    <n v="1"/>
    <n v="1"/>
  </r>
  <r>
    <x v="500"/>
    <x v="44"/>
    <x v="3"/>
    <n v="142726278"/>
    <n v="5540246183558"/>
    <s v="MIX LEGUMES"/>
    <d v="2022-06-21T00:00:00"/>
    <n v="3898"/>
    <n v="3898"/>
    <n v="1"/>
    <n v="1"/>
  </r>
  <r>
    <x v="501"/>
    <x v="44"/>
    <x v="3"/>
    <n v="142726278"/>
    <n v="5540246183560"/>
    <s v="MIX LEGUMES"/>
    <d v="2022-06-21T00:00:00"/>
    <n v="223"/>
    <n v="223"/>
    <n v="1"/>
    <n v="1"/>
  </r>
  <r>
    <x v="502"/>
    <x v="44"/>
    <x v="3"/>
    <n v="142726278"/>
    <n v="5540246192209"/>
    <s v="MIX LEGUMES"/>
    <d v="2022-06-21T00:00:00"/>
    <n v="1114"/>
    <n v="1114"/>
    <n v="1"/>
    <n v="1"/>
  </r>
  <r>
    <x v="503"/>
    <x v="44"/>
    <x v="3"/>
    <n v="142726278"/>
    <n v="5540246192462"/>
    <s v="MIX LEGUMES"/>
    <d v="2022-06-21T00:00:00"/>
    <n v="1114"/>
    <n v="1114"/>
    <n v="1"/>
    <n v="1"/>
  </r>
  <r>
    <x v="504"/>
    <x v="44"/>
    <x v="3"/>
    <n v="142726281"/>
    <n v="5540246183130"/>
    <s v="MIX LEGUMES"/>
    <d v="2022-06-14T00:00:00"/>
    <n v="2819"/>
    <n v="3007"/>
    <n v="1.0666903157147924"/>
    <n v="1.0666903157147924"/>
  </r>
  <r>
    <x v="505"/>
    <x v="44"/>
    <x v="3"/>
    <n v="142726281"/>
    <n v="5540246183455"/>
    <s v="MIX LEGUMES"/>
    <d v="2022-06-14T00:00:00"/>
    <n v="1044"/>
    <n v="1044"/>
    <n v="1"/>
    <n v="1"/>
  </r>
  <r>
    <x v="506"/>
    <x v="44"/>
    <x v="3"/>
    <n v="142726281"/>
    <n v="5540246183538"/>
    <s v="MIX LEGUMES"/>
    <d v="2022-06-14T00:00:00"/>
    <n v="919"/>
    <n v="919"/>
    <n v="1"/>
    <n v="1"/>
  </r>
  <r>
    <x v="507"/>
    <x v="44"/>
    <x v="3"/>
    <n v="142726281"/>
    <n v="5540246192571"/>
    <s v="MIX LEGUMES"/>
    <d v="2022-06-14T00:00:00"/>
    <n v="669"/>
    <n v="452"/>
    <n v="0.67563527653213751"/>
    <n v="0.67563527653213751"/>
  </r>
  <r>
    <x v="508"/>
    <x v="45"/>
    <x v="3"/>
    <n v="142726298"/>
    <n v="5540246172978"/>
    <s v="CREMERIE"/>
    <d v="2022-06-07T00:00:00"/>
    <n v="418"/>
    <n v="418"/>
    <n v="1"/>
    <n v="1"/>
  </r>
  <r>
    <x v="509"/>
    <x v="45"/>
    <x v="3"/>
    <n v="142726298"/>
    <n v="5540246174174"/>
    <s v="CREMERIE"/>
    <d v="2022-06-07T00:00:00"/>
    <n v="464"/>
    <n v="464"/>
    <n v="1"/>
    <n v="1"/>
  </r>
  <r>
    <x v="510"/>
    <x v="45"/>
    <x v="3"/>
    <n v="142726299"/>
    <n v="5540246171933"/>
    <s v="CREMERIE"/>
    <d v="2022-06-07T00:00:00"/>
    <n v="836"/>
    <n v="836"/>
    <n v="1"/>
    <n v="1"/>
  </r>
  <r>
    <x v="511"/>
    <x v="45"/>
    <x v="3"/>
    <n v="142726299"/>
    <n v="5540246176294"/>
    <s v="CREMERIE"/>
    <d v="2022-06-07T00:00:00"/>
    <n v="2970"/>
    <n v="2970"/>
    <n v="1"/>
    <n v="1"/>
  </r>
  <r>
    <x v="512"/>
    <x v="45"/>
    <x v="3"/>
    <n v="142726299"/>
    <n v="5540246176295"/>
    <s v="CREMERIE"/>
    <d v="2022-06-07T00:00:00"/>
    <n v="7424"/>
    <n v="7424"/>
    <n v="1"/>
    <n v="1"/>
  </r>
  <r>
    <x v="513"/>
    <x v="45"/>
    <x v="3"/>
    <n v="142726299"/>
    <n v="5540246187987"/>
    <s v="CREMERIE"/>
    <d v="2022-06-07T00:00:00"/>
    <n v="4455"/>
    <n v="4455"/>
    <n v="1"/>
    <n v="1"/>
  </r>
  <r>
    <x v="514"/>
    <x v="45"/>
    <x v="3"/>
    <n v="142726299"/>
    <n v="5540246188200"/>
    <s v="CREMERIE"/>
    <d v="2022-06-07T00:00:00"/>
    <n v="743"/>
    <n v="743"/>
    <n v="1"/>
    <n v="1"/>
  </r>
  <r>
    <x v="515"/>
    <x v="45"/>
    <x v="3"/>
    <n v="142726301"/>
    <n v="5540246185429"/>
    <s v="CREMERIE"/>
    <d v="2022-06-08T00:00:00"/>
    <n v="140"/>
    <n v="140"/>
    <n v="1"/>
    <n v="1"/>
  </r>
  <r>
    <x v="516"/>
    <x v="45"/>
    <x v="3"/>
    <n v="142726301"/>
    <n v="5540246186325"/>
    <s v="CREMERIE"/>
    <d v="2022-06-08T00:00:00"/>
    <n v="279"/>
    <n v="279"/>
    <n v="1"/>
    <n v="1"/>
  </r>
  <r>
    <x v="517"/>
    <x v="45"/>
    <x v="3"/>
    <n v="142726302"/>
    <n v="5540246173472"/>
    <s v="CREMERIE"/>
    <d v="2022-06-14T00:00:00"/>
    <n v="557"/>
    <n v="557"/>
    <n v="1"/>
    <n v="1"/>
  </r>
  <r>
    <x v="518"/>
    <x v="45"/>
    <x v="3"/>
    <n v="142726302"/>
    <n v="5540246175049"/>
    <s v="CREMERIE"/>
    <d v="2022-06-14T00:00:00"/>
    <n v="557"/>
    <n v="557"/>
    <n v="1"/>
    <n v="1"/>
  </r>
  <r>
    <x v="519"/>
    <x v="45"/>
    <x v="3"/>
    <n v="142726302"/>
    <n v="5540246175050"/>
    <s v="CREMERIE"/>
    <d v="2022-06-14T00:00:00"/>
    <n v="557"/>
    <n v="557"/>
    <n v="1"/>
    <n v="1"/>
  </r>
  <r>
    <x v="520"/>
    <x v="46"/>
    <x v="3"/>
    <n v="142726322"/>
    <n v="5540246172978"/>
    <s v="CREMERIE"/>
    <d v="2022-06-08T00:00:00"/>
    <n v="1253"/>
    <n v="1253"/>
    <n v="1"/>
    <n v="1"/>
  </r>
  <r>
    <x v="521"/>
    <x v="46"/>
    <x v="3"/>
    <n v="142726322"/>
    <n v="5540246188175"/>
    <s v="CREMERIE"/>
    <d v="2022-06-08T00:00:00"/>
    <n v="232"/>
    <n v="232"/>
    <n v="1"/>
    <n v="1"/>
  </r>
  <r>
    <x v="522"/>
    <x v="46"/>
    <x v="3"/>
    <n v="142726323"/>
    <n v="5540246176294"/>
    <s v="CREMERIE"/>
    <d v="2022-06-08T00:00:00"/>
    <n v="1485"/>
    <n v="1485"/>
    <n v="1"/>
    <n v="1"/>
  </r>
  <r>
    <x v="523"/>
    <x v="46"/>
    <x v="3"/>
    <n v="142726323"/>
    <n v="5540246176295"/>
    <s v="CREMERIE"/>
    <d v="2022-06-08T00:00:00"/>
    <n v="5940"/>
    <n v="5940"/>
    <n v="1"/>
    <n v="1"/>
  </r>
  <r>
    <x v="524"/>
    <x v="46"/>
    <x v="3"/>
    <n v="142726323"/>
    <n v="5540246187987"/>
    <s v="CREMERIE"/>
    <d v="2022-06-08T00:00:00"/>
    <n v="2228"/>
    <n v="2228"/>
    <n v="1"/>
    <n v="1"/>
  </r>
  <r>
    <x v="525"/>
    <x v="46"/>
    <x v="3"/>
    <n v="142726323"/>
    <n v="5540246188200"/>
    <s v="CREMERIE"/>
    <d v="2022-06-08T00:00:00"/>
    <n v="743"/>
    <n v="372"/>
    <n v="0.50067294751009417"/>
    <n v="0.50067294751009417"/>
  </r>
  <r>
    <x v="526"/>
    <x v="46"/>
    <x v="3"/>
    <n v="142726329"/>
    <n v="5540246177132"/>
    <s v="MIX LEGUMES"/>
    <d v="2022-06-09T00:00:00"/>
    <n v="15312"/>
    <n v="15312"/>
    <n v="1"/>
    <n v="1"/>
  </r>
  <r>
    <x v="527"/>
    <x v="46"/>
    <x v="3"/>
    <n v="142726330"/>
    <n v="5540246173906"/>
    <s v="VOLAILLE"/>
    <d v="2022-06-20T00:00:00"/>
    <n v="2450"/>
    <n v="2450"/>
    <n v="1"/>
    <n v="1"/>
  </r>
  <r>
    <x v="528"/>
    <x v="46"/>
    <x v="3"/>
    <n v="142726330"/>
    <n v="5540246181016"/>
    <s v="VOLAILLE"/>
    <d v="2022-06-20T00:00:00"/>
    <n v="8018"/>
    <n v="8018"/>
    <n v="1"/>
    <n v="1"/>
  </r>
  <r>
    <x v="529"/>
    <x v="46"/>
    <x v="3"/>
    <n v="142726334"/>
    <n v="5540246183541"/>
    <s v="MIX LEGUMES"/>
    <d v="2022-06-14T00:00:00"/>
    <n v="2088"/>
    <n v="2088"/>
    <n v="1"/>
    <n v="1"/>
  </r>
  <r>
    <x v="530"/>
    <x v="47"/>
    <x v="3"/>
    <n v="142726344"/>
    <n v="5540246176699"/>
    <s v="CREMERIE"/>
    <d v="2022-06-08T00:00:00"/>
    <n v="4176"/>
    <n v="4176"/>
    <n v="1"/>
    <n v="1"/>
  </r>
  <r>
    <x v="531"/>
    <x v="47"/>
    <x v="3"/>
    <n v="142726346"/>
    <n v="5540246171933"/>
    <s v="CREMERIE"/>
    <d v="2022-06-09T00:00:00"/>
    <n v="1114"/>
    <n v="1114"/>
    <n v="1"/>
    <n v="1"/>
  </r>
  <r>
    <x v="532"/>
    <x v="47"/>
    <x v="3"/>
    <n v="142726346"/>
    <n v="5540246176294"/>
    <s v="CREMERIE"/>
    <d v="2022-06-09T00:00:00"/>
    <n v="4455"/>
    <n v="4455"/>
    <n v="1"/>
    <n v="1"/>
  </r>
  <r>
    <x v="533"/>
    <x v="47"/>
    <x v="3"/>
    <n v="142726346"/>
    <n v="5540246176295"/>
    <s v="CREMERIE"/>
    <d v="2022-06-09T00:00:00"/>
    <n v="14848"/>
    <n v="14848"/>
    <n v="1"/>
    <n v="1"/>
  </r>
  <r>
    <x v="534"/>
    <x v="47"/>
    <x v="3"/>
    <n v="142726346"/>
    <n v="5540246187987"/>
    <s v="CREMERIE"/>
    <d v="2022-06-09T00:00:00"/>
    <n v="6682"/>
    <n v="6682"/>
    <n v="1"/>
    <n v="1"/>
  </r>
  <r>
    <x v="535"/>
    <x v="47"/>
    <x v="3"/>
    <n v="142726346"/>
    <n v="5540246188200"/>
    <s v="CREMERIE"/>
    <d v="2022-06-09T00:00:00"/>
    <n v="2228"/>
    <n v="1114"/>
    <n v="0.5"/>
    <n v="0.5"/>
  </r>
  <r>
    <x v="536"/>
    <x v="47"/>
    <x v="3"/>
    <n v="142726347"/>
    <n v="5540246172978"/>
    <s v="CREMERIE"/>
    <d v="2022-06-09T00:00:00"/>
    <n v="1671"/>
    <n v="1671"/>
    <n v="1"/>
    <n v="1"/>
  </r>
  <r>
    <x v="537"/>
    <x v="47"/>
    <x v="3"/>
    <n v="142726347"/>
    <n v="5540246174174"/>
    <s v="CREMERIE"/>
    <d v="2022-06-09T00:00:00"/>
    <n v="464"/>
    <n v="464"/>
    <n v="1"/>
    <n v="1"/>
  </r>
  <r>
    <x v="538"/>
    <x v="47"/>
    <x v="3"/>
    <n v="142726347"/>
    <n v="5540246176699"/>
    <s v="CREMERIE"/>
    <d v="2022-06-09T00:00:00"/>
    <n v="4176"/>
    <n v="4176"/>
    <n v="1"/>
    <n v="1"/>
  </r>
  <r>
    <x v="539"/>
    <x v="47"/>
    <x v="3"/>
    <n v="142726363"/>
    <n v="5540246183547"/>
    <s v="VOLAILLE"/>
    <d v="2022-06-08T00:00:00"/>
    <n v="2228"/>
    <n v="2228"/>
    <n v="1"/>
    <n v="1"/>
  </r>
  <r>
    <x v="540"/>
    <x v="47"/>
    <x v="3"/>
    <n v="142726364"/>
    <n v="5540246173472"/>
    <s v="CREMERIE"/>
    <d v="2022-06-19T00:00:00"/>
    <n v="279"/>
    <n v="84"/>
    <n v="0.30107526881720431"/>
    <n v="0.30107526881720431"/>
  </r>
  <r>
    <x v="541"/>
    <x v="47"/>
    <x v="3"/>
    <n v="142726364"/>
    <n v="5540246174095"/>
    <s v="CREMERIE"/>
    <d v="2022-06-19T00:00:00"/>
    <n v="70"/>
    <n v="70"/>
    <n v="1"/>
    <n v="1"/>
  </r>
  <r>
    <x v="542"/>
    <x v="47"/>
    <x v="3"/>
    <n v="142726364"/>
    <n v="5540246175047"/>
    <s v="CREMERIE"/>
    <d v="2022-06-19T00:00:00"/>
    <n v="140"/>
    <n v="140"/>
    <n v="1"/>
    <n v="1"/>
  </r>
  <r>
    <x v="543"/>
    <x v="47"/>
    <x v="3"/>
    <n v="142726364"/>
    <n v="5540246175049"/>
    <s v="CREMERIE"/>
    <d v="2022-06-19T00:00:00"/>
    <n v="279"/>
    <n v="279"/>
    <n v="1"/>
    <n v="1"/>
  </r>
  <r>
    <x v="544"/>
    <x v="47"/>
    <x v="3"/>
    <n v="142726364"/>
    <n v="5540246175050"/>
    <s v="CREMERIE"/>
    <d v="2022-06-19T00:00:00"/>
    <n v="836"/>
    <n v="836"/>
    <n v="1"/>
    <n v="1"/>
  </r>
  <r>
    <x v="545"/>
    <x v="47"/>
    <x v="3"/>
    <n v="142726368"/>
    <n v="5540246171759"/>
    <s v="MIX LEGUMES"/>
    <d v="2022-06-13T00:00:00"/>
    <n v="2506"/>
    <n v="2506"/>
    <n v="1"/>
    <n v="1"/>
  </r>
  <r>
    <x v="546"/>
    <x v="47"/>
    <x v="3"/>
    <n v="142726368"/>
    <n v="5540246177132"/>
    <s v="MIX LEGUMES"/>
    <d v="2022-06-13T00:00:00"/>
    <n v="10208"/>
    <n v="10208"/>
    <n v="1"/>
    <n v="1"/>
  </r>
  <r>
    <x v="547"/>
    <x v="47"/>
    <x v="3"/>
    <n v="142726368"/>
    <n v="5540246177133"/>
    <s v="MIX LEGUMES"/>
    <d v="2022-06-13T00:00:00"/>
    <n v="3341"/>
    <n v="3341"/>
    <n v="1"/>
    <n v="1"/>
  </r>
  <r>
    <x v="548"/>
    <x v="48"/>
    <x v="3"/>
    <n v="142726370"/>
    <n v="5540246171933"/>
    <s v="CREMERIE"/>
    <d v="2022-06-12T00:00:00"/>
    <n v="1114"/>
    <n v="1114"/>
    <n v="1"/>
    <n v="1"/>
  </r>
  <r>
    <x v="549"/>
    <x v="48"/>
    <x v="3"/>
    <n v="142726370"/>
    <n v="5540246176294"/>
    <s v="CREMERIE"/>
    <d v="2022-06-12T00:00:00"/>
    <n v="1485"/>
    <n v="1485"/>
    <n v="1"/>
    <n v="1"/>
  </r>
  <r>
    <x v="550"/>
    <x v="48"/>
    <x v="3"/>
    <n v="142726370"/>
    <n v="5540246176295"/>
    <s v="CREMERIE"/>
    <d v="2022-06-12T00:00:00"/>
    <n v="11136"/>
    <n v="11136"/>
    <n v="1"/>
    <n v="1"/>
  </r>
  <r>
    <x v="551"/>
    <x v="48"/>
    <x v="3"/>
    <n v="142726370"/>
    <n v="5540246187987"/>
    <s v="CREMERIE"/>
    <d v="2022-06-12T00:00:00"/>
    <n v="4455"/>
    <n v="4455"/>
    <n v="1"/>
    <n v="1"/>
  </r>
  <r>
    <x v="552"/>
    <x v="48"/>
    <x v="3"/>
    <n v="142726370"/>
    <n v="5540246188200"/>
    <s v="CREMERIE"/>
    <d v="2022-06-12T00:00:00"/>
    <n v="1485"/>
    <n v="743"/>
    <n v="0.5003367003367003"/>
    <n v="0.5003367003367003"/>
  </r>
  <r>
    <x v="553"/>
    <x v="48"/>
    <x v="3"/>
    <n v="142726371"/>
    <n v="5540246172539"/>
    <s v="CREMERIE"/>
    <d v="2022-06-12T00:00:00"/>
    <n v="47"/>
    <n v="47"/>
    <n v="1"/>
    <n v="1"/>
  </r>
  <r>
    <x v="554"/>
    <x v="48"/>
    <x v="3"/>
    <n v="142726371"/>
    <n v="5540246172978"/>
    <s v="CREMERIE"/>
    <d v="2022-06-12T00:00:00"/>
    <n v="2506"/>
    <n v="2506"/>
    <n v="1"/>
    <n v="1"/>
  </r>
  <r>
    <x v="555"/>
    <x v="48"/>
    <x v="3"/>
    <n v="142726371"/>
    <n v="5540246176699"/>
    <s v="CREMERIE"/>
    <d v="2022-06-12T00:00:00"/>
    <n v="2088"/>
    <n v="2088"/>
    <n v="1"/>
    <n v="1"/>
  </r>
  <r>
    <x v="556"/>
    <x v="49"/>
    <x v="3"/>
    <n v="142736392"/>
    <n v="5540246176295"/>
    <s v="CREMERIE"/>
    <d v="2022-06-13T00:00:00"/>
    <n v="4455"/>
    <n v="4455"/>
    <n v="1"/>
    <n v="1"/>
  </r>
  <r>
    <x v="557"/>
    <x v="49"/>
    <x v="3"/>
    <n v="142736392"/>
    <n v="5540246187987"/>
    <s v="CREMERIE"/>
    <d v="2022-06-13T00:00:00"/>
    <n v="2228"/>
    <n v="2228"/>
    <n v="1"/>
    <n v="1"/>
  </r>
  <r>
    <x v="558"/>
    <x v="49"/>
    <x v="3"/>
    <n v="142736392"/>
    <n v="5540246188200"/>
    <s v="CREMERIE"/>
    <d v="2022-06-13T00:00:00"/>
    <n v="1485"/>
    <n v="743"/>
    <n v="0.5003367003367003"/>
    <n v="0.5003367003367003"/>
  </r>
  <r>
    <x v="559"/>
    <x v="49"/>
    <x v="3"/>
    <n v="142736394"/>
    <n v="5540246188175"/>
    <s v="CREMERIE"/>
    <d v="2022-06-13T00:00:00"/>
    <n v="93"/>
    <n v="93"/>
    <n v="1"/>
    <n v="1"/>
  </r>
  <r>
    <x v="560"/>
    <x v="49"/>
    <x v="3"/>
    <n v="142736412"/>
    <n v="5540246182684"/>
    <s v="BOULANGERIE"/>
    <d v="2022-06-22T00:00:00"/>
    <n v="140"/>
    <n v="140"/>
    <n v="1"/>
    <n v="1"/>
  </r>
  <r>
    <x v="561"/>
    <x v="49"/>
    <x v="3"/>
    <n v="142736412"/>
    <n v="5540246183844"/>
    <s v="BOULANGERIE"/>
    <d v="2022-06-22T00:00:00"/>
    <n v="186"/>
    <n v="186"/>
    <n v="1"/>
    <n v="1"/>
  </r>
  <r>
    <x v="562"/>
    <x v="49"/>
    <x v="3"/>
    <n v="142736414"/>
    <n v="5540246193316"/>
    <s v="BOULANGERIE"/>
    <d v="2022-06-23T00:00:00"/>
    <n v="223"/>
    <n v="223"/>
    <n v="1"/>
    <n v="1"/>
  </r>
  <r>
    <x v="563"/>
    <x v="49"/>
    <x v="3"/>
    <n v="142736417"/>
    <n v="5540246177132"/>
    <s v="MIX LEGUMES"/>
    <d v="2022-06-15T00:00:00"/>
    <n v="6032"/>
    <n v="6032"/>
    <n v="1"/>
    <n v="1"/>
  </r>
  <r>
    <x v="564"/>
    <x v="49"/>
    <x v="3"/>
    <n v="142736417"/>
    <n v="5540246177133"/>
    <s v="MIX LEGUMES"/>
    <d v="2022-06-15T00:00:00"/>
    <n v="9466"/>
    <n v="9466"/>
    <n v="1"/>
    <n v="1"/>
  </r>
  <r>
    <x v="565"/>
    <x v="50"/>
    <x v="3"/>
    <n v="142736424"/>
    <n v="5540246176294"/>
    <s v="CREMERIE"/>
    <d v="2022-06-14T00:00:00"/>
    <n v="2228"/>
    <n v="2228"/>
    <n v="1"/>
    <n v="1"/>
  </r>
  <r>
    <x v="566"/>
    <x v="50"/>
    <x v="3"/>
    <n v="142736424"/>
    <n v="5540246176295"/>
    <s v="CREMERIE"/>
    <d v="2022-06-14T00:00:00"/>
    <n v="3712"/>
    <n v="3712"/>
    <n v="1"/>
    <n v="1"/>
  </r>
  <r>
    <x v="567"/>
    <x v="50"/>
    <x v="3"/>
    <n v="142736425"/>
    <n v="5540246172978"/>
    <s v="CREMERIE"/>
    <d v="2022-06-14T00:00:00"/>
    <n v="1504"/>
    <n v="1504"/>
    <n v="1"/>
    <n v="1"/>
  </r>
  <r>
    <x v="568"/>
    <x v="50"/>
    <x v="3"/>
    <n v="142736425"/>
    <n v="5540246176699"/>
    <s v="CREMERIE"/>
    <d v="2022-06-14T00:00:00"/>
    <n v="2088"/>
    <n v="2088"/>
    <n v="1"/>
    <n v="1"/>
  </r>
  <r>
    <x v="569"/>
    <x v="50"/>
    <x v="3"/>
    <n v="142736425"/>
    <n v="5540246192102"/>
    <s v="CREMERIE"/>
    <d v="2022-06-14T00:00:00"/>
    <n v="4009"/>
    <n v="4009"/>
    <n v="1"/>
    <n v="1"/>
  </r>
  <r>
    <x v="570"/>
    <x v="50"/>
    <x v="3"/>
    <n v="142736427"/>
    <n v="5540246185429"/>
    <s v="CREMERIE"/>
    <d v="2022-06-14T00:00:00"/>
    <n v="70"/>
    <n v="70"/>
    <n v="1"/>
    <n v="1"/>
  </r>
  <r>
    <x v="571"/>
    <x v="50"/>
    <x v="3"/>
    <n v="142736427"/>
    <n v="5540246185562"/>
    <s v="CREMERIE"/>
    <d v="2022-06-14T00:00:00"/>
    <n v="209"/>
    <n v="279"/>
    <n v="1.3349282296650717"/>
    <n v="1.3349282296650717"/>
  </r>
  <r>
    <x v="572"/>
    <x v="50"/>
    <x v="3"/>
    <n v="142736435"/>
    <n v="5540246188583"/>
    <s v="BOULANGERIE"/>
    <d v="2022-06-23T00:00:00"/>
    <n v="4455"/>
    <n v="4455"/>
    <n v="1"/>
    <n v="1"/>
  </r>
  <r>
    <x v="573"/>
    <x v="51"/>
    <x v="3"/>
    <n v="142736449"/>
    <n v="5540246187987"/>
    <s v="CREMERIE"/>
    <d v="2022-06-15T00:00:00"/>
    <n v="2228"/>
    <n v="2228"/>
    <n v="1"/>
    <n v="1"/>
  </r>
  <r>
    <x v="574"/>
    <x v="51"/>
    <x v="4"/>
    <n v="142736456"/>
    <n v="5540246192264"/>
    <s v="CREMERIE"/>
    <d v="2022-07-14T00:00:00"/>
    <n v="1485"/>
    <n v="1485"/>
    <n v="1"/>
    <n v="1"/>
  </r>
  <r>
    <x v="575"/>
    <x v="51"/>
    <x v="4"/>
    <n v="142736456"/>
    <n v="5540246192265"/>
    <s v="CREMERIE"/>
    <d v="2022-07-14T00:00:00"/>
    <n v="297"/>
    <n v="297"/>
    <n v="1"/>
    <n v="1"/>
  </r>
  <r>
    <x v="576"/>
    <x v="51"/>
    <x v="3"/>
    <n v="142736459"/>
    <n v="5540246180522"/>
    <s v="BOULANGERIE"/>
    <d v="2022-06-26T00:00:00"/>
    <n v="279"/>
    <n v="279"/>
    <n v="1"/>
    <n v="1"/>
  </r>
  <r>
    <x v="577"/>
    <x v="51"/>
    <x v="3"/>
    <n v="142736459"/>
    <n v="5540246193409"/>
    <s v="BOULANGERIE"/>
    <d v="2022-06-26T00:00:00"/>
    <n v="65"/>
    <n v="65"/>
    <n v="1"/>
    <n v="1"/>
  </r>
  <r>
    <x v="578"/>
    <x v="51"/>
    <x v="3"/>
    <n v="142736462"/>
    <n v="5540246171759"/>
    <s v="MIX LEGUMES"/>
    <d v="2022-06-19T00:00:00"/>
    <n v="2506"/>
    <n v="2506"/>
    <n v="1"/>
    <n v="1"/>
  </r>
  <r>
    <x v="579"/>
    <x v="51"/>
    <x v="3"/>
    <n v="142736462"/>
    <n v="5540246177132"/>
    <s v="MIX LEGUMES"/>
    <d v="2022-06-19T00:00:00"/>
    <n v="7888"/>
    <n v="7888"/>
    <n v="1"/>
    <n v="1"/>
  </r>
  <r>
    <x v="580"/>
    <x v="51"/>
    <x v="3"/>
    <n v="142736462"/>
    <n v="5540246177133"/>
    <s v="MIX LEGUMES"/>
    <d v="2022-06-19T00:00:00"/>
    <n v="3341"/>
    <n v="3341"/>
    <n v="1"/>
    <n v="1"/>
  </r>
  <r>
    <x v="581"/>
    <x v="51"/>
    <x v="3"/>
    <n v="142736462"/>
    <n v="5540246192518"/>
    <s v="MIX LEGUMES"/>
    <d v="2022-06-19T00:00:00"/>
    <n v="5847"/>
    <n v="3828"/>
    <n v="0.65469471523858391"/>
    <n v="0.65469471523858391"/>
  </r>
  <r>
    <x v="582"/>
    <x v="51"/>
    <x v="4"/>
    <n v="142736463"/>
    <n v="5540246183587"/>
    <s v="MIX LEGUMES"/>
    <d v="2022-07-05T00:00:00"/>
    <n v="502"/>
    <n v="502"/>
    <n v="1"/>
    <n v="1"/>
  </r>
  <r>
    <x v="583"/>
    <x v="51"/>
    <x v="3"/>
    <n v="142736464"/>
    <n v="5540246190097"/>
    <s v="VOLAILLE"/>
    <d v="2022-06-28T00:00:00"/>
    <n v="2319"/>
    <n v="2559"/>
    <n v="1.1034928848641656"/>
    <n v="1.1034928848641656"/>
  </r>
  <r>
    <x v="584"/>
    <x v="52"/>
    <x v="3"/>
    <n v="142736471"/>
    <n v="5540246176295"/>
    <s v="CREMERIE"/>
    <d v="2022-06-16T00:00:00"/>
    <n v="7424"/>
    <n v="7424"/>
    <n v="1"/>
    <n v="1"/>
  </r>
  <r>
    <x v="585"/>
    <x v="52"/>
    <x v="3"/>
    <n v="142736471"/>
    <n v="5540246187987"/>
    <s v="CREMERIE"/>
    <d v="2022-06-16T00:00:00"/>
    <n v="3341"/>
    <n v="3341"/>
    <n v="1"/>
    <n v="1"/>
  </r>
  <r>
    <x v="586"/>
    <x v="52"/>
    <x v="3"/>
    <n v="142736471"/>
    <n v="5540246188200"/>
    <s v="CREMERIE"/>
    <d v="2022-06-16T00:00:00"/>
    <n v="2228"/>
    <n v="2228"/>
    <n v="1"/>
    <n v="1"/>
  </r>
  <r>
    <x v="587"/>
    <x v="52"/>
    <x v="3"/>
    <n v="142736472"/>
    <n v="5540246172978"/>
    <s v="CREMERIE"/>
    <d v="2022-06-16T00:00:00"/>
    <n v="836"/>
    <n v="836"/>
    <n v="1"/>
    <n v="1"/>
  </r>
  <r>
    <x v="588"/>
    <x v="52"/>
    <x v="3"/>
    <n v="142736474"/>
    <n v="5540246188200"/>
    <s v="CREMERIE"/>
    <d v="2022-06-15T00:00:00"/>
    <n v="483"/>
    <n v="483"/>
    <n v="1"/>
    <n v="1"/>
  </r>
  <r>
    <x v="589"/>
    <x v="53"/>
    <x v="3"/>
    <n v="142736489"/>
    <n v="5540246176295"/>
    <s v="CREMERIE"/>
    <d v="2022-06-19T00:00:00"/>
    <n v="7424"/>
    <n v="7387"/>
    <n v="0.99501616379310343"/>
    <n v="0.99501616379310343"/>
  </r>
  <r>
    <x v="590"/>
    <x v="53"/>
    <x v="3"/>
    <n v="142736489"/>
    <n v="5540246187987"/>
    <s v="CREMERIE"/>
    <d v="2022-06-19T00:00:00"/>
    <n v="4455"/>
    <n v="4455"/>
    <n v="1"/>
    <n v="1"/>
  </r>
  <r>
    <x v="591"/>
    <x v="53"/>
    <x v="3"/>
    <n v="142736490"/>
    <n v="5540246172669"/>
    <s v="CREMERIE"/>
    <d v="2022-06-19T00:00:00"/>
    <n v="279"/>
    <n v="279"/>
    <n v="1"/>
    <n v="1"/>
  </r>
  <r>
    <x v="592"/>
    <x v="53"/>
    <x v="3"/>
    <n v="142736490"/>
    <n v="5540246174174"/>
    <s v="CREMERIE"/>
    <d v="2022-06-19T00:00:00"/>
    <n v="464"/>
    <n v="464"/>
    <n v="1"/>
    <n v="1"/>
  </r>
  <r>
    <x v="593"/>
    <x v="53"/>
    <x v="3"/>
    <n v="142736490"/>
    <n v="5540246176699"/>
    <s v="CREMERIE"/>
    <d v="2022-06-19T00:00:00"/>
    <n v="2088"/>
    <n v="2088"/>
    <n v="1"/>
    <n v="1"/>
  </r>
  <r>
    <x v="594"/>
    <x v="53"/>
    <x v="3"/>
    <n v="142736490"/>
    <n v="5540246188175"/>
    <s v="CREMERIE"/>
    <d v="2022-06-19T00:00:00"/>
    <n v="116"/>
    <n v="116"/>
    <n v="1"/>
    <n v="1"/>
  </r>
  <r>
    <x v="595"/>
    <x v="53"/>
    <x v="3"/>
    <n v="142736493"/>
    <n v="5540246185429"/>
    <s v="CREMERIE"/>
    <d v="2022-06-19T00:00:00"/>
    <n v="70"/>
    <n v="70"/>
    <n v="1"/>
    <n v="1"/>
  </r>
  <r>
    <x v="596"/>
    <x v="53"/>
    <x v="3"/>
    <n v="142736493"/>
    <n v="5540246186325"/>
    <s v="CREMERIE"/>
    <d v="2022-06-19T00:00:00"/>
    <n v="279"/>
    <n v="279"/>
    <n v="1"/>
    <n v="1"/>
  </r>
  <r>
    <x v="597"/>
    <x v="53"/>
    <x v="3"/>
    <n v="142736499"/>
    <n v="5540246173906"/>
    <s v="VOLAILLE"/>
    <d v="2022-06-27T00:00:00"/>
    <n v="1634"/>
    <n v="1634"/>
    <n v="1"/>
    <n v="1"/>
  </r>
  <r>
    <x v="598"/>
    <x v="53"/>
    <x v="3"/>
    <n v="142736499"/>
    <n v="5540246181016"/>
    <s v="VOLAILLE"/>
    <d v="2022-06-27T00:00:00"/>
    <n v="6237"/>
    <n v="6237"/>
    <n v="1"/>
    <n v="1"/>
  </r>
  <r>
    <x v="599"/>
    <x v="53"/>
    <x v="4"/>
    <n v="142736502"/>
    <n v="5540246177376"/>
    <s v="BOULANGERIE"/>
    <d v="2022-07-04T00:00:00"/>
    <n v="1420"/>
    <n v="1420"/>
    <n v="1"/>
    <n v="1"/>
  </r>
  <r>
    <x v="600"/>
    <x v="54"/>
    <x v="3"/>
    <n v="142746514"/>
    <n v="5540246176699"/>
    <s v="CREMERIE"/>
    <d v="2022-06-20T00:00:00"/>
    <n v="4176"/>
    <n v="4176"/>
    <n v="1"/>
    <n v="1"/>
  </r>
  <r>
    <x v="601"/>
    <x v="54"/>
    <x v="3"/>
    <n v="142746514"/>
    <n v="5540246188175"/>
    <s v="CREMERIE"/>
    <d v="2022-06-20T00:00:00"/>
    <n v="93"/>
    <n v="93"/>
    <n v="1"/>
    <n v="1"/>
  </r>
  <r>
    <x v="602"/>
    <x v="54"/>
    <x v="3"/>
    <n v="142746515"/>
    <n v="5540246171933"/>
    <s v="CREMERIE"/>
    <d v="2022-06-20T00:00:00"/>
    <n v="557"/>
    <n v="557"/>
    <n v="1"/>
    <n v="1"/>
  </r>
  <r>
    <x v="603"/>
    <x v="54"/>
    <x v="3"/>
    <n v="142746516"/>
    <n v="5540246171759"/>
    <s v="MIX LEGUMES"/>
    <d v="2022-06-23T00:00:00"/>
    <n v="2506"/>
    <n v="2506"/>
    <n v="1"/>
    <n v="1"/>
  </r>
  <r>
    <x v="604"/>
    <x v="54"/>
    <x v="3"/>
    <n v="142746516"/>
    <n v="5540246177132"/>
    <s v="MIX LEGUMES"/>
    <d v="2022-06-23T00:00:00"/>
    <n v="6960"/>
    <n v="6960"/>
    <n v="1"/>
    <n v="1"/>
  </r>
  <r>
    <x v="605"/>
    <x v="54"/>
    <x v="3"/>
    <n v="142746516"/>
    <n v="5540246177133"/>
    <s v="MIX LEGUMES"/>
    <d v="2022-06-23T00:00:00"/>
    <n v="7796"/>
    <n v="7796"/>
    <n v="1"/>
    <n v="1"/>
  </r>
  <r>
    <x v="606"/>
    <x v="54"/>
    <x v="3"/>
    <n v="142746517"/>
    <n v="5540246183562"/>
    <s v="MIX LEGUMES"/>
    <d v="2022-06-20T00:00:00"/>
    <n v="12528"/>
    <n v="12528"/>
    <n v="1"/>
    <n v="1"/>
  </r>
  <r>
    <x v="607"/>
    <x v="54"/>
    <x v="3"/>
    <n v="142746524"/>
    <n v="5540246181061"/>
    <s v="VOLAILLE"/>
    <d v="2022-06-28T00:00:00"/>
    <n v="3308"/>
    <n v="3308"/>
    <n v="1"/>
    <n v="1"/>
  </r>
  <r>
    <x v="608"/>
    <x v="54"/>
    <x v="3"/>
    <n v="142746524"/>
    <n v="5540246183547"/>
    <s v="VOLAILLE"/>
    <d v="2022-06-28T00:00:00"/>
    <n v="1114"/>
    <n v="1114"/>
    <n v="1"/>
    <n v="1"/>
  </r>
  <r>
    <x v="609"/>
    <x v="54"/>
    <x v="3"/>
    <n v="142746524"/>
    <n v="5540246185278"/>
    <s v="VOLAILLE"/>
    <d v="2022-06-28T00:00:00"/>
    <n v="2239"/>
    <n v="2239"/>
    <n v="1"/>
    <n v="1"/>
  </r>
  <r>
    <x v="610"/>
    <x v="55"/>
    <x v="3"/>
    <n v="142746542"/>
    <n v="5540246192907"/>
    <s v="VOLAILLE"/>
    <d v="2022-06-19T00:00:00"/>
    <n v="2228"/>
    <n v="2228"/>
    <n v="1"/>
    <n v="1"/>
  </r>
  <r>
    <x v="611"/>
    <x v="55"/>
    <x v="3"/>
    <n v="142746545"/>
    <n v="5540246171933"/>
    <s v="CREMERIE"/>
    <d v="2022-06-21T00:00:00"/>
    <n v="557"/>
    <n v="557"/>
    <n v="1"/>
    <n v="1"/>
  </r>
  <r>
    <x v="612"/>
    <x v="55"/>
    <x v="3"/>
    <n v="142746545"/>
    <n v="5540246176294"/>
    <s v="CREMERIE"/>
    <d v="2022-06-21T00:00:00"/>
    <n v="2970"/>
    <n v="2970"/>
    <n v="1"/>
    <n v="1"/>
  </r>
  <r>
    <x v="613"/>
    <x v="55"/>
    <x v="3"/>
    <n v="142746545"/>
    <n v="5540246176295"/>
    <s v="CREMERIE"/>
    <d v="2022-06-21T00:00:00"/>
    <n v="7424"/>
    <n v="7424"/>
    <n v="1"/>
    <n v="1"/>
  </r>
  <r>
    <x v="614"/>
    <x v="55"/>
    <x v="3"/>
    <n v="142746545"/>
    <n v="5540246187987"/>
    <s v="CREMERIE"/>
    <d v="2022-06-21T00:00:00"/>
    <n v="2228"/>
    <n v="2228"/>
    <n v="1"/>
    <n v="1"/>
  </r>
  <r>
    <x v="615"/>
    <x v="55"/>
    <x v="3"/>
    <n v="142746545"/>
    <n v="5540246188200"/>
    <s v="CREMERIE"/>
    <d v="2022-06-21T00:00:00"/>
    <n v="743"/>
    <n v="743"/>
    <n v="1"/>
    <n v="1"/>
  </r>
  <r>
    <x v="616"/>
    <x v="55"/>
    <x v="3"/>
    <n v="142746546"/>
    <n v="5540246176699"/>
    <s v="CREMERIE"/>
    <d v="2022-06-21T00:00:00"/>
    <n v="4176"/>
    <n v="4176"/>
    <n v="1"/>
    <n v="1"/>
  </r>
  <r>
    <x v="617"/>
    <x v="56"/>
    <x v="3"/>
    <n v="142746569"/>
    <n v="5540246172978"/>
    <s v="CREMERIE"/>
    <d v="2022-06-22T00:00:00"/>
    <n v="836"/>
    <n v="836"/>
    <n v="1"/>
    <n v="1"/>
  </r>
  <r>
    <x v="618"/>
    <x v="56"/>
    <x v="3"/>
    <n v="142746570"/>
    <n v="5540246176295"/>
    <s v="CREMERIE"/>
    <d v="2022-06-22T00:00:00"/>
    <n v="7424"/>
    <n v="7424"/>
    <n v="1"/>
    <n v="1"/>
  </r>
  <r>
    <x v="619"/>
    <x v="56"/>
    <x v="3"/>
    <n v="142746570"/>
    <n v="5540246187987"/>
    <s v="CREMERIE"/>
    <d v="2022-06-22T00:00:00"/>
    <n v="2228"/>
    <n v="2228"/>
    <n v="1"/>
    <n v="1"/>
  </r>
  <r>
    <x v="620"/>
    <x v="56"/>
    <x v="3"/>
    <n v="142746570"/>
    <n v="5540246188200"/>
    <s v="CREMERIE"/>
    <d v="2022-06-22T00:00:00"/>
    <n v="743"/>
    <n v="743"/>
    <n v="1"/>
    <n v="1"/>
  </r>
  <r>
    <x v="621"/>
    <x v="56"/>
    <x v="4"/>
    <n v="142746575"/>
    <n v="5540246170256"/>
    <s v="BOULANGERIE"/>
    <d v="2022-07-05T00:00:00"/>
    <n v="2998"/>
    <n v="2998"/>
    <n v="1"/>
    <n v="1"/>
  </r>
  <r>
    <x v="622"/>
    <x v="56"/>
    <x v="4"/>
    <n v="142746575"/>
    <n v="5540246171888"/>
    <s v="BOULANGERIE"/>
    <d v="2022-07-05T00:00:00"/>
    <n v="650"/>
    <n v="650"/>
    <n v="1"/>
    <n v="1"/>
  </r>
  <r>
    <x v="623"/>
    <x v="57"/>
    <x v="3"/>
    <n v="142746588"/>
    <n v="5540246172978"/>
    <s v="CREMERIE"/>
    <d v="2022-06-23T00:00:00"/>
    <n v="418"/>
    <n v="418"/>
    <n v="1"/>
    <n v="1"/>
  </r>
  <r>
    <x v="624"/>
    <x v="57"/>
    <x v="3"/>
    <n v="142746588"/>
    <n v="5540246174174"/>
    <s v="CREMERIE"/>
    <d v="2022-06-23T00:00:00"/>
    <n v="232"/>
    <n v="232"/>
    <n v="1"/>
    <n v="1"/>
  </r>
  <r>
    <x v="625"/>
    <x v="57"/>
    <x v="3"/>
    <n v="142746588"/>
    <n v="5540246176699"/>
    <s v="CREMERIE"/>
    <d v="2022-06-23T00:00:00"/>
    <n v="4176"/>
    <n v="4176"/>
    <n v="1"/>
    <n v="1"/>
  </r>
  <r>
    <x v="626"/>
    <x v="57"/>
    <x v="3"/>
    <n v="142746588"/>
    <n v="5540246188175"/>
    <s v="CREMERIE"/>
    <d v="2022-06-23T00:00:00"/>
    <n v="93"/>
    <n v="93"/>
    <n v="1"/>
    <n v="1"/>
  </r>
  <r>
    <x v="627"/>
    <x v="57"/>
    <x v="3"/>
    <n v="142746590"/>
    <n v="5540246176295"/>
    <s v="CREMERIE"/>
    <d v="2022-06-23T00:00:00"/>
    <n v="7424"/>
    <n v="7424"/>
    <n v="1"/>
    <n v="1"/>
  </r>
  <r>
    <x v="628"/>
    <x v="57"/>
    <x v="3"/>
    <n v="142746590"/>
    <n v="5540246187987"/>
    <s v="CREMERIE"/>
    <d v="2022-06-23T00:00:00"/>
    <n v="4455"/>
    <n v="4455"/>
    <n v="1"/>
    <n v="1"/>
  </r>
  <r>
    <x v="629"/>
    <x v="57"/>
    <x v="3"/>
    <n v="142746590"/>
    <n v="5540246188200"/>
    <s v="CREMERIE"/>
    <d v="2022-06-23T00:00:00"/>
    <n v="743"/>
    <n v="743"/>
    <n v="1"/>
    <n v="1"/>
  </r>
  <r>
    <x v="630"/>
    <x v="58"/>
    <x v="3"/>
    <n v="142746606"/>
    <n v="5540246172978"/>
    <s v="CREMERIE"/>
    <d v="2022-06-26T00:00:00"/>
    <n v="418"/>
    <n v="418"/>
    <n v="1"/>
    <n v="1"/>
  </r>
  <r>
    <x v="631"/>
    <x v="58"/>
    <x v="3"/>
    <n v="142746606"/>
    <n v="5540246174174"/>
    <s v="CREMERIE"/>
    <d v="2022-06-26T00:00:00"/>
    <n v="232"/>
    <n v="232"/>
    <n v="1"/>
    <n v="1"/>
  </r>
  <r>
    <x v="632"/>
    <x v="58"/>
    <x v="3"/>
    <n v="142746608"/>
    <n v="5540246171933"/>
    <s v="CREMERIE"/>
    <d v="2022-06-26T00:00:00"/>
    <n v="279"/>
    <n v="279"/>
    <n v="1"/>
    <n v="1"/>
  </r>
  <r>
    <x v="633"/>
    <x v="58"/>
    <x v="3"/>
    <n v="142746608"/>
    <n v="5540246176294"/>
    <s v="CREMERIE"/>
    <d v="2022-06-26T00:00:00"/>
    <n v="1485"/>
    <n v="1485"/>
    <n v="1"/>
    <n v="1"/>
  </r>
  <r>
    <x v="634"/>
    <x v="58"/>
    <x v="3"/>
    <n v="142746608"/>
    <n v="5540246176295"/>
    <s v="CREMERIE"/>
    <d v="2022-06-26T00:00:00"/>
    <n v="7424"/>
    <n v="7424"/>
    <n v="1"/>
    <n v="1"/>
  </r>
  <r>
    <x v="635"/>
    <x v="58"/>
    <x v="3"/>
    <n v="142746608"/>
    <n v="5540246187987"/>
    <s v="CREMERIE"/>
    <d v="2022-06-26T00:00:00"/>
    <n v="2228"/>
    <n v="2228"/>
    <n v="1"/>
    <n v="1"/>
  </r>
  <r>
    <x v="636"/>
    <x v="58"/>
    <x v="3"/>
    <n v="142746611"/>
    <n v="5540246185429"/>
    <s v="CREMERIE"/>
    <d v="2022-06-27T00:00:00"/>
    <n v="140"/>
    <n v="140"/>
    <n v="1"/>
    <n v="1"/>
  </r>
  <r>
    <x v="637"/>
    <x v="58"/>
    <x v="3"/>
    <n v="142746611"/>
    <n v="5540246186325"/>
    <s v="CREMERIE"/>
    <d v="2022-06-27T00:00:00"/>
    <n v="140"/>
    <n v="140"/>
    <n v="1"/>
    <n v="1"/>
  </r>
  <r>
    <x v="638"/>
    <x v="58"/>
    <x v="3"/>
    <n v="142746612"/>
    <n v="5540246174095"/>
    <s v="CREMERIE"/>
    <d v="2022-06-29T00:00:00"/>
    <n v="140"/>
    <n v="140"/>
    <n v="1"/>
    <n v="1"/>
  </r>
  <r>
    <x v="639"/>
    <x v="58"/>
    <x v="3"/>
    <n v="142746612"/>
    <n v="5540246175050"/>
    <s v="CREMERIE"/>
    <d v="2022-06-29T00:00:00"/>
    <n v="279"/>
    <n v="279"/>
    <n v="1"/>
    <n v="1"/>
  </r>
  <r>
    <x v="640"/>
    <x v="59"/>
    <x v="3"/>
    <n v="142756621"/>
    <n v="5540246176699"/>
    <s v="CREMERIE"/>
    <d v="2022-06-27T00:00:00"/>
    <n v="2088"/>
    <n v="2088"/>
    <n v="1"/>
    <n v="1"/>
  </r>
  <r>
    <x v="641"/>
    <x v="59"/>
    <x v="2"/>
    <n v="142756622"/>
    <n v="5540246194478"/>
    <s v="EMBALLAGES"/>
    <d v="2022-08-16T00:00:00"/>
    <n v="724"/>
    <n v="724"/>
    <n v="1"/>
    <n v="1"/>
  </r>
  <r>
    <x v="642"/>
    <x v="59"/>
    <x v="3"/>
    <n v="142756623"/>
    <n v="5540246171759"/>
    <s v="MIX LEGUMES"/>
    <d v="2022-06-30T00:00:00"/>
    <n v="3759"/>
    <n v="3759"/>
    <n v="1"/>
    <n v="1"/>
  </r>
  <r>
    <x v="643"/>
    <x v="59"/>
    <x v="3"/>
    <n v="142756623"/>
    <n v="5540246177132"/>
    <s v="MIX LEGUMES"/>
    <d v="2022-06-30T00:00:00"/>
    <n v="7424"/>
    <n v="7424"/>
    <n v="1"/>
    <n v="1"/>
  </r>
  <r>
    <x v="644"/>
    <x v="59"/>
    <x v="3"/>
    <n v="142756623"/>
    <n v="5540246177133"/>
    <s v="MIX LEGUMES"/>
    <d v="2022-06-30T00:00:00"/>
    <n v="2784"/>
    <n v="2784"/>
    <n v="1"/>
    <n v="1"/>
  </r>
  <r>
    <x v="645"/>
    <x v="59"/>
    <x v="3"/>
    <n v="142756623"/>
    <n v="5540246183542"/>
    <s v="MIX LEGUMES"/>
    <d v="2022-06-30T00:00:00"/>
    <n v="1253"/>
    <n v="1253"/>
    <n v="1"/>
    <n v="1"/>
  </r>
  <r>
    <x v="646"/>
    <x v="59"/>
    <x v="3"/>
    <n v="142756623"/>
    <n v="5540246192518"/>
    <s v="MIX LEGUMES"/>
    <d v="2022-06-30T00:00:00"/>
    <n v="5847"/>
    <n v="5847"/>
    <n v="1"/>
    <n v="1"/>
  </r>
  <r>
    <x v="647"/>
    <x v="60"/>
    <x v="3"/>
    <n v="142756629"/>
    <n v="5540246171933"/>
    <s v="CREMERIE"/>
    <d v="2022-06-28T00:00:00"/>
    <n v="557"/>
    <n v="557"/>
    <n v="1"/>
    <n v="1"/>
  </r>
  <r>
    <x v="648"/>
    <x v="61"/>
    <x v="3"/>
    <n v="142756639"/>
    <n v="5540246171933"/>
    <s v="CREMERIE"/>
    <d v="2022-06-29T00:00:00"/>
    <n v="557"/>
    <n v="557"/>
    <n v="1"/>
    <n v="1"/>
  </r>
  <r>
    <x v="649"/>
    <x v="61"/>
    <x v="3"/>
    <n v="142756639"/>
    <n v="5540246176294"/>
    <s v="CREMERIE"/>
    <d v="2022-06-29T00:00:00"/>
    <n v="1485"/>
    <n v="1448"/>
    <n v="0.97508417508417511"/>
    <n v="0.97508417508417511"/>
  </r>
  <r>
    <x v="650"/>
    <x v="61"/>
    <x v="3"/>
    <n v="142756639"/>
    <n v="5540246176295"/>
    <s v="CREMERIE"/>
    <d v="2022-06-29T00:00:00"/>
    <n v="5568"/>
    <n v="5568"/>
    <n v="1"/>
    <n v="1"/>
  </r>
  <r>
    <x v="651"/>
    <x v="61"/>
    <x v="3"/>
    <n v="142756639"/>
    <n v="5540246187987"/>
    <s v="CREMERIE"/>
    <d v="2022-06-29T00:00:00"/>
    <n v="1114"/>
    <n v="1114"/>
    <n v="1"/>
    <n v="1"/>
  </r>
  <r>
    <x v="652"/>
    <x v="61"/>
    <x v="3"/>
    <n v="142756639"/>
    <n v="5540246188200"/>
    <s v="CREMERIE"/>
    <d v="2022-06-29T00:00:00"/>
    <n v="1485"/>
    <n v="1485"/>
    <n v="1"/>
    <n v="1"/>
  </r>
  <r>
    <x v="653"/>
    <x v="61"/>
    <x v="3"/>
    <n v="142756640"/>
    <n v="5540246172978"/>
    <s v="CREMERIE"/>
    <d v="2022-06-29T00:00:00"/>
    <n v="418"/>
    <n v="418"/>
    <n v="1"/>
    <n v="1"/>
  </r>
  <r>
    <x v="654"/>
    <x v="61"/>
    <x v="3"/>
    <n v="142756640"/>
    <n v="5540246174174"/>
    <s v="CREMERIE"/>
    <d v="2022-06-29T00:00:00"/>
    <n v="232"/>
    <n v="232"/>
    <n v="1"/>
    <n v="1"/>
  </r>
  <r>
    <x v="655"/>
    <x v="61"/>
    <x v="3"/>
    <n v="142756640"/>
    <n v="5540246176699"/>
    <s v="CREMERIE"/>
    <d v="2022-06-29T00:00:00"/>
    <n v="2088"/>
    <n v="2088"/>
    <n v="1"/>
    <n v="1"/>
  </r>
  <r>
    <x v="656"/>
    <x v="62"/>
    <x v="3"/>
    <n v="142756658"/>
    <n v="5540246171933"/>
    <s v="CREMERIE"/>
    <d v="2022-06-30T00:00:00"/>
    <n v="1114"/>
    <n v="1114"/>
    <n v="1"/>
    <n v="1"/>
  </r>
  <r>
    <x v="657"/>
    <x v="62"/>
    <x v="3"/>
    <n v="142756658"/>
    <n v="5540246176294"/>
    <s v="CREMERIE"/>
    <d v="2022-06-30T00:00:00"/>
    <n v="2228"/>
    <n v="2228"/>
    <n v="1"/>
    <n v="1"/>
  </r>
  <r>
    <x v="658"/>
    <x v="62"/>
    <x v="3"/>
    <n v="142756658"/>
    <n v="5540246176295"/>
    <s v="CREMERIE"/>
    <d v="2022-06-30T00:00:00"/>
    <n v="11136"/>
    <n v="11136"/>
    <n v="1"/>
    <n v="1"/>
  </r>
  <r>
    <x v="659"/>
    <x v="62"/>
    <x v="3"/>
    <n v="142756658"/>
    <n v="5540246187987"/>
    <s v="CREMERIE"/>
    <d v="2022-06-30T00:00:00"/>
    <n v="5568"/>
    <n v="5568"/>
    <n v="1"/>
    <n v="1"/>
  </r>
  <r>
    <x v="660"/>
    <x v="62"/>
    <x v="3"/>
    <n v="142756658"/>
    <n v="5540246188200"/>
    <s v="CREMERIE"/>
    <d v="2022-06-30T00:00:00"/>
    <n v="743"/>
    <n v="743"/>
    <n v="1"/>
    <n v="1"/>
  </r>
  <r>
    <x v="661"/>
    <x v="62"/>
    <x v="3"/>
    <n v="142756659"/>
    <n v="5540246172539"/>
    <s v="CREMERIE"/>
    <d v="2022-06-30T00:00:00"/>
    <n v="35"/>
    <n v="35"/>
    <n v="1"/>
    <n v="1"/>
  </r>
  <r>
    <x v="662"/>
    <x v="62"/>
    <x v="3"/>
    <n v="142756659"/>
    <n v="5540246172669"/>
    <s v="CREMERIE"/>
    <d v="2022-06-30T00:00:00"/>
    <n v="140"/>
    <n v="140"/>
    <n v="1"/>
    <n v="1"/>
  </r>
  <r>
    <x v="663"/>
    <x v="62"/>
    <x v="3"/>
    <n v="142756659"/>
    <n v="5540246172978"/>
    <s v="CREMERIE"/>
    <d v="2022-06-30T00:00:00"/>
    <n v="836"/>
    <n v="836"/>
    <n v="1"/>
    <n v="1"/>
  </r>
  <r>
    <x v="664"/>
    <x v="62"/>
    <x v="3"/>
    <n v="142756659"/>
    <n v="5540246174174"/>
    <s v="CREMERIE"/>
    <d v="2022-06-30T00:00:00"/>
    <n v="464"/>
    <n v="464"/>
    <n v="1"/>
    <n v="1"/>
  </r>
  <r>
    <x v="665"/>
    <x v="62"/>
    <x v="3"/>
    <n v="142756659"/>
    <n v="5540246176699"/>
    <s v="CREMERIE"/>
    <d v="2022-06-30T00:00:00"/>
    <n v="4176"/>
    <n v="4176"/>
    <n v="1"/>
    <n v="1"/>
  </r>
  <r>
    <x v="666"/>
    <x v="62"/>
    <x v="3"/>
    <n v="142756659"/>
    <n v="5540246188175"/>
    <s v="CREMERIE"/>
    <d v="2022-06-30T00:00:00"/>
    <n v="232"/>
    <n v="232"/>
    <n v="1"/>
    <n v="1"/>
  </r>
  <r>
    <x v="667"/>
    <x v="62"/>
    <x v="3"/>
    <n v="142756659"/>
    <n v="5540246192102"/>
    <s v="CREMERIE"/>
    <d v="2022-06-30T00:00:00"/>
    <n v="2005"/>
    <n v="2005"/>
    <n v="1"/>
    <n v="1"/>
  </r>
  <r>
    <x v="668"/>
    <x v="62"/>
    <x v="4"/>
    <n v="142756660"/>
    <n v="5540246174095"/>
    <s v="CREMERIE"/>
    <d v="2022-07-05T00:00:00"/>
    <n v="70"/>
    <n v="70"/>
    <n v="1"/>
    <n v="1"/>
  </r>
  <r>
    <x v="669"/>
    <x v="62"/>
    <x v="4"/>
    <n v="142756660"/>
    <n v="5540246175047"/>
    <s v="CREMERIE"/>
    <d v="2022-07-05T00:00:00"/>
    <n v="140"/>
    <n v="140"/>
    <n v="1"/>
    <n v="1"/>
  </r>
  <r>
    <x v="670"/>
    <x v="62"/>
    <x v="4"/>
    <n v="142756660"/>
    <n v="5540246175049"/>
    <s v="CREMERIE"/>
    <d v="2022-07-05T00:00:00"/>
    <n v="557"/>
    <n v="557"/>
    <n v="1"/>
    <n v="1"/>
  </r>
  <r>
    <x v="671"/>
    <x v="62"/>
    <x v="4"/>
    <n v="142756660"/>
    <n v="5540246175050"/>
    <s v="CREMERIE"/>
    <d v="2022-07-05T00:00:00"/>
    <n v="836"/>
    <n v="836"/>
    <n v="1"/>
    <n v="1"/>
  </r>
  <r>
    <x v="672"/>
    <x v="62"/>
    <x v="4"/>
    <n v="142756660"/>
    <n v="5540246190743"/>
    <s v="CREMERIE"/>
    <d v="2022-07-05T00:00:00"/>
    <n v="140"/>
    <n v="140"/>
    <n v="1"/>
    <n v="1"/>
  </r>
  <r>
    <x v="673"/>
    <x v="63"/>
    <x v="4"/>
    <n v="142756672"/>
    <n v="5540246171933"/>
    <s v="CREMERIE"/>
    <d v="2022-07-03T00:00:00"/>
    <n v="557"/>
    <s v="0"/>
    <n v="0"/>
    <n v="0"/>
  </r>
  <r>
    <x v="674"/>
    <x v="63"/>
    <x v="4"/>
    <n v="142756672"/>
    <n v="5540246176294"/>
    <s v="CREMERIE"/>
    <d v="2022-07-03T00:00:00"/>
    <n v="2970"/>
    <s v="0"/>
    <n v="0"/>
    <n v="0"/>
  </r>
  <r>
    <x v="675"/>
    <x v="63"/>
    <x v="4"/>
    <n v="142756672"/>
    <n v="5540246176295"/>
    <s v="CREMERIE"/>
    <d v="2022-07-03T00:00:00"/>
    <n v="7424"/>
    <s v="0"/>
    <n v="0"/>
    <n v="0"/>
  </r>
  <r>
    <x v="676"/>
    <x v="63"/>
    <x v="4"/>
    <n v="142756672"/>
    <n v="5540246187987"/>
    <s v="CREMERIE"/>
    <d v="2022-07-03T00:00:00"/>
    <n v="6682"/>
    <s v="0"/>
    <n v="0"/>
    <n v="0"/>
  </r>
  <r>
    <x v="677"/>
    <x v="63"/>
    <x v="4"/>
    <n v="142756672"/>
    <n v="5540246188200"/>
    <s v="CREMERIE"/>
    <d v="2022-07-03T00:00:00"/>
    <n v="1485"/>
    <s v="0"/>
    <n v="0"/>
    <n v="0"/>
  </r>
  <r>
    <x v="678"/>
    <x v="63"/>
    <x v="4"/>
    <n v="142756674"/>
    <n v="5540246172978"/>
    <s v="CREMERIE"/>
    <d v="2022-07-03T00:00:00"/>
    <n v="836"/>
    <s v="0"/>
    <n v="0"/>
    <n v="0"/>
  </r>
  <r>
    <x v="679"/>
    <x v="63"/>
    <x v="4"/>
    <n v="142756674"/>
    <n v="5540246174174"/>
    <s v="CREMERIE"/>
    <d v="2022-07-03T00:00:00"/>
    <n v="464"/>
    <s v="0"/>
    <n v="0"/>
    <n v="0"/>
  </r>
  <r>
    <x v="680"/>
    <x v="63"/>
    <x v="4"/>
    <n v="142756674"/>
    <n v="5540246176699"/>
    <s v="CREMERIE"/>
    <d v="2022-07-03T00:00:00"/>
    <n v="3132"/>
    <s v="0"/>
    <n v="0"/>
    <n v="0"/>
  </r>
  <r>
    <x v="681"/>
    <x v="63"/>
    <x v="4"/>
    <n v="142756677"/>
    <n v="5540246185429"/>
    <s v="CREMERIE"/>
    <d v="2022-07-04T00:00:00"/>
    <n v="140"/>
    <n v="140"/>
    <n v="1"/>
    <n v="1"/>
  </r>
  <r>
    <x v="682"/>
    <x v="63"/>
    <x v="4"/>
    <n v="142756677"/>
    <n v="5540246186325"/>
    <s v="CREMERIE"/>
    <d v="2022-07-04T00:00:00"/>
    <n v="140"/>
    <n v="140"/>
    <n v="1"/>
    <n v="1"/>
  </r>
  <r>
    <x v="683"/>
    <x v="63"/>
    <x v="4"/>
    <n v="142756694"/>
    <n v="5540246182684"/>
    <s v="BOULANGERIE"/>
    <d v="2022-07-07T00:00:00"/>
    <n v="325"/>
    <n v="325"/>
    <n v="1"/>
    <n v="1"/>
  </r>
  <r>
    <x v="684"/>
    <x v="63"/>
    <x v="4"/>
    <n v="142756694"/>
    <n v="5540246183844"/>
    <s v="BOULANGERIE"/>
    <d v="2022-07-07T00:00:00"/>
    <n v="93"/>
    <n v="93"/>
    <n v="1"/>
    <n v="1"/>
  </r>
  <r>
    <x v="685"/>
    <x v="63"/>
    <x v="4"/>
    <n v="142756696"/>
    <n v="5540246192209"/>
    <s v="MIX LEGUMES"/>
    <d v="2022-07-07T00:00:00"/>
    <n v="1114"/>
    <n v="1114"/>
    <n v="1"/>
    <n v="1"/>
  </r>
  <r>
    <x v="686"/>
    <x v="63"/>
    <x v="4"/>
    <n v="142756696"/>
    <n v="5540246192831"/>
    <s v="MIX LEGUMES"/>
    <d v="2022-07-07T00:00:00"/>
    <n v="1300"/>
    <n v="1300"/>
    <n v="1"/>
    <n v="1"/>
  </r>
  <r>
    <x v="687"/>
    <x v="64"/>
    <x v="4"/>
    <n v="142766701"/>
    <n v="5540246172669"/>
    <s v="CREMERIE"/>
    <d v="2022-07-04T00:00:00"/>
    <n v="140"/>
    <n v="140"/>
    <n v="1"/>
    <n v="1"/>
  </r>
  <r>
    <x v="688"/>
    <x v="64"/>
    <x v="4"/>
    <n v="142766701"/>
    <n v="5540246174174"/>
    <s v="CREMERIE"/>
    <d v="2022-07-04T00:00:00"/>
    <n v="232"/>
    <n v="232"/>
    <n v="1"/>
    <n v="1"/>
  </r>
  <r>
    <x v="689"/>
    <x v="64"/>
    <x v="4"/>
    <n v="142766701"/>
    <n v="5540246176699"/>
    <s v="CREMERIE"/>
    <d v="2022-07-04T00:00:00"/>
    <n v="4176"/>
    <n v="4176"/>
    <n v="1"/>
    <n v="1"/>
  </r>
  <r>
    <x v="690"/>
    <x v="64"/>
    <x v="4"/>
    <n v="142766701"/>
    <n v="5540246188175"/>
    <s v="CREMERIE"/>
    <d v="2022-07-04T00:00:00"/>
    <n v="116"/>
    <n v="116"/>
    <n v="1"/>
    <n v="1"/>
  </r>
  <r>
    <x v="691"/>
    <x v="64"/>
    <x v="4"/>
    <n v="142766702"/>
    <n v="5540246176295"/>
    <s v="CREMERIE"/>
    <d v="2022-07-04T00:00:00"/>
    <n v="4455"/>
    <n v="4455"/>
    <n v="1"/>
    <n v="1"/>
  </r>
  <r>
    <x v="692"/>
    <x v="64"/>
    <x v="4"/>
    <n v="142766702"/>
    <n v="5540246187987"/>
    <s v="CREMERIE"/>
    <d v="2022-07-04T00:00:00"/>
    <n v="4455"/>
    <n v="4455"/>
    <n v="1"/>
    <n v="1"/>
  </r>
  <r>
    <x v="693"/>
    <x v="64"/>
    <x v="4"/>
    <n v="142766702"/>
    <n v="5540246188200"/>
    <s v="CREMERIE"/>
    <d v="2022-07-04T00:00:00"/>
    <n v="743"/>
    <n v="743"/>
    <n v="1"/>
    <n v="1"/>
  </r>
  <r>
    <x v="694"/>
    <x v="64"/>
    <x v="4"/>
    <n v="142766704"/>
    <n v="5540246174095"/>
    <s v="CREMERIE"/>
    <d v="2022-07-07T00:00:00"/>
    <n v="70"/>
    <n v="70"/>
    <n v="1"/>
    <n v="1"/>
  </r>
  <r>
    <x v="695"/>
    <x v="64"/>
    <x v="4"/>
    <n v="142766704"/>
    <n v="5540246175047"/>
    <s v="CREMERIE"/>
    <d v="2022-07-07T00:00:00"/>
    <n v="140"/>
    <n v="140"/>
    <n v="1"/>
    <n v="1"/>
  </r>
  <r>
    <x v="696"/>
    <x v="64"/>
    <x v="4"/>
    <n v="142766704"/>
    <n v="5540246175049"/>
    <s v="CREMERIE"/>
    <d v="2022-07-07T00:00:00"/>
    <n v="279"/>
    <n v="279"/>
    <n v="1"/>
    <n v="1"/>
  </r>
  <r>
    <x v="697"/>
    <x v="64"/>
    <x v="4"/>
    <n v="142766704"/>
    <n v="5540246175050"/>
    <s v="CREMERIE"/>
    <d v="2022-07-07T00:00:00"/>
    <n v="279"/>
    <n v="279"/>
    <n v="1"/>
    <n v="1"/>
  </r>
  <r>
    <x v="698"/>
    <x v="64"/>
    <x v="4"/>
    <n v="142766704"/>
    <n v="5540246190743"/>
    <s v="CREMERIE"/>
    <d v="2022-07-07T00:00:00"/>
    <n v="140"/>
    <n v="140"/>
    <n v="1"/>
    <n v="1"/>
  </r>
  <r>
    <x v="699"/>
    <x v="64"/>
    <x v="4"/>
    <n v="142766705"/>
    <n v="5540246177132"/>
    <s v="MIX LEGUMES"/>
    <d v="2022-07-04T00:00:00"/>
    <n v="6496"/>
    <n v="3225"/>
    <n v="0.49645935960591131"/>
    <n v="0.49645935960591131"/>
  </r>
  <r>
    <x v="700"/>
    <x v="64"/>
    <x v="4"/>
    <n v="142766705"/>
    <n v="5540246177133"/>
    <s v="MIX LEGUMES"/>
    <d v="2022-07-04T00:00:00"/>
    <n v="4455"/>
    <n v="4455"/>
    <n v="1"/>
    <n v="1"/>
  </r>
  <r>
    <x v="701"/>
    <x v="64"/>
    <x v="4"/>
    <n v="142766705"/>
    <n v="5540246183542"/>
    <s v="MIX LEGUMES"/>
    <d v="2022-07-04T00:00:00"/>
    <n v="1253"/>
    <n v="1253"/>
    <n v="1"/>
    <n v="1"/>
  </r>
  <r>
    <x v="702"/>
    <x v="64"/>
    <x v="4"/>
    <n v="142766705"/>
    <n v="5540246192148"/>
    <s v="MIX LEGUMES"/>
    <d v="2022-07-04T00:00:00"/>
    <n v="5220"/>
    <n v="5568"/>
    <n v="1.0666666666666667"/>
    <n v="1.0666666666666667"/>
  </r>
  <r>
    <x v="703"/>
    <x v="64"/>
    <x v="4"/>
    <n v="142766705"/>
    <n v="5540246192518"/>
    <s v="MIX LEGUMES"/>
    <d v="2022-07-04T00:00:00"/>
    <n v="5847"/>
    <n v="5847"/>
    <n v="1"/>
    <n v="1"/>
  </r>
  <r>
    <x v="704"/>
    <x v="64"/>
    <x v="4"/>
    <n v="142766712"/>
    <n v="5540246173686"/>
    <s v="EMBALLAGES"/>
    <d v="2022-07-12T00:00:00"/>
    <n v="223"/>
    <n v="223"/>
    <n v="1"/>
    <n v="1"/>
  </r>
  <r>
    <x v="705"/>
    <x v="65"/>
    <x v="4"/>
    <n v="143246714"/>
    <n v="5540246171933"/>
    <s v="CREMERIE"/>
    <d v="2022-07-05T00:00:00"/>
    <n v="836"/>
    <n v="836"/>
    <n v="1"/>
    <n v="1"/>
  </r>
  <r>
    <x v="706"/>
    <x v="65"/>
    <x v="4"/>
    <n v="143246714"/>
    <n v="5540246176294"/>
    <s v="CREMERIE"/>
    <d v="2022-07-05T00:00:00"/>
    <n v="1485"/>
    <n v="1485"/>
    <n v="1"/>
    <n v="1"/>
  </r>
  <r>
    <x v="707"/>
    <x v="65"/>
    <x v="4"/>
    <n v="143246714"/>
    <n v="5540246176295"/>
    <s v="CREMERIE"/>
    <d v="2022-07-05T00:00:00"/>
    <n v="4455"/>
    <n v="4455"/>
    <n v="1"/>
    <n v="1"/>
  </r>
  <r>
    <x v="708"/>
    <x v="65"/>
    <x v="4"/>
    <n v="143246714"/>
    <n v="5540246188200"/>
    <s v="CREMERIE"/>
    <d v="2022-07-05T00:00:00"/>
    <n v="743"/>
    <n v="743"/>
    <n v="1"/>
    <n v="1"/>
  </r>
  <r>
    <x v="709"/>
    <x v="65"/>
    <x v="4"/>
    <n v="143246715"/>
    <n v="5540246172978"/>
    <s v="CREMERIE"/>
    <d v="2022-07-05T00:00:00"/>
    <n v="836"/>
    <n v="836"/>
    <n v="1"/>
    <n v="1"/>
  </r>
  <r>
    <x v="710"/>
    <x v="65"/>
    <x v="4"/>
    <n v="143246715"/>
    <n v="5540246176699"/>
    <s v="CREMERIE"/>
    <d v="2022-07-05T00:00:00"/>
    <n v="2088"/>
    <n v="2088"/>
    <n v="1"/>
    <n v="1"/>
  </r>
  <r>
    <x v="711"/>
    <x v="66"/>
    <x v="4"/>
    <n v="143246731"/>
    <n v="5540246172669"/>
    <s v="CREMERIE"/>
    <d v="2022-07-06T00:00:00"/>
    <n v="140"/>
    <n v="140"/>
    <n v="1"/>
    <n v="1"/>
  </r>
  <r>
    <x v="712"/>
    <x v="66"/>
    <x v="4"/>
    <n v="143246731"/>
    <n v="5540246188175"/>
    <s v="CREMERIE"/>
    <d v="2022-07-06T00:00:00"/>
    <n v="116"/>
    <n v="116"/>
    <n v="1"/>
    <n v="1"/>
  </r>
  <r>
    <x v="713"/>
    <x v="66"/>
    <x v="4"/>
    <n v="143246732"/>
    <n v="5540246171933"/>
    <s v="CREMERIE"/>
    <d v="2022-07-06T00:00:00"/>
    <n v="279"/>
    <n v="279"/>
    <n v="1"/>
    <n v="1"/>
  </r>
  <r>
    <x v="714"/>
    <x v="66"/>
    <x v="4"/>
    <n v="143246732"/>
    <n v="5540246187987"/>
    <s v="CREMERIE"/>
    <d v="2022-07-06T00:00:00"/>
    <n v="2228"/>
    <n v="2228"/>
    <n v="1"/>
    <n v="1"/>
  </r>
  <r>
    <x v="715"/>
    <x v="66"/>
    <x v="4"/>
    <n v="143246732"/>
    <n v="5540246188200"/>
    <s v="CREMERIE"/>
    <d v="2022-07-06T00:00:00"/>
    <n v="743"/>
    <n v="743"/>
    <n v="1"/>
    <n v="1"/>
  </r>
  <r>
    <x v="716"/>
    <x v="66"/>
    <x v="4"/>
    <n v="143246741"/>
    <n v="5540246183130"/>
    <s v="MIX LEGUMES"/>
    <d v="2022-07-11T00:00:00"/>
    <n v="1128"/>
    <n v="1003"/>
    <n v="0.88918439716312059"/>
    <n v="0.88918439716312059"/>
  </r>
  <r>
    <x v="717"/>
    <x v="66"/>
    <x v="4"/>
    <n v="143246741"/>
    <n v="5540246183537"/>
    <s v="MIX LEGUMES"/>
    <d v="2022-07-11T00:00:00"/>
    <n v="961"/>
    <n v="961"/>
    <n v="1"/>
    <n v="1"/>
  </r>
  <r>
    <x v="718"/>
    <x v="66"/>
    <x v="4"/>
    <n v="143246742"/>
    <n v="5540246170256"/>
    <s v="BOULANGERIE"/>
    <d v="2022-07-12T00:00:00"/>
    <n v="3174"/>
    <n v="3174"/>
    <n v="1"/>
    <n v="1"/>
  </r>
  <r>
    <x v="719"/>
    <x v="66"/>
    <x v="4"/>
    <n v="143246742"/>
    <n v="5540246171888"/>
    <s v="BOULANGERIE"/>
    <d v="2022-07-12T00:00:00"/>
    <n v="520"/>
    <n v="520"/>
    <n v="1"/>
    <n v="1"/>
  </r>
  <r>
    <x v="720"/>
    <x v="67"/>
    <x v="4"/>
    <n v="143246755"/>
    <n v="5540246172978"/>
    <s v="CREMERIE"/>
    <d v="2022-07-07T00:00:00"/>
    <n v="836"/>
    <n v="836"/>
    <n v="1"/>
    <n v="1"/>
  </r>
  <r>
    <x v="721"/>
    <x v="67"/>
    <x v="4"/>
    <n v="143246755"/>
    <n v="5540246174174"/>
    <s v="CREMERIE"/>
    <d v="2022-07-07T00:00:00"/>
    <n v="348"/>
    <n v="348"/>
    <n v="1"/>
    <n v="1"/>
  </r>
  <r>
    <x v="722"/>
    <x v="67"/>
    <x v="4"/>
    <n v="143246756"/>
    <n v="5540246171933"/>
    <s v="CREMERIE"/>
    <d v="2022-07-07T00:00:00"/>
    <n v="836"/>
    <n v="836"/>
    <n v="1"/>
    <n v="1"/>
  </r>
  <r>
    <x v="723"/>
    <x v="67"/>
    <x v="4"/>
    <n v="143246756"/>
    <n v="5540246176294"/>
    <s v="CREMERIE"/>
    <d v="2022-07-07T00:00:00"/>
    <n v="1485"/>
    <n v="1485"/>
    <n v="1"/>
    <n v="1"/>
  </r>
  <r>
    <x v="724"/>
    <x v="67"/>
    <x v="4"/>
    <n v="143246756"/>
    <n v="5540246176295"/>
    <s v="CREMERIE"/>
    <d v="2022-07-07T00:00:00"/>
    <n v="3712"/>
    <n v="3712"/>
    <n v="1"/>
    <n v="1"/>
  </r>
  <r>
    <x v="725"/>
    <x v="67"/>
    <x v="4"/>
    <n v="143246756"/>
    <n v="5540246187987"/>
    <s v="CREMERIE"/>
    <d v="2022-07-07T00:00:00"/>
    <n v="3341"/>
    <n v="3341"/>
    <n v="1"/>
    <n v="1"/>
  </r>
  <r>
    <x v="726"/>
    <x v="67"/>
    <x v="4"/>
    <n v="143246756"/>
    <n v="5540246188200"/>
    <s v="CREMERIE"/>
    <d v="2022-07-07T00:00:00"/>
    <n v="743"/>
    <n v="743"/>
    <n v="1"/>
    <n v="1"/>
  </r>
  <r>
    <x v="727"/>
    <x v="67"/>
    <x v="4"/>
    <n v="143246759"/>
    <n v="5540246175047"/>
    <s v="CREMERIE"/>
    <d v="2022-07-12T00:00:00"/>
    <n v="418"/>
    <n v="418"/>
    <n v="1"/>
    <n v="1"/>
  </r>
  <r>
    <x v="728"/>
    <x v="67"/>
    <x v="4"/>
    <n v="143246759"/>
    <n v="5540246175049"/>
    <s v="CREMERIE"/>
    <d v="2022-07-12T00:00:00"/>
    <n v="557"/>
    <n v="557"/>
    <n v="1"/>
    <n v="1"/>
  </r>
  <r>
    <x v="729"/>
    <x v="67"/>
    <x v="4"/>
    <n v="143246759"/>
    <n v="5540246175050"/>
    <s v="CREMERIE"/>
    <d v="2022-07-12T00:00:00"/>
    <n v="557"/>
    <n v="557"/>
    <n v="1"/>
    <n v="1"/>
  </r>
  <r>
    <x v="730"/>
    <x v="67"/>
    <x v="4"/>
    <n v="143246763"/>
    <n v="5540246188583"/>
    <s v="BOULANGERIE"/>
    <d v="2022-07-10T00:00:00"/>
    <n v="2228"/>
    <n v="2228"/>
    <n v="1"/>
    <n v="1"/>
  </r>
  <r>
    <x v="731"/>
    <x v="67"/>
    <x v="2"/>
    <n v="143246764"/>
    <n v="5540246192264"/>
    <s v="CREMERIE"/>
    <d v="2022-08-02T00:00:00"/>
    <n v="1485"/>
    <s v="0"/>
    <n v="0"/>
    <n v="0"/>
  </r>
  <r>
    <x v="732"/>
    <x v="67"/>
    <x v="2"/>
    <n v="143246764"/>
    <n v="5540246192265"/>
    <s v="CREMERIE"/>
    <d v="2022-08-02T00:00:00"/>
    <n v="297"/>
    <s v="0"/>
    <n v="0"/>
    <n v="0"/>
  </r>
  <r>
    <x v="733"/>
    <x v="67"/>
    <x v="4"/>
    <n v="143246771"/>
    <n v="5540246181061"/>
    <s v="VOLAILLE"/>
    <d v="2022-07-13T00:00:00"/>
    <n v="2998"/>
    <n v="2998"/>
    <n v="1"/>
    <n v="1"/>
  </r>
  <r>
    <x v="734"/>
    <x v="67"/>
    <x v="4"/>
    <n v="143246771"/>
    <n v="5540246183547"/>
    <s v="VOLAILLE"/>
    <d v="2022-07-13T00:00:00"/>
    <n v="3341"/>
    <n v="3341"/>
    <n v="1"/>
    <n v="1"/>
  </r>
  <r>
    <x v="735"/>
    <x v="67"/>
    <x v="4"/>
    <n v="143246771"/>
    <n v="5540246185278"/>
    <s v="VOLAILLE"/>
    <d v="2022-07-13T00:00:00"/>
    <n v="1120"/>
    <n v="1120"/>
    <n v="1"/>
    <n v="1"/>
  </r>
  <r>
    <x v="736"/>
    <x v="67"/>
    <x v="4"/>
    <n v="143246772"/>
    <n v="5540246192907"/>
    <s v="VOLAILLE"/>
    <d v="2022-07-19T00:00:00"/>
    <n v="6682"/>
    <n v="6682"/>
    <n v="1"/>
    <n v="1"/>
  </r>
  <r>
    <x v="737"/>
    <x v="67"/>
    <x v="4"/>
    <n v="143246775"/>
    <n v="5540246177132"/>
    <s v="MIX LEGUMES"/>
    <d v="2022-07-10T00:00:00"/>
    <n v="3248"/>
    <n v="3248"/>
    <n v="1"/>
    <n v="1"/>
  </r>
  <r>
    <x v="738"/>
    <x v="67"/>
    <x v="4"/>
    <n v="143246775"/>
    <n v="5540246177133"/>
    <s v="MIX LEGUMES"/>
    <d v="2022-07-10T00:00:00"/>
    <n v="5568"/>
    <n v="5568"/>
    <n v="1"/>
    <n v="1"/>
  </r>
  <r>
    <x v="739"/>
    <x v="67"/>
    <x v="4"/>
    <n v="143246775"/>
    <n v="5540246192148"/>
    <s v="MIX LEGUMES"/>
    <d v="2022-07-10T00:00:00"/>
    <n v="11136"/>
    <n v="11136"/>
    <n v="1"/>
    <n v="1"/>
  </r>
  <r>
    <x v="740"/>
    <x v="67"/>
    <x v="4"/>
    <n v="143246775"/>
    <n v="5540246192518"/>
    <s v="MIX LEGUMES"/>
    <d v="2022-07-10T00:00:00"/>
    <n v="2924"/>
    <n v="2924"/>
    <n v="1"/>
    <n v="1"/>
  </r>
  <r>
    <x v="741"/>
    <x v="67"/>
    <x v="4"/>
    <n v="143246782"/>
    <n v="5540246193316"/>
    <s v="BOULANGERIE"/>
    <d v="2022-07-14T00:00:00"/>
    <n v="335"/>
    <n v="335"/>
    <n v="1"/>
    <n v="1"/>
  </r>
  <r>
    <x v="742"/>
    <x v="68"/>
    <x v="4"/>
    <n v="143246791"/>
    <n v="5540246171933"/>
    <s v="CREMERIE"/>
    <d v="2022-07-10T00:00:00"/>
    <n v="1114"/>
    <n v="1114"/>
    <n v="1"/>
    <n v="1"/>
  </r>
  <r>
    <x v="743"/>
    <x v="68"/>
    <x v="4"/>
    <n v="143246791"/>
    <n v="5540246176294"/>
    <s v="CREMERIE"/>
    <d v="2022-07-10T00:00:00"/>
    <n v="1485"/>
    <n v="1485"/>
    <n v="1"/>
    <n v="1"/>
  </r>
  <r>
    <x v="744"/>
    <x v="68"/>
    <x v="4"/>
    <n v="143246791"/>
    <n v="5540246176295"/>
    <s v="CREMERIE"/>
    <d v="2022-07-10T00:00:00"/>
    <n v="4455"/>
    <n v="4455"/>
    <n v="1"/>
    <n v="1"/>
  </r>
  <r>
    <x v="745"/>
    <x v="68"/>
    <x v="4"/>
    <n v="143246791"/>
    <n v="5540246188200"/>
    <s v="CREMERIE"/>
    <d v="2022-07-10T00:00:00"/>
    <n v="1485"/>
    <n v="1448"/>
    <n v="0.97508417508417511"/>
    <n v="0.97508417508417511"/>
  </r>
  <r>
    <x v="746"/>
    <x v="68"/>
    <x v="4"/>
    <n v="143246793"/>
    <n v="5540246172669"/>
    <s v="CREMERIE"/>
    <d v="2022-07-10T00:00:00"/>
    <n v="279"/>
    <n v="279"/>
    <n v="1"/>
    <n v="1"/>
  </r>
  <r>
    <x v="747"/>
    <x v="68"/>
    <x v="4"/>
    <n v="143246793"/>
    <n v="5540246174174"/>
    <s v="CREMERIE"/>
    <d v="2022-07-10T00:00:00"/>
    <n v="464"/>
    <n v="464"/>
    <n v="1"/>
    <n v="1"/>
  </r>
  <r>
    <x v="748"/>
    <x v="68"/>
    <x v="4"/>
    <n v="143246793"/>
    <n v="5540246188175"/>
    <s v="CREMERIE"/>
    <d v="2022-07-10T00:00:00"/>
    <n v="116"/>
    <n v="116"/>
    <n v="1"/>
    <n v="1"/>
  </r>
  <r>
    <x v="749"/>
    <x v="68"/>
    <x v="4"/>
    <n v="143246802"/>
    <n v="5540246180522"/>
    <s v="BOULANGERIE"/>
    <d v="2022-07-10T00:00:00"/>
    <n v="557"/>
    <n v="557"/>
    <n v="1"/>
    <n v="1"/>
  </r>
  <r>
    <x v="750"/>
    <x v="68"/>
    <x v="4"/>
    <n v="143246803"/>
    <n v="5540246180522"/>
    <s v="BOULANGERIE"/>
    <d v="2022-07-20T00:00:00"/>
    <n v="891"/>
    <n v="891"/>
    <n v="1"/>
    <n v="1"/>
  </r>
  <r>
    <x v="751"/>
    <x v="69"/>
    <x v="4"/>
    <n v="143246815"/>
    <n v="5540246171933"/>
    <s v="CREMERIE"/>
    <d v="2022-07-11T00:00:00"/>
    <n v="557"/>
    <n v="557"/>
    <n v="1"/>
    <n v="1"/>
  </r>
  <r>
    <x v="752"/>
    <x v="69"/>
    <x v="4"/>
    <n v="143246815"/>
    <n v="5540246187987"/>
    <s v="CREMERIE"/>
    <d v="2022-07-11T00:00:00"/>
    <n v="2228"/>
    <n v="2228"/>
    <n v="1"/>
    <n v="1"/>
  </r>
  <r>
    <x v="753"/>
    <x v="69"/>
    <x v="4"/>
    <n v="143246815"/>
    <n v="5540246188200"/>
    <s v="CREMERIE"/>
    <d v="2022-07-11T00:00:00"/>
    <n v="1485"/>
    <n v="1485"/>
    <n v="1"/>
    <n v="1"/>
  </r>
  <r>
    <x v="754"/>
    <x v="69"/>
    <x v="4"/>
    <n v="143246816"/>
    <n v="5540246172539"/>
    <s v="CREMERIE"/>
    <d v="2022-07-11T00:00:00"/>
    <n v="47"/>
    <n v="47"/>
    <n v="1"/>
    <n v="1"/>
  </r>
  <r>
    <x v="755"/>
    <x v="69"/>
    <x v="4"/>
    <n v="143246816"/>
    <n v="5540246172669"/>
    <s v="CREMERIE"/>
    <d v="2022-07-11T00:00:00"/>
    <n v="279"/>
    <n v="279"/>
    <n v="1"/>
    <n v="1"/>
  </r>
  <r>
    <x v="756"/>
    <x v="69"/>
    <x v="4"/>
    <n v="143246816"/>
    <n v="5540246172978"/>
    <s v="CREMERIE"/>
    <d v="2022-07-11T00:00:00"/>
    <n v="1671"/>
    <n v="1671"/>
    <n v="1"/>
    <n v="1"/>
  </r>
  <r>
    <x v="757"/>
    <x v="69"/>
    <x v="4"/>
    <n v="143246816"/>
    <n v="5540246174174"/>
    <s v="CREMERIE"/>
    <d v="2022-07-11T00:00:00"/>
    <n v="464"/>
    <n v="464"/>
    <n v="1"/>
    <n v="1"/>
  </r>
  <r>
    <x v="758"/>
    <x v="69"/>
    <x v="4"/>
    <n v="143246816"/>
    <n v="5540246176699"/>
    <s v="CREMERIE"/>
    <d v="2022-07-11T00:00:00"/>
    <n v="6264"/>
    <n v="6264"/>
    <n v="1"/>
    <n v="1"/>
  </r>
  <r>
    <x v="759"/>
    <x v="69"/>
    <x v="4"/>
    <n v="143246816"/>
    <n v="5540246192102"/>
    <s v="CREMERIE"/>
    <d v="2022-07-11T00:00:00"/>
    <n v="4009"/>
    <n v="4009"/>
    <n v="1"/>
    <n v="1"/>
  </r>
  <r>
    <x v="760"/>
    <x v="69"/>
    <x v="4"/>
    <n v="143246818"/>
    <n v="5540246173906"/>
    <s v="VOLAILLE"/>
    <d v="2022-07-18T00:00:00"/>
    <n v="2450"/>
    <n v="2450"/>
    <n v="1"/>
    <n v="1"/>
  </r>
  <r>
    <x v="761"/>
    <x v="69"/>
    <x v="4"/>
    <n v="143246818"/>
    <n v="5540246181016"/>
    <s v="VOLAILLE"/>
    <d v="2022-07-18T00:00:00"/>
    <n v="10691"/>
    <n v="10691"/>
    <n v="1"/>
    <n v="1"/>
  </r>
  <r>
    <x v="762"/>
    <x v="69"/>
    <x v="4"/>
    <n v="143246822"/>
    <n v="5540246174095"/>
    <s v="CREMERIE"/>
    <d v="2022-07-14T00:00:00"/>
    <n v="70"/>
    <n v="70"/>
    <n v="1"/>
    <n v="1"/>
  </r>
  <r>
    <x v="763"/>
    <x v="69"/>
    <x v="4"/>
    <n v="143246822"/>
    <n v="5540246175049"/>
    <s v="CREMERIE"/>
    <d v="2022-07-14T00:00:00"/>
    <n v="836"/>
    <n v="836"/>
    <n v="1"/>
    <n v="1"/>
  </r>
  <r>
    <x v="764"/>
    <x v="69"/>
    <x v="4"/>
    <n v="143246822"/>
    <n v="5540246175050"/>
    <s v="CREMERIE"/>
    <d v="2022-07-14T00:00:00"/>
    <n v="557"/>
    <n v="557"/>
    <n v="1"/>
    <n v="1"/>
  </r>
  <r>
    <x v="765"/>
    <x v="69"/>
    <x v="4"/>
    <n v="143246822"/>
    <n v="5540246190743"/>
    <s v="CREMERIE"/>
    <d v="2022-07-14T00:00:00"/>
    <n v="279"/>
    <n v="279"/>
    <n v="1"/>
    <n v="1"/>
  </r>
  <r>
    <x v="766"/>
    <x v="69"/>
    <x v="4"/>
    <n v="143246823"/>
    <n v="5540246176699"/>
    <s v="CREMERIE"/>
    <d v="2022-07-07T00:00:00"/>
    <n v="5012"/>
    <n v="5012"/>
    <n v="1"/>
    <n v="1"/>
  </r>
  <r>
    <x v="767"/>
    <x v="69"/>
    <x v="4"/>
    <n v="143246827"/>
    <n v="5540246171759"/>
    <s v="MIX LEGUMES"/>
    <d v="2022-07-12T00:00:00"/>
    <n v="1253"/>
    <n v="1253"/>
    <n v="1"/>
    <n v="1"/>
  </r>
  <r>
    <x v="768"/>
    <x v="69"/>
    <x v="4"/>
    <n v="143246827"/>
    <n v="5540246192148"/>
    <s v="MIX LEGUMES"/>
    <d v="2022-07-12T00:00:00"/>
    <n v="30624"/>
    <n v="30624"/>
    <n v="1"/>
    <n v="1"/>
  </r>
  <r>
    <x v="769"/>
    <x v="69"/>
    <x v="4"/>
    <n v="143246827"/>
    <n v="5540246192518"/>
    <s v="MIX LEGUMES"/>
    <d v="2022-07-12T00:00:00"/>
    <n v="8770"/>
    <n v="8770"/>
    <n v="1"/>
    <n v="1"/>
  </r>
  <r>
    <x v="770"/>
    <x v="70"/>
    <x v="4"/>
    <n v="143256847"/>
    <n v="5540246172978"/>
    <s v="CREMERIE"/>
    <d v="2022-07-12T00:00:00"/>
    <n v="418"/>
    <n v="251"/>
    <n v="0.6004784688995215"/>
    <n v="0.6004784688995215"/>
  </r>
  <r>
    <x v="771"/>
    <x v="70"/>
    <x v="4"/>
    <n v="143256847"/>
    <n v="5540246188175"/>
    <s v="CREMERIE"/>
    <d v="2022-07-12T00:00:00"/>
    <n v="116"/>
    <n v="116"/>
    <n v="1"/>
    <n v="1"/>
  </r>
  <r>
    <x v="772"/>
    <x v="71"/>
    <x v="4"/>
    <n v="143256866"/>
    <n v="5540246183130"/>
    <s v="MIX LEGUMES"/>
    <d v="2022-07-18T00:00:00"/>
    <n v="1692"/>
    <n v="1692"/>
    <n v="1"/>
    <n v="1"/>
  </r>
  <r>
    <x v="773"/>
    <x v="71"/>
    <x v="4"/>
    <n v="143256870"/>
    <n v="5540246185429"/>
    <s v="CREMERIE"/>
    <d v="2022-07-14T00:00:00"/>
    <n v="84"/>
    <n v="84"/>
    <n v="1"/>
    <n v="1"/>
  </r>
  <r>
    <x v="774"/>
    <x v="72"/>
    <x v="4"/>
    <n v="143256876"/>
    <n v="5540246176295"/>
    <s v="CREMERIE"/>
    <d v="2022-07-14T00:00:00"/>
    <n v="4455"/>
    <n v="4455"/>
    <n v="1"/>
    <n v="1"/>
  </r>
  <r>
    <x v="775"/>
    <x v="72"/>
    <x v="4"/>
    <n v="143256876"/>
    <n v="5540246187987"/>
    <s v="CREMERIE"/>
    <d v="2022-07-14T00:00:00"/>
    <n v="1671"/>
    <n v="1671"/>
    <n v="1"/>
    <n v="1"/>
  </r>
  <r>
    <x v="776"/>
    <x v="72"/>
    <x v="4"/>
    <n v="143256876"/>
    <n v="5540246188200"/>
    <s v="CREMERIE"/>
    <d v="2022-07-14T00:00:00"/>
    <n v="446"/>
    <n v="446"/>
    <n v="1"/>
    <n v="1"/>
  </r>
  <r>
    <x v="777"/>
    <x v="72"/>
    <x v="4"/>
    <n v="143256877"/>
    <n v="5540246172978"/>
    <s v="CREMERIE"/>
    <d v="2022-07-14T00:00:00"/>
    <n v="1671"/>
    <n v="1671"/>
    <n v="1"/>
    <n v="1"/>
  </r>
  <r>
    <x v="778"/>
    <x v="72"/>
    <x v="4"/>
    <n v="143256877"/>
    <n v="5540246176699"/>
    <s v="CREMERIE"/>
    <d v="2022-07-14T00:00:00"/>
    <n v="3132"/>
    <n v="3132"/>
    <n v="1"/>
    <n v="1"/>
  </r>
  <r>
    <x v="779"/>
    <x v="72"/>
    <x v="5"/>
    <n v="143256891"/>
    <n v="5540246194478"/>
    <s v="EMBALLAGES"/>
    <d v="2022-09-13T00:00:00"/>
    <n v="1225"/>
    <n v="1225"/>
    <n v="1"/>
    <n v="1"/>
  </r>
  <r>
    <x v="780"/>
    <x v="73"/>
    <x v="4"/>
    <n v="143256898"/>
    <n v="5540246187987"/>
    <s v="CREMERIE"/>
    <d v="2022-07-17T00:00:00"/>
    <n v="1671"/>
    <n v="1671"/>
    <n v="1"/>
    <n v="1"/>
  </r>
  <r>
    <x v="781"/>
    <x v="73"/>
    <x v="4"/>
    <n v="143256898"/>
    <n v="5540246188200"/>
    <s v="CREMERIE"/>
    <d v="2022-07-17T00:00:00"/>
    <n v="743"/>
    <n v="743"/>
    <n v="1"/>
    <n v="1"/>
  </r>
  <r>
    <x v="782"/>
    <x v="73"/>
    <x v="4"/>
    <n v="143256899"/>
    <n v="5540246188175"/>
    <s v="CREMERIE"/>
    <d v="2022-07-17T00:00:00"/>
    <n v="116"/>
    <n v="116"/>
    <n v="1"/>
    <n v="1"/>
  </r>
  <r>
    <x v="783"/>
    <x v="73"/>
    <x v="4"/>
    <n v="143256901"/>
    <n v="5540246175049"/>
    <s v="CREMERIE"/>
    <d v="2022-07-20T00:00:00"/>
    <n v="279"/>
    <n v="279"/>
    <n v="1"/>
    <n v="1"/>
  </r>
  <r>
    <x v="784"/>
    <x v="73"/>
    <x v="4"/>
    <n v="143256901"/>
    <n v="5540246190743"/>
    <s v="CREMERIE"/>
    <d v="2022-07-20T00:00:00"/>
    <n v="140"/>
    <n v="140"/>
    <n v="1"/>
    <n v="1"/>
  </r>
  <r>
    <x v="785"/>
    <x v="73"/>
    <x v="4"/>
    <n v="143256906"/>
    <n v="5540246191736"/>
    <s v="CREMERIE"/>
    <d v="2022-07-26T00:00:00"/>
    <n v="325"/>
    <s v="0"/>
    <n v="0"/>
    <n v="0"/>
  </r>
  <r>
    <x v="786"/>
    <x v="73"/>
    <x v="2"/>
    <n v="143256927"/>
    <n v="5540246173685"/>
    <s v="EMBALLAGES"/>
    <d v="2022-08-23T00:00:00"/>
    <n v="576"/>
    <n v="576"/>
    <n v="1"/>
    <n v="1"/>
  </r>
  <r>
    <x v="787"/>
    <x v="73"/>
    <x v="2"/>
    <n v="143256927"/>
    <n v="5540246173686"/>
    <s v="EMBALLAGES"/>
    <d v="2022-08-23T00:00:00"/>
    <n v="274"/>
    <n v="274"/>
    <n v="1"/>
    <n v="1"/>
  </r>
  <r>
    <x v="788"/>
    <x v="74"/>
    <x v="4"/>
    <n v="143256939"/>
    <n v="5540246172978"/>
    <s v="CREMERIE"/>
    <d v="2022-07-18T00:00:00"/>
    <n v="1671"/>
    <n v="1671"/>
    <n v="1"/>
    <n v="1"/>
  </r>
  <r>
    <x v="789"/>
    <x v="74"/>
    <x v="4"/>
    <n v="143256939"/>
    <n v="5540246176699"/>
    <s v="CREMERIE"/>
    <d v="2022-07-18T00:00:00"/>
    <n v="3132"/>
    <n v="3132"/>
    <n v="1"/>
    <n v="1"/>
  </r>
  <r>
    <x v="790"/>
    <x v="74"/>
    <x v="4"/>
    <n v="143256941"/>
    <n v="5540246185429"/>
    <s v="CREMERIE"/>
    <d v="2022-07-19T00:00:00"/>
    <n v="209"/>
    <n v="209"/>
    <n v="1"/>
    <n v="1"/>
  </r>
  <r>
    <x v="791"/>
    <x v="75"/>
    <x v="4"/>
    <n v="143266956"/>
    <n v="5540246174174"/>
    <s v="CREMERIE"/>
    <d v="2022-07-19T00:00:00"/>
    <n v="232"/>
    <n v="232"/>
    <n v="1"/>
    <n v="1"/>
  </r>
  <r>
    <x v="792"/>
    <x v="75"/>
    <x v="4"/>
    <n v="143266966"/>
    <n v="5540246182684"/>
    <s v="BOULANGERIE"/>
    <d v="2022-07-27T00:00:00"/>
    <n v="140"/>
    <n v="140"/>
    <n v="1"/>
    <n v="1"/>
  </r>
  <r>
    <x v="793"/>
    <x v="75"/>
    <x v="4"/>
    <n v="143266966"/>
    <n v="5540246183844"/>
    <s v="BOULANGERIE"/>
    <d v="2022-07-27T00:00:00"/>
    <n v="140"/>
    <n v="140"/>
    <n v="1"/>
    <n v="1"/>
  </r>
  <r>
    <x v="794"/>
    <x v="75"/>
    <x v="4"/>
    <n v="143266966"/>
    <n v="5540246194467"/>
    <s v="BOULANGERIE"/>
    <d v="2022-07-27T00:00:00"/>
    <n v="17818"/>
    <n v="17818"/>
    <n v="1"/>
    <n v="1"/>
  </r>
  <r>
    <x v="795"/>
    <x v="75"/>
    <x v="4"/>
    <n v="143266968"/>
    <n v="5540246194632"/>
    <s v="BOULANGERIE"/>
    <d v="2022-07-31T00:00:00"/>
    <n v="1838"/>
    <n v="1838"/>
    <n v="1"/>
    <n v="1"/>
  </r>
  <r>
    <x v="796"/>
    <x v="76"/>
    <x v="4"/>
    <n v="143266973"/>
    <n v="5540246176294"/>
    <s v="CREMERIE"/>
    <d v="2022-07-20T00:00:00"/>
    <n v="743"/>
    <n v="743"/>
    <n v="1"/>
    <n v="1"/>
  </r>
  <r>
    <x v="797"/>
    <x v="76"/>
    <x v="4"/>
    <n v="143266973"/>
    <n v="5540246176295"/>
    <s v="CREMERIE"/>
    <d v="2022-07-20T00:00:00"/>
    <n v="2970"/>
    <n v="2970"/>
    <n v="1"/>
    <n v="1"/>
  </r>
  <r>
    <x v="798"/>
    <x v="76"/>
    <x v="4"/>
    <n v="143266980"/>
    <n v="5540246183558"/>
    <s v="MIX LEGUMES"/>
    <d v="2022-07-24T00:00:00"/>
    <n v="1300"/>
    <n v="1300"/>
    <n v="1"/>
    <n v="1"/>
  </r>
  <r>
    <x v="799"/>
    <x v="77"/>
    <x v="4"/>
    <n v="143266988"/>
    <n v="5540246172978"/>
    <s v="CREMERIE"/>
    <d v="2022-07-21T00:00:00"/>
    <n v="1671"/>
    <n v="1671"/>
    <n v="1"/>
    <n v="1"/>
  </r>
  <r>
    <x v="800"/>
    <x v="77"/>
    <x v="4"/>
    <n v="143266988"/>
    <n v="5540246176699"/>
    <s v="CREMERIE"/>
    <d v="2022-07-21T00:00:00"/>
    <n v="1044"/>
    <n v="1044"/>
    <n v="1"/>
    <n v="1"/>
  </r>
  <r>
    <x v="801"/>
    <x v="77"/>
    <x v="4"/>
    <n v="143266989"/>
    <n v="5540246176294"/>
    <s v="CREMERIE"/>
    <d v="2022-07-21T00:00:00"/>
    <n v="743"/>
    <n v="743"/>
    <n v="1"/>
    <n v="1"/>
  </r>
  <r>
    <x v="802"/>
    <x v="77"/>
    <x v="4"/>
    <n v="143266989"/>
    <n v="5540246176295"/>
    <s v="CREMERIE"/>
    <d v="2022-07-21T00:00:00"/>
    <n v="3712"/>
    <n v="3712"/>
    <n v="1"/>
    <n v="1"/>
  </r>
  <r>
    <x v="803"/>
    <x v="78"/>
    <x v="4"/>
    <n v="143267002"/>
    <n v="5540246172978"/>
    <s v="CREMERIE"/>
    <d v="2022-07-24T00:00:00"/>
    <n v="836"/>
    <n v="502"/>
    <n v="0.6004784688995215"/>
    <n v="0.6004784688995215"/>
  </r>
  <r>
    <x v="804"/>
    <x v="78"/>
    <x v="4"/>
    <n v="143267002"/>
    <n v="5540246174174"/>
    <s v="CREMERIE"/>
    <d v="2022-07-24T00:00:00"/>
    <n v="232"/>
    <n v="232"/>
    <n v="1"/>
    <n v="1"/>
  </r>
  <r>
    <x v="805"/>
    <x v="78"/>
    <x v="4"/>
    <n v="143267002"/>
    <n v="5540246188175"/>
    <s v="CREMERIE"/>
    <d v="2022-07-24T00:00:00"/>
    <n v="116"/>
    <n v="93"/>
    <n v="0.80172413793103448"/>
    <n v="0.80172413793103448"/>
  </r>
  <r>
    <x v="806"/>
    <x v="78"/>
    <x v="4"/>
    <n v="143267004"/>
    <n v="5540246171933"/>
    <s v="CREMERIE"/>
    <d v="2022-07-24T00:00:00"/>
    <n v="557"/>
    <n v="557"/>
    <n v="1"/>
    <n v="1"/>
  </r>
  <r>
    <x v="807"/>
    <x v="78"/>
    <x v="4"/>
    <n v="143267004"/>
    <n v="5540246188200"/>
    <s v="CREMERIE"/>
    <d v="2022-07-24T00:00:00"/>
    <n v="372"/>
    <n v="372"/>
    <n v="1"/>
    <n v="1"/>
  </r>
  <r>
    <x v="808"/>
    <x v="78"/>
    <x v="4"/>
    <n v="143267009"/>
    <n v="5540246188583"/>
    <s v="BOULANGERIE"/>
    <d v="2022-07-24T00:00:00"/>
    <n v="2228"/>
    <n v="2228"/>
    <n v="1"/>
    <n v="1"/>
  </r>
  <r>
    <x v="809"/>
    <x v="78"/>
    <x v="2"/>
    <n v="143267010"/>
    <n v="5540246170256"/>
    <s v="BOULANGERIE"/>
    <d v="2022-08-02T00:00:00"/>
    <n v="1940"/>
    <s v="0"/>
    <n v="0"/>
    <n v="0"/>
  </r>
  <r>
    <x v="810"/>
    <x v="78"/>
    <x v="2"/>
    <n v="143267010"/>
    <n v="5540246171888"/>
    <s v="BOULANGERIE"/>
    <d v="2022-08-02T00:00:00"/>
    <n v="1040"/>
    <s v="0"/>
    <n v="0"/>
    <n v="0"/>
  </r>
  <r>
    <x v="811"/>
    <x v="79"/>
    <x v="4"/>
    <n v="143267030"/>
    <n v="5540246171933"/>
    <s v="CREMERIE"/>
    <d v="2022-07-25T00:00:00"/>
    <n v="279"/>
    <n v="279"/>
    <n v="1"/>
    <n v="1"/>
  </r>
  <r>
    <x v="812"/>
    <x v="79"/>
    <x v="4"/>
    <n v="143267030"/>
    <n v="5540246188200"/>
    <s v="CREMERIE"/>
    <d v="2022-07-25T00:00:00"/>
    <n v="372"/>
    <n v="372"/>
    <n v="1"/>
    <n v="1"/>
  </r>
  <r>
    <x v="813"/>
    <x v="79"/>
    <x v="4"/>
    <n v="143267031"/>
    <n v="5540246174174"/>
    <s v="CREMERIE"/>
    <d v="2022-07-25T00:00:00"/>
    <n v="232"/>
    <n v="232"/>
    <n v="1"/>
    <n v="1"/>
  </r>
  <r>
    <x v="814"/>
    <x v="79"/>
    <x v="4"/>
    <n v="143267031"/>
    <n v="5540246176699"/>
    <s v="CREMERIE"/>
    <d v="2022-07-25T00:00:00"/>
    <n v="2088"/>
    <n v="2088"/>
    <n v="1"/>
    <n v="1"/>
  </r>
  <r>
    <x v="815"/>
    <x v="79"/>
    <x v="2"/>
    <n v="143267033"/>
    <n v="5540246175047"/>
    <s v="CREMERIE"/>
    <d v="2022-08-03T00:00:00"/>
    <n v="209"/>
    <s v="0"/>
    <n v="0"/>
    <n v="0"/>
  </r>
  <r>
    <x v="816"/>
    <x v="79"/>
    <x v="2"/>
    <n v="143267033"/>
    <n v="5540246175049"/>
    <s v="CREMERIE"/>
    <d v="2022-08-03T00:00:00"/>
    <n v="279"/>
    <s v="0"/>
    <n v="0"/>
    <n v="0"/>
  </r>
  <r>
    <x v="817"/>
    <x v="79"/>
    <x v="2"/>
    <n v="143267039"/>
    <n v="5540246194330"/>
    <s v="MIX LEGUMES"/>
    <d v="2022-08-02T00:00:00"/>
    <n v="13753"/>
    <s v="0"/>
    <n v="0"/>
    <n v="0"/>
  </r>
  <r>
    <x v="818"/>
    <x v="80"/>
    <x v="4"/>
    <n v="143277052"/>
    <n v="5540246172978"/>
    <s v="CREMERIE"/>
    <d v="2022-07-26T00:00:00"/>
    <n v="836"/>
    <n v="836"/>
    <n v="1"/>
    <n v="1"/>
  </r>
  <r>
    <x v="819"/>
    <x v="80"/>
    <x v="4"/>
    <n v="143277052"/>
    <n v="5540246174174"/>
    <s v="CREMERIE"/>
    <d v="2022-07-26T00:00:00"/>
    <n v="464"/>
    <n v="464"/>
    <n v="1"/>
    <n v="1"/>
  </r>
  <r>
    <x v="820"/>
    <x v="80"/>
    <x v="4"/>
    <n v="143277052"/>
    <n v="5540246176699"/>
    <s v="CREMERIE"/>
    <d v="2022-07-26T00:00:00"/>
    <n v="2088"/>
    <n v="2088"/>
    <n v="1"/>
    <n v="1"/>
  </r>
  <r>
    <x v="821"/>
    <x v="80"/>
    <x v="4"/>
    <n v="143277053"/>
    <n v="5540246171933"/>
    <s v="CREMERIE"/>
    <d v="2022-07-26T00:00:00"/>
    <n v="1114"/>
    <n v="1114"/>
    <n v="1"/>
    <n v="1"/>
  </r>
  <r>
    <x v="822"/>
    <x v="80"/>
    <x v="4"/>
    <n v="143277053"/>
    <n v="5540246188200"/>
    <s v="CREMERIE"/>
    <d v="2022-07-26T00:00:00"/>
    <n v="743"/>
    <n v="743"/>
    <n v="1"/>
    <n v="1"/>
  </r>
  <r>
    <x v="823"/>
    <x v="80"/>
    <x v="2"/>
    <n v="143277067"/>
    <n v="5540246192209"/>
    <s v="MIX LEGUMES"/>
    <d v="2022-08-04T00:00:00"/>
    <n v="1114"/>
    <n v="1114"/>
    <n v="1"/>
    <n v="1"/>
  </r>
  <r>
    <x v="824"/>
    <x v="81"/>
    <x v="4"/>
    <n v="143277074"/>
    <n v="5540246188200"/>
    <s v="CREMERIE"/>
    <d v="2022-07-27T00:00:00"/>
    <n v="372"/>
    <n v="372"/>
    <n v="1"/>
    <n v="1"/>
  </r>
  <r>
    <x v="825"/>
    <x v="81"/>
    <x v="4"/>
    <n v="143277075"/>
    <n v="5540246186325"/>
    <s v="CREMERIE"/>
    <d v="2022-07-29T00:00:00"/>
    <n v="418"/>
    <n v="418"/>
    <n v="1"/>
    <n v="1"/>
  </r>
  <r>
    <x v="826"/>
    <x v="82"/>
    <x v="4"/>
    <n v="143277088"/>
    <n v="5540246176294"/>
    <s v="CREMERIE"/>
    <d v="2022-07-28T00:00:00"/>
    <n v="1114"/>
    <n v="1114"/>
    <n v="1"/>
    <n v="1"/>
  </r>
  <r>
    <x v="827"/>
    <x v="82"/>
    <x v="4"/>
    <n v="143277088"/>
    <n v="5540246176295"/>
    <s v="CREMERIE"/>
    <d v="2022-07-28T00:00:00"/>
    <n v="4455"/>
    <n v="4455"/>
    <n v="1"/>
    <n v="1"/>
  </r>
  <r>
    <x v="828"/>
    <x v="82"/>
    <x v="4"/>
    <n v="143277088"/>
    <n v="5540246188200"/>
    <s v="CREMERIE"/>
    <d v="2022-07-28T00:00:00"/>
    <n v="372"/>
    <n v="372"/>
    <n v="1"/>
    <n v="1"/>
  </r>
  <r>
    <x v="829"/>
    <x v="82"/>
    <x v="4"/>
    <n v="143277089"/>
    <n v="5540246172978"/>
    <s v="CREMERIE"/>
    <d v="2022-07-28T00:00:00"/>
    <n v="836"/>
    <n v="836"/>
    <n v="1"/>
    <n v="1"/>
  </r>
  <r>
    <x v="830"/>
    <x v="82"/>
    <x v="4"/>
    <n v="143277089"/>
    <n v="5540246174174"/>
    <s v="CREMERIE"/>
    <d v="2022-07-28T00:00:00"/>
    <n v="232"/>
    <n v="232"/>
    <n v="1"/>
    <n v="1"/>
  </r>
  <r>
    <x v="831"/>
    <x v="82"/>
    <x v="4"/>
    <n v="143277089"/>
    <n v="5540246176699"/>
    <s v="CREMERIE"/>
    <d v="2022-07-28T00:00:00"/>
    <n v="2088"/>
    <n v="2088"/>
    <n v="1"/>
    <n v="1"/>
  </r>
  <r>
    <x v="832"/>
    <x v="82"/>
    <x v="2"/>
    <n v="143277090"/>
    <n v="5540246171759"/>
    <s v="MIX LEGUMES"/>
    <d v="2022-08-01T00:00:00"/>
    <n v="1253"/>
    <s v="0"/>
    <n v="0"/>
    <n v="0"/>
  </r>
  <r>
    <x v="833"/>
    <x v="82"/>
    <x v="2"/>
    <n v="143277090"/>
    <n v="5540246177133"/>
    <s v="MIX LEGUMES"/>
    <d v="2022-08-01T00:00:00"/>
    <n v="2228"/>
    <s v="0"/>
    <n v="0"/>
    <n v="0"/>
  </r>
  <r>
    <x v="834"/>
    <x v="82"/>
    <x v="2"/>
    <n v="143277090"/>
    <n v="5540246192148"/>
    <s v="MIX LEGUMES"/>
    <d v="2022-08-01T00:00:00"/>
    <n v="25056"/>
    <s v="0"/>
    <n v="0"/>
    <n v="0"/>
  </r>
  <r>
    <x v="835"/>
    <x v="82"/>
    <x v="2"/>
    <n v="143277090"/>
    <n v="5540246192518"/>
    <s v="MIX LEGUMES"/>
    <d v="2022-08-01T00:00:00"/>
    <n v="4385"/>
    <s v="0"/>
    <n v="0"/>
    <n v="0"/>
  </r>
  <r>
    <x v="836"/>
    <x v="82"/>
    <x v="2"/>
    <n v="143277091"/>
    <n v="5540246183130"/>
    <s v="MIX LEGUMES"/>
    <d v="2022-08-07T00:00:00"/>
    <n v="1128"/>
    <n v="1128"/>
    <n v="1"/>
    <n v="1"/>
  </r>
  <r>
    <x v="837"/>
    <x v="82"/>
    <x v="2"/>
    <n v="143277091"/>
    <n v="5540246183537"/>
    <s v="MIX LEGUMES"/>
    <d v="2022-08-07T00:00:00"/>
    <n v="961"/>
    <n v="961"/>
    <n v="1"/>
    <n v="1"/>
  </r>
  <r>
    <x v="838"/>
    <x v="82"/>
    <x v="2"/>
    <n v="143277091"/>
    <n v="5540246183538"/>
    <s v="MIX LEGUMES"/>
    <d v="2022-08-07T00:00:00"/>
    <n v="919"/>
    <n v="919"/>
    <n v="1"/>
    <n v="1"/>
  </r>
  <r>
    <x v="839"/>
    <x v="82"/>
    <x v="2"/>
    <n v="143277097"/>
    <n v="5540246184036"/>
    <s v="BOULANGERIE"/>
    <d v="2022-08-08T00:00:00"/>
    <n v="130"/>
    <n v="130"/>
    <n v="1"/>
    <n v="1"/>
  </r>
  <r>
    <x v="840"/>
    <x v="83"/>
    <x v="4"/>
    <n v="143277109"/>
    <n v="5540246174174"/>
    <s v="CREMERIE"/>
    <d v="2022-07-31T00:00:00"/>
    <n v="464"/>
    <n v="464"/>
    <n v="1"/>
    <n v="1"/>
  </r>
  <r>
    <x v="841"/>
    <x v="83"/>
    <x v="4"/>
    <n v="143277109"/>
    <n v="5540246176699"/>
    <s v="CREMERIE"/>
    <d v="2022-07-31T00:00:00"/>
    <n v="836"/>
    <n v="836"/>
    <n v="1"/>
    <n v="1"/>
  </r>
  <r>
    <x v="842"/>
    <x v="83"/>
    <x v="4"/>
    <n v="143277109"/>
    <n v="5540246188175"/>
    <s v="CREMERIE"/>
    <d v="2022-07-31T00:00:00"/>
    <n v="232"/>
    <n v="232"/>
    <n v="1"/>
    <n v="1"/>
  </r>
  <r>
    <x v="843"/>
    <x v="83"/>
    <x v="4"/>
    <n v="143277109"/>
    <n v="5540246192102"/>
    <s v="CREMERIE"/>
    <d v="2022-07-31T00:00:00"/>
    <n v="2005"/>
    <n v="2005"/>
    <n v="1"/>
    <n v="1"/>
  </r>
  <r>
    <x v="844"/>
    <x v="83"/>
    <x v="4"/>
    <n v="143277110"/>
    <n v="5540246176294"/>
    <s v="CREMERIE"/>
    <d v="2022-07-31T00:00:00"/>
    <n v="1485"/>
    <n v="1485"/>
    <n v="1"/>
    <n v="1"/>
  </r>
  <r>
    <x v="845"/>
    <x v="83"/>
    <x v="4"/>
    <n v="143277110"/>
    <n v="5540246176295"/>
    <s v="CREMERIE"/>
    <d v="2022-07-31T00:00:00"/>
    <n v="7424"/>
    <n v="7424"/>
    <n v="1"/>
    <n v="1"/>
  </r>
  <r>
    <x v="846"/>
    <x v="83"/>
    <x v="4"/>
    <n v="143277110"/>
    <n v="5540246187987"/>
    <s v="CREMERIE"/>
    <d v="2022-07-31T00:00:00"/>
    <n v="2228"/>
    <n v="2228"/>
    <n v="1"/>
    <n v="1"/>
  </r>
  <r>
    <x v="847"/>
    <x v="83"/>
    <x v="4"/>
    <n v="143277110"/>
    <n v="5540246188200"/>
    <s v="CREMERIE"/>
    <d v="2022-07-31T00:00:00"/>
    <n v="743"/>
    <n v="743"/>
    <n v="1"/>
    <n v="1"/>
  </r>
  <r>
    <x v="848"/>
    <x v="84"/>
    <x v="2"/>
    <n v="143277123"/>
    <n v="5540246176294"/>
    <s v="CREMERIE"/>
    <d v="2022-08-01T00:00:00"/>
    <n v="743"/>
    <s v="0"/>
    <n v="0"/>
    <n v="0"/>
  </r>
  <r>
    <x v="849"/>
    <x v="84"/>
    <x v="2"/>
    <n v="143277123"/>
    <n v="5540246176295"/>
    <s v="CREMERIE"/>
    <d v="2022-08-01T00:00:00"/>
    <n v="1485"/>
    <s v="0"/>
    <n v="0"/>
    <n v="0"/>
  </r>
  <r>
    <x v="850"/>
    <x v="84"/>
    <x v="2"/>
    <n v="143277123"/>
    <n v="5540246188200"/>
    <s v="CREMERIE"/>
    <d v="2022-08-01T00:00:00"/>
    <n v="557"/>
    <s v="0"/>
    <n v="0"/>
    <n v="0"/>
  </r>
  <r>
    <x v="851"/>
    <x v="84"/>
    <x v="2"/>
    <n v="143277124"/>
    <n v="5540246172978"/>
    <s v="CREMERIE"/>
    <d v="2022-08-01T00:00:00"/>
    <n v="836"/>
    <s v="0"/>
    <n v="0"/>
    <n v="0"/>
  </r>
  <r>
    <x v="852"/>
    <x v="84"/>
    <x v="2"/>
    <n v="143277124"/>
    <n v="5540246176699"/>
    <s v="CREMERIE"/>
    <d v="2022-08-01T00:00:00"/>
    <n v="2088"/>
    <s v="0"/>
    <n v="0"/>
    <n v="0"/>
  </r>
  <r>
    <x v="853"/>
    <x v="84"/>
    <x v="2"/>
    <n v="143277124"/>
    <n v="5540246188175"/>
    <s v="CREMERIE"/>
    <d v="2022-08-01T00:00:00"/>
    <n v="116"/>
    <s v="0"/>
    <n v="0"/>
    <n v="0"/>
  </r>
  <r>
    <x v="854"/>
    <x v="85"/>
    <x v="2"/>
    <n v="143287132"/>
    <n v="5540246172978"/>
    <s v="CREMERIE"/>
    <d v="2022-08-02T00:00:00"/>
    <n v="836"/>
    <s v="0"/>
    <n v="0"/>
    <n v="0"/>
  </r>
  <r>
    <x v="855"/>
    <x v="85"/>
    <x v="2"/>
    <n v="143287132"/>
    <n v="5540246176699"/>
    <s v="CREMERIE"/>
    <d v="2022-08-02T00:00:00"/>
    <n v="1044"/>
    <s v="0"/>
    <n v="0"/>
    <n v="0"/>
  </r>
  <r>
    <x v="856"/>
    <x v="85"/>
    <x v="2"/>
    <n v="143287132"/>
    <n v="5540246188175"/>
    <s v="CREMERIE"/>
    <d v="2022-08-02T00:00:00"/>
    <n v="116"/>
    <s v="0"/>
    <n v="0"/>
    <n v="0"/>
  </r>
  <r>
    <x v="857"/>
    <x v="85"/>
    <x v="2"/>
    <n v="143287133"/>
    <n v="5540246187987"/>
    <s v="CREMERIE"/>
    <d v="2022-08-02T00:00:00"/>
    <n v="1114"/>
    <s v="0"/>
    <n v="0"/>
    <n v="0"/>
  </r>
  <r>
    <x v="858"/>
    <x v="85"/>
    <x v="2"/>
    <n v="143287136"/>
    <n v="5540246185562"/>
    <s v="CREMERIE"/>
    <d v="2022-08-04T00:00:00"/>
    <n v="70"/>
    <n v="70"/>
    <n v="1"/>
    <n v="1"/>
  </r>
  <r>
    <x v="859"/>
    <x v="85"/>
    <x v="2"/>
    <n v="143287152"/>
    <n v="5540246173472"/>
    <s v="CREMERIE"/>
    <d v="2022-08-11T00:00:00"/>
    <n v="418"/>
    <n v="418"/>
    <n v="1"/>
    <n v="1"/>
  </r>
  <r>
    <x v="860"/>
    <x v="85"/>
    <x v="2"/>
    <n v="143287152"/>
    <n v="5540246175047"/>
    <s v="CREMERIE"/>
    <d v="2022-08-11T00:00:00"/>
    <n v="279"/>
    <n v="279"/>
    <n v="1"/>
    <n v="1"/>
  </r>
  <r>
    <x v="861"/>
    <x v="85"/>
    <x v="2"/>
    <n v="143287152"/>
    <n v="5540246175049"/>
    <s v="CREMERIE"/>
    <d v="2022-08-11T00:00:00"/>
    <n v="418"/>
    <n v="418"/>
    <n v="1"/>
    <n v="1"/>
  </r>
  <r>
    <x v="862"/>
    <x v="85"/>
    <x v="2"/>
    <n v="143287152"/>
    <n v="5540246175050"/>
    <s v="CREMERIE"/>
    <d v="2022-08-11T00:00:00"/>
    <n v="418"/>
    <n v="418"/>
    <n v="1"/>
    <n v="1"/>
  </r>
  <r>
    <x v="863"/>
    <x v="85"/>
    <x v="2"/>
    <n v="143287152"/>
    <n v="5540246190743"/>
    <s v="CREMERIE"/>
    <d v="2022-08-11T00:00:00"/>
    <n v="140"/>
    <n v="140"/>
    <n v="1"/>
    <n v="1"/>
  </r>
  <r>
    <x v="864"/>
    <x v="86"/>
    <x v="2"/>
    <n v="143287159"/>
    <n v="5540246171933"/>
    <s v="CREMERIE"/>
    <d v="2022-08-03T00:00:00"/>
    <n v="335"/>
    <s v="0"/>
    <n v="0"/>
    <n v="0"/>
  </r>
  <r>
    <x v="865"/>
    <x v="86"/>
    <x v="2"/>
    <n v="143287159"/>
    <n v="5540246176294"/>
    <s v="CREMERIE"/>
    <d v="2022-08-03T00:00:00"/>
    <n v="743"/>
    <s v="0"/>
    <n v="0"/>
    <n v="0"/>
  </r>
  <r>
    <x v="866"/>
    <x v="86"/>
    <x v="2"/>
    <n v="143287159"/>
    <n v="5540246187987"/>
    <s v="CREMERIE"/>
    <d v="2022-08-03T00:00:00"/>
    <n v="1671"/>
    <s v="0"/>
    <n v="0"/>
    <n v="0"/>
  </r>
  <r>
    <x v="867"/>
    <x v="86"/>
    <x v="2"/>
    <n v="143287163"/>
    <n v="5540246172978"/>
    <s v="CREMERIE"/>
    <d v="2022-08-03T00:00:00"/>
    <n v="836"/>
    <s v="0"/>
    <n v="0"/>
    <n v="0"/>
  </r>
  <r>
    <x v="868"/>
    <x v="86"/>
    <x v="2"/>
    <n v="143287163"/>
    <n v="5540246176699"/>
    <s v="CREMERIE"/>
    <d v="2022-08-03T00:00:00"/>
    <n v="836"/>
    <s v="0"/>
    <n v="0"/>
    <n v="0"/>
  </r>
  <r>
    <x v="869"/>
    <x v="86"/>
    <x v="2"/>
    <n v="143287169"/>
    <n v="5540246183587"/>
    <s v="MIX LEGUMES"/>
    <d v="2022-08-21T00:00:00"/>
    <n v="502"/>
    <n v="502"/>
    <n v="1"/>
    <n v="1"/>
  </r>
  <r>
    <x v="870"/>
    <x v="86"/>
    <x v="2"/>
    <n v="143287169"/>
    <n v="5540246183589"/>
    <s v="MIX LEGUMES"/>
    <d v="2022-08-21T00:00:00"/>
    <n v="650"/>
    <n v="650"/>
    <n v="1"/>
    <n v="1"/>
  </r>
  <r>
    <x v="871"/>
    <x v="86"/>
    <x v="2"/>
    <n v="143287172"/>
    <n v="5540246180522"/>
    <s v="BOULANGERIE"/>
    <d v="2022-08-11T00:00:00"/>
    <n v="891"/>
    <n v="891"/>
    <n v="1"/>
    <n v="1"/>
  </r>
  <r>
    <x v="872"/>
    <x v="86"/>
    <x v="2"/>
    <n v="143287173"/>
    <n v="5540246194632"/>
    <s v="BOULANGERIE"/>
    <d v="2022-08-14T00:00:00"/>
    <n v="669"/>
    <n v="669"/>
    <n v="1"/>
    <n v="1"/>
  </r>
  <r>
    <x v="873"/>
    <x v="87"/>
    <x v="2"/>
    <n v="143287181"/>
    <n v="5540246176294"/>
    <s v="CREMERIE"/>
    <d v="2022-08-04T00:00:00"/>
    <n v="743"/>
    <n v="743"/>
    <n v="1"/>
    <n v="1"/>
  </r>
  <r>
    <x v="874"/>
    <x v="87"/>
    <x v="2"/>
    <n v="143287181"/>
    <n v="5540246176295"/>
    <s v="CREMERIE"/>
    <d v="2022-08-04T00:00:00"/>
    <n v="2970"/>
    <n v="2970"/>
    <n v="1"/>
    <n v="1"/>
  </r>
  <r>
    <x v="875"/>
    <x v="87"/>
    <x v="2"/>
    <n v="143287181"/>
    <n v="5540246187987"/>
    <s v="CREMERIE"/>
    <d v="2022-08-04T00:00:00"/>
    <n v="1671"/>
    <n v="1671"/>
    <n v="1"/>
    <n v="1"/>
  </r>
  <r>
    <x v="876"/>
    <x v="87"/>
    <x v="2"/>
    <n v="143287181"/>
    <n v="5540246188200"/>
    <s v="CREMERIE"/>
    <d v="2022-08-04T00:00:00"/>
    <n v="372"/>
    <n v="372"/>
    <n v="1"/>
    <n v="1"/>
  </r>
  <r>
    <x v="877"/>
    <x v="87"/>
    <x v="2"/>
    <n v="143287185"/>
    <n v="5540246172669"/>
    <s v="CREMERIE"/>
    <d v="2022-08-04T00:00:00"/>
    <n v="279"/>
    <n v="279"/>
    <n v="1"/>
    <n v="1"/>
  </r>
  <r>
    <x v="878"/>
    <x v="87"/>
    <x v="2"/>
    <n v="143287185"/>
    <n v="5540246172978"/>
    <s v="CREMERIE"/>
    <d v="2022-08-04T00:00:00"/>
    <n v="836"/>
    <n v="836"/>
    <n v="1"/>
    <n v="1"/>
  </r>
  <r>
    <x v="879"/>
    <x v="87"/>
    <x v="2"/>
    <n v="143287185"/>
    <n v="5540246174174"/>
    <s v="CREMERIE"/>
    <d v="2022-08-04T00:00:00"/>
    <n v="232"/>
    <n v="232"/>
    <n v="1"/>
    <n v="1"/>
  </r>
  <r>
    <x v="880"/>
    <x v="88"/>
    <x v="2"/>
    <n v="143287208"/>
    <n v="5540246171933"/>
    <s v="CREMERIE"/>
    <d v="2022-08-07T00:00:00"/>
    <n v="1114"/>
    <n v="1114"/>
    <n v="1"/>
    <n v="1"/>
  </r>
  <r>
    <x v="881"/>
    <x v="88"/>
    <x v="2"/>
    <n v="143287208"/>
    <n v="5540246176294"/>
    <s v="CREMERIE"/>
    <d v="2022-08-07T00:00:00"/>
    <n v="1485"/>
    <n v="1485"/>
    <n v="1"/>
    <n v="1"/>
  </r>
  <r>
    <x v="882"/>
    <x v="88"/>
    <x v="2"/>
    <n v="143287208"/>
    <n v="5540246176295"/>
    <s v="CREMERIE"/>
    <d v="2022-08-07T00:00:00"/>
    <n v="5940"/>
    <n v="3564"/>
    <n v="0.6"/>
    <n v="0.6"/>
  </r>
  <r>
    <x v="883"/>
    <x v="88"/>
    <x v="2"/>
    <n v="143287208"/>
    <n v="5540246187987"/>
    <s v="CREMERIE"/>
    <d v="2022-08-07T00:00:00"/>
    <n v="3898"/>
    <n v="3898"/>
    <n v="1"/>
    <n v="1"/>
  </r>
  <r>
    <x v="884"/>
    <x v="88"/>
    <x v="2"/>
    <n v="143287208"/>
    <n v="5540246188200"/>
    <s v="CREMERIE"/>
    <d v="2022-08-07T00:00:00"/>
    <n v="743"/>
    <n v="743"/>
    <n v="1"/>
    <n v="1"/>
  </r>
  <r>
    <x v="885"/>
    <x v="88"/>
    <x v="2"/>
    <n v="143287212"/>
    <n v="5540246171933"/>
    <s v="CREMERIE"/>
    <d v="2022-08-04T00:00:00"/>
    <n v="557"/>
    <n v="557"/>
    <n v="1"/>
    <n v="1"/>
  </r>
  <r>
    <x v="886"/>
    <x v="88"/>
    <x v="2"/>
    <n v="143287212"/>
    <n v="5540246176294"/>
    <s v="CREMERIE"/>
    <d v="2022-08-04T00:00:00"/>
    <n v="743"/>
    <n v="743"/>
    <n v="1"/>
    <n v="1"/>
  </r>
  <r>
    <x v="887"/>
    <x v="88"/>
    <x v="2"/>
    <n v="143287212"/>
    <n v="5540246176295"/>
    <s v="CREMERIE"/>
    <d v="2022-08-04T00:00:00"/>
    <n v="2228"/>
    <n v="2228"/>
    <n v="1"/>
    <n v="1"/>
  </r>
  <r>
    <x v="888"/>
    <x v="88"/>
    <x v="2"/>
    <n v="143287212"/>
    <n v="5540246187987"/>
    <s v="CREMERIE"/>
    <d v="2022-08-04T00:00:00"/>
    <n v="2228"/>
    <n v="2228"/>
    <n v="1"/>
    <n v="1"/>
  </r>
  <r>
    <x v="889"/>
    <x v="88"/>
    <x v="2"/>
    <n v="143287212"/>
    <n v="5540246188200"/>
    <s v="CREMERIE"/>
    <d v="2022-08-04T00:00:00"/>
    <n v="186"/>
    <n v="186"/>
    <n v="1"/>
    <n v="1"/>
  </r>
  <r>
    <x v="890"/>
    <x v="88"/>
    <x v="2"/>
    <n v="143287213"/>
    <n v="5540246176699"/>
    <s v="CREMERIE"/>
    <d v="2022-08-04T00:00:00"/>
    <n v="1253"/>
    <n v="1253"/>
    <n v="1"/>
    <n v="1"/>
  </r>
  <r>
    <x v="891"/>
    <x v="88"/>
    <x v="2"/>
    <n v="143287214"/>
    <n v="5540246172978"/>
    <s v="CREMERIE"/>
    <d v="2022-08-07T00:00:00"/>
    <n v="836"/>
    <n v="836"/>
    <n v="1"/>
    <n v="1"/>
  </r>
  <r>
    <x v="892"/>
    <x v="88"/>
    <x v="2"/>
    <n v="143287214"/>
    <n v="5540246174174"/>
    <s v="CREMERIE"/>
    <d v="2022-08-07T00:00:00"/>
    <n v="232"/>
    <n v="232"/>
    <n v="1"/>
    <n v="1"/>
  </r>
  <r>
    <x v="893"/>
    <x v="88"/>
    <x v="2"/>
    <n v="143287214"/>
    <n v="5540246176699"/>
    <s v="CREMERIE"/>
    <d v="2022-08-07T00:00:00"/>
    <n v="2088"/>
    <n v="2088"/>
    <n v="1"/>
    <n v="1"/>
  </r>
  <r>
    <x v="894"/>
    <x v="88"/>
    <x v="2"/>
    <n v="143287219"/>
    <n v="5540246174095"/>
    <s v="CREMERIE"/>
    <d v="2022-08-08T00:00:00"/>
    <n v="70"/>
    <n v="70"/>
    <n v="1"/>
    <n v="1"/>
  </r>
  <r>
    <x v="895"/>
    <x v="88"/>
    <x v="2"/>
    <n v="143287220"/>
    <n v="5540246181061"/>
    <s v="VOLAILLE"/>
    <d v="2022-08-09T00:00:00"/>
    <n v="3871"/>
    <n v="3871"/>
    <n v="1"/>
    <n v="1"/>
  </r>
  <r>
    <x v="896"/>
    <x v="88"/>
    <x v="2"/>
    <n v="143287220"/>
    <n v="5540246183547"/>
    <s v="VOLAILLE"/>
    <d v="2022-08-09T00:00:00"/>
    <n v="2228"/>
    <n v="2228"/>
    <n v="1"/>
    <n v="1"/>
  </r>
  <r>
    <x v="897"/>
    <x v="88"/>
    <x v="2"/>
    <n v="143287220"/>
    <n v="5540246185278"/>
    <s v="VOLAILLE"/>
    <d v="2022-08-09T00:00:00"/>
    <n v="1120"/>
    <n v="1120"/>
    <n v="1"/>
    <n v="1"/>
  </r>
  <r>
    <x v="898"/>
    <x v="88"/>
    <x v="2"/>
    <n v="143287222"/>
    <n v="5540246183558"/>
    <s v="MIX LEGUMES"/>
    <d v="2022-08-15T00:00:00"/>
    <n v="2599"/>
    <n v="2599"/>
    <n v="1"/>
    <n v="1"/>
  </r>
  <r>
    <x v="899"/>
    <x v="88"/>
    <x v="2"/>
    <n v="143287222"/>
    <n v="5540246183560"/>
    <s v="MIX LEGUMES"/>
    <d v="2022-08-15T00:00:00"/>
    <n v="223"/>
    <n v="223"/>
    <n v="1"/>
    <n v="1"/>
  </r>
  <r>
    <x v="900"/>
    <x v="88"/>
    <x v="2"/>
    <n v="143287222"/>
    <n v="5540246192209"/>
    <s v="MIX LEGUMES"/>
    <d v="2022-08-15T00:00:00"/>
    <n v="1114"/>
    <n v="1114"/>
    <n v="1"/>
    <n v="1"/>
  </r>
  <r>
    <x v="901"/>
    <x v="88"/>
    <x v="2"/>
    <n v="143287222"/>
    <n v="5540246192462"/>
    <s v="MIX LEGUMES"/>
    <d v="2022-08-15T00:00:00"/>
    <n v="1114"/>
    <n v="1114"/>
    <n v="1"/>
    <n v="1"/>
  </r>
  <r>
    <x v="902"/>
    <x v="88"/>
    <x v="2"/>
    <n v="143287223"/>
    <n v="5540246192264"/>
    <s v="CREMERIE"/>
    <d v="2022-08-30T00:00:00"/>
    <n v="1485"/>
    <n v="1485"/>
    <n v="1"/>
    <n v="1"/>
  </r>
  <r>
    <x v="903"/>
    <x v="88"/>
    <x v="2"/>
    <n v="143287223"/>
    <n v="5540246192265"/>
    <s v="CREMERIE"/>
    <d v="2022-08-30T00:00:00"/>
    <n v="297"/>
    <n v="297"/>
    <n v="1"/>
    <n v="1"/>
  </r>
  <r>
    <x v="904"/>
    <x v="88"/>
    <x v="2"/>
    <n v="143287228"/>
    <n v="5540246188583"/>
    <s v="BOULANGERIE"/>
    <d v="2022-08-07T00:00:00"/>
    <n v="2228"/>
    <n v="2228"/>
    <n v="1"/>
    <n v="1"/>
  </r>
  <r>
    <x v="905"/>
    <x v="88"/>
    <x v="2"/>
    <n v="143287229"/>
    <n v="5540246170256"/>
    <s v="BOULANGERIE"/>
    <d v="2022-08-10T00:00:00"/>
    <n v="3880"/>
    <n v="3880"/>
    <n v="1"/>
    <n v="1"/>
  </r>
  <r>
    <x v="906"/>
    <x v="89"/>
    <x v="2"/>
    <n v="143287248"/>
    <n v="5540246172978"/>
    <s v="CREMERIE"/>
    <d v="2022-08-08T00:00:00"/>
    <n v="836"/>
    <n v="836"/>
    <n v="1"/>
    <n v="1"/>
  </r>
  <r>
    <x v="907"/>
    <x v="89"/>
    <x v="2"/>
    <n v="143287248"/>
    <n v="5540246176699"/>
    <s v="CREMERIE"/>
    <d v="2022-08-08T00:00:00"/>
    <n v="2088"/>
    <n v="2088"/>
    <n v="1"/>
    <n v="1"/>
  </r>
  <r>
    <x v="908"/>
    <x v="89"/>
    <x v="2"/>
    <n v="143287249"/>
    <n v="5540246185429"/>
    <s v="CREMERIE"/>
    <d v="2022-08-10T00:00:00"/>
    <n v="195"/>
    <n v="195"/>
    <n v="1"/>
    <n v="1"/>
  </r>
  <r>
    <x v="909"/>
    <x v="89"/>
    <x v="2"/>
    <n v="143287252"/>
    <n v="5540246194330"/>
    <s v="MIX LEGUMES"/>
    <d v="2022-08-11T00:00:00"/>
    <n v="9169"/>
    <n v="9169"/>
    <n v="1"/>
    <n v="1"/>
  </r>
  <r>
    <x v="910"/>
    <x v="89"/>
    <x v="2"/>
    <n v="143287255"/>
    <n v="5540246171759"/>
    <s v="MIX LEGUMES"/>
    <d v="2022-08-08T00:00:00"/>
    <n v="5012"/>
    <n v="5012"/>
    <n v="1"/>
    <n v="1"/>
  </r>
  <r>
    <x v="911"/>
    <x v="89"/>
    <x v="2"/>
    <n v="143287255"/>
    <n v="5540246177133"/>
    <s v="MIX LEGUMES"/>
    <d v="2022-08-08T00:00:00"/>
    <n v="4455"/>
    <n v="4455"/>
    <n v="1"/>
    <n v="1"/>
  </r>
  <r>
    <x v="912"/>
    <x v="89"/>
    <x v="2"/>
    <n v="143287255"/>
    <n v="5540246192148"/>
    <s v="MIX LEGUMES"/>
    <d v="2022-08-08T00:00:00"/>
    <n v="16704"/>
    <n v="16704"/>
    <n v="1"/>
    <n v="1"/>
  </r>
  <r>
    <x v="913"/>
    <x v="89"/>
    <x v="2"/>
    <n v="143287262"/>
    <n v="5540246176294"/>
    <s v="CREMERIE"/>
    <d v="2022-08-09T00:00:00"/>
    <n v="743"/>
    <n v="743"/>
    <n v="1"/>
    <n v="1"/>
  </r>
  <r>
    <x v="914"/>
    <x v="90"/>
    <x v="2"/>
    <n v="143297271"/>
    <n v="5540246176295"/>
    <s v="CREMERIE"/>
    <d v="2022-08-09T00:00:00"/>
    <n v="4455"/>
    <n v="4455"/>
    <n v="1"/>
    <n v="1"/>
  </r>
  <r>
    <x v="915"/>
    <x v="90"/>
    <x v="2"/>
    <n v="143297271"/>
    <n v="5540246188200"/>
    <s v="CREMERIE"/>
    <d v="2022-08-09T00:00:00"/>
    <n v="743"/>
    <n v="743"/>
    <n v="1"/>
    <n v="1"/>
  </r>
  <r>
    <x v="916"/>
    <x v="90"/>
    <x v="2"/>
    <n v="143297272"/>
    <n v="5540246174174"/>
    <s v="CREMERIE"/>
    <d v="2022-08-09T00:00:00"/>
    <n v="232"/>
    <n v="232"/>
    <n v="1"/>
    <n v="1"/>
  </r>
  <r>
    <x v="917"/>
    <x v="90"/>
    <x v="2"/>
    <n v="143297272"/>
    <n v="5540246176699"/>
    <s v="CREMERIE"/>
    <d v="2022-08-09T00:00:00"/>
    <n v="2088"/>
    <n v="2088"/>
    <n v="1"/>
    <n v="1"/>
  </r>
  <r>
    <x v="918"/>
    <x v="90"/>
    <x v="2"/>
    <n v="143297272"/>
    <n v="5540246192102"/>
    <s v="CREMERIE"/>
    <d v="2022-08-09T00:00:00"/>
    <n v="2005"/>
    <n v="2005"/>
    <n v="1"/>
    <n v="1"/>
  </r>
  <r>
    <x v="919"/>
    <x v="90"/>
    <x v="2"/>
    <n v="143297273"/>
    <n v="5540246174095"/>
    <s v="CREMERIE"/>
    <d v="2022-08-14T00:00:00"/>
    <n v="70"/>
    <n v="70"/>
    <n v="1"/>
    <n v="1"/>
  </r>
  <r>
    <x v="920"/>
    <x v="90"/>
    <x v="2"/>
    <n v="143297273"/>
    <n v="5540246175047"/>
    <s v="CREMERIE"/>
    <d v="2022-08-14T00:00:00"/>
    <n v="279"/>
    <n v="279"/>
    <n v="1"/>
    <n v="1"/>
  </r>
  <r>
    <x v="921"/>
    <x v="90"/>
    <x v="2"/>
    <n v="143297273"/>
    <n v="5540246175049"/>
    <s v="CREMERIE"/>
    <d v="2022-08-14T00:00:00"/>
    <n v="557"/>
    <n v="557"/>
    <n v="1"/>
    <n v="1"/>
  </r>
  <r>
    <x v="922"/>
    <x v="90"/>
    <x v="2"/>
    <n v="143297273"/>
    <n v="5540246175050"/>
    <s v="CREMERIE"/>
    <d v="2022-08-14T00:00:00"/>
    <n v="557"/>
    <n v="557"/>
    <n v="1"/>
    <n v="1"/>
  </r>
  <r>
    <x v="923"/>
    <x v="90"/>
    <x v="2"/>
    <n v="143297273"/>
    <n v="5540246190743"/>
    <s v="CREMERIE"/>
    <d v="2022-08-14T00:00:00"/>
    <n v="279"/>
    <n v="279"/>
    <n v="1"/>
    <n v="1"/>
  </r>
  <r>
    <x v="924"/>
    <x v="91"/>
    <x v="2"/>
    <n v="143297289"/>
    <n v="5540246176294"/>
    <s v="CREMERIE"/>
    <d v="2022-08-10T00:00:00"/>
    <n v="1485"/>
    <n v="1411"/>
    <n v="0.95016835016835022"/>
    <n v="0.95016835016835022"/>
  </r>
  <r>
    <x v="925"/>
    <x v="91"/>
    <x v="2"/>
    <n v="143297289"/>
    <n v="5540246176295"/>
    <s v="CREMERIE"/>
    <d v="2022-08-10T00:00:00"/>
    <n v="7424"/>
    <n v="7424"/>
    <n v="1"/>
    <n v="1"/>
  </r>
  <r>
    <x v="926"/>
    <x v="91"/>
    <x v="2"/>
    <n v="143297289"/>
    <n v="5540246187987"/>
    <s v="CREMERIE"/>
    <d v="2022-08-10T00:00:00"/>
    <n v="2228"/>
    <n v="2228"/>
    <n v="1"/>
    <n v="1"/>
  </r>
  <r>
    <x v="927"/>
    <x v="91"/>
    <x v="2"/>
    <n v="143297289"/>
    <n v="5540246188200"/>
    <s v="CREMERIE"/>
    <d v="2022-08-10T00:00:00"/>
    <n v="1485"/>
    <n v="1485"/>
    <n v="1"/>
    <n v="1"/>
  </r>
  <r>
    <x v="928"/>
    <x v="91"/>
    <x v="2"/>
    <n v="143297291"/>
    <n v="5540246172539"/>
    <s v="CREMERIE"/>
    <d v="2022-08-10T00:00:00"/>
    <n v="35"/>
    <n v="35"/>
    <n v="1"/>
    <n v="1"/>
  </r>
  <r>
    <x v="929"/>
    <x v="91"/>
    <x v="2"/>
    <n v="143297291"/>
    <n v="5540246174174"/>
    <s v="CREMERIE"/>
    <d v="2022-08-10T00:00:00"/>
    <n v="464"/>
    <n v="464"/>
    <n v="1"/>
    <n v="1"/>
  </r>
  <r>
    <x v="930"/>
    <x v="91"/>
    <x v="2"/>
    <n v="143297291"/>
    <n v="5540246176699"/>
    <s v="CREMERIE"/>
    <d v="2022-08-10T00:00:00"/>
    <n v="3132"/>
    <n v="3132"/>
    <n v="1"/>
    <n v="1"/>
  </r>
  <r>
    <x v="931"/>
    <x v="91"/>
    <x v="2"/>
    <n v="143297303"/>
    <n v="5540246183130"/>
    <s v="MIX LEGUMES"/>
    <d v="2022-08-15T00:00:00"/>
    <n v="1128"/>
    <n v="1128"/>
    <n v="1"/>
    <n v="1"/>
  </r>
  <r>
    <x v="932"/>
    <x v="91"/>
    <x v="2"/>
    <n v="143297303"/>
    <n v="5540246183552"/>
    <s v="MIX LEGUMES"/>
    <d v="2022-08-15T00:00:00"/>
    <n v="2172"/>
    <n v="2172"/>
    <n v="1"/>
    <n v="1"/>
  </r>
  <r>
    <x v="933"/>
    <x v="91"/>
    <x v="2"/>
    <n v="143297306"/>
    <n v="5540246193316"/>
    <s v="BOULANGERIE"/>
    <d v="2022-08-14T00:00:00"/>
    <n v="335"/>
    <n v="335"/>
    <n v="1"/>
    <n v="1"/>
  </r>
  <r>
    <x v="934"/>
    <x v="92"/>
    <x v="2"/>
    <n v="143297322"/>
    <n v="5540246172669"/>
    <s v="CREMERIE"/>
    <d v="2022-08-11T00:00:00"/>
    <n v="279"/>
    <n v="279"/>
    <n v="1"/>
    <n v="1"/>
  </r>
  <r>
    <x v="935"/>
    <x v="92"/>
    <x v="2"/>
    <n v="143297322"/>
    <n v="5540246172978"/>
    <s v="CREMERIE"/>
    <d v="2022-08-11T00:00:00"/>
    <n v="2506"/>
    <n v="2506"/>
    <n v="1"/>
    <n v="1"/>
  </r>
  <r>
    <x v="936"/>
    <x v="92"/>
    <x v="2"/>
    <n v="143297322"/>
    <n v="5540246176699"/>
    <s v="CREMERIE"/>
    <d v="2022-08-11T00:00:00"/>
    <n v="3132"/>
    <n v="3132"/>
    <n v="1"/>
    <n v="1"/>
  </r>
  <r>
    <x v="937"/>
    <x v="92"/>
    <x v="2"/>
    <n v="143297322"/>
    <n v="5540246188175"/>
    <s v="CREMERIE"/>
    <d v="2022-08-11T00:00:00"/>
    <n v="232"/>
    <n v="232"/>
    <n v="1"/>
    <n v="1"/>
  </r>
  <r>
    <x v="938"/>
    <x v="92"/>
    <x v="2"/>
    <n v="143297322"/>
    <n v="5540246192102"/>
    <s v="CREMERIE"/>
    <d v="2022-08-11T00:00:00"/>
    <n v="2005"/>
    <n v="2005"/>
    <n v="1"/>
    <n v="1"/>
  </r>
  <r>
    <x v="939"/>
    <x v="92"/>
    <x v="2"/>
    <n v="143297326"/>
    <n v="5540246171933"/>
    <s v="CREMERIE"/>
    <d v="2022-08-11T00:00:00"/>
    <n v="1114"/>
    <n v="1114"/>
    <n v="1"/>
    <n v="1"/>
  </r>
  <r>
    <x v="940"/>
    <x v="92"/>
    <x v="2"/>
    <n v="143297326"/>
    <n v="5540246176295"/>
    <s v="CREMERIE"/>
    <d v="2022-08-11T00:00:00"/>
    <n v="11136"/>
    <n v="11136"/>
    <n v="1"/>
    <n v="1"/>
  </r>
  <r>
    <x v="941"/>
    <x v="92"/>
    <x v="2"/>
    <n v="143297326"/>
    <n v="5540246187987"/>
    <s v="CREMERIE"/>
    <d v="2022-08-11T00:00:00"/>
    <n v="3341"/>
    <n v="3341"/>
    <n v="1"/>
    <n v="1"/>
  </r>
  <r>
    <x v="942"/>
    <x v="92"/>
    <x v="2"/>
    <n v="143297326"/>
    <n v="5540246188200"/>
    <s v="CREMERIE"/>
    <d v="2022-08-11T00:00:00"/>
    <n v="1485"/>
    <n v="1448"/>
    <n v="0.97508417508417511"/>
    <n v="0.97508417508417511"/>
  </r>
  <r>
    <x v="943"/>
    <x v="93"/>
    <x v="2"/>
    <n v="143297348"/>
    <n v="5540246176294"/>
    <s v="CREMERIE"/>
    <d v="2022-08-14T00:00:00"/>
    <n v="1485"/>
    <n v="1485"/>
    <n v="1"/>
    <n v="1"/>
  </r>
  <r>
    <x v="944"/>
    <x v="93"/>
    <x v="2"/>
    <n v="143297348"/>
    <n v="5540246176295"/>
    <s v="CREMERIE"/>
    <d v="2022-08-14T00:00:00"/>
    <n v="7424"/>
    <n v="7424"/>
    <n v="1"/>
    <n v="1"/>
  </r>
  <r>
    <x v="945"/>
    <x v="93"/>
    <x v="2"/>
    <n v="143297348"/>
    <n v="5540246187987"/>
    <s v="CREMERIE"/>
    <d v="2022-08-14T00:00:00"/>
    <n v="4455"/>
    <n v="4455"/>
    <n v="1"/>
    <n v="1"/>
  </r>
  <r>
    <x v="946"/>
    <x v="93"/>
    <x v="2"/>
    <n v="143297348"/>
    <n v="5540246188200"/>
    <s v="CREMERIE"/>
    <d v="2022-08-14T00:00:00"/>
    <n v="743"/>
    <n v="743"/>
    <n v="1"/>
    <n v="1"/>
  </r>
  <r>
    <x v="947"/>
    <x v="93"/>
    <x v="2"/>
    <n v="143297349"/>
    <n v="5540246172978"/>
    <s v="CREMERIE"/>
    <d v="2022-08-14T00:00:00"/>
    <n v="836"/>
    <n v="836"/>
    <n v="1"/>
    <n v="1"/>
  </r>
  <r>
    <x v="948"/>
    <x v="93"/>
    <x v="2"/>
    <n v="143297349"/>
    <n v="5540246174174"/>
    <s v="CREMERIE"/>
    <d v="2022-08-14T00:00:00"/>
    <n v="696"/>
    <n v="696"/>
    <n v="1"/>
    <n v="1"/>
  </r>
  <r>
    <x v="949"/>
    <x v="93"/>
    <x v="2"/>
    <n v="143297349"/>
    <n v="5540246176699"/>
    <s v="CREMERIE"/>
    <d v="2022-08-14T00:00:00"/>
    <n v="3132"/>
    <n v="3132"/>
    <n v="1"/>
    <n v="1"/>
  </r>
  <r>
    <x v="950"/>
    <x v="93"/>
    <x v="2"/>
    <n v="143297349"/>
    <n v="5540246188175"/>
    <s v="CREMERIE"/>
    <d v="2022-08-14T00:00:00"/>
    <n v="232"/>
    <n v="232"/>
    <n v="1"/>
    <n v="1"/>
  </r>
  <r>
    <x v="951"/>
    <x v="93"/>
    <x v="2"/>
    <n v="143297351"/>
    <n v="5540246173472"/>
    <s v="CREMERIE"/>
    <d v="2022-08-17T00:00:00"/>
    <n v="418"/>
    <n v="418"/>
    <n v="1"/>
    <n v="1"/>
  </r>
  <r>
    <x v="952"/>
    <x v="93"/>
    <x v="2"/>
    <n v="143297351"/>
    <n v="5540246175049"/>
    <s v="CREMERIE"/>
    <d v="2022-08-17T00:00:00"/>
    <n v="279"/>
    <n v="279"/>
    <n v="1"/>
    <n v="1"/>
  </r>
  <r>
    <x v="953"/>
    <x v="93"/>
    <x v="2"/>
    <n v="143297351"/>
    <n v="5540246175050"/>
    <s v="CREMERIE"/>
    <d v="2022-08-17T00:00:00"/>
    <n v="279"/>
    <n v="279"/>
    <n v="1"/>
    <n v="1"/>
  </r>
  <r>
    <x v="954"/>
    <x v="93"/>
    <x v="2"/>
    <n v="143297351"/>
    <n v="5540246190743"/>
    <s v="CREMERIE"/>
    <d v="2022-08-17T00:00:00"/>
    <n v="418"/>
    <n v="418"/>
    <n v="1"/>
    <n v="1"/>
  </r>
  <r>
    <x v="955"/>
    <x v="93"/>
    <x v="2"/>
    <n v="143297353"/>
    <n v="5540246185429"/>
    <s v="CREMERIE"/>
    <d v="2022-08-16T00:00:00"/>
    <n v="140"/>
    <n v="140"/>
    <n v="1"/>
    <n v="1"/>
  </r>
  <r>
    <x v="956"/>
    <x v="93"/>
    <x v="2"/>
    <n v="143297353"/>
    <n v="5540246185562"/>
    <s v="CREMERIE"/>
    <d v="2022-08-16T00:00:00"/>
    <n v="140"/>
    <n v="140"/>
    <n v="1"/>
    <n v="1"/>
  </r>
  <r>
    <x v="957"/>
    <x v="93"/>
    <x v="2"/>
    <n v="143297362"/>
    <n v="5540246194330"/>
    <s v="MIX LEGUMES"/>
    <d v="2022-08-18T00:00:00"/>
    <n v="4585"/>
    <n v="4585"/>
    <n v="1"/>
    <n v="1"/>
  </r>
  <r>
    <x v="958"/>
    <x v="94"/>
    <x v="2"/>
    <n v="143297375"/>
    <n v="5540246172539"/>
    <s v="CREMERIE"/>
    <d v="2022-08-15T00:00:00"/>
    <n v="24"/>
    <n v="24"/>
    <n v="1"/>
    <n v="1"/>
  </r>
  <r>
    <x v="959"/>
    <x v="94"/>
    <x v="2"/>
    <n v="143297375"/>
    <n v="5540246172978"/>
    <s v="CREMERIE"/>
    <d v="2022-08-15T00:00:00"/>
    <n v="836"/>
    <n v="836"/>
    <n v="1"/>
    <n v="1"/>
  </r>
  <r>
    <x v="960"/>
    <x v="94"/>
    <x v="2"/>
    <n v="143297375"/>
    <n v="5540246174174"/>
    <s v="CREMERIE"/>
    <d v="2022-08-15T00:00:00"/>
    <n v="232"/>
    <n v="232"/>
    <n v="1"/>
    <n v="1"/>
  </r>
  <r>
    <x v="961"/>
    <x v="94"/>
    <x v="2"/>
    <n v="143297375"/>
    <n v="5540246176699"/>
    <s v="CREMERIE"/>
    <d v="2022-08-15T00:00:00"/>
    <n v="2088"/>
    <n v="2088"/>
    <n v="1"/>
    <n v="1"/>
  </r>
  <r>
    <x v="962"/>
    <x v="94"/>
    <x v="2"/>
    <n v="143297376"/>
    <n v="5540246171933"/>
    <s v="CREMERIE"/>
    <d v="2022-08-15T00:00:00"/>
    <n v="1114"/>
    <n v="1114"/>
    <n v="1"/>
    <n v="1"/>
  </r>
  <r>
    <x v="963"/>
    <x v="94"/>
    <x v="2"/>
    <n v="143297376"/>
    <n v="5540246176295"/>
    <s v="CREMERIE"/>
    <d v="2022-08-15T00:00:00"/>
    <n v="4455"/>
    <n v="4455"/>
    <n v="1"/>
    <n v="1"/>
  </r>
  <r>
    <x v="964"/>
    <x v="94"/>
    <x v="2"/>
    <n v="143297376"/>
    <n v="5540246188200"/>
    <s v="CREMERIE"/>
    <d v="2022-08-15T00:00:00"/>
    <n v="743"/>
    <n v="743"/>
    <n v="1"/>
    <n v="1"/>
  </r>
  <r>
    <x v="965"/>
    <x v="94"/>
    <x v="2"/>
    <n v="143297384"/>
    <n v="5540246183547"/>
    <s v="VOLAILLE"/>
    <d v="2022-08-24T00:00:00"/>
    <n v="5568"/>
    <n v="5568"/>
    <n v="1"/>
    <n v="1"/>
  </r>
  <r>
    <x v="966"/>
    <x v="94"/>
    <x v="2"/>
    <n v="143297384"/>
    <n v="5540246185278"/>
    <s v="VOLAILLE"/>
    <d v="2022-08-24T00:00:00"/>
    <n v="2239"/>
    <n v="2239"/>
    <n v="1"/>
    <n v="1"/>
  </r>
  <r>
    <x v="967"/>
    <x v="94"/>
    <x v="2"/>
    <n v="143297385"/>
    <n v="5540246171759"/>
    <s v="MIX LEGUMES"/>
    <d v="2022-08-17T00:00:00"/>
    <n v="1253"/>
    <n v="1253"/>
    <n v="1"/>
    <n v="1"/>
  </r>
  <r>
    <x v="968"/>
    <x v="94"/>
    <x v="2"/>
    <n v="143297385"/>
    <n v="5540246177133"/>
    <s v="MIX LEGUMES"/>
    <d v="2022-08-17T00:00:00"/>
    <n v="3341"/>
    <n v="3341"/>
    <n v="1"/>
    <n v="1"/>
  </r>
  <r>
    <x v="969"/>
    <x v="94"/>
    <x v="2"/>
    <n v="143297385"/>
    <n v="5540246192148"/>
    <s v="MIX LEGUMES"/>
    <d v="2022-08-17T00:00:00"/>
    <n v="27840"/>
    <n v="27840"/>
    <n v="1"/>
    <n v="1"/>
  </r>
  <r>
    <x v="970"/>
    <x v="94"/>
    <x v="5"/>
    <n v="143297387"/>
    <n v="5540246194790"/>
    <s v="MIX LEGUMES"/>
    <d v="2022-09-08T00:00:00"/>
    <n v="2631"/>
    <n v="2631"/>
    <n v="1"/>
    <n v="1"/>
  </r>
  <r>
    <x v="971"/>
    <x v="94"/>
    <x v="2"/>
    <n v="143297394"/>
    <n v="5540246194632"/>
    <s v="BOULANGERIE"/>
    <d v="2022-08-21T00:00:00"/>
    <n v="836"/>
    <n v="836"/>
    <n v="1"/>
    <n v="1"/>
  </r>
  <r>
    <x v="972"/>
    <x v="94"/>
    <x v="2"/>
    <n v="143297395"/>
    <n v="5540246177376"/>
    <s v="BOULANGERIE"/>
    <d v="2022-08-30T00:00:00"/>
    <n v="1420"/>
    <n v="1337"/>
    <n v="0.94154929577464785"/>
    <n v="0.94154929577464785"/>
  </r>
  <r>
    <x v="973"/>
    <x v="94"/>
    <x v="2"/>
    <n v="143297398"/>
    <n v="5540246194467"/>
    <s v="BOULANGERIE"/>
    <d v="2022-08-28T00:00:00"/>
    <n v="17818"/>
    <n v="17818"/>
    <n v="1"/>
    <n v="1"/>
  </r>
  <r>
    <x v="974"/>
    <x v="94"/>
    <x v="2"/>
    <n v="143297399"/>
    <n v="5540246191596"/>
    <s v="BOULANGERIE"/>
    <d v="2022-08-30T00:00:00"/>
    <n v="149"/>
    <n v="149"/>
    <n v="1"/>
    <n v="1"/>
  </r>
  <r>
    <x v="975"/>
    <x v="95"/>
    <x v="2"/>
    <n v="143307413"/>
    <n v="5540246174174"/>
    <s v="CREMERIE"/>
    <d v="2022-08-16T00:00:00"/>
    <n v="232"/>
    <n v="232"/>
    <n v="1"/>
    <n v="1"/>
  </r>
  <r>
    <x v="976"/>
    <x v="95"/>
    <x v="2"/>
    <n v="143307413"/>
    <n v="5540246176699"/>
    <s v="CREMERIE"/>
    <d v="2022-08-16T00:00:00"/>
    <n v="3132"/>
    <n v="3132"/>
    <n v="1"/>
    <n v="1"/>
  </r>
  <r>
    <x v="977"/>
    <x v="95"/>
    <x v="2"/>
    <n v="143307414"/>
    <n v="5540246171933"/>
    <s v="CREMERIE"/>
    <d v="2022-08-16T00:00:00"/>
    <n v="557"/>
    <n v="557"/>
    <n v="1"/>
    <n v="1"/>
  </r>
  <r>
    <x v="978"/>
    <x v="95"/>
    <x v="6"/>
    <n v="143307424"/>
    <n v="5540246187995"/>
    <s v="EMBALLAGES"/>
    <d v="2022-10-09T00:00:00"/>
    <n v="1170"/>
    <n v="1170"/>
    <n v="1"/>
    <n v="1"/>
  </r>
  <r>
    <x v="979"/>
    <x v="95"/>
    <x v="6"/>
    <n v="143307424"/>
    <n v="5540246187997"/>
    <s v="EMBALLAGES"/>
    <d v="2022-10-09T00:00:00"/>
    <n v="376"/>
    <n v="376"/>
    <n v="1"/>
    <n v="1"/>
  </r>
  <r>
    <x v="980"/>
    <x v="95"/>
    <x v="6"/>
    <n v="143307424"/>
    <n v="5540246187998"/>
    <s v="EMBALLAGES"/>
    <d v="2022-10-09T00:00:00"/>
    <n v="627"/>
    <n v="627"/>
    <n v="1"/>
    <n v="1"/>
  </r>
  <r>
    <x v="981"/>
    <x v="96"/>
    <x v="2"/>
    <n v="143307434"/>
    <n v="5540246176295"/>
    <s v="CREMERIE"/>
    <d v="2022-08-17T00:00:00"/>
    <n v="4455"/>
    <n v="4455"/>
    <n v="1"/>
    <n v="1"/>
  </r>
  <r>
    <x v="982"/>
    <x v="96"/>
    <x v="2"/>
    <n v="143307435"/>
    <n v="5540246172978"/>
    <s v="CREMERIE"/>
    <d v="2022-08-17T00:00:00"/>
    <n v="836"/>
    <n v="836"/>
    <n v="1"/>
    <n v="1"/>
  </r>
  <r>
    <x v="983"/>
    <x v="96"/>
    <x v="2"/>
    <n v="143307435"/>
    <n v="5540246176699"/>
    <s v="CREMERIE"/>
    <d v="2022-08-17T00:00:00"/>
    <n v="2088"/>
    <n v="2088"/>
    <n v="1"/>
    <n v="1"/>
  </r>
  <r>
    <x v="984"/>
    <x v="96"/>
    <x v="2"/>
    <n v="143307435"/>
    <n v="5540246192102"/>
    <s v="CREMERIE"/>
    <d v="2022-08-17T00:00:00"/>
    <n v="2005"/>
    <n v="2005"/>
    <n v="1"/>
    <n v="1"/>
  </r>
  <r>
    <x v="985"/>
    <x v="96"/>
    <x v="2"/>
    <n v="143307439"/>
    <n v="5540246188224"/>
    <s v="VOLAILLE"/>
    <d v="2022-08-23T00:00:00"/>
    <n v="1207"/>
    <n v="1207"/>
    <n v="1"/>
    <n v="1"/>
  </r>
  <r>
    <x v="986"/>
    <x v="96"/>
    <x v="2"/>
    <n v="143307440"/>
    <n v="5540246193878"/>
    <s v="VOLAILLE"/>
    <d v="2022-08-31T00:00:00"/>
    <n v="6682"/>
    <s v="0"/>
    <n v="0"/>
    <n v="0"/>
  </r>
  <r>
    <x v="987"/>
    <x v="96"/>
    <x v="2"/>
    <n v="143307441"/>
    <n v="5540246171759"/>
    <s v="MIX LEGUMES"/>
    <d v="2022-08-23T00:00:00"/>
    <n v="2506"/>
    <n v="2506"/>
    <n v="1"/>
    <n v="1"/>
  </r>
  <r>
    <x v="988"/>
    <x v="96"/>
    <x v="2"/>
    <n v="143307441"/>
    <n v="5540246177133"/>
    <s v="MIX LEGUMES"/>
    <d v="2022-08-23T00:00:00"/>
    <n v="4455"/>
    <n v="4455"/>
    <n v="1"/>
    <n v="1"/>
  </r>
  <r>
    <x v="989"/>
    <x v="96"/>
    <x v="2"/>
    <n v="143307441"/>
    <n v="5540246192148"/>
    <s v="MIX LEGUMES"/>
    <d v="2022-08-23T00:00:00"/>
    <n v="23664"/>
    <n v="23664"/>
    <n v="1"/>
    <n v="1"/>
  </r>
  <r>
    <x v="990"/>
    <x v="96"/>
    <x v="2"/>
    <n v="143307442"/>
    <n v="5540246194632"/>
    <s v="BOULANGERIE"/>
    <d v="2022-08-29T00:00:00"/>
    <n v="836"/>
    <n v="836"/>
    <n v="1"/>
    <n v="1"/>
  </r>
  <r>
    <x v="991"/>
    <x v="97"/>
    <x v="2"/>
    <n v="143307449"/>
    <n v="5540246171933"/>
    <s v="CREMERIE"/>
    <d v="2022-08-18T00:00:00"/>
    <n v="836"/>
    <n v="836"/>
    <n v="1"/>
    <n v="1"/>
  </r>
  <r>
    <x v="992"/>
    <x v="97"/>
    <x v="2"/>
    <n v="143307449"/>
    <n v="5540246176295"/>
    <s v="CREMERIE"/>
    <d v="2022-08-18T00:00:00"/>
    <n v="4455"/>
    <n v="4455"/>
    <n v="1"/>
    <n v="1"/>
  </r>
  <r>
    <x v="993"/>
    <x v="97"/>
    <x v="2"/>
    <n v="143307449"/>
    <n v="5540246188200"/>
    <s v="CREMERIE"/>
    <d v="2022-08-18T00:00:00"/>
    <n v="1485"/>
    <n v="1485"/>
    <n v="1"/>
    <n v="1"/>
  </r>
  <r>
    <x v="994"/>
    <x v="97"/>
    <x v="2"/>
    <n v="143307451"/>
    <n v="5540246172669"/>
    <s v="CREMERIE"/>
    <d v="2022-08-18T00:00:00"/>
    <n v="140"/>
    <n v="140"/>
    <n v="1"/>
    <n v="1"/>
  </r>
  <r>
    <x v="995"/>
    <x v="97"/>
    <x v="2"/>
    <n v="143307451"/>
    <n v="5540246172978"/>
    <s v="CREMERIE"/>
    <d v="2022-08-18T00:00:00"/>
    <n v="1671"/>
    <n v="1671"/>
    <n v="1"/>
    <n v="1"/>
  </r>
  <r>
    <x v="996"/>
    <x v="97"/>
    <x v="2"/>
    <n v="143307451"/>
    <n v="5540246174174"/>
    <s v="CREMERIE"/>
    <d v="2022-08-18T00:00:00"/>
    <n v="232"/>
    <n v="232"/>
    <n v="1"/>
    <n v="1"/>
  </r>
  <r>
    <x v="997"/>
    <x v="97"/>
    <x v="2"/>
    <n v="143307451"/>
    <n v="5540246176699"/>
    <s v="CREMERIE"/>
    <d v="2022-08-18T00:00:00"/>
    <n v="2088"/>
    <n v="2088"/>
    <n v="1"/>
    <n v="1"/>
  </r>
  <r>
    <x v="998"/>
    <x v="97"/>
    <x v="2"/>
    <n v="143307461"/>
    <n v="5540246180522"/>
    <s v="BOULANGERIE"/>
    <d v="2022-08-31T00:00:00"/>
    <n v="891"/>
    <n v="891"/>
    <n v="1"/>
    <n v="1"/>
  </r>
  <r>
    <x v="999"/>
    <x v="97"/>
    <x v="5"/>
    <n v="143307474"/>
    <n v="5540246190727"/>
    <s v="BOULANGERIE"/>
    <d v="2022-09-07T00:00:00"/>
    <n v="439"/>
    <n v="439"/>
    <n v="1"/>
    <n v="1"/>
  </r>
  <r>
    <x v="1000"/>
    <x v="97"/>
    <x v="5"/>
    <n v="143307475"/>
    <n v="5540246183558"/>
    <s v="MIX LEGUMES"/>
    <d v="2022-09-01T00:00:00"/>
    <n v="2599"/>
    <s v="0"/>
    <n v="0"/>
    <n v="0"/>
  </r>
  <r>
    <x v="1001"/>
    <x v="97"/>
    <x v="5"/>
    <n v="143307475"/>
    <n v="5540246192209"/>
    <s v="MIX LEGUMES"/>
    <d v="2022-09-01T00:00:00"/>
    <n v="1114"/>
    <s v="0"/>
    <n v="0"/>
    <n v="0"/>
  </r>
  <r>
    <x v="1002"/>
    <x v="97"/>
    <x v="5"/>
    <n v="143307475"/>
    <n v="5540246192831"/>
    <s v="MIX LEGUMES"/>
    <d v="2022-09-01T00:00:00"/>
    <n v="1300"/>
    <s v="0"/>
    <n v="0"/>
    <n v="0"/>
  </r>
  <r>
    <x v="1003"/>
    <x v="97"/>
    <x v="2"/>
    <n v="143307480"/>
    <n v="5540246181061"/>
    <s v="VOLAILLE"/>
    <d v="2022-08-31T00:00:00"/>
    <n v="5513"/>
    <n v="5513"/>
    <n v="1"/>
    <n v="1"/>
  </r>
  <r>
    <x v="1004"/>
    <x v="97"/>
    <x v="2"/>
    <n v="143307480"/>
    <n v="5540246183547"/>
    <s v="VOLAILLE"/>
    <d v="2022-08-31T00:00:00"/>
    <n v="5568"/>
    <n v="5568"/>
    <n v="1"/>
    <n v="1"/>
  </r>
  <r>
    <x v="1005"/>
    <x v="97"/>
    <x v="2"/>
    <n v="143307480"/>
    <n v="5540246185278"/>
    <s v="VOLAILLE"/>
    <d v="2022-08-31T00:00:00"/>
    <n v="1120"/>
    <n v="1120"/>
    <n v="1"/>
    <n v="1"/>
  </r>
  <r>
    <x v="1006"/>
    <x v="97"/>
    <x v="5"/>
    <n v="143307481"/>
    <n v="5540246170256"/>
    <s v="BOULANGERIE"/>
    <d v="2022-09-01T00:00:00"/>
    <n v="3351"/>
    <s v="0"/>
    <n v="0"/>
    <n v="0"/>
  </r>
  <r>
    <x v="1007"/>
    <x v="98"/>
    <x v="2"/>
    <n v="143307486"/>
    <n v="5540246171933"/>
    <s v="CREMERIE"/>
    <d v="2022-08-21T00:00:00"/>
    <n v="836"/>
    <n v="836"/>
    <n v="1"/>
    <n v="1"/>
  </r>
  <r>
    <x v="1008"/>
    <x v="98"/>
    <x v="2"/>
    <n v="143307487"/>
    <n v="5540246172669"/>
    <s v="CREMERIE"/>
    <d v="2022-08-21T00:00:00"/>
    <n v="140"/>
    <n v="140"/>
    <n v="1"/>
    <n v="1"/>
  </r>
  <r>
    <x v="1009"/>
    <x v="98"/>
    <x v="2"/>
    <n v="143307487"/>
    <n v="5540246172978"/>
    <s v="CREMERIE"/>
    <d v="2022-08-21T00:00:00"/>
    <n v="836"/>
    <n v="836"/>
    <n v="1"/>
    <n v="1"/>
  </r>
  <r>
    <x v="1010"/>
    <x v="98"/>
    <x v="2"/>
    <n v="143307487"/>
    <n v="5540246174174"/>
    <s v="CREMERIE"/>
    <d v="2022-08-21T00:00:00"/>
    <n v="232"/>
    <n v="232"/>
    <n v="1"/>
    <n v="1"/>
  </r>
  <r>
    <x v="1011"/>
    <x v="98"/>
    <x v="2"/>
    <n v="143307487"/>
    <n v="5540246176699"/>
    <s v="CREMERIE"/>
    <d v="2022-08-21T00:00:00"/>
    <n v="2088"/>
    <n v="2088"/>
    <n v="1"/>
    <n v="1"/>
  </r>
  <r>
    <x v="1012"/>
    <x v="98"/>
    <x v="2"/>
    <n v="143307487"/>
    <n v="5540246188175"/>
    <s v="CREMERIE"/>
    <d v="2022-08-21T00:00:00"/>
    <n v="116"/>
    <n v="116"/>
    <n v="1"/>
    <n v="1"/>
  </r>
  <r>
    <x v="1013"/>
    <x v="98"/>
    <x v="2"/>
    <n v="143307489"/>
    <n v="5540246174095"/>
    <s v="CREMERIE"/>
    <d v="2022-08-24T00:00:00"/>
    <n v="140"/>
    <n v="140"/>
    <n v="1"/>
    <n v="1"/>
  </r>
  <r>
    <x v="1014"/>
    <x v="98"/>
    <x v="2"/>
    <n v="143307490"/>
    <n v="5540246185429"/>
    <s v="CREMERIE"/>
    <d v="2022-08-23T00:00:00"/>
    <n v="140"/>
    <n v="140"/>
    <n v="1"/>
    <n v="1"/>
  </r>
  <r>
    <x v="1015"/>
    <x v="98"/>
    <x v="2"/>
    <n v="143307490"/>
    <n v="5540246186325"/>
    <s v="CREMERIE"/>
    <d v="2022-08-23T00:00:00"/>
    <n v="140"/>
    <n v="140"/>
    <n v="1"/>
    <n v="1"/>
  </r>
  <r>
    <x v="1016"/>
    <x v="98"/>
    <x v="2"/>
    <n v="143307494"/>
    <n v="5540246194330"/>
    <s v="MIX LEGUMES"/>
    <d v="2022-08-24T00:00:00"/>
    <n v="4585"/>
    <n v="4585"/>
    <n v="1"/>
    <n v="1"/>
  </r>
  <r>
    <x v="1017"/>
    <x v="99"/>
    <x v="2"/>
    <n v="143307502"/>
    <n v="5540246187987"/>
    <s v="CREMERIE"/>
    <d v="2022-08-21T00:00:00"/>
    <n v="3341"/>
    <n v="3341"/>
    <n v="1"/>
    <n v="1"/>
  </r>
  <r>
    <x v="1018"/>
    <x v="99"/>
    <x v="2"/>
    <n v="143307513"/>
    <n v="5540246187987"/>
    <s v="CREMERIE"/>
    <d v="2022-08-22T00:00:00"/>
    <n v="1114"/>
    <n v="1114"/>
    <n v="1"/>
    <n v="1"/>
  </r>
  <r>
    <x v="1019"/>
    <x v="99"/>
    <x v="2"/>
    <n v="143307514"/>
    <n v="5540246172978"/>
    <s v="CREMERIE"/>
    <d v="2022-08-22T00:00:00"/>
    <n v="836"/>
    <n v="836"/>
    <n v="1"/>
    <n v="1"/>
  </r>
  <r>
    <x v="1020"/>
    <x v="99"/>
    <x v="2"/>
    <n v="143307514"/>
    <n v="5540246176699"/>
    <s v="CREMERIE"/>
    <d v="2022-08-22T00:00:00"/>
    <n v="1044"/>
    <n v="1044"/>
    <n v="1"/>
    <n v="1"/>
  </r>
  <r>
    <x v="1021"/>
    <x v="99"/>
    <x v="2"/>
    <n v="143307514"/>
    <n v="5540246188175"/>
    <s v="CREMERIE"/>
    <d v="2022-08-22T00:00:00"/>
    <n v="70"/>
    <n v="70"/>
    <n v="1"/>
    <n v="1"/>
  </r>
  <r>
    <x v="1022"/>
    <x v="99"/>
    <x v="2"/>
    <n v="143307519"/>
    <n v="5540246195096"/>
    <s v="MIX LEGUMES"/>
    <d v="2022-08-25T00:00:00"/>
    <n v="1253"/>
    <n v="5012"/>
    <n v="4"/>
    <n v="4"/>
  </r>
  <r>
    <x v="1023"/>
    <x v="99"/>
    <x v="2"/>
    <n v="143307521"/>
    <n v="5540246183130"/>
    <s v="MIX LEGUMES"/>
    <d v="2022-08-29T00:00:00"/>
    <n v="2256"/>
    <n v="2256"/>
    <n v="1"/>
    <n v="1"/>
  </r>
  <r>
    <x v="1024"/>
    <x v="99"/>
    <x v="2"/>
    <n v="143307521"/>
    <n v="5540246183538"/>
    <s v="MIX LEGUMES"/>
    <d v="2022-08-29T00:00:00"/>
    <n v="919"/>
    <n v="919"/>
    <n v="1"/>
    <n v="1"/>
  </r>
  <r>
    <x v="1025"/>
    <x v="99"/>
    <x v="2"/>
    <n v="143307521"/>
    <n v="5540246183555"/>
    <s v="MIX LEGUMES"/>
    <d v="2022-08-29T00:00:00"/>
    <n v="543"/>
    <n v="543"/>
    <n v="1"/>
    <n v="1"/>
  </r>
  <r>
    <x v="1026"/>
    <x v="99"/>
    <x v="2"/>
    <n v="143307522"/>
    <n v="5540246171759"/>
    <s v="MIX LEGUMES"/>
    <d v="2022-08-28T00:00:00"/>
    <n v="2506"/>
    <n v="2506"/>
    <n v="1"/>
    <n v="1"/>
  </r>
  <r>
    <x v="1027"/>
    <x v="99"/>
    <x v="2"/>
    <n v="143307522"/>
    <n v="5540246177133"/>
    <s v="MIX LEGUMES"/>
    <d v="2022-08-28T00:00:00"/>
    <n v="2228"/>
    <n v="2228"/>
    <n v="1"/>
    <n v="1"/>
  </r>
  <r>
    <x v="1028"/>
    <x v="99"/>
    <x v="2"/>
    <n v="143307522"/>
    <n v="5540246192148"/>
    <s v="MIX LEGUMES"/>
    <d v="2022-08-28T00:00:00"/>
    <n v="27840"/>
    <n v="27840"/>
    <n v="1"/>
    <n v="1"/>
  </r>
  <r>
    <x v="1029"/>
    <x v="99"/>
    <x v="5"/>
    <n v="143307525"/>
    <n v="5540246194632"/>
    <s v="BOULANGERIE"/>
    <d v="2022-09-01T00:00:00"/>
    <n v="1003"/>
    <s v="0"/>
    <n v="0"/>
    <n v="0"/>
  </r>
  <r>
    <x v="1030"/>
    <x v="99"/>
    <x v="2"/>
    <n v="143307527"/>
    <n v="5540246173906"/>
    <s v="VOLAILLE"/>
    <d v="2022-08-31T00:00:00"/>
    <n v="1634"/>
    <n v="1634"/>
    <n v="1"/>
    <n v="1"/>
  </r>
  <r>
    <x v="1031"/>
    <x v="99"/>
    <x v="2"/>
    <n v="143307527"/>
    <n v="5540246181016"/>
    <s v="VOLAILLE"/>
    <d v="2022-08-31T00:00:00"/>
    <n v="3564"/>
    <n v="3564"/>
    <n v="1"/>
    <n v="1"/>
  </r>
  <r>
    <x v="1032"/>
    <x v="99"/>
    <x v="2"/>
    <n v="143307530"/>
    <n v="5540246183844"/>
    <s v="BOULANGERIE"/>
    <d v="2022-08-28T00:00:00"/>
    <n v="140"/>
    <n v="140"/>
    <n v="1"/>
    <n v="1"/>
  </r>
  <r>
    <x v="1033"/>
    <x v="100"/>
    <x v="2"/>
    <n v="143317554"/>
    <n v="5540246176294"/>
    <s v="CREMERIE"/>
    <d v="2022-08-23T00:00:00"/>
    <n v="2970"/>
    <n v="2970"/>
    <n v="1"/>
    <n v="1"/>
  </r>
  <r>
    <x v="1034"/>
    <x v="100"/>
    <x v="2"/>
    <n v="143317554"/>
    <n v="5540246176295"/>
    <s v="CREMERIE"/>
    <d v="2022-08-23T00:00:00"/>
    <n v="7424"/>
    <n v="7424"/>
    <n v="1"/>
    <n v="1"/>
  </r>
  <r>
    <x v="1035"/>
    <x v="100"/>
    <x v="2"/>
    <n v="143317554"/>
    <n v="5540246187987"/>
    <s v="CREMERIE"/>
    <d v="2022-08-23T00:00:00"/>
    <n v="4455"/>
    <n v="4455"/>
    <n v="1"/>
    <n v="1"/>
  </r>
  <r>
    <x v="1036"/>
    <x v="100"/>
    <x v="2"/>
    <n v="143317554"/>
    <n v="5540246188200"/>
    <s v="CREMERIE"/>
    <d v="2022-08-23T00:00:00"/>
    <n v="1485"/>
    <n v="1485"/>
    <n v="1"/>
    <n v="1"/>
  </r>
  <r>
    <x v="1037"/>
    <x v="100"/>
    <x v="2"/>
    <n v="143317555"/>
    <n v="5540246172978"/>
    <s v="CREMERIE"/>
    <d v="2022-08-23T00:00:00"/>
    <n v="836"/>
    <n v="836"/>
    <n v="1"/>
    <n v="1"/>
  </r>
  <r>
    <x v="1038"/>
    <x v="100"/>
    <x v="2"/>
    <n v="143317555"/>
    <n v="5540246174174"/>
    <s v="CREMERIE"/>
    <d v="2022-08-23T00:00:00"/>
    <n v="232"/>
    <n v="232"/>
    <n v="1"/>
    <n v="1"/>
  </r>
  <r>
    <x v="1039"/>
    <x v="100"/>
    <x v="2"/>
    <n v="143317555"/>
    <n v="5540246176699"/>
    <s v="CREMERIE"/>
    <d v="2022-08-23T00:00:00"/>
    <n v="2088"/>
    <n v="2088"/>
    <n v="1"/>
    <n v="1"/>
  </r>
  <r>
    <x v="1040"/>
    <x v="100"/>
    <x v="2"/>
    <n v="143317561"/>
    <n v="5540246173472"/>
    <s v="CREMERIE"/>
    <d v="2022-08-29T00:00:00"/>
    <n v="279"/>
    <n v="279"/>
    <n v="1"/>
    <n v="1"/>
  </r>
  <r>
    <x v="1041"/>
    <x v="100"/>
    <x v="2"/>
    <n v="143317561"/>
    <n v="5540246175049"/>
    <s v="CREMERIE"/>
    <d v="2022-08-29T00:00:00"/>
    <n v="696"/>
    <n v="696"/>
    <n v="1"/>
    <n v="1"/>
  </r>
  <r>
    <x v="1042"/>
    <x v="100"/>
    <x v="2"/>
    <n v="143317561"/>
    <n v="5540246175050"/>
    <s v="CREMERIE"/>
    <d v="2022-08-29T00:00:00"/>
    <n v="557"/>
    <n v="557"/>
    <n v="1"/>
    <n v="1"/>
  </r>
  <r>
    <x v="1043"/>
    <x v="101"/>
    <x v="2"/>
    <n v="143317576"/>
    <n v="5540246171933"/>
    <s v="CREMERIE"/>
    <d v="2022-08-24T00:00:00"/>
    <n v="557"/>
    <n v="557"/>
    <n v="1"/>
    <n v="1"/>
  </r>
  <r>
    <x v="1044"/>
    <x v="101"/>
    <x v="2"/>
    <n v="143317576"/>
    <n v="5540246176294"/>
    <s v="CREMERIE"/>
    <d v="2022-08-24T00:00:00"/>
    <n v="1485"/>
    <n v="1485"/>
    <n v="1"/>
    <n v="1"/>
  </r>
  <r>
    <x v="1045"/>
    <x v="101"/>
    <x v="2"/>
    <n v="143317576"/>
    <n v="5540246176295"/>
    <s v="CREMERIE"/>
    <d v="2022-08-24T00:00:00"/>
    <n v="5568"/>
    <n v="5568"/>
    <n v="1"/>
    <n v="1"/>
  </r>
  <r>
    <x v="1046"/>
    <x v="101"/>
    <x v="2"/>
    <n v="143317576"/>
    <n v="5540246188200"/>
    <s v="CREMERIE"/>
    <d v="2022-08-24T00:00:00"/>
    <n v="743"/>
    <n v="743"/>
    <n v="1"/>
    <n v="1"/>
  </r>
  <r>
    <x v="1047"/>
    <x v="101"/>
    <x v="2"/>
    <n v="143317577"/>
    <n v="5540246172539"/>
    <s v="CREMERIE"/>
    <d v="2022-08-24T00:00:00"/>
    <n v="24"/>
    <n v="24"/>
    <n v="1"/>
    <n v="1"/>
  </r>
  <r>
    <x v="1048"/>
    <x v="101"/>
    <x v="2"/>
    <n v="143317577"/>
    <n v="5540246172669"/>
    <s v="CREMERIE"/>
    <d v="2022-08-24T00:00:00"/>
    <n v="279"/>
    <n v="279"/>
    <n v="1"/>
    <n v="1"/>
  </r>
  <r>
    <x v="1049"/>
    <x v="101"/>
    <x v="2"/>
    <n v="143317577"/>
    <n v="5540246172978"/>
    <s v="CREMERIE"/>
    <d v="2022-08-24T00:00:00"/>
    <n v="836"/>
    <n v="836"/>
    <n v="1"/>
    <n v="1"/>
  </r>
  <r>
    <x v="1050"/>
    <x v="101"/>
    <x v="2"/>
    <n v="143317577"/>
    <n v="5540246174174"/>
    <s v="CREMERIE"/>
    <d v="2022-08-24T00:00:00"/>
    <n v="232"/>
    <n v="232"/>
    <n v="1"/>
    <n v="1"/>
  </r>
  <r>
    <x v="1051"/>
    <x v="101"/>
    <x v="2"/>
    <n v="143317577"/>
    <n v="5540246176699"/>
    <s v="CREMERIE"/>
    <d v="2022-08-24T00:00:00"/>
    <n v="2088"/>
    <n v="1880"/>
    <n v="0.90038314176245215"/>
    <n v="0.90038314176245215"/>
  </r>
  <r>
    <x v="1052"/>
    <x v="102"/>
    <x v="2"/>
    <n v="143317587"/>
    <n v="5540246171933"/>
    <s v="CREMERIE"/>
    <d v="2022-08-25T00:00:00"/>
    <n v="557"/>
    <n v="557"/>
    <n v="1"/>
    <n v="1"/>
  </r>
  <r>
    <x v="1053"/>
    <x v="102"/>
    <x v="2"/>
    <n v="143317587"/>
    <n v="5540246188200"/>
    <s v="CREMERIE"/>
    <d v="2022-08-25T00:00:00"/>
    <n v="743"/>
    <n v="743"/>
    <n v="1"/>
    <n v="1"/>
  </r>
  <r>
    <x v="1054"/>
    <x v="102"/>
    <x v="2"/>
    <n v="143317588"/>
    <n v="5540246172978"/>
    <s v="CREMERIE"/>
    <d v="2022-08-25T00:00:00"/>
    <n v="836"/>
    <n v="836"/>
    <n v="1"/>
    <n v="1"/>
  </r>
  <r>
    <x v="1055"/>
    <x v="102"/>
    <x v="2"/>
    <n v="143317588"/>
    <n v="5540246174174"/>
    <s v="CREMERIE"/>
    <d v="2022-08-25T00:00:00"/>
    <n v="232"/>
    <n v="232"/>
    <n v="1"/>
    <n v="1"/>
  </r>
  <r>
    <x v="1056"/>
    <x v="102"/>
    <x v="2"/>
    <n v="143317588"/>
    <n v="5540246176699"/>
    <s v="CREMERIE"/>
    <d v="2022-08-25T00:00:00"/>
    <n v="3132"/>
    <n v="3132"/>
    <n v="1"/>
    <n v="1"/>
  </r>
  <r>
    <x v="1057"/>
    <x v="102"/>
    <x v="2"/>
    <n v="143317588"/>
    <n v="5540246188175"/>
    <s v="CREMERIE"/>
    <d v="2022-08-25T00:00:00"/>
    <n v="163"/>
    <n v="163"/>
    <n v="1"/>
    <n v="1"/>
  </r>
  <r>
    <x v="1058"/>
    <x v="102"/>
    <x v="2"/>
    <n v="143317598"/>
    <n v="5540246173472"/>
    <s v="CREMERIE"/>
    <d v="2022-08-25T00:00:00"/>
    <n v="140"/>
    <n v="140"/>
    <n v="1"/>
    <n v="1"/>
  </r>
  <r>
    <x v="1059"/>
    <x v="103"/>
    <x v="2"/>
    <n v="143317609"/>
    <n v="5540246187987"/>
    <s v="CREMERIE"/>
    <d v="2022-08-28T00:00:00"/>
    <n v="2228"/>
    <n v="2228"/>
    <n v="1"/>
    <n v="1"/>
  </r>
  <r>
    <x v="1060"/>
    <x v="103"/>
    <x v="2"/>
    <n v="143317609"/>
    <n v="5540246188200"/>
    <s v="CREMERIE"/>
    <d v="2022-08-28T00:00:00"/>
    <n v="1485"/>
    <n v="1485"/>
    <n v="1"/>
    <n v="1"/>
  </r>
  <r>
    <x v="1061"/>
    <x v="103"/>
    <x v="2"/>
    <n v="143317610"/>
    <n v="5540246174174"/>
    <s v="CREMERIE"/>
    <d v="2022-08-28T00:00:00"/>
    <n v="232"/>
    <n v="232"/>
    <n v="1"/>
    <n v="1"/>
  </r>
  <r>
    <x v="1062"/>
    <x v="103"/>
    <x v="2"/>
    <n v="143317610"/>
    <n v="5540246188175"/>
    <s v="CREMERIE"/>
    <d v="2022-08-28T00:00:00"/>
    <n v="93"/>
    <n v="93"/>
    <n v="1"/>
    <n v="1"/>
  </r>
  <r>
    <x v="1063"/>
    <x v="103"/>
    <x v="2"/>
    <n v="143317615"/>
    <n v="5540246185429"/>
    <s v="CREMERIE"/>
    <d v="2022-08-29T00:00:00"/>
    <n v="70"/>
    <n v="70"/>
    <n v="1"/>
    <n v="1"/>
  </r>
  <r>
    <x v="1064"/>
    <x v="103"/>
    <x v="2"/>
    <n v="143317615"/>
    <n v="5540246186325"/>
    <s v="CREMERIE"/>
    <d v="2022-08-29T00:00:00"/>
    <n v="140"/>
    <n v="140"/>
    <n v="1"/>
    <n v="1"/>
  </r>
  <r>
    <x v="1065"/>
    <x v="103"/>
    <x v="7"/>
    <n v="143317631"/>
    <n v="5540246187882"/>
    <s v="EMBALLAGES"/>
    <d v="2022-11-13T00:00:00"/>
    <n v="163"/>
    <n v="163"/>
    <n v="1"/>
    <n v="1"/>
  </r>
  <r>
    <x v="1066"/>
    <x v="103"/>
    <x v="7"/>
    <n v="143317631"/>
    <n v="5540246187995"/>
    <s v="EMBALLAGES"/>
    <d v="2022-11-13T00:00:00"/>
    <n v="464"/>
    <n v="464"/>
    <n v="1"/>
    <n v="1"/>
  </r>
  <r>
    <x v="1067"/>
    <x v="103"/>
    <x v="7"/>
    <n v="143317631"/>
    <n v="5540246187997"/>
    <s v="EMBALLAGES"/>
    <d v="2022-11-13T00:00:00"/>
    <n v="205"/>
    <n v="205"/>
    <n v="1"/>
    <n v="1"/>
  </r>
  <r>
    <x v="1068"/>
    <x v="104"/>
    <x v="2"/>
    <n v="143317638"/>
    <n v="5540246172539"/>
    <s v="CREMERIE"/>
    <d v="2022-08-29T00:00:00"/>
    <n v="47"/>
    <n v="47"/>
    <n v="1"/>
    <n v="1"/>
  </r>
  <r>
    <x v="1069"/>
    <x v="104"/>
    <x v="2"/>
    <n v="143317638"/>
    <n v="5540246172669"/>
    <s v="CREMERIE"/>
    <d v="2022-08-29T00:00:00"/>
    <n v="279"/>
    <n v="279"/>
    <n v="1"/>
    <n v="1"/>
  </r>
  <r>
    <x v="1070"/>
    <x v="104"/>
    <x v="2"/>
    <n v="143317638"/>
    <n v="5540246176699"/>
    <s v="CREMERIE"/>
    <d v="2022-08-29T00:00:00"/>
    <n v="4176"/>
    <n v="4176"/>
    <n v="1"/>
    <n v="1"/>
  </r>
  <r>
    <x v="1071"/>
    <x v="104"/>
    <x v="2"/>
    <n v="143317638"/>
    <n v="5540246188175"/>
    <s v="CREMERIE"/>
    <d v="2022-08-29T00:00:00"/>
    <n v="70"/>
    <n v="70"/>
    <n v="1"/>
    <n v="1"/>
  </r>
  <r>
    <x v="1072"/>
    <x v="104"/>
    <x v="2"/>
    <n v="143317638"/>
    <n v="5540246192102"/>
    <s v="CREMERIE"/>
    <d v="2022-08-29T00:00:00"/>
    <n v="4009"/>
    <n v="4009"/>
    <n v="1"/>
    <n v="1"/>
  </r>
  <r>
    <x v="1073"/>
    <x v="104"/>
    <x v="2"/>
    <n v="143317639"/>
    <n v="5540246187987"/>
    <s v="CREMERIE"/>
    <d v="2022-08-29T00:00:00"/>
    <n v="1114"/>
    <n v="1114"/>
    <n v="1"/>
    <n v="1"/>
  </r>
  <r>
    <x v="1074"/>
    <x v="104"/>
    <x v="5"/>
    <n v="143317642"/>
    <n v="5540246173472"/>
    <s v="CREMERIE"/>
    <d v="2022-09-01T00:00:00"/>
    <n v="279"/>
    <s v="0"/>
    <n v="0"/>
    <n v="0"/>
  </r>
  <r>
    <x v="1075"/>
    <x v="104"/>
    <x v="5"/>
    <n v="143317642"/>
    <n v="5540246175047"/>
    <s v="CREMERIE"/>
    <d v="2022-09-01T00:00:00"/>
    <n v="279"/>
    <s v="0"/>
    <n v="0"/>
    <n v="0"/>
  </r>
  <r>
    <x v="1076"/>
    <x v="104"/>
    <x v="5"/>
    <n v="143317642"/>
    <n v="5540246175049"/>
    <s v="CREMERIE"/>
    <d v="2022-09-01T00:00:00"/>
    <n v="557"/>
    <s v="0"/>
    <n v="0"/>
    <n v="0"/>
  </r>
  <r>
    <x v="1077"/>
    <x v="104"/>
    <x v="5"/>
    <n v="143317642"/>
    <n v="5540246175050"/>
    <s v="CREMERIE"/>
    <d v="2022-09-01T00:00:00"/>
    <n v="557"/>
    <s v="0"/>
    <n v="0"/>
    <n v="0"/>
  </r>
  <r>
    <x v="1078"/>
    <x v="104"/>
    <x v="5"/>
    <n v="143317642"/>
    <n v="5540246190743"/>
    <s v="CREMERIE"/>
    <d v="2022-09-01T00:00:00"/>
    <n v="279"/>
    <s v="0"/>
    <n v="0"/>
    <n v="0"/>
  </r>
  <r>
    <x v="1079"/>
    <x v="105"/>
    <x v="2"/>
    <n v="143327658"/>
    <n v="5540246172978"/>
    <s v="CREMERIE"/>
    <d v="2022-08-30T00:00:00"/>
    <n v="836"/>
    <n v="836"/>
    <n v="1"/>
    <n v="1"/>
  </r>
  <r>
    <x v="1080"/>
    <x v="105"/>
    <x v="2"/>
    <n v="143327658"/>
    <n v="5540246174174"/>
    <s v="CREMERIE"/>
    <d v="2022-08-30T00:00:00"/>
    <n v="232"/>
    <n v="232"/>
    <n v="1"/>
    <n v="1"/>
  </r>
  <r>
    <x v="1081"/>
    <x v="105"/>
    <x v="2"/>
    <n v="143327658"/>
    <n v="5540246176699"/>
    <s v="CREMERIE"/>
    <d v="2022-08-30T00:00:00"/>
    <n v="6264"/>
    <n v="6264"/>
    <n v="1"/>
    <n v="1"/>
  </r>
  <r>
    <x v="1082"/>
    <x v="105"/>
    <x v="2"/>
    <n v="143327660"/>
    <n v="5540246176295"/>
    <s v="CREMERIE"/>
    <d v="2022-08-30T00:00:00"/>
    <n v="4455"/>
    <n v="4455"/>
    <n v="1"/>
    <n v="1"/>
  </r>
  <r>
    <x v="1083"/>
    <x v="105"/>
    <x v="2"/>
    <n v="143327660"/>
    <n v="5540246188200"/>
    <s v="CREMERIE"/>
    <d v="2022-08-30T00:00:00"/>
    <n v="1485"/>
    <n v="1485"/>
    <n v="1"/>
    <n v="1"/>
  </r>
  <r>
    <x v="1084"/>
    <x v="105"/>
    <x v="2"/>
    <n v="143327661"/>
    <n v="5540246194632"/>
    <s v="BOULANGERIE"/>
    <d v="2022-08-28T00:00:00"/>
    <n v="335"/>
    <n v="335"/>
    <n v="1"/>
    <n v="1"/>
  </r>
  <r>
    <x v="1085"/>
    <x v="105"/>
    <x v="5"/>
    <n v="143327671"/>
    <n v="5540246194632"/>
    <s v="BOULANGERIE"/>
    <d v="2022-09-06T00:00:00"/>
    <n v="1337"/>
    <n v="1337"/>
    <n v="1"/>
    <n v="1"/>
  </r>
  <r>
    <x v="1086"/>
    <x v="105"/>
    <x v="5"/>
    <n v="143327673"/>
    <n v="5540246184036"/>
    <s v="BOULANGERIE"/>
    <d v="2022-09-08T00:00:00"/>
    <n v="130"/>
    <n v="130"/>
    <n v="1"/>
    <n v="1"/>
  </r>
  <r>
    <x v="1087"/>
    <x v="105"/>
    <x v="5"/>
    <n v="143327673"/>
    <n v="5540246191596"/>
    <s v="BOULANGERIE"/>
    <d v="2022-09-08T00:00:00"/>
    <n v="75"/>
    <n v="75"/>
    <n v="1"/>
    <n v="1"/>
  </r>
  <r>
    <x v="1088"/>
    <x v="105"/>
    <x v="5"/>
    <n v="143327674"/>
    <n v="5540246171759"/>
    <s v="MIX LEGUMES"/>
    <d v="2022-09-05T00:00:00"/>
    <n v="3759"/>
    <n v="3759"/>
    <n v="1"/>
    <n v="1"/>
  </r>
  <r>
    <x v="1089"/>
    <x v="105"/>
    <x v="5"/>
    <n v="143327674"/>
    <n v="5540246177133"/>
    <s v="MIX LEGUMES"/>
    <d v="2022-09-05T00:00:00"/>
    <n v="6125"/>
    <n v="6125"/>
    <n v="1"/>
    <n v="1"/>
  </r>
  <r>
    <x v="1090"/>
    <x v="105"/>
    <x v="5"/>
    <n v="143327674"/>
    <n v="5540246192148"/>
    <s v="MIX LEGUMES"/>
    <d v="2022-09-05T00:00:00"/>
    <n v="26448"/>
    <n v="26448"/>
    <n v="1"/>
    <n v="1"/>
  </r>
  <r>
    <x v="1091"/>
    <x v="105"/>
    <x v="5"/>
    <n v="143327687"/>
    <n v="5540246183587"/>
    <s v="MIX LEGUMES"/>
    <d v="2022-09-04T00:00:00"/>
    <n v="502"/>
    <n v="502"/>
    <n v="1"/>
    <n v="1"/>
  </r>
  <r>
    <x v="1092"/>
    <x v="106"/>
    <x v="2"/>
    <n v="143327691"/>
    <n v="5540246176295"/>
    <s v="CREMERIE"/>
    <d v="2022-08-31T00:00:00"/>
    <n v="7424"/>
    <n v="7424"/>
    <n v="1"/>
    <n v="1"/>
  </r>
  <r>
    <x v="1093"/>
    <x v="106"/>
    <x v="2"/>
    <n v="143327691"/>
    <n v="5540246187987"/>
    <s v="CREMERIE"/>
    <d v="2022-08-31T00:00:00"/>
    <n v="3341"/>
    <n v="3341"/>
    <n v="1"/>
    <n v="1"/>
  </r>
  <r>
    <x v="1094"/>
    <x v="106"/>
    <x v="2"/>
    <n v="143327691"/>
    <n v="5540246188200"/>
    <s v="CREMERIE"/>
    <d v="2022-08-31T00:00:00"/>
    <n v="1485"/>
    <n v="1485"/>
    <n v="1"/>
    <n v="1"/>
  </r>
  <r>
    <x v="1095"/>
    <x v="106"/>
    <x v="2"/>
    <n v="143327693"/>
    <n v="5540246174174"/>
    <s v="CREMERIE"/>
    <d v="2022-08-31T00:00:00"/>
    <n v="232"/>
    <n v="232"/>
    <n v="1"/>
    <n v="1"/>
  </r>
  <r>
    <x v="1096"/>
    <x v="106"/>
    <x v="2"/>
    <n v="143327698"/>
    <n v="5540246195241"/>
    <s v="MIX LEGUMES"/>
    <d v="2022-08-30T00:00:00"/>
    <n v="743"/>
    <n v="743"/>
    <n v="1"/>
    <n v="1"/>
  </r>
  <r>
    <x v="1097"/>
    <x v="106"/>
    <x v="2"/>
    <n v="143327698"/>
    <n v="5540246195242"/>
    <s v="MIX LEGUMES"/>
    <d v="2022-08-30T00:00:00"/>
    <n v="743"/>
    <n v="743"/>
    <n v="1"/>
    <n v="1"/>
  </r>
  <r>
    <x v="1098"/>
    <x v="106"/>
    <x v="5"/>
    <n v="143327702"/>
    <n v="5540246181061"/>
    <s v="VOLAILLE"/>
    <d v="2022-09-12T00:00:00"/>
    <n v="2205"/>
    <n v="2205"/>
    <n v="1"/>
    <n v="1"/>
  </r>
  <r>
    <x v="1099"/>
    <x v="106"/>
    <x v="5"/>
    <n v="143327702"/>
    <n v="5540246183547"/>
    <s v="VOLAILLE"/>
    <d v="2022-09-12T00:00:00"/>
    <n v="5568"/>
    <n v="5568"/>
    <n v="1"/>
    <n v="1"/>
  </r>
  <r>
    <x v="1100"/>
    <x v="106"/>
    <x v="5"/>
    <n v="143327702"/>
    <n v="5540246185278"/>
    <s v="VOLAILLE"/>
    <d v="2022-09-12T00:00:00"/>
    <n v="1120"/>
    <n v="1120"/>
    <n v="1"/>
    <n v="1"/>
  </r>
  <r>
    <x v="1101"/>
    <x v="106"/>
    <x v="5"/>
    <n v="143327703"/>
    <n v="5540246173906"/>
    <s v="VOLAILLE"/>
    <d v="2022-09-11T00:00:00"/>
    <n v="1634"/>
    <n v="1634"/>
    <n v="1"/>
    <n v="1"/>
  </r>
  <r>
    <x v="1102"/>
    <x v="106"/>
    <x v="5"/>
    <n v="143327703"/>
    <n v="5540246181016"/>
    <s v="VOLAILLE"/>
    <d v="2022-09-11T00:00:00"/>
    <n v="5346"/>
    <n v="5346"/>
    <n v="1"/>
    <n v="1"/>
  </r>
  <r>
    <x v="1103"/>
    <x v="106"/>
    <x v="5"/>
    <n v="143327712"/>
    <n v="5540246195250"/>
    <s v="BOULANGERIE"/>
    <d v="2022-09-01T00:00:00"/>
    <n v="335"/>
    <s v="0"/>
    <n v="0"/>
    <n v="0"/>
  </r>
  <r>
    <x v="1104"/>
    <x v="107"/>
    <x v="5"/>
    <n v="143327718"/>
    <n v="5540246176294"/>
    <s v="CREMERIE"/>
    <d v="2022-09-01T00:00:00"/>
    <n v="1485"/>
    <s v="0"/>
    <n v="0"/>
    <n v="0"/>
  </r>
  <r>
    <x v="1105"/>
    <x v="107"/>
    <x v="5"/>
    <n v="143327718"/>
    <n v="5540246176295"/>
    <s v="CREMERIE"/>
    <d v="2022-09-01T00:00:00"/>
    <n v="7424"/>
    <s v="0"/>
    <n v="0"/>
    <n v="0"/>
  </r>
  <r>
    <x v="1106"/>
    <x v="107"/>
    <x v="5"/>
    <n v="143327718"/>
    <n v="5540246187987"/>
    <s v="CREMERIE"/>
    <d v="2022-09-01T00:00:00"/>
    <n v="4455"/>
    <s v="0"/>
    <n v="0"/>
    <n v="0"/>
  </r>
  <r>
    <x v="1107"/>
    <x v="107"/>
    <x v="5"/>
    <n v="143327718"/>
    <n v="5540246188200"/>
    <s v="CREMERIE"/>
    <d v="2022-09-01T00:00:00"/>
    <n v="1485"/>
    <s v="0"/>
    <n v="0"/>
    <n v="0"/>
  </r>
  <r>
    <x v="1108"/>
    <x v="107"/>
    <x v="5"/>
    <n v="143327720"/>
    <n v="5540246172669"/>
    <s v="CREMERIE"/>
    <d v="2022-09-01T00:00:00"/>
    <n v="279"/>
    <s v="0"/>
    <n v="0"/>
    <n v="0"/>
  </r>
  <r>
    <x v="1109"/>
    <x v="107"/>
    <x v="5"/>
    <n v="143327720"/>
    <n v="5540246172978"/>
    <s v="CREMERIE"/>
    <d v="2022-09-01T00:00:00"/>
    <n v="1671"/>
    <s v="0"/>
    <n v="0"/>
    <n v="0"/>
  </r>
  <r>
    <x v="1110"/>
    <x v="107"/>
    <x v="5"/>
    <n v="143327720"/>
    <n v="5540246174174"/>
    <s v="CREMERIE"/>
    <d v="2022-09-01T00:00:00"/>
    <n v="464"/>
    <s v="0"/>
    <n v="0"/>
    <n v="0"/>
  </r>
  <r>
    <x v="1111"/>
    <x v="107"/>
    <x v="5"/>
    <n v="143327720"/>
    <n v="5540246176699"/>
    <s v="CREMERIE"/>
    <d v="2022-09-01T00:00:00"/>
    <n v="8352"/>
    <s v="0"/>
    <n v="0"/>
    <n v="0"/>
  </r>
  <r>
    <x v="1112"/>
    <x v="107"/>
    <x v="5"/>
    <n v="143327720"/>
    <n v="5540246192102"/>
    <s v="CREMERIE"/>
    <d v="2022-09-01T00:00:00"/>
    <n v="4009"/>
    <s v="0"/>
    <n v="0"/>
    <n v="0"/>
  </r>
  <r>
    <x v="1113"/>
    <x v="107"/>
    <x v="5"/>
    <n v="143327723"/>
    <n v="5540246174095"/>
    <s v="CREMERIE"/>
    <d v="2022-09-05T00:00:00"/>
    <n v="70"/>
    <n v="70"/>
    <n v="1"/>
    <n v="1"/>
  </r>
  <r>
    <x v="1114"/>
    <x v="107"/>
    <x v="5"/>
    <n v="143327723"/>
    <n v="5540246175047"/>
    <s v="CREMERIE"/>
    <d v="2022-09-05T00:00:00"/>
    <n v="418"/>
    <n v="418"/>
    <n v="1"/>
    <n v="1"/>
  </r>
  <r>
    <x v="1115"/>
    <x v="107"/>
    <x v="5"/>
    <n v="143327723"/>
    <n v="5540246175049"/>
    <s v="CREMERIE"/>
    <d v="2022-09-05T00:00:00"/>
    <n v="836"/>
    <n v="836"/>
    <n v="1"/>
    <n v="1"/>
  </r>
  <r>
    <x v="1116"/>
    <x v="107"/>
    <x v="5"/>
    <n v="143327723"/>
    <n v="5540246175050"/>
    <s v="CREMERIE"/>
    <d v="2022-09-05T00:00:00"/>
    <n v="836"/>
    <n v="836"/>
    <n v="1"/>
    <n v="1"/>
  </r>
  <r>
    <x v="1117"/>
    <x v="107"/>
    <x v="2"/>
    <n v="143327727"/>
    <n v="5540246194632"/>
    <s v="BOULANGERIE"/>
    <d v="2022-08-31T00:00:00"/>
    <n v="335"/>
    <n v="335"/>
    <n v="1"/>
    <n v="1"/>
  </r>
  <r>
    <x v="1118"/>
    <x v="107"/>
    <x v="5"/>
    <n v="143327728"/>
    <n v="5540246170256"/>
    <s v="BOULANGERIE"/>
    <d v="2022-09-06T00:00:00"/>
    <n v="706"/>
    <n v="504"/>
    <n v="0.71388101983002827"/>
    <n v="0.71388101983002827"/>
  </r>
  <r>
    <x v="1119"/>
    <x v="107"/>
    <x v="5"/>
    <n v="143327728"/>
    <n v="5540246171888"/>
    <s v="BOULANGERIE"/>
    <d v="2022-09-06T00:00:00"/>
    <n v="1170"/>
    <n v="1170"/>
    <n v="1"/>
    <n v="1"/>
  </r>
  <r>
    <x v="1120"/>
    <x v="107"/>
    <x v="5"/>
    <n v="143327736"/>
    <n v="5540246182684"/>
    <s v="BOULANGERIE"/>
    <d v="2022-09-08T00:00:00"/>
    <n v="93"/>
    <n v="93"/>
    <n v="1"/>
    <n v="1"/>
  </r>
  <r>
    <x v="1121"/>
    <x v="107"/>
    <x v="5"/>
    <n v="143327736"/>
    <n v="5540246183844"/>
    <s v="BOULANGERIE"/>
    <d v="2022-09-08T00:00:00"/>
    <n v="93"/>
    <n v="93"/>
    <n v="1"/>
    <n v="1"/>
  </r>
  <r>
    <x v="1122"/>
    <x v="108"/>
    <x v="5"/>
    <n v="143327747"/>
    <n v="5540246188200"/>
    <s v="CREMERIE"/>
    <d v="2022-09-04T00:00:00"/>
    <n v="2228"/>
    <n v="2228"/>
    <n v="1"/>
    <n v="1"/>
  </r>
  <r>
    <x v="1123"/>
    <x v="108"/>
    <x v="5"/>
    <n v="143327748"/>
    <n v="5540246174174"/>
    <s v="CREMERIE"/>
    <d v="2022-09-04T00:00:00"/>
    <n v="348"/>
    <n v="360"/>
    <n v="1.0344827586206897"/>
    <n v="1.0344827586206897"/>
  </r>
  <r>
    <x v="1124"/>
    <x v="108"/>
    <x v="5"/>
    <n v="143327748"/>
    <n v="5540246176699"/>
    <s v="CREMERIE"/>
    <d v="2022-09-04T00:00:00"/>
    <n v="6264"/>
    <n v="6264"/>
    <n v="1"/>
    <n v="1"/>
  </r>
  <r>
    <x v="1125"/>
    <x v="108"/>
    <x v="5"/>
    <n v="143327748"/>
    <n v="5540246188175"/>
    <s v="CREMERIE"/>
    <d v="2022-09-04T00:00:00"/>
    <n v="93"/>
    <n v="93"/>
    <n v="1"/>
    <n v="1"/>
  </r>
  <r>
    <x v="1126"/>
    <x v="108"/>
    <x v="5"/>
    <n v="143327751"/>
    <n v="5540246194632"/>
    <s v="BOULANGERIE"/>
    <d v="2022-09-04T00:00:00"/>
    <n v="502"/>
    <n v="502"/>
    <n v="1"/>
    <n v="1"/>
  </r>
  <r>
    <x v="1127"/>
    <x v="108"/>
    <x v="5"/>
    <n v="143327755"/>
    <n v="5540246194632"/>
    <s v="BOULANGERIE"/>
    <d v="2022-09-08T00:00:00"/>
    <n v="1420"/>
    <n v="1420"/>
    <n v="1"/>
    <n v="1"/>
  </r>
  <r>
    <x v="1128"/>
    <x v="108"/>
    <x v="5"/>
    <n v="143327755"/>
    <n v="5540246195250"/>
    <s v="BOULANGERIE"/>
    <d v="2022-09-08T00:00:00"/>
    <n v="335"/>
    <n v="335"/>
    <n v="1"/>
    <n v="1"/>
  </r>
  <r>
    <x v="1129"/>
    <x v="108"/>
    <x v="5"/>
    <n v="143327756"/>
    <n v="5540246171759"/>
    <s v="MIX LEGUMES"/>
    <d v="2022-09-07T00:00:00"/>
    <n v="3759"/>
    <n v="3759"/>
    <n v="1"/>
    <n v="1"/>
  </r>
  <r>
    <x v="1130"/>
    <x v="108"/>
    <x v="5"/>
    <n v="143327756"/>
    <n v="5540246177133"/>
    <s v="MIX LEGUMES"/>
    <d v="2022-09-07T00:00:00"/>
    <n v="4455"/>
    <n v="4455"/>
    <n v="1"/>
    <n v="1"/>
  </r>
  <r>
    <x v="1131"/>
    <x v="108"/>
    <x v="5"/>
    <n v="143327756"/>
    <n v="5540246192148"/>
    <s v="MIX LEGUMES"/>
    <d v="2022-09-07T00:00:00"/>
    <n v="15312"/>
    <n v="15312"/>
    <n v="1"/>
    <n v="1"/>
  </r>
  <r>
    <x v="1132"/>
    <x v="108"/>
    <x v="5"/>
    <n v="143327757"/>
    <n v="5540246183130"/>
    <s v="MIX LEGUMES"/>
    <d v="2022-09-08T00:00:00"/>
    <n v="1692"/>
    <n v="1692"/>
    <n v="1"/>
    <n v="1"/>
  </r>
  <r>
    <x v="1133"/>
    <x v="108"/>
    <x v="5"/>
    <n v="143327757"/>
    <n v="5540246183537"/>
    <s v="MIX LEGUMES"/>
    <d v="2022-09-08T00:00:00"/>
    <n v="961"/>
    <n v="961"/>
    <n v="1"/>
    <n v="1"/>
  </r>
  <r>
    <x v="1134"/>
    <x v="108"/>
    <x v="5"/>
    <n v="143327757"/>
    <n v="5540246183541"/>
    <s v="MIX LEGUMES"/>
    <d v="2022-09-08T00:00:00"/>
    <n v="1044"/>
    <n v="1044"/>
    <n v="1"/>
    <n v="1"/>
  </r>
  <r>
    <x v="1135"/>
    <x v="108"/>
    <x v="5"/>
    <n v="143327757"/>
    <n v="5540246192571"/>
    <s v="MIX LEGUMES"/>
    <d v="2022-09-08T00:00:00"/>
    <n v="669"/>
    <n v="602"/>
    <n v="0.89985052316890879"/>
    <n v="0.89985052316890879"/>
  </r>
  <r>
    <x v="1136"/>
    <x v="108"/>
    <x v="5"/>
    <n v="143327759"/>
    <n v="5540246183558"/>
    <s v="MIX LEGUMES"/>
    <d v="2022-09-07T00:00:00"/>
    <n v="5197"/>
    <n v="5197"/>
    <n v="1"/>
    <n v="1"/>
  </r>
  <r>
    <x v="1137"/>
    <x v="108"/>
    <x v="5"/>
    <n v="143327759"/>
    <n v="5540246183560"/>
    <s v="MIX LEGUMES"/>
    <d v="2022-09-07T00:00:00"/>
    <n v="223"/>
    <n v="223"/>
    <n v="1"/>
    <n v="1"/>
  </r>
  <r>
    <x v="1138"/>
    <x v="108"/>
    <x v="5"/>
    <n v="143327759"/>
    <n v="5540246192209"/>
    <s v="MIX LEGUMES"/>
    <d v="2022-09-07T00:00:00"/>
    <n v="1114"/>
    <n v="1114"/>
    <n v="1"/>
    <n v="1"/>
  </r>
  <r>
    <x v="1139"/>
    <x v="108"/>
    <x v="5"/>
    <n v="143327759"/>
    <n v="5540246192462"/>
    <s v="MIX LEGUMES"/>
    <d v="2022-09-07T00:00:00"/>
    <n v="1114"/>
    <n v="1114"/>
    <n v="1"/>
    <n v="1"/>
  </r>
  <r>
    <x v="1140"/>
    <x v="108"/>
    <x v="5"/>
    <n v="143327763"/>
    <n v="5540246173906"/>
    <s v="VOLAILLE"/>
    <d v="2022-09-01T00:00:00"/>
    <n v="817"/>
    <s v="0"/>
    <n v="0"/>
    <n v="0"/>
  </r>
  <r>
    <x v="1141"/>
    <x v="109"/>
    <x v="5"/>
    <n v="143327779"/>
    <n v="5540246171933"/>
    <s v="CREMERIE"/>
    <d v="2022-09-05T00:00:00"/>
    <n v="557"/>
    <n v="557"/>
    <n v="1"/>
    <n v="1"/>
  </r>
  <r>
    <x v="1142"/>
    <x v="109"/>
    <x v="5"/>
    <n v="143327779"/>
    <n v="5540246187987"/>
    <s v="CREMERIE"/>
    <d v="2022-09-05T00:00:00"/>
    <n v="1114"/>
    <n v="1114"/>
    <n v="1"/>
    <n v="1"/>
  </r>
  <r>
    <x v="1143"/>
    <x v="109"/>
    <x v="5"/>
    <n v="143327780"/>
    <n v="5540246174174"/>
    <s v="CREMERIE"/>
    <d v="2022-09-05T00:00:00"/>
    <n v="464"/>
    <n v="464"/>
    <n v="1"/>
    <n v="1"/>
  </r>
  <r>
    <x v="1144"/>
    <x v="109"/>
    <x v="5"/>
    <n v="143327780"/>
    <n v="5540246176699"/>
    <s v="CREMERIE"/>
    <d v="2022-09-05T00:00:00"/>
    <n v="6264"/>
    <n v="6264"/>
    <n v="1"/>
    <n v="1"/>
  </r>
  <r>
    <x v="1145"/>
    <x v="109"/>
    <x v="5"/>
    <n v="143327782"/>
    <n v="5540246175047"/>
    <s v="CREMERIE"/>
    <d v="2022-09-08T00:00:00"/>
    <n v="557"/>
    <n v="557"/>
    <n v="1"/>
    <n v="1"/>
  </r>
  <r>
    <x v="1146"/>
    <x v="109"/>
    <x v="5"/>
    <n v="143327782"/>
    <n v="5540246175049"/>
    <s v="CREMERIE"/>
    <d v="2022-09-08T00:00:00"/>
    <n v="836"/>
    <n v="836"/>
    <n v="1"/>
    <n v="1"/>
  </r>
  <r>
    <x v="1147"/>
    <x v="109"/>
    <x v="5"/>
    <n v="143327782"/>
    <n v="5540246175050"/>
    <s v="CREMERIE"/>
    <d v="2022-09-08T00:00:00"/>
    <n v="836"/>
    <n v="836"/>
    <n v="1"/>
    <n v="1"/>
  </r>
  <r>
    <x v="1148"/>
    <x v="109"/>
    <x v="5"/>
    <n v="143327784"/>
    <n v="5540246185429"/>
    <s v="CREMERIE"/>
    <d v="2022-09-06T00:00:00"/>
    <n v="140"/>
    <n v="140"/>
    <n v="1"/>
    <n v="1"/>
  </r>
  <r>
    <x v="1149"/>
    <x v="109"/>
    <x v="5"/>
    <n v="143327784"/>
    <n v="5540246185562"/>
    <s v="CREMERIE"/>
    <d v="2022-09-06T00:00:00"/>
    <n v="140"/>
    <n v="140"/>
    <n v="1"/>
    <n v="1"/>
  </r>
  <r>
    <x v="1150"/>
    <x v="109"/>
    <x v="5"/>
    <n v="143327784"/>
    <n v="5540246186325"/>
    <s v="CREMERIE"/>
    <d v="2022-09-06T00:00:00"/>
    <n v="140"/>
    <n v="140"/>
    <n v="1"/>
    <n v="1"/>
  </r>
  <r>
    <x v="1151"/>
    <x v="109"/>
    <x v="5"/>
    <n v="143327798"/>
    <n v="5540246195242"/>
    <s v="MIX LEGUMES"/>
    <d v="2022-09-11T00:00:00"/>
    <n v="743"/>
    <n v="720"/>
    <n v="0.96904441453566625"/>
    <n v="0.96904441453566625"/>
  </r>
  <r>
    <x v="1152"/>
    <x v="109"/>
    <x v="5"/>
    <n v="143327801"/>
    <n v="5540246193316"/>
    <s v="BOULANGERIE"/>
    <d v="2022-09-11T00:00:00"/>
    <n v="335"/>
    <n v="335"/>
    <n v="1"/>
    <n v="1"/>
  </r>
  <r>
    <x v="1153"/>
    <x v="109"/>
    <x v="5"/>
    <n v="143327802"/>
    <n v="5540246180522"/>
    <s v="BOULANGERIE"/>
    <d v="2022-09-12T00:00:00"/>
    <n v="891"/>
    <n v="891"/>
    <n v="1"/>
    <n v="1"/>
  </r>
  <r>
    <x v="1154"/>
    <x v="109"/>
    <x v="5"/>
    <n v="143327823"/>
    <n v="5540246195241"/>
    <s v="MIX LEGUMES"/>
    <d v="2022-09-14T00:00:00"/>
    <n v="464"/>
    <n v="418"/>
    <n v="0.90086206896551724"/>
    <n v="0.90086206896551724"/>
  </r>
  <r>
    <x v="1155"/>
    <x v="110"/>
    <x v="5"/>
    <n v="143337830"/>
    <n v="5540246172539"/>
    <s v="CREMERIE"/>
    <d v="2022-09-06T00:00:00"/>
    <n v="24"/>
    <n v="24"/>
    <n v="1"/>
    <n v="1"/>
  </r>
  <r>
    <x v="1156"/>
    <x v="110"/>
    <x v="5"/>
    <n v="143337830"/>
    <n v="5540246172978"/>
    <s v="CREMERIE"/>
    <d v="2022-09-06T00:00:00"/>
    <n v="2506"/>
    <n v="2506"/>
    <n v="1"/>
    <n v="1"/>
  </r>
  <r>
    <x v="1157"/>
    <x v="110"/>
    <x v="5"/>
    <n v="143337830"/>
    <n v="5540246188175"/>
    <s v="CREMERIE"/>
    <d v="2022-09-06T00:00:00"/>
    <n v="232"/>
    <n v="232"/>
    <n v="1"/>
    <n v="1"/>
  </r>
  <r>
    <x v="1158"/>
    <x v="110"/>
    <x v="5"/>
    <n v="143337831"/>
    <n v="5540246187987"/>
    <s v="CREMERIE"/>
    <d v="2022-09-06T00:00:00"/>
    <n v="1671"/>
    <n v="1671"/>
    <n v="1"/>
    <n v="1"/>
  </r>
  <r>
    <x v="1159"/>
    <x v="110"/>
    <x v="5"/>
    <n v="143337831"/>
    <n v="5540246188200"/>
    <s v="CREMERIE"/>
    <d v="2022-09-06T00:00:00"/>
    <n v="743"/>
    <n v="743"/>
    <n v="1"/>
    <n v="1"/>
  </r>
  <r>
    <x v="1160"/>
    <x v="110"/>
    <x v="5"/>
    <n v="143337850"/>
    <n v="5540246194467"/>
    <s v="BOULANGERIE"/>
    <d v="2022-09-08T00:00:00"/>
    <n v="17818"/>
    <n v="17818"/>
    <n v="1"/>
    <n v="1"/>
  </r>
  <r>
    <x v="1161"/>
    <x v="110"/>
    <x v="5"/>
    <n v="143337851"/>
    <n v="5540246182684"/>
    <s v="BOULANGERIE"/>
    <d v="2022-09-12T00:00:00"/>
    <n v="93"/>
    <n v="93"/>
    <n v="1"/>
    <n v="1"/>
  </r>
  <r>
    <x v="1162"/>
    <x v="110"/>
    <x v="5"/>
    <n v="143337851"/>
    <n v="5540246183844"/>
    <s v="BOULANGERIE"/>
    <d v="2022-09-12T00:00:00"/>
    <n v="279"/>
    <n v="279"/>
    <n v="1"/>
    <n v="1"/>
  </r>
  <r>
    <x v="1163"/>
    <x v="110"/>
    <x v="5"/>
    <n v="143337851"/>
    <n v="5540246194467"/>
    <s v="BOULANGERIE"/>
    <d v="2022-09-12T00:00:00"/>
    <n v="17818"/>
    <n v="17818"/>
    <n v="1"/>
    <n v="1"/>
  </r>
  <r>
    <x v="1164"/>
    <x v="110"/>
    <x v="5"/>
    <n v="143337856"/>
    <n v="5540246170256"/>
    <s v="BOULANGERIE"/>
    <d v="2022-09-13T00:00:00"/>
    <n v="3174"/>
    <n v="3174"/>
    <n v="1"/>
    <n v="1"/>
  </r>
  <r>
    <x v="1165"/>
    <x v="110"/>
    <x v="5"/>
    <n v="143337856"/>
    <n v="5540246171888"/>
    <s v="BOULANGERIE"/>
    <d v="2022-09-13T00:00:00"/>
    <n v="520"/>
    <n v="520"/>
    <n v="1"/>
    <n v="1"/>
  </r>
  <r>
    <x v="1166"/>
    <x v="110"/>
    <x v="5"/>
    <n v="143337872"/>
    <n v="5540246194632"/>
    <s v="BOULANGERIE"/>
    <d v="2022-09-11T00:00:00"/>
    <n v="1420"/>
    <n v="492"/>
    <n v="0.3464788732394366"/>
    <n v="0.3464788732394366"/>
  </r>
  <r>
    <x v="1167"/>
    <x v="110"/>
    <x v="5"/>
    <n v="143337873"/>
    <n v="5540246171759"/>
    <s v="MIX LEGUMES"/>
    <d v="2022-09-11T00:00:00"/>
    <n v="3759"/>
    <n v="3759"/>
    <n v="1"/>
    <n v="1"/>
  </r>
  <r>
    <x v="1168"/>
    <x v="110"/>
    <x v="5"/>
    <n v="143337873"/>
    <n v="5540246177133"/>
    <s v="MIX LEGUMES"/>
    <d v="2022-09-11T00:00:00"/>
    <n v="3898"/>
    <n v="3898"/>
    <n v="1"/>
    <n v="1"/>
  </r>
  <r>
    <x v="1169"/>
    <x v="110"/>
    <x v="5"/>
    <n v="143337873"/>
    <n v="5540246192148"/>
    <s v="MIX LEGUMES"/>
    <d v="2022-09-11T00:00:00"/>
    <n v="11136"/>
    <n v="11136"/>
    <n v="1"/>
    <n v="1"/>
  </r>
  <r>
    <x v="1170"/>
    <x v="111"/>
    <x v="5"/>
    <n v="143337886"/>
    <n v="5540246171933"/>
    <s v="CREMERIE"/>
    <d v="2022-09-07T00:00:00"/>
    <n v="836"/>
    <n v="836"/>
    <n v="1"/>
    <n v="1"/>
  </r>
  <r>
    <x v="1171"/>
    <x v="111"/>
    <x v="5"/>
    <n v="143337886"/>
    <n v="5540246187987"/>
    <s v="CREMERIE"/>
    <d v="2022-09-07T00:00:00"/>
    <n v="1671"/>
    <n v="1671"/>
    <n v="1"/>
    <n v="1"/>
  </r>
  <r>
    <x v="1172"/>
    <x v="111"/>
    <x v="5"/>
    <n v="143337886"/>
    <n v="5540246188200"/>
    <s v="CREMERIE"/>
    <d v="2022-09-07T00:00:00"/>
    <n v="1485"/>
    <n v="1485"/>
    <n v="1"/>
    <n v="1"/>
  </r>
  <r>
    <x v="1173"/>
    <x v="111"/>
    <x v="5"/>
    <n v="143337915"/>
    <n v="5540246190727"/>
    <s v="BOULANGERIE"/>
    <d v="2022-09-26T00:00:00"/>
    <n v="877"/>
    <n v="877"/>
    <n v="1"/>
    <n v="1"/>
  </r>
  <r>
    <x v="1174"/>
    <x v="111"/>
    <x v="5"/>
    <n v="143337920"/>
    <n v="5540246194632"/>
    <s v="BOULANGERIE"/>
    <d v="2022-09-15T00:00:00"/>
    <n v="1504"/>
    <n v="1504"/>
    <n v="1"/>
    <n v="1"/>
  </r>
  <r>
    <x v="1175"/>
    <x v="111"/>
    <x v="5"/>
    <n v="143337920"/>
    <n v="5540246195250"/>
    <s v="BOULANGERIE"/>
    <d v="2022-09-15T00:00:00"/>
    <n v="335"/>
    <n v="42"/>
    <n v="0.1253731343283582"/>
    <n v="0.1253731343283582"/>
  </r>
  <r>
    <x v="1176"/>
    <x v="111"/>
    <x v="5"/>
    <n v="143337926"/>
    <n v="5540246181061"/>
    <s v="VOLAILLE"/>
    <d v="2022-09-19T00:00:00"/>
    <n v="804"/>
    <n v="804"/>
    <n v="1"/>
    <n v="1"/>
  </r>
  <r>
    <x v="1177"/>
    <x v="111"/>
    <x v="5"/>
    <n v="143337926"/>
    <n v="5540246183547"/>
    <s v="VOLAILLE"/>
    <d v="2022-09-19T00:00:00"/>
    <n v="6844"/>
    <n v="6844"/>
    <n v="1"/>
    <n v="1"/>
  </r>
  <r>
    <x v="1178"/>
    <x v="111"/>
    <x v="5"/>
    <n v="143337926"/>
    <n v="5540246185278"/>
    <s v="VOLAILLE"/>
    <d v="2022-09-19T00:00:00"/>
    <n v="374"/>
    <n v="374"/>
    <n v="1"/>
    <n v="1"/>
  </r>
  <r>
    <x v="1179"/>
    <x v="112"/>
    <x v="5"/>
    <n v="143337929"/>
    <n v="5540246172978"/>
    <s v="CREMERIE"/>
    <d v="2022-09-08T00:00:00"/>
    <n v="836"/>
    <n v="836"/>
    <n v="1"/>
    <n v="1"/>
  </r>
  <r>
    <x v="1180"/>
    <x v="112"/>
    <x v="5"/>
    <n v="143337929"/>
    <n v="5540246176699"/>
    <s v="CREMERIE"/>
    <d v="2022-09-08T00:00:00"/>
    <n v="2088"/>
    <n v="2088"/>
    <n v="1"/>
    <n v="1"/>
  </r>
  <r>
    <x v="1181"/>
    <x v="112"/>
    <x v="5"/>
    <n v="143337929"/>
    <n v="5540246188175"/>
    <s v="CREMERIE"/>
    <d v="2022-09-08T00:00:00"/>
    <n v="279"/>
    <n v="279"/>
    <n v="1"/>
    <n v="1"/>
  </r>
  <r>
    <x v="1182"/>
    <x v="112"/>
    <x v="5"/>
    <n v="143337931"/>
    <n v="5540246176295"/>
    <s v="CREMERIE"/>
    <d v="2022-09-08T00:00:00"/>
    <n v="5940"/>
    <n v="5940"/>
    <n v="1"/>
    <n v="1"/>
  </r>
  <r>
    <x v="1183"/>
    <x v="113"/>
    <x v="5"/>
    <n v="143337954"/>
    <n v="5540246176699"/>
    <s v="CREMERIE"/>
    <d v="2022-09-11T00:00:00"/>
    <n v="2088"/>
    <n v="2088"/>
    <n v="1"/>
    <n v="1"/>
  </r>
  <r>
    <x v="1184"/>
    <x v="113"/>
    <x v="5"/>
    <n v="143337954"/>
    <n v="5540246188175"/>
    <s v="CREMERIE"/>
    <d v="2022-09-11T00:00:00"/>
    <n v="232"/>
    <n v="232"/>
    <n v="1"/>
    <n v="1"/>
  </r>
  <r>
    <x v="1185"/>
    <x v="113"/>
    <x v="5"/>
    <n v="143337955"/>
    <n v="5540246171933"/>
    <s v="CREMERIE"/>
    <d v="2022-09-11T00:00:00"/>
    <n v="557"/>
    <n v="557"/>
    <n v="1"/>
    <n v="1"/>
  </r>
  <r>
    <x v="1186"/>
    <x v="113"/>
    <x v="5"/>
    <n v="143337955"/>
    <n v="5540246176295"/>
    <s v="CREMERIE"/>
    <d v="2022-09-11T00:00:00"/>
    <n v="4455"/>
    <n v="4455"/>
    <n v="1"/>
    <n v="1"/>
  </r>
  <r>
    <x v="1187"/>
    <x v="113"/>
    <x v="5"/>
    <n v="143337955"/>
    <n v="5540246187987"/>
    <s v="CREMERIE"/>
    <d v="2022-09-11T00:00:00"/>
    <n v="4455"/>
    <n v="4455"/>
    <n v="1"/>
    <n v="1"/>
  </r>
  <r>
    <x v="1188"/>
    <x v="113"/>
    <x v="5"/>
    <n v="143337959"/>
    <n v="5540246188224"/>
    <s v="VOLAILLE"/>
    <d v="2022-09-20T00:00:00"/>
    <n v="1207"/>
    <n v="1207"/>
    <n v="1"/>
    <n v="1"/>
  </r>
  <r>
    <x v="1189"/>
    <x v="113"/>
    <x v="5"/>
    <n v="143337964"/>
    <n v="5540246183844"/>
    <s v="BOULANGERIE"/>
    <d v="2022-09-20T00:00:00"/>
    <n v="47"/>
    <n v="47"/>
    <n v="1"/>
    <n v="1"/>
  </r>
  <r>
    <x v="1190"/>
    <x v="113"/>
    <x v="5"/>
    <n v="143337964"/>
    <n v="5540246194467"/>
    <s v="BOULANGERIE"/>
    <d v="2022-09-20T00:00:00"/>
    <n v="28509"/>
    <n v="28509"/>
    <n v="1"/>
    <n v="1"/>
  </r>
  <r>
    <x v="1191"/>
    <x v="114"/>
    <x v="5"/>
    <n v="143337991"/>
    <n v="5540246171933"/>
    <s v="CREMERIE"/>
    <d v="2022-09-12T00:00:00"/>
    <n v="557"/>
    <n v="557"/>
    <n v="1"/>
    <n v="1"/>
  </r>
  <r>
    <x v="1192"/>
    <x v="114"/>
    <x v="5"/>
    <n v="143337995"/>
    <n v="5540246183130"/>
    <s v="MIX LEGUMES"/>
    <d v="2022-09-12T00:00:00"/>
    <n v="1128"/>
    <n v="1128"/>
    <n v="1"/>
    <n v="1"/>
  </r>
  <r>
    <x v="1193"/>
    <x v="114"/>
    <x v="5"/>
    <n v="143337996"/>
    <n v="5540246185429"/>
    <s v="CREMERIE"/>
    <d v="2022-09-13T00:00:00"/>
    <n v="168"/>
    <n v="168"/>
    <n v="1"/>
    <n v="1"/>
  </r>
  <r>
    <x v="1194"/>
    <x v="114"/>
    <x v="5"/>
    <n v="143337996"/>
    <n v="5540246186325"/>
    <s v="CREMERIE"/>
    <d v="2022-09-13T00:00:00"/>
    <n v="140"/>
    <n v="140"/>
    <n v="1"/>
    <n v="1"/>
  </r>
  <r>
    <x v="1195"/>
    <x v="114"/>
    <x v="5"/>
    <n v="143337997"/>
    <n v="5540246174095"/>
    <s v="CREMERIE"/>
    <d v="2022-09-15T00:00:00"/>
    <n v="70"/>
    <n v="70"/>
    <n v="1"/>
    <n v="1"/>
  </r>
  <r>
    <x v="1196"/>
    <x v="114"/>
    <x v="5"/>
    <n v="143337997"/>
    <n v="5540246175049"/>
    <s v="CREMERIE"/>
    <d v="2022-09-15T00:00:00"/>
    <n v="418"/>
    <n v="418"/>
    <n v="1"/>
    <n v="1"/>
  </r>
  <r>
    <x v="1197"/>
    <x v="114"/>
    <x v="5"/>
    <n v="143338003"/>
    <n v="5540246173906"/>
    <s v="VOLAILLE"/>
    <d v="2022-09-19T00:00:00"/>
    <n v="817"/>
    <n v="817"/>
    <n v="1"/>
    <n v="1"/>
  </r>
  <r>
    <x v="1198"/>
    <x v="114"/>
    <x v="5"/>
    <n v="143338003"/>
    <n v="5540246181016"/>
    <s v="VOLAILLE"/>
    <d v="2022-09-19T00:00:00"/>
    <n v="3564"/>
    <n v="3564"/>
    <n v="1"/>
    <n v="1"/>
  </r>
  <r>
    <x v="1199"/>
    <x v="115"/>
    <x v="5"/>
    <n v="143348010"/>
    <n v="5540246171933"/>
    <s v="CREMERIE"/>
    <d v="2022-09-13T00:00:00"/>
    <n v="1114"/>
    <n v="1114"/>
    <n v="1"/>
    <n v="1"/>
  </r>
  <r>
    <x v="1200"/>
    <x v="115"/>
    <x v="5"/>
    <n v="143348010"/>
    <n v="5540246176294"/>
    <s v="CREMERIE"/>
    <d v="2022-09-13T00:00:00"/>
    <n v="743"/>
    <n v="38"/>
    <n v="5.1144010767160158E-2"/>
    <n v="5.1144010767160158E-2"/>
  </r>
  <r>
    <x v="1201"/>
    <x v="115"/>
    <x v="5"/>
    <n v="143348010"/>
    <n v="5540246176295"/>
    <s v="CREMERIE"/>
    <d v="2022-09-13T00:00:00"/>
    <n v="7424"/>
    <n v="7424"/>
    <n v="1"/>
    <n v="1"/>
  </r>
  <r>
    <x v="1202"/>
    <x v="115"/>
    <x v="5"/>
    <n v="143348010"/>
    <n v="5540246187987"/>
    <s v="CREMERIE"/>
    <d v="2022-09-13T00:00:00"/>
    <n v="2228"/>
    <n v="2228"/>
    <n v="1"/>
    <n v="1"/>
  </r>
  <r>
    <x v="1203"/>
    <x v="115"/>
    <x v="5"/>
    <n v="143348010"/>
    <n v="5540246188200"/>
    <s v="CREMERIE"/>
    <d v="2022-09-13T00:00:00"/>
    <n v="1485"/>
    <n v="1485"/>
    <n v="1"/>
    <n v="1"/>
  </r>
  <r>
    <x v="1204"/>
    <x v="115"/>
    <x v="5"/>
    <n v="143348014"/>
    <n v="5540246177376"/>
    <s v="BOULANGERIE"/>
    <d v="2022-09-28T00:00:00"/>
    <n v="1420"/>
    <n v="1420"/>
    <n v="1"/>
    <n v="1"/>
  </r>
  <r>
    <x v="1205"/>
    <x v="115"/>
    <x v="5"/>
    <n v="143348022"/>
    <n v="5540246194632"/>
    <s v="BOULANGERIE"/>
    <d v="2022-09-19T00:00:00"/>
    <n v="2172"/>
    <n v="2172"/>
    <n v="1"/>
    <n v="1"/>
  </r>
  <r>
    <x v="1206"/>
    <x v="115"/>
    <x v="5"/>
    <n v="143348023"/>
    <n v="5540246184036"/>
    <s v="BOULANGERIE"/>
    <d v="2022-09-20T00:00:00"/>
    <n v="130"/>
    <n v="130"/>
    <n v="1"/>
    <n v="1"/>
  </r>
  <r>
    <x v="1207"/>
    <x v="115"/>
    <x v="5"/>
    <n v="143348023"/>
    <n v="5540246191596"/>
    <s v="BOULANGERIE"/>
    <d v="2022-09-20T00:00:00"/>
    <n v="149"/>
    <n v="149"/>
    <n v="1"/>
    <n v="1"/>
  </r>
  <r>
    <x v="1208"/>
    <x v="115"/>
    <x v="5"/>
    <n v="143348031"/>
    <n v="5540246171759"/>
    <s v="MIX LEGUMES"/>
    <d v="2022-09-18T00:00:00"/>
    <n v="2506"/>
    <n v="2274"/>
    <n v="0.90742218675179565"/>
    <n v="0.90742218675179565"/>
  </r>
  <r>
    <x v="1209"/>
    <x v="115"/>
    <x v="5"/>
    <n v="143348031"/>
    <n v="5540246177133"/>
    <s v="MIX LEGUMES"/>
    <d v="2022-09-18T00:00:00"/>
    <n v="5568"/>
    <n v="5568"/>
    <n v="1"/>
    <n v="1"/>
  </r>
  <r>
    <x v="1210"/>
    <x v="115"/>
    <x v="5"/>
    <n v="143348031"/>
    <n v="5540246192148"/>
    <s v="MIX LEGUMES"/>
    <d v="2022-09-18T00:00:00"/>
    <n v="26448"/>
    <n v="26448"/>
    <n v="1"/>
    <n v="1"/>
  </r>
  <r>
    <x v="1211"/>
    <x v="115"/>
    <x v="5"/>
    <n v="143348032"/>
    <n v="5540246183587"/>
    <s v="MIX LEGUMES"/>
    <d v="2022-09-21T00:00:00"/>
    <n v="502"/>
    <n v="502"/>
    <n v="1"/>
    <n v="1"/>
  </r>
  <r>
    <x v="1212"/>
    <x v="115"/>
    <x v="5"/>
    <n v="143348037"/>
    <n v="5540246170256"/>
    <s v="BOULANGERIE"/>
    <d v="2022-09-20T00:00:00"/>
    <n v="2822"/>
    <n v="2822"/>
    <n v="1"/>
    <n v="1"/>
  </r>
  <r>
    <x v="1213"/>
    <x v="115"/>
    <x v="5"/>
    <n v="143348037"/>
    <n v="5540246171888"/>
    <s v="BOULANGERIE"/>
    <d v="2022-09-20T00:00:00"/>
    <n v="780"/>
    <n v="780"/>
    <n v="1"/>
    <n v="1"/>
  </r>
  <r>
    <x v="1214"/>
    <x v="115"/>
    <x v="5"/>
    <n v="143348038"/>
    <n v="5540246193316"/>
    <s v="BOULANGERIE"/>
    <d v="2022-09-20T00:00:00"/>
    <n v="335"/>
    <n v="335"/>
    <n v="1"/>
    <n v="1"/>
  </r>
  <r>
    <x v="1215"/>
    <x v="115"/>
    <x v="5"/>
    <n v="143348039"/>
    <n v="5540246180522"/>
    <s v="BOULANGERIE"/>
    <d v="2022-09-26T00:00:00"/>
    <n v="891"/>
    <n v="891"/>
    <n v="1"/>
    <n v="1"/>
  </r>
  <r>
    <x v="1216"/>
    <x v="116"/>
    <x v="5"/>
    <n v="143348065"/>
    <n v="5540246172978"/>
    <s v="CREMERIE"/>
    <d v="2022-09-14T00:00:00"/>
    <n v="1671"/>
    <n v="1671"/>
    <n v="1"/>
    <n v="1"/>
  </r>
  <r>
    <x v="1217"/>
    <x v="116"/>
    <x v="5"/>
    <n v="143348065"/>
    <n v="5540246176699"/>
    <s v="CREMERIE"/>
    <d v="2022-09-14T00:00:00"/>
    <n v="4176"/>
    <n v="4176"/>
    <n v="1"/>
    <n v="1"/>
  </r>
  <r>
    <x v="1218"/>
    <x v="116"/>
    <x v="5"/>
    <n v="143348065"/>
    <n v="5540246188175"/>
    <s v="CREMERIE"/>
    <d v="2022-09-14T00:00:00"/>
    <n v="232"/>
    <n v="232"/>
    <n v="1"/>
    <n v="1"/>
  </r>
  <r>
    <x v="1219"/>
    <x v="116"/>
    <x v="5"/>
    <n v="143348067"/>
    <n v="5540246171933"/>
    <s v="CREMERIE"/>
    <d v="2022-09-14T00:00:00"/>
    <n v="1114"/>
    <n v="1114"/>
    <n v="1"/>
    <n v="1"/>
  </r>
  <r>
    <x v="1220"/>
    <x v="116"/>
    <x v="5"/>
    <n v="143348067"/>
    <n v="5540246176295"/>
    <s v="CREMERIE"/>
    <d v="2022-09-14T00:00:00"/>
    <n v="7424"/>
    <n v="5309"/>
    <n v="0.71511314655172409"/>
    <n v="0.71511314655172409"/>
  </r>
  <r>
    <x v="1221"/>
    <x v="116"/>
    <x v="5"/>
    <n v="143348067"/>
    <n v="5540246187987"/>
    <s v="CREMERIE"/>
    <d v="2022-09-14T00:00:00"/>
    <n v="2228"/>
    <n v="2228"/>
    <n v="1"/>
    <n v="1"/>
  </r>
  <r>
    <x v="1222"/>
    <x v="116"/>
    <x v="5"/>
    <n v="143348080"/>
    <n v="5540246195539"/>
    <s v="CREMERIE"/>
    <d v="2022-09-15T00:00:00"/>
    <n v="418"/>
    <n v="404"/>
    <n v="0.96650717703349287"/>
    <n v="0.96650717703349287"/>
  </r>
  <r>
    <x v="1223"/>
    <x v="117"/>
    <x v="5"/>
    <n v="143348104"/>
    <n v="5540246171933"/>
    <s v="CREMERIE"/>
    <d v="2022-09-15T00:00:00"/>
    <n v="836"/>
    <n v="836"/>
    <n v="1"/>
    <n v="1"/>
  </r>
  <r>
    <x v="1224"/>
    <x v="117"/>
    <x v="5"/>
    <n v="143348104"/>
    <n v="5540246176295"/>
    <s v="CREMERIE"/>
    <d v="2022-09-15T00:00:00"/>
    <n v="11136"/>
    <n v="11136"/>
    <n v="1"/>
    <n v="1"/>
  </r>
  <r>
    <x v="1225"/>
    <x v="117"/>
    <x v="5"/>
    <n v="143348104"/>
    <n v="5540246187987"/>
    <s v="CREMERIE"/>
    <d v="2022-09-15T00:00:00"/>
    <n v="4455"/>
    <n v="4455"/>
    <n v="1"/>
    <n v="1"/>
  </r>
  <r>
    <x v="1226"/>
    <x v="117"/>
    <x v="5"/>
    <n v="143348104"/>
    <n v="5540246188200"/>
    <s v="CREMERIE"/>
    <d v="2022-09-15T00:00:00"/>
    <n v="1485"/>
    <n v="1485"/>
    <n v="1"/>
    <n v="1"/>
  </r>
  <r>
    <x v="1227"/>
    <x v="117"/>
    <x v="5"/>
    <n v="143348105"/>
    <n v="5540246172539"/>
    <s v="CREMERIE"/>
    <d v="2022-09-15T00:00:00"/>
    <n v="47"/>
    <n v="47"/>
    <n v="1"/>
    <n v="1"/>
  </r>
  <r>
    <x v="1228"/>
    <x v="117"/>
    <x v="5"/>
    <n v="143348105"/>
    <n v="5540246172669"/>
    <s v="CREMERIE"/>
    <d v="2022-09-15T00:00:00"/>
    <n v="279"/>
    <n v="279"/>
    <n v="1"/>
    <n v="1"/>
  </r>
  <r>
    <x v="1229"/>
    <x v="117"/>
    <x v="5"/>
    <n v="143348105"/>
    <n v="5540246172978"/>
    <s v="CREMERIE"/>
    <d v="2022-09-15T00:00:00"/>
    <n v="1671"/>
    <n v="1504"/>
    <n v="0.90005984440454823"/>
    <n v="0.90005984440454823"/>
  </r>
  <r>
    <x v="1230"/>
    <x v="117"/>
    <x v="5"/>
    <n v="143348105"/>
    <n v="5540246174174"/>
    <s v="CREMERIE"/>
    <d v="2022-09-15T00:00:00"/>
    <n v="464"/>
    <n v="464"/>
    <n v="1"/>
    <n v="1"/>
  </r>
  <r>
    <x v="1231"/>
    <x v="117"/>
    <x v="5"/>
    <n v="143348107"/>
    <n v="5540246174095"/>
    <s v="CREMERIE"/>
    <d v="2022-09-20T00:00:00"/>
    <n v="140"/>
    <n v="140"/>
    <n v="1"/>
    <n v="1"/>
  </r>
  <r>
    <x v="1232"/>
    <x v="117"/>
    <x v="5"/>
    <n v="143348107"/>
    <n v="5540246175049"/>
    <s v="CREMERIE"/>
    <d v="2022-09-20T00:00:00"/>
    <n v="418"/>
    <n v="418"/>
    <n v="1"/>
    <n v="1"/>
  </r>
  <r>
    <x v="1233"/>
    <x v="117"/>
    <x v="5"/>
    <n v="143348107"/>
    <n v="5540246175050"/>
    <s v="CREMERIE"/>
    <d v="2022-09-20T00:00:00"/>
    <n v="279"/>
    <n v="279"/>
    <n v="1"/>
    <n v="1"/>
  </r>
  <r>
    <x v="1234"/>
    <x v="117"/>
    <x v="5"/>
    <n v="143348107"/>
    <n v="5540246190743"/>
    <s v="CREMERIE"/>
    <d v="2022-09-20T00:00:00"/>
    <n v="279"/>
    <n v="279"/>
    <n v="1"/>
    <n v="1"/>
  </r>
  <r>
    <x v="1235"/>
    <x v="117"/>
    <x v="5"/>
    <n v="143348110"/>
    <n v="5540246176294"/>
    <s v="CREMERIE"/>
    <d v="2022-09-14T00:00:00"/>
    <n v="1485"/>
    <n v="1485"/>
    <n v="1"/>
    <n v="1"/>
  </r>
  <r>
    <x v="1236"/>
    <x v="118"/>
    <x v="5"/>
    <n v="143348122"/>
    <n v="5540246171933"/>
    <s v="CREMERIE"/>
    <d v="2022-09-18T00:00:00"/>
    <n v="557"/>
    <n v="557"/>
    <n v="1"/>
    <n v="1"/>
  </r>
  <r>
    <x v="1237"/>
    <x v="118"/>
    <x v="5"/>
    <n v="143348122"/>
    <n v="5540246187987"/>
    <s v="CREMERIE"/>
    <d v="2022-09-18T00:00:00"/>
    <n v="1671"/>
    <n v="1671"/>
    <n v="1"/>
    <n v="1"/>
  </r>
  <r>
    <x v="1238"/>
    <x v="118"/>
    <x v="5"/>
    <n v="143348122"/>
    <n v="5540246188200"/>
    <s v="CREMERIE"/>
    <d v="2022-09-18T00:00:00"/>
    <n v="1485"/>
    <n v="1485"/>
    <n v="1"/>
    <n v="1"/>
  </r>
  <r>
    <x v="1239"/>
    <x v="118"/>
    <x v="5"/>
    <n v="143348124"/>
    <n v="5540246176699"/>
    <s v="CREMERIE"/>
    <d v="2022-09-18T00:00:00"/>
    <n v="2088"/>
    <n v="2088"/>
    <n v="1"/>
    <n v="1"/>
  </r>
  <r>
    <x v="1240"/>
    <x v="118"/>
    <x v="5"/>
    <n v="143348124"/>
    <n v="5540246192102"/>
    <s v="CREMERIE"/>
    <d v="2022-09-18T00:00:00"/>
    <n v="4009"/>
    <n v="4009"/>
    <n v="1"/>
    <n v="1"/>
  </r>
  <r>
    <x v="1241"/>
    <x v="118"/>
    <x v="5"/>
    <n v="143348129"/>
    <n v="5540246185429"/>
    <s v="CREMERIE"/>
    <d v="2022-09-20T00:00:00"/>
    <n v="140"/>
    <n v="140"/>
    <n v="1"/>
    <n v="1"/>
  </r>
  <r>
    <x v="1242"/>
    <x v="118"/>
    <x v="5"/>
    <n v="143348129"/>
    <n v="5540246186325"/>
    <s v="CREMERIE"/>
    <d v="2022-09-20T00:00:00"/>
    <n v="140"/>
    <n v="140"/>
    <n v="1"/>
    <n v="1"/>
  </r>
  <r>
    <x v="1243"/>
    <x v="118"/>
    <x v="5"/>
    <n v="143348133"/>
    <n v="5540246173906"/>
    <s v="VOLAILLE"/>
    <d v="2022-09-26T00:00:00"/>
    <n v="1634"/>
    <n v="1634"/>
    <n v="1"/>
    <n v="1"/>
  </r>
  <r>
    <x v="1244"/>
    <x v="118"/>
    <x v="5"/>
    <n v="143348133"/>
    <n v="5540246181016"/>
    <s v="VOLAILLE"/>
    <d v="2022-09-26T00:00:00"/>
    <n v="7128"/>
    <n v="7128"/>
    <n v="1"/>
    <n v="1"/>
  </r>
  <r>
    <x v="1245"/>
    <x v="118"/>
    <x v="5"/>
    <n v="143348138"/>
    <n v="5540246194632"/>
    <s v="BOULANGERIE"/>
    <d v="2022-09-25T00:00:00"/>
    <n v="1337"/>
    <n v="1114"/>
    <n v="0.83320867614061334"/>
    <n v="0.83320867614061334"/>
  </r>
  <r>
    <x v="1246"/>
    <x v="118"/>
    <x v="5"/>
    <n v="143348138"/>
    <n v="5540246195250"/>
    <s v="BOULANGERIE"/>
    <d v="2022-09-25T00:00:00"/>
    <n v="84"/>
    <n v="84"/>
    <n v="1"/>
    <n v="1"/>
  </r>
  <r>
    <x v="1247"/>
    <x v="118"/>
    <x v="5"/>
    <n v="143348139"/>
    <n v="5540246171759"/>
    <s v="MIX LEGUMES"/>
    <d v="2022-09-22T00:00:00"/>
    <n v="5012"/>
    <n v="5012"/>
    <n v="1"/>
    <n v="1"/>
  </r>
  <r>
    <x v="1248"/>
    <x v="118"/>
    <x v="5"/>
    <n v="143348139"/>
    <n v="5540246177133"/>
    <s v="MIX LEGUMES"/>
    <d v="2022-09-22T00:00:00"/>
    <n v="4455"/>
    <n v="4455"/>
    <n v="1"/>
    <n v="1"/>
  </r>
  <r>
    <x v="1249"/>
    <x v="118"/>
    <x v="5"/>
    <n v="143348139"/>
    <n v="5540246192148"/>
    <s v="MIX LEGUMES"/>
    <d v="2022-09-22T00:00:00"/>
    <n v="19488"/>
    <n v="19488"/>
    <n v="1"/>
    <n v="1"/>
  </r>
  <r>
    <x v="1250"/>
    <x v="119"/>
    <x v="5"/>
    <n v="143348147"/>
    <n v="5540246195241"/>
    <s v="MIX LEGUMES"/>
    <d v="2022-09-18T00:00:00"/>
    <n v="325"/>
    <n v="395"/>
    <n v="1.2153846153846153"/>
    <n v="1.2153846153846153"/>
  </r>
  <r>
    <x v="1251"/>
    <x v="119"/>
    <x v="5"/>
    <n v="143348149"/>
    <n v="5540246176699"/>
    <s v="CREMERIE"/>
    <d v="2022-09-19T00:00:00"/>
    <n v="2088"/>
    <n v="2088"/>
    <n v="1"/>
    <n v="1"/>
  </r>
  <r>
    <x v="1252"/>
    <x v="119"/>
    <x v="5"/>
    <n v="143348170"/>
    <n v="5540246191594"/>
    <s v="CREMERIE"/>
    <d v="2022-09-20T00:00:00"/>
    <n v="1504"/>
    <n v="1504"/>
    <n v="1"/>
    <n v="1"/>
  </r>
  <r>
    <x v="1253"/>
    <x v="120"/>
    <x v="5"/>
    <n v="143358173"/>
    <n v="5540246176294"/>
    <s v="CREMERIE"/>
    <d v="2022-09-20T00:00:00"/>
    <n v="372"/>
    <n v="372"/>
    <n v="1"/>
    <n v="1"/>
  </r>
  <r>
    <x v="1254"/>
    <x v="120"/>
    <x v="5"/>
    <n v="143358173"/>
    <n v="5540246176295"/>
    <s v="CREMERIE"/>
    <d v="2022-09-20T00:00:00"/>
    <n v="4455"/>
    <n v="4455"/>
    <n v="1"/>
    <n v="1"/>
  </r>
  <r>
    <x v="1255"/>
    <x v="120"/>
    <x v="5"/>
    <n v="143358173"/>
    <n v="5540246187987"/>
    <s v="CREMERIE"/>
    <d v="2022-09-20T00:00:00"/>
    <n v="2228"/>
    <n v="2228"/>
    <n v="1"/>
    <n v="1"/>
  </r>
  <r>
    <x v="1256"/>
    <x v="120"/>
    <x v="5"/>
    <n v="143358173"/>
    <n v="5540246188200"/>
    <s v="CREMERIE"/>
    <d v="2022-09-20T00:00:00"/>
    <n v="743"/>
    <n v="743"/>
    <n v="1"/>
    <n v="1"/>
  </r>
  <r>
    <x v="1257"/>
    <x v="120"/>
    <x v="5"/>
    <n v="143358174"/>
    <n v="5540246172539"/>
    <s v="CREMERIE"/>
    <d v="2022-09-20T00:00:00"/>
    <n v="47"/>
    <n v="47"/>
    <n v="1"/>
    <n v="1"/>
  </r>
  <r>
    <x v="1258"/>
    <x v="120"/>
    <x v="5"/>
    <n v="143358174"/>
    <n v="5540246172669"/>
    <s v="CREMERIE"/>
    <d v="2022-09-20T00:00:00"/>
    <n v="279"/>
    <n v="279"/>
    <n v="1"/>
    <n v="1"/>
  </r>
  <r>
    <x v="1259"/>
    <x v="120"/>
    <x v="5"/>
    <n v="143358174"/>
    <n v="5540246172978"/>
    <s v="CREMERIE"/>
    <d v="2022-09-20T00:00:00"/>
    <n v="836"/>
    <n v="836"/>
    <n v="1"/>
    <n v="1"/>
  </r>
  <r>
    <x v="1260"/>
    <x v="120"/>
    <x v="5"/>
    <n v="143358174"/>
    <n v="5540246176699"/>
    <s v="CREMERIE"/>
    <d v="2022-09-20T00:00:00"/>
    <n v="4176"/>
    <n v="836"/>
    <n v="0.20019157088122605"/>
    <n v="0.20019157088122605"/>
  </r>
  <r>
    <x v="1261"/>
    <x v="120"/>
    <x v="5"/>
    <n v="143358180"/>
    <n v="5540246195596"/>
    <s v="BOULANGERIE"/>
    <d v="2022-09-21T00:00:00"/>
    <n v="52"/>
    <n v="52"/>
    <n v="1"/>
    <n v="1"/>
  </r>
  <r>
    <x v="1262"/>
    <x v="120"/>
    <x v="5"/>
    <n v="143358185"/>
    <n v="5540246191598"/>
    <s v="CREMERIE"/>
    <d v="2022-09-21T00:00:00"/>
    <n v="1601"/>
    <n v="1601"/>
    <n v="1"/>
    <n v="1"/>
  </r>
  <r>
    <x v="1263"/>
    <x v="120"/>
    <x v="5"/>
    <n v="143358189"/>
    <n v="5540246183130"/>
    <s v="MIX LEGUMES"/>
    <d v="2022-09-27T00:00:00"/>
    <n v="2256"/>
    <n v="2256"/>
    <n v="1"/>
    <n v="1"/>
  </r>
  <r>
    <x v="1264"/>
    <x v="120"/>
    <x v="5"/>
    <n v="143358189"/>
    <n v="5540246183538"/>
    <s v="MIX LEGUMES"/>
    <d v="2022-09-27T00:00:00"/>
    <n v="919"/>
    <n v="919"/>
    <n v="1"/>
    <n v="1"/>
  </r>
  <r>
    <x v="1265"/>
    <x v="120"/>
    <x v="5"/>
    <n v="143358189"/>
    <n v="5540246183541"/>
    <s v="MIX LEGUMES"/>
    <d v="2022-09-27T00:00:00"/>
    <n v="1044"/>
    <n v="928"/>
    <n v="0.88888888888888884"/>
    <n v="0.88888888888888884"/>
  </r>
  <r>
    <x v="1266"/>
    <x v="120"/>
    <x v="6"/>
    <n v="143358193"/>
    <n v="5540246192462"/>
    <s v="MIX LEGUMES"/>
    <d v="2022-10-04T00:00:00"/>
    <n v="2228"/>
    <n v="1856"/>
    <n v="0.83303411131059246"/>
    <n v="0.83303411131059246"/>
  </r>
  <r>
    <x v="1267"/>
    <x v="120"/>
    <x v="6"/>
    <n v="143358193"/>
    <n v="5540246192594"/>
    <s v="MIX LEGUMES"/>
    <d v="2022-10-04T00:00:00"/>
    <n v="743"/>
    <n v="743"/>
    <n v="1"/>
    <n v="1"/>
  </r>
  <r>
    <x v="1268"/>
    <x v="120"/>
    <x v="6"/>
    <n v="143358194"/>
    <n v="5540246182684"/>
    <s v="BOULANGERIE"/>
    <d v="2022-10-02T00:00:00"/>
    <n v="279"/>
    <s v="0"/>
    <n v="0"/>
    <n v="0"/>
  </r>
  <r>
    <x v="1269"/>
    <x v="120"/>
    <x v="6"/>
    <n v="143358194"/>
    <n v="5540246183844"/>
    <s v="BOULANGERIE"/>
    <d v="2022-10-02T00:00:00"/>
    <n v="47"/>
    <s v="0"/>
    <n v="0"/>
    <n v="0"/>
  </r>
  <r>
    <x v="1270"/>
    <x v="121"/>
    <x v="5"/>
    <n v="143358203"/>
    <n v="5540246174174"/>
    <s v="CREMERIE"/>
    <d v="2022-09-21T00:00:00"/>
    <n v="348"/>
    <n v="348"/>
    <n v="1"/>
    <n v="1"/>
  </r>
  <r>
    <x v="1271"/>
    <x v="121"/>
    <x v="5"/>
    <n v="143358203"/>
    <n v="5540246176699"/>
    <s v="CREMERIE"/>
    <d v="2022-09-21T00:00:00"/>
    <n v="4176"/>
    <n v="4176"/>
    <n v="1"/>
    <n v="1"/>
  </r>
  <r>
    <x v="1272"/>
    <x v="121"/>
    <x v="5"/>
    <n v="143358204"/>
    <n v="5540246176294"/>
    <s v="CREMERIE"/>
    <d v="2022-09-21T00:00:00"/>
    <n v="1485"/>
    <n v="1485"/>
    <n v="1"/>
    <n v="1"/>
  </r>
  <r>
    <x v="1273"/>
    <x v="121"/>
    <x v="5"/>
    <n v="143358204"/>
    <n v="5540246176295"/>
    <s v="CREMERIE"/>
    <d v="2022-09-21T00:00:00"/>
    <n v="9652"/>
    <n v="9652"/>
    <n v="1"/>
    <n v="1"/>
  </r>
  <r>
    <x v="1274"/>
    <x v="121"/>
    <x v="5"/>
    <n v="143358204"/>
    <n v="5540246187987"/>
    <s v="CREMERIE"/>
    <d v="2022-09-21T00:00:00"/>
    <n v="4455"/>
    <n v="4455"/>
    <n v="1"/>
    <n v="1"/>
  </r>
  <r>
    <x v="1275"/>
    <x v="121"/>
    <x v="5"/>
    <n v="143358204"/>
    <n v="5540246188200"/>
    <s v="CREMERIE"/>
    <d v="2022-09-21T00:00:00"/>
    <n v="743"/>
    <n v="743"/>
    <n v="1"/>
    <n v="1"/>
  </r>
  <r>
    <x v="1276"/>
    <x v="121"/>
    <x v="6"/>
    <n v="143358212"/>
    <n v="5540246180522"/>
    <s v="BOULANGERIE"/>
    <d v="2022-10-03T00:00:00"/>
    <n v="891"/>
    <n v="891"/>
    <n v="1"/>
    <n v="1"/>
  </r>
  <r>
    <x v="1277"/>
    <x v="121"/>
    <x v="6"/>
    <n v="143358214"/>
    <n v="5540246194632"/>
    <s v="BOULANGERIE"/>
    <d v="2022-10-03T00:00:00"/>
    <n v="1170"/>
    <s v="0"/>
    <n v="0"/>
    <n v="0"/>
  </r>
  <r>
    <x v="1278"/>
    <x v="121"/>
    <x v="6"/>
    <n v="143358214"/>
    <n v="5540246195250"/>
    <s v="BOULANGERIE"/>
    <d v="2022-10-03T00:00:00"/>
    <n v="168"/>
    <s v="0"/>
    <n v="0"/>
    <n v="0"/>
  </r>
  <r>
    <x v="1279"/>
    <x v="121"/>
    <x v="6"/>
    <n v="143358220"/>
    <n v="5540246192907"/>
    <s v="VOLAILLE"/>
    <d v="2022-10-05T00:00:00"/>
    <n v="6682"/>
    <n v="6682"/>
    <n v="1"/>
    <n v="1"/>
  </r>
  <r>
    <x v="1280"/>
    <x v="121"/>
    <x v="5"/>
    <n v="143358223"/>
    <n v="5540246181061"/>
    <s v="VOLAILLE"/>
    <d v="2022-09-26T00:00:00"/>
    <n v="5513"/>
    <n v="5513"/>
    <n v="1"/>
    <n v="1"/>
  </r>
  <r>
    <x v="1281"/>
    <x v="121"/>
    <x v="6"/>
    <n v="143358224"/>
    <n v="5540246188224"/>
    <s v="VOLAILLE"/>
    <d v="2022-10-02T00:00:00"/>
    <n v="4826"/>
    <s v="0"/>
    <n v="0"/>
    <n v="0"/>
  </r>
  <r>
    <x v="1282"/>
    <x v="121"/>
    <x v="5"/>
    <n v="143358235"/>
    <n v="5540246195195"/>
    <s v="EMBALLAGES"/>
    <d v="2022-09-29T00:00:00"/>
    <n v="56"/>
    <n v="54"/>
    <n v="0.9642857142857143"/>
    <n v="0.9642857142857143"/>
  </r>
  <r>
    <x v="1283"/>
    <x v="122"/>
    <x v="5"/>
    <n v="143358240"/>
    <n v="5540246174174"/>
    <s v="CREMERIE"/>
    <d v="2022-09-22T00:00:00"/>
    <n v="232"/>
    <n v="232"/>
    <n v="1"/>
    <n v="1"/>
  </r>
  <r>
    <x v="1284"/>
    <x v="122"/>
    <x v="5"/>
    <n v="143358240"/>
    <n v="5540246176699"/>
    <s v="CREMERIE"/>
    <d v="2022-09-22T00:00:00"/>
    <n v="8352"/>
    <n v="6264"/>
    <n v="0.75"/>
    <n v="0.75"/>
  </r>
  <r>
    <x v="1285"/>
    <x v="122"/>
    <x v="5"/>
    <n v="143358241"/>
    <n v="5540246171933"/>
    <s v="CREMERIE"/>
    <d v="2022-09-22T00:00:00"/>
    <n v="1392"/>
    <n v="1392"/>
    <n v="1"/>
    <n v="1"/>
  </r>
  <r>
    <x v="1286"/>
    <x v="122"/>
    <x v="5"/>
    <n v="143358241"/>
    <n v="5540246176294"/>
    <s v="CREMERIE"/>
    <d v="2022-09-22T00:00:00"/>
    <n v="743"/>
    <n v="743"/>
    <n v="1"/>
    <n v="1"/>
  </r>
  <r>
    <x v="1287"/>
    <x v="122"/>
    <x v="5"/>
    <n v="143358241"/>
    <n v="5540246176295"/>
    <s v="CREMERIE"/>
    <d v="2022-09-22T00:00:00"/>
    <n v="4455"/>
    <n v="4455"/>
    <n v="1"/>
    <n v="1"/>
  </r>
  <r>
    <x v="1288"/>
    <x v="122"/>
    <x v="5"/>
    <n v="143358241"/>
    <n v="5540246187987"/>
    <s v="CREMERIE"/>
    <d v="2022-09-22T00:00:00"/>
    <n v="2228"/>
    <n v="2228"/>
    <n v="1"/>
    <n v="1"/>
  </r>
  <r>
    <x v="1289"/>
    <x v="122"/>
    <x v="5"/>
    <n v="143358241"/>
    <n v="5540246188200"/>
    <s v="CREMERIE"/>
    <d v="2022-09-22T00:00:00"/>
    <n v="1485"/>
    <n v="1485"/>
    <n v="1"/>
    <n v="1"/>
  </r>
  <r>
    <x v="1290"/>
    <x v="122"/>
    <x v="6"/>
    <n v="143358248"/>
    <n v="5540246194632"/>
    <s v="BOULANGERIE"/>
    <d v="2022-10-02T00:00:00"/>
    <n v="1337"/>
    <s v="0"/>
    <n v="0"/>
    <n v="0"/>
  </r>
  <r>
    <x v="1291"/>
    <x v="122"/>
    <x v="6"/>
    <n v="143358248"/>
    <n v="5540246195250"/>
    <s v="BOULANGERIE"/>
    <d v="2022-10-02T00:00:00"/>
    <n v="84"/>
    <s v="0"/>
    <n v="0"/>
    <n v="0"/>
  </r>
  <r>
    <x v="1292"/>
    <x v="122"/>
    <x v="5"/>
    <n v="143358249"/>
    <n v="5540246170256"/>
    <s v="BOULANGERIE"/>
    <d v="2022-09-28T00:00:00"/>
    <n v="1764"/>
    <n v="1940"/>
    <n v="1.0997732426303855"/>
    <n v="1.0997732426303855"/>
  </r>
  <r>
    <x v="1293"/>
    <x v="122"/>
    <x v="5"/>
    <n v="143358249"/>
    <n v="5540246171888"/>
    <s v="BOULANGERIE"/>
    <d v="2022-09-28T00:00:00"/>
    <n v="520"/>
    <n v="520"/>
    <n v="1"/>
    <n v="1"/>
  </r>
  <r>
    <x v="1294"/>
    <x v="122"/>
    <x v="5"/>
    <n v="143358260"/>
    <n v="5540246174095"/>
    <s v="CREMERIE"/>
    <d v="2022-09-28T00:00:00"/>
    <n v="70"/>
    <n v="70"/>
    <n v="1"/>
    <n v="1"/>
  </r>
  <r>
    <x v="1295"/>
    <x v="122"/>
    <x v="5"/>
    <n v="143358260"/>
    <n v="5540246175049"/>
    <s v="CREMERIE"/>
    <d v="2022-09-28T00:00:00"/>
    <n v="418"/>
    <n v="418"/>
    <n v="1"/>
    <n v="1"/>
  </r>
  <r>
    <x v="1296"/>
    <x v="122"/>
    <x v="5"/>
    <n v="143358260"/>
    <n v="5540246175050"/>
    <s v="CREMERIE"/>
    <d v="2022-09-28T00:00:00"/>
    <n v="557"/>
    <n v="557"/>
    <n v="1"/>
    <n v="1"/>
  </r>
  <r>
    <x v="1297"/>
    <x v="122"/>
    <x v="5"/>
    <n v="143358260"/>
    <n v="5540246190743"/>
    <s v="CREMERIE"/>
    <d v="2022-09-28T00:00:00"/>
    <n v="140"/>
    <n v="140"/>
    <n v="1"/>
    <n v="1"/>
  </r>
  <r>
    <x v="1298"/>
    <x v="122"/>
    <x v="5"/>
    <n v="143358270"/>
    <n v="5540246195242"/>
    <s v="MIX LEGUMES"/>
    <d v="2022-09-25T00:00:00"/>
    <n v="743"/>
    <n v="743"/>
    <n v="1"/>
    <n v="1"/>
  </r>
  <r>
    <x v="1299"/>
    <x v="122"/>
    <x v="5"/>
    <n v="143358271"/>
    <n v="5540246195241"/>
    <s v="MIX LEGUMES"/>
    <d v="2022-09-29T00:00:00"/>
    <n v="743"/>
    <n v="743"/>
    <n v="1"/>
    <n v="1"/>
  </r>
  <r>
    <x v="1300"/>
    <x v="123"/>
    <x v="5"/>
    <n v="143358274"/>
    <n v="5540246195653"/>
    <s v="EMBALLAGES"/>
    <d v="2022-09-28T00:00:00"/>
    <n v="446"/>
    <n v="404"/>
    <n v="0.905829596412556"/>
    <n v="0.905829596412556"/>
  </r>
  <r>
    <x v="1301"/>
    <x v="123"/>
    <x v="5"/>
    <n v="143358278"/>
    <n v="5540246172539"/>
    <s v="CREMERIE"/>
    <d v="2022-09-25T00:00:00"/>
    <n v="47"/>
    <n v="47"/>
    <n v="1"/>
    <n v="1"/>
  </r>
  <r>
    <x v="1302"/>
    <x v="123"/>
    <x v="5"/>
    <n v="143358278"/>
    <n v="5540246172669"/>
    <s v="CREMERIE"/>
    <d v="2022-09-25T00:00:00"/>
    <n v="279"/>
    <n v="279"/>
    <n v="1"/>
    <n v="1"/>
  </r>
  <r>
    <x v="1303"/>
    <x v="123"/>
    <x v="5"/>
    <n v="143358278"/>
    <n v="5540246172978"/>
    <s v="CREMERIE"/>
    <d v="2022-09-25T00:00:00"/>
    <n v="2506"/>
    <n v="2506"/>
    <n v="1"/>
    <n v="1"/>
  </r>
  <r>
    <x v="1304"/>
    <x v="123"/>
    <x v="5"/>
    <n v="143358278"/>
    <n v="5540246174174"/>
    <s v="CREMERIE"/>
    <d v="2022-09-25T00:00:00"/>
    <n v="464"/>
    <n v="464"/>
    <n v="1"/>
    <n v="1"/>
  </r>
  <r>
    <x v="1305"/>
    <x v="123"/>
    <x v="5"/>
    <n v="143358278"/>
    <n v="5540246176699"/>
    <s v="CREMERIE"/>
    <d v="2022-09-25T00:00:00"/>
    <n v="12528"/>
    <n v="10440"/>
    <n v="0.83333333333333337"/>
    <n v="0.83333333333333337"/>
  </r>
  <r>
    <x v="1306"/>
    <x v="123"/>
    <x v="5"/>
    <n v="143358278"/>
    <n v="5540246188175"/>
    <s v="CREMERIE"/>
    <d v="2022-09-25T00:00:00"/>
    <n v="116"/>
    <n v="116"/>
    <n v="1"/>
    <n v="1"/>
  </r>
  <r>
    <x v="1307"/>
    <x v="123"/>
    <x v="5"/>
    <n v="143358278"/>
    <n v="5540246192102"/>
    <s v="CREMERIE"/>
    <d v="2022-09-25T00:00:00"/>
    <n v="4009"/>
    <n v="4009"/>
    <n v="1"/>
    <n v="1"/>
  </r>
  <r>
    <x v="1308"/>
    <x v="123"/>
    <x v="5"/>
    <n v="143358280"/>
    <n v="5540246176294"/>
    <s v="CREMERIE"/>
    <d v="2022-09-25T00:00:00"/>
    <n v="1485"/>
    <n v="1485"/>
    <n v="1"/>
    <n v="1"/>
  </r>
  <r>
    <x v="1309"/>
    <x v="123"/>
    <x v="5"/>
    <n v="143358280"/>
    <n v="5540246176295"/>
    <s v="CREMERIE"/>
    <d v="2022-09-25T00:00:00"/>
    <n v="4455"/>
    <n v="4455"/>
    <n v="1"/>
    <n v="1"/>
  </r>
  <r>
    <x v="1310"/>
    <x v="123"/>
    <x v="5"/>
    <n v="143358280"/>
    <n v="5540246187987"/>
    <s v="CREMERIE"/>
    <d v="2022-09-25T00:00:00"/>
    <n v="6682"/>
    <n v="6682"/>
    <n v="1"/>
    <n v="1"/>
  </r>
  <r>
    <x v="1311"/>
    <x v="123"/>
    <x v="5"/>
    <n v="143358280"/>
    <n v="5540246188200"/>
    <s v="CREMERIE"/>
    <d v="2022-09-25T00:00:00"/>
    <n v="1485"/>
    <n v="1485"/>
    <n v="1"/>
    <n v="1"/>
  </r>
  <r>
    <x v="1312"/>
    <x v="123"/>
    <x v="5"/>
    <n v="143358291"/>
    <n v="5540246171759"/>
    <s v="MIX LEGUMES"/>
    <d v="2022-09-25T00:00:00"/>
    <n v="5012"/>
    <n v="5012"/>
    <n v="1"/>
    <n v="1"/>
  </r>
  <r>
    <x v="1313"/>
    <x v="123"/>
    <x v="5"/>
    <n v="143358291"/>
    <n v="5540246177133"/>
    <s v="MIX LEGUMES"/>
    <d v="2022-09-25T00:00:00"/>
    <n v="5012"/>
    <n v="5012"/>
    <n v="1"/>
    <n v="1"/>
  </r>
  <r>
    <x v="1314"/>
    <x v="123"/>
    <x v="5"/>
    <n v="143358291"/>
    <n v="5540246192148"/>
    <s v="MIX LEGUMES"/>
    <d v="2022-09-25T00:00:00"/>
    <n v="15312"/>
    <n v="15312"/>
    <n v="1"/>
    <n v="1"/>
  </r>
  <r>
    <x v="1315"/>
    <x v="123"/>
    <x v="5"/>
    <n v="143358291"/>
    <n v="5540246192518"/>
    <s v="MIX LEGUMES"/>
    <d v="2022-09-25T00:00:00"/>
    <n v="4385"/>
    <n v="4385"/>
    <n v="1"/>
    <n v="1"/>
  </r>
  <r>
    <x v="1316"/>
    <x v="123"/>
    <x v="5"/>
    <n v="143358293"/>
    <n v="5540246177133"/>
    <s v="MIX LEGUMES"/>
    <d v="2022-09-29T00:00:00"/>
    <n v="4455"/>
    <n v="4455"/>
    <n v="1"/>
    <n v="1"/>
  </r>
  <r>
    <x v="1317"/>
    <x v="123"/>
    <x v="5"/>
    <n v="143358293"/>
    <n v="5540246192148"/>
    <s v="MIX LEGUMES"/>
    <d v="2022-09-29T00:00:00"/>
    <n v="30624"/>
    <n v="30624"/>
    <n v="1"/>
    <n v="1"/>
  </r>
  <r>
    <x v="1318"/>
    <x v="123"/>
    <x v="5"/>
    <n v="143358293"/>
    <n v="5540246192518"/>
    <s v="MIX LEGUMES"/>
    <d v="2022-09-29T00:00:00"/>
    <n v="2088"/>
    <n v="2088"/>
    <n v="1"/>
    <n v="1"/>
  </r>
  <r>
    <x v="1319"/>
    <x v="124"/>
    <x v="5"/>
    <n v="143358304"/>
    <n v="5540246176294"/>
    <s v="CREMERIE"/>
    <d v="2022-09-26T00:00:00"/>
    <n v="743"/>
    <n v="743"/>
    <n v="1"/>
    <n v="1"/>
  </r>
  <r>
    <x v="1320"/>
    <x v="124"/>
    <x v="5"/>
    <n v="143358304"/>
    <n v="5540246176295"/>
    <s v="CREMERIE"/>
    <d v="2022-09-26T00:00:00"/>
    <n v="4455"/>
    <n v="4455"/>
    <n v="1"/>
    <n v="1"/>
  </r>
  <r>
    <x v="1321"/>
    <x v="124"/>
    <x v="5"/>
    <n v="143358305"/>
    <n v="5540246172669"/>
    <s v="CREMERIE"/>
    <d v="2022-09-26T00:00:00"/>
    <n v="279"/>
    <n v="279"/>
    <n v="1"/>
    <n v="1"/>
  </r>
  <r>
    <x v="1322"/>
    <x v="124"/>
    <x v="5"/>
    <n v="143358305"/>
    <n v="5540246174174"/>
    <s v="CREMERIE"/>
    <d v="2022-09-26T00:00:00"/>
    <n v="464"/>
    <n v="464"/>
    <n v="1"/>
    <n v="1"/>
  </r>
  <r>
    <x v="1323"/>
    <x v="124"/>
    <x v="5"/>
    <n v="143358305"/>
    <n v="5540246188175"/>
    <s v="CREMERIE"/>
    <d v="2022-09-26T00:00:00"/>
    <n v="232"/>
    <n v="232"/>
    <n v="1"/>
    <n v="1"/>
  </r>
  <r>
    <x v="1324"/>
    <x v="124"/>
    <x v="5"/>
    <n v="143358306"/>
    <n v="5540246185429"/>
    <s v="CREMERIE"/>
    <d v="2022-09-28T00:00:00"/>
    <n v="140"/>
    <n v="140"/>
    <n v="1"/>
    <n v="1"/>
  </r>
  <r>
    <x v="1325"/>
    <x v="124"/>
    <x v="5"/>
    <n v="143358306"/>
    <n v="5540246185562"/>
    <s v="CREMERIE"/>
    <d v="2022-09-28T00:00:00"/>
    <n v="168"/>
    <n v="168"/>
    <n v="1"/>
    <n v="1"/>
  </r>
  <r>
    <x v="1326"/>
    <x v="124"/>
    <x v="5"/>
    <n v="143358306"/>
    <n v="5540246186325"/>
    <s v="CREMERIE"/>
    <d v="2022-09-28T00:00:00"/>
    <n v="279"/>
    <n v="279"/>
    <n v="1"/>
    <n v="1"/>
  </r>
  <r>
    <x v="1327"/>
    <x v="124"/>
    <x v="7"/>
    <n v="143358315"/>
    <n v="5540246194478"/>
    <s v="EMBALLAGES"/>
    <d v="2022-11-03T00:00:00"/>
    <n v="98"/>
    <s v="0"/>
    <n v="0"/>
    <n v="0"/>
  </r>
  <r>
    <x v="1328"/>
    <x v="125"/>
    <x v="5"/>
    <n v="143368339"/>
    <n v="5540246176294"/>
    <s v="CREMERIE"/>
    <d v="2022-09-27T00:00:00"/>
    <n v="743"/>
    <n v="706"/>
    <n v="0.95020188425302832"/>
    <n v="0.95020188425302832"/>
  </r>
  <r>
    <x v="1329"/>
    <x v="125"/>
    <x v="5"/>
    <n v="143368339"/>
    <n v="5540246188200"/>
    <s v="CREMERIE"/>
    <d v="2022-09-27T00:00:00"/>
    <n v="743"/>
    <n v="743"/>
    <n v="1"/>
    <n v="1"/>
  </r>
  <r>
    <x v="1330"/>
    <x v="125"/>
    <x v="5"/>
    <n v="143368342"/>
    <n v="5540246172978"/>
    <s v="CREMERIE"/>
    <d v="2022-09-27T00:00:00"/>
    <n v="836"/>
    <n v="836"/>
    <n v="1"/>
    <n v="1"/>
  </r>
  <r>
    <x v="1331"/>
    <x v="125"/>
    <x v="6"/>
    <n v="143368355"/>
    <n v="5540246182684"/>
    <s v="BOULANGERIE"/>
    <d v="2022-10-09T00:00:00"/>
    <n v="140"/>
    <n v="140"/>
    <n v="1"/>
    <n v="1"/>
  </r>
  <r>
    <x v="1332"/>
    <x v="125"/>
    <x v="6"/>
    <n v="143368355"/>
    <n v="5540246194467"/>
    <s v="BOULANGERIE"/>
    <d v="2022-10-09T00:00:00"/>
    <n v="21382"/>
    <n v="21382"/>
    <n v="1"/>
    <n v="1"/>
  </r>
  <r>
    <x v="1333"/>
    <x v="125"/>
    <x v="6"/>
    <n v="143368361"/>
    <n v="5540246194632"/>
    <s v="BOULANGERIE"/>
    <d v="2022-10-06T00:00:00"/>
    <n v="1170"/>
    <n v="1170"/>
    <n v="1"/>
    <n v="1"/>
  </r>
  <r>
    <x v="1334"/>
    <x v="125"/>
    <x v="6"/>
    <n v="143368362"/>
    <n v="5540246183130"/>
    <s v="MIX LEGUMES"/>
    <d v="2022-10-05T00:00:00"/>
    <n v="1692"/>
    <n v="1692"/>
    <n v="1"/>
    <n v="1"/>
  </r>
  <r>
    <x v="1335"/>
    <x v="125"/>
    <x v="6"/>
    <n v="143368362"/>
    <n v="5540246183455"/>
    <s v="MIX LEGUMES"/>
    <d v="2022-10-05T00:00:00"/>
    <n v="1044"/>
    <n v="1044"/>
    <n v="1"/>
    <n v="1"/>
  </r>
  <r>
    <x v="1336"/>
    <x v="125"/>
    <x v="6"/>
    <n v="143368362"/>
    <n v="5540246183537"/>
    <s v="MIX LEGUMES"/>
    <d v="2022-10-05T00:00:00"/>
    <n v="961"/>
    <n v="669"/>
    <n v="0.69614984391259105"/>
    <n v="0.69614984391259105"/>
  </r>
  <r>
    <x v="1337"/>
    <x v="125"/>
    <x v="6"/>
    <n v="143368362"/>
    <n v="5540246183555"/>
    <s v="MIX LEGUMES"/>
    <d v="2022-10-05T00:00:00"/>
    <n v="543"/>
    <n v="543"/>
    <n v="1"/>
    <n v="1"/>
  </r>
  <r>
    <x v="1338"/>
    <x v="126"/>
    <x v="5"/>
    <n v="143368366"/>
    <n v="5540246171933"/>
    <s v="CREMERIE"/>
    <d v="2022-09-28T00:00:00"/>
    <n v="557"/>
    <n v="557"/>
    <n v="1"/>
    <n v="1"/>
  </r>
  <r>
    <x v="1339"/>
    <x v="126"/>
    <x v="5"/>
    <n v="143368366"/>
    <n v="5540246176294"/>
    <s v="CREMERIE"/>
    <d v="2022-09-28T00:00:00"/>
    <n v="743"/>
    <n v="743"/>
    <n v="1"/>
    <n v="1"/>
  </r>
  <r>
    <x v="1340"/>
    <x v="126"/>
    <x v="5"/>
    <n v="143368366"/>
    <n v="5540246176295"/>
    <s v="CREMERIE"/>
    <d v="2022-09-28T00:00:00"/>
    <n v="4455"/>
    <n v="4455"/>
    <n v="1"/>
    <n v="1"/>
  </r>
  <r>
    <x v="1341"/>
    <x v="126"/>
    <x v="5"/>
    <n v="143368366"/>
    <n v="5540246187987"/>
    <s v="CREMERIE"/>
    <d v="2022-09-28T00:00:00"/>
    <n v="6682"/>
    <n v="6682"/>
    <n v="1"/>
    <n v="1"/>
  </r>
  <r>
    <x v="1342"/>
    <x v="126"/>
    <x v="5"/>
    <n v="143368366"/>
    <n v="5540246188200"/>
    <s v="CREMERIE"/>
    <d v="2022-09-28T00:00:00"/>
    <n v="743"/>
    <n v="743"/>
    <n v="1"/>
    <n v="1"/>
  </r>
  <r>
    <x v="1343"/>
    <x v="126"/>
    <x v="5"/>
    <n v="143368370"/>
    <n v="5540246176699"/>
    <s v="CREMERIE"/>
    <d v="2022-09-28T00:00:00"/>
    <n v="4176"/>
    <n v="4176"/>
    <n v="1"/>
    <n v="1"/>
  </r>
  <r>
    <x v="1344"/>
    <x v="126"/>
    <x v="5"/>
    <n v="143368373"/>
    <n v="5540246171933"/>
    <s v="CREMERIE"/>
    <d v="2022-09-28T00:00:00"/>
    <n v="2228"/>
    <n v="2228"/>
    <n v="1"/>
    <n v="1"/>
  </r>
  <r>
    <x v="1345"/>
    <x v="126"/>
    <x v="6"/>
    <n v="143368381"/>
    <n v="5540246191736"/>
    <s v="CREMERIE"/>
    <d v="2022-10-10T00:00:00"/>
    <n v="650"/>
    <s v="0"/>
    <n v="0"/>
    <n v="0"/>
  </r>
  <r>
    <x v="1346"/>
    <x v="126"/>
    <x v="6"/>
    <n v="143368382"/>
    <n v="5540246183558"/>
    <s v="MIX LEGUMES"/>
    <d v="2022-10-10T00:00:00"/>
    <n v="5197"/>
    <n v="5197"/>
    <n v="1"/>
    <n v="1"/>
  </r>
  <r>
    <x v="1347"/>
    <x v="126"/>
    <x v="6"/>
    <n v="143368382"/>
    <n v="5540246183560"/>
    <s v="MIX LEGUMES"/>
    <d v="2022-10-10T00:00:00"/>
    <n v="223"/>
    <n v="223"/>
    <n v="1"/>
    <n v="1"/>
  </r>
  <r>
    <x v="1348"/>
    <x v="126"/>
    <x v="6"/>
    <n v="143368382"/>
    <n v="5540246192209"/>
    <s v="MIX LEGUMES"/>
    <d v="2022-10-10T00:00:00"/>
    <n v="2228"/>
    <n v="2228"/>
    <n v="1"/>
    <n v="1"/>
  </r>
  <r>
    <x v="1349"/>
    <x v="126"/>
    <x v="6"/>
    <n v="143368382"/>
    <n v="5540246192462"/>
    <s v="MIX LEGUMES"/>
    <d v="2022-10-10T00:00:00"/>
    <n v="1114"/>
    <n v="928"/>
    <n v="0.83303411131059246"/>
    <n v="0.83303411131059246"/>
  </r>
  <r>
    <x v="1350"/>
    <x v="126"/>
    <x v="6"/>
    <n v="143368382"/>
    <n v="5540246192831"/>
    <s v="MIX LEGUMES"/>
    <d v="2022-10-10T00:00:00"/>
    <n v="1300"/>
    <n v="1300"/>
    <n v="1"/>
    <n v="1"/>
  </r>
  <r>
    <x v="1351"/>
    <x v="126"/>
    <x v="6"/>
    <n v="143368383"/>
    <n v="5540246181061"/>
    <s v="VOLAILLE"/>
    <d v="2022-10-04T00:00:00"/>
    <n v="2205"/>
    <n v="2205"/>
    <n v="1"/>
    <n v="1"/>
  </r>
  <r>
    <x v="1352"/>
    <x v="126"/>
    <x v="6"/>
    <n v="143368383"/>
    <n v="5540246185278"/>
    <s v="VOLAILLE"/>
    <d v="2022-10-04T00:00:00"/>
    <n v="6716"/>
    <n v="6098"/>
    <n v="0.9079809410363312"/>
    <n v="0.9079809410363312"/>
  </r>
  <r>
    <x v="1353"/>
    <x v="126"/>
    <x v="6"/>
    <n v="143368384"/>
    <n v="5540246171759"/>
    <s v="MIX LEGUMES"/>
    <d v="2022-10-02T00:00:00"/>
    <n v="3341"/>
    <s v="0"/>
    <n v="0"/>
    <n v="0"/>
  </r>
  <r>
    <x v="1354"/>
    <x v="126"/>
    <x v="6"/>
    <n v="143368384"/>
    <n v="5540246177133"/>
    <s v="MIX LEGUMES"/>
    <d v="2022-10-02T00:00:00"/>
    <n v="3341"/>
    <s v="0"/>
    <n v="0"/>
    <n v="0"/>
  </r>
  <r>
    <x v="1355"/>
    <x v="126"/>
    <x v="6"/>
    <n v="143368384"/>
    <n v="5540246192148"/>
    <s v="MIX LEGUMES"/>
    <d v="2022-10-02T00:00:00"/>
    <n v="20880"/>
    <s v="0"/>
    <n v="0"/>
    <n v="0"/>
  </r>
  <r>
    <x v="1356"/>
    <x v="126"/>
    <x v="6"/>
    <n v="143368384"/>
    <n v="5540246192518"/>
    <s v="MIX LEGUMES"/>
    <d v="2022-10-02T00:00:00"/>
    <n v="5847"/>
    <s v="0"/>
    <n v="0"/>
    <n v="0"/>
  </r>
  <r>
    <x v="1357"/>
    <x v="126"/>
    <x v="6"/>
    <n v="143368385"/>
    <n v="5540246170256"/>
    <s v="BOULANGERIE"/>
    <d v="2022-10-05T00:00:00"/>
    <n v="3174"/>
    <n v="3174"/>
    <n v="1"/>
    <n v="1"/>
  </r>
  <r>
    <x v="1358"/>
    <x v="126"/>
    <x v="6"/>
    <n v="143368385"/>
    <n v="5540246171888"/>
    <s v="BOULANGERIE"/>
    <d v="2022-10-05T00:00:00"/>
    <n v="520"/>
    <n v="485"/>
    <n v="0.93269230769230771"/>
    <n v="0.93269230769230771"/>
  </r>
  <r>
    <x v="1359"/>
    <x v="127"/>
    <x v="5"/>
    <n v="143368411"/>
    <n v="5540246172978"/>
    <s v="CREMERIE"/>
    <d v="2022-09-29T00:00:00"/>
    <n v="2506"/>
    <n v="2506"/>
    <n v="1"/>
    <n v="1"/>
  </r>
  <r>
    <x v="1360"/>
    <x v="127"/>
    <x v="5"/>
    <n v="143368411"/>
    <n v="5540246174174"/>
    <s v="CREMERIE"/>
    <d v="2022-09-29T00:00:00"/>
    <n v="464"/>
    <n v="464"/>
    <n v="1"/>
    <n v="1"/>
  </r>
  <r>
    <x v="1361"/>
    <x v="127"/>
    <x v="5"/>
    <n v="143368411"/>
    <n v="5540246188175"/>
    <s v="CREMERIE"/>
    <d v="2022-09-29T00:00:00"/>
    <n v="140"/>
    <n v="140"/>
    <n v="1"/>
    <n v="1"/>
  </r>
  <r>
    <x v="1362"/>
    <x v="127"/>
    <x v="5"/>
    <n v="143368413"/>
    <n v="5540246176294"/>
    <s v="CREMERIE"/>
    <d v="2022-09-29T00:00:00"/>
    <n v="743"/>
    <n v="743"/>
    <n v="1"/>
    <n v="1"/>
  </r>
  <r>
    <x v="1363"/>
    <x v="127"/>
    <x v="5"/>
    <n v="143368413"/>
    <n v="5540246176295"/>
    <s v="CREMERIE"/>
    <d v="2022-09-29T00:00:00"/>
    <n v="8909"/>
    <n v="5457"/>
    <n v="0.61252665843529019"/>
    <n v="0.61252665843529019"/>
  </r>
  <r>
    <x v="1364"/>
    <x v="127"/>
    <x v="5"/>
    <n v="143368413"/>
    <n v="5540246187987"/>
    <s v="CREMERIE"/>
    <d v="2022-09-29T00:00:00"/>
    <n v="3341"/>
    <n v="3341"/>
    <n v="1"/>
    <n v="1"/>
  </r>
  <r>
    <x v="1365"/>
    <x v="127"/>
    <x v="5"/>
    <n v="143368413"/>
    <n v="5540246188200"/>
    <s v="CREMERIE"/>
    <d v="2022-09-29T00:00:00"/>
    <n v="743"/>
    <n v="743"/>
    <n v="1"/>
    <n v="1"/>
  </r>
  <r>
    <x v="1366"/>
    <x v="127"/>
    <x v="6"/>
    <n v="143368426"/>
    <n v="5540246173906"/>
    <s v="VOLAILLE"/>
    <d v="2022-10-06T00:00:00"/>
    <n v="817"/>
    <n v="817"/>
    <n v="1"/>
    <n v="1"/>
  </r>
  <r>
    <x v="1367"/>
    <x v="127"/>
    <x v="6"/>
    <n v="143368426"/>
    <n v="5540246181016"/>
    <s v="VOLAILLE"/>
    <d v="2022-10-06T00:00:00"/>
    <n v="9800"/>
    <n v="9800"/>
    <n v="1"/>
    <n v="1"/>
  </r>
  <r>
    <x v="1368"/>
    <x v="127"/>
    <x v="6"/>
    <n v="143368427"/>
    <n v="5540246192907"/>
    <s v="VOLAILLE"/>
    <d v="2022-10-12T00:00:00"/>
    <n v="16704"/>
    <n v="4455"/>
    <n v="0.26670258620689657"/>
    <n v="0.26670258620689657"/>
  </r>
  <r>
    <x v="1369"/>
    <x v="127"/>
    <x v="6"/>
    <n v="143368430"/>
    <n v="5540246193316"/>
    <s v="BOULANGERIE"/>
    <d v="2022-10-26T00:00:00"/>
    <n v="335"/>
    <n v="335"/>
    <n v="1"/>
    <n v="1"/>
  </r>
  <r>
    <x v="1370"/>
    <x v="127"/>
    <x v="6"/>
    <n v="143368436"/>
    <n v="5540246190092"/>
    <s v="EMBALLAGES"/>
    <d v="2022-10-30T00:00:00"/>
    <n v="232"/>
    <n v="237"/>
    <n v="1.021551724137931"/>
    <n v="1.021551724137931"/>
  </r>
  <r>
    <x v="1371"/>
    <x v="128"/>
    <x v="6"/>
    <n v="143368449"/>
    <n v="5540246171933"/>
    <s v="CREMERIE"/>
    <d v="2022-10-02T00:00:00"/>
    <n v="1671"/>
    <s v="0"/>
    <n v="0"/>
    <n v="0"/>
  </r>
  <r>
    <x v="1372"/>
    <x v="128"/>
    <x v="6"/>
    <n v="143368449"/>
    <n v="5540246176294"/>
    <s v="CREMERIE"/>
    <d v="2022-10-02T00:00:00"/>
    <n v="743"/>
    <s v="0"/>
    <n v="0"/>
    <n v="0"/>
  </r>
  <r>
    <x v="1373"/>
    <x v="128"/>
    <x v="6"/>
    <n v="143368449"/>
    <n v="5540246176295"/>
    <s v="CREMERIE"/>
    <d v="2022-10-02T00:00:00"/>
    <n v="2228"/>
    <s v="0"/>
    <n v="0"/>
    <n v="0"/>
  </r>
  <r>
    <x v="1374"/>
    <x v="128"/>
    <x v="6"/>
    <n v="143368449"/>
    <n v="5540246188200"/>
    <s v="CREMERIE"/>
    <d v="2022-10-02T00:00:00"/>
    <n v="1485"/>
    <s v="0"/>
    <n v="0"/>
    <n v="0"/>
  </r>
  <r>
    <x v="1375"/>
    <x v="128"/>
    <x v="6"/>
    <n v="143368454"/>
    <n v="5540246172978"/>
    <s v="CREMERIE"/>
    <d v="2022-10-02T00:00:00"/>
    <n v="3341"/>
    <s v="0"/>
    <n v="0"/>
    <n v="0"/>
  </r>
  <r>
    <x v="1376"/>
    <x v="128"/>
    <x v="6"/>
    <n v="143368454"/>
    <n v="5540246176699"/>
    <s v="CREMERIE"/>
    <d v="2022-10-02T00:00:00"/>
    <n v="8352"/>
    <s v="0"/>
    <n v="0"/>
    <n v="0"/>
  </r>
  <r>
    <x v="1377"/>
    <x v="128"/>
    <x v="6"/>
    <n v="143368458"/>
    <n v="5540246173472"/>
    <s v="CREMERIE"/>
    <d v="2022-10-04T00:00:00"/>
    <n v="140"/>
    <n v="140"/>
    <n v="1"/>
    <n v="1"/>
  </r>
  <r>
    <x v="1378"/>
    <x v="128"/>
    <x v="6"/>
    <n v="143368458"/>
    <n v="5540246174095"/>
    <s v="CREMERIE"/>
    <d v="2022-10-04T00:00:00"/>
    <n v="70"/>
    <n v="70"/>
    <n v="1"/>
    <n v="1"/>
  </r>
  <r>
    <x v="1379"/>
    <x v="128"/>
    <x v="6"/>
    <n v="143368458"/>
    <n v="5540246175047"/>
    <s v="CREMERIE"/>
    <d v="2022-10-04T00:00:00"/>
    <n v="140"/>
    <n v="140"/>
    <n v="1"/>
    <n v="1"/>
  </r>
  <r>
    <x v="1380"/>
    <x v="128"/>
    <x v="6"/>
    <n v="143368458"/>
    <n v="5540246175049"/>
    <s v="CREMERIE"/>
    <d v="2022-10-04T00:00:00"/>
    <n v="279"/>
    <n v="279"/>
    <n v="1"/>
    <n v="1"/>
  </r>
  <r>
    <x v="1381"/>
    <x v="128"/>
    <x v="6"/>
    <n v="143368458"/>
    <n v="5540246175050"/>
    <s v="CREMERIE"/>
    <d v="2022-10-04T00:00:00"/>
    <n v="279"/>
    <n v="279"/>
    <n v="1"/>
    <n v="1"/>
  </r>
  <r>
    <x v="1382"/>
    <x v="128"/>
    <x v="6"/>
    <n v="143368458"/>
    <n v="5540246190743"/>
    <s v="CREMERIE"/>
    <d v="2022-10-04T00:00:00"/>
    <n v="140"/>
    <n v="140"/>
    <n v="1"/>
    <n v="1"/>
  </r>
  <r>
    <x v="1383"/>
    <x v="128"/>
    <x v="6"/>
    <n v="143368464"/>
    <n v="5540246177133"/>
    <s v="MIX LEGUMES"/>
    <d v="2022-10-04T00:00:00"/>
    <n v="5568"/>
    <n v="5568"/>
    <n v="1"/>
    <n v="1"/>
  </r>
  <r>
    <x v="1384"/>
    <x v="128"/>
    <x v="6"/>
    <n v="143368464"/>
    <n v="5540246192148"/>
    <s v="MIX LEGUMES"/>
    <d v="2022-10-04T00:00:00"/>
    <n v="26448"/>
    <n v="26448"/>
    <n v="1"/>
    <n v="1"/>
  </r>
  <r>
    <x v="1385"/>
    <x v="128"/>
    <x v="6"/>
    <n v="143368464"/>
    <n v="5540246192518"/>
    <s v="MIX LEGUMES"/>
    <d v="2022-10-04T00:00:00"/>
    <n v="5847"/>
    <n v="5847"/>
    <n v="1"/>
    <n v="1"/>
  </r>
  <r>
    <x v="1386"/>
    <x v="128"/>
    <x v="6"/>
    <n v="143368465"/>
    <n v="5540246183587"/>
    <s v="MIX LEGUMES"/>
    <d v="2022-10-11T00:00:00"/>
    <n v="502"/>
    <n v="502"/>
    <n v="1"/>
    <n v="1"/>
  </r>
  <r>
    <x v="1387"/>
    <x v="128"/>
    <x v="6"/>
    <n v="143368465"/>
    <n v="5540246194790"/>
    <s v="MIX LEGUMES"/>
    <d v="2022-10-11T00:00:00"/>
    <n v="1316"/>
    <n v="1316"/>
    <n v="1"/>
    <n v="1"/>
  </r>
  <r>
    <x v="1388"/>
    <x v="128"/>
    <x v="6"/>
    <n v="143368473"/>
    <n v="5540246170256"/>
    <s v="BOULANGERIE"/>
    <d v="2022-10-11T00:00:00"/>
    <n v="2822"/>
    <n v="2822"/>
    <n v="1"/>
    <n v="1"/>
  </r>
  <r>
    <x v="1389"/>
    <x v="128"/>
    <x v="6"/>
    <n v="143368473"/>
    <n v="5540246171888"/>
    <s v="BOULANGERIE"/>
    <d v="2022-10-11T00:00:00"/>
    <n v="780"/>
    <n v="780"/>
    <n v="1"/>
    <n v="1"/>
  </r>
  <r>
    <x v="1390"/>
    <x v="128"/>
    <x v="6"/>
    <n v="143368475"/>
    <n v="5540246182684"/>
    <s v="BOULANGERIE"/>
    <d v="2022-10-13T00:00:00"/>
    <n v="325"/>
    <n v="325"/>
    <n v="1"/>
    <n v="1"/>
  </r>
  <r>
    <x v="1391"/>
    <x v="128"/>
    <x v="6"/>
    <n v="143368475"/>
    <n v="5540246183844"/>
    <s v="BOULANGERIE"/>
    <d v="2022-10-13T00:00:00"/>
    <n v="186"/>
    <n v="186"/>
    <n v="1"/>
    <n v="1"/>
  </r>
  <r>
    <x v="1392"/>
    <x v="128"/>
    <x v="6"/>
    <n v="143368475"/>
    <n v="5540246194467"/>
    <s v="BOULANGERIE"/>
    <d v="2022-10-13T00:00:00"/>
    <n v="26727"/>
    <n v="26727"/>
    <n v="1"/>
    <n v="1"/>
  </r>
  <r>
    <x v="1393"/>
    <x v="128"/>
    <x v="6"/>
    <n v="143368476"/>
    <n v="5540246194632"/>
    <s v="BOULANGERIE"/>
    <d v="2022-10-10T00:00:00"/>
    <n v="1170"/>
    <n v="696"/>
    <n v="0.59487179487179487"/>
    <n v="0.59487179487179487"/>
  </r>
  <r>
    <x v="1394"/>
    <x v="128"/>
    <x v="6"/>
    <n v="143368476"/>
    <n v="5540246195250"/>
    <s v="BOULANGERIE"/>
    <d v="2022-10-10T00:00:00"/>
    <n v="335"/>
    <n v="335"/>
    <n v="1"/>
    <n v="1"/>
  </r>
  <r>
    <x v="1395"/>
    <x v="129"/>
    <x v="6"/>
    <n v="143368487"/>
    <n v="5540246187987"/>
    <s v="CREMERIE"/>
    <d v="2022-10-03T00:00:00"/>
    <n v="1671"/>
    <s v="0"/>
    <n v="0"/>
    <n v="0"/>
  </r>
  <r>
    <x v="1396"/>
    <x v="129"/>
    <x v="6"/>
    <n v="143368487"/>
    <n v="5540246188200"/>
    <s v="CREMERIE"/>
    <d v="2022-10-03T00:00:00"/>
    <n v="372"/>
    <s v="0"/>
    <n v="0"/>
    <n v="0"/>
  </r>
  <r>
    <x v="1397"/>
    <x v="129"/>
    <x v="6"/>
    <n v="143368492"/>
    <n v="5540246185429"/>
    <s v="CREMERIE"/>
    <d v="2022-10-03T00:00:00"/>
    <n v="56"/>
    <s v="0"/>
    <n v="0"/>
    <n v="0"/>
  </r>
  <r>
    <x v="1398"/>
    <x v="129"/>
    <x v="6"/>
    <n v="143368492"/>
    <n v="5540246185562"/>
    <s v="CREMERIE"/>
    <d v="2022-10-03T00:00:00"/>
    <n v="70"/>
    <s v="0"/>
    <n v="0"/>
    <n v="0"/>
  </r>
  <r>
    <x v="1399"/>
    <x v="129"/>
    <x v="6"/>
    <n v="143368492"/>
    <n v="5540246186325"/>
    <s v="CREMERIE"/>
    <d v="2022-10-03T00:00:00"/>
    <n v="98"/>
    <s v="0"/>
    <n v="0"/>
    <n v="0"/>
  </r>
  <r>
    <x v="1400"/>
    <x v="129"/>
    <x v="6"/>
    <n v="143368503"/>
    <n v="5540246194632"/>
    <s v="BOULANGERIE"/>
    <d v="2022-10-13T00:00:00"/>
    <n v="1253"/>
    <n v="1253"/>
    <n v="1"/>
    <n v="1"/>
  </r>
  <r>
    <x v="1401"/>
    <x v="129"/>
    <x v="6"/>
    <n v="143368503"/>
    <n v="5540246195250"/>
    <s v="BOULANGERIE"/>
    <d v="2022-10-13T00:00:00"/>
    <n v="251"/>
    <n v="251"/>
    <n v="1"/>
    <n v="1"/>
  </r>
  <r>
    <x v="1402"/>
    <x v="130"/>
    <x v="6"/>
    <n v="143378508"/>
    <n v="5540246176295"/>
    <s v="CREMERIE"/>
    <d v="2022-10-04T00:00:00"/>
    <n v="2970"/>
    <n v="2970"/>
    <n v="1"/>
    <n v="1"/>
  </r>
  <r>
    <x v="1403"/>
    <x v="130"/>
    <x v="6"/>
    <n v="143378508"/>
    <n v="5540246188200"/>
    <s v="CREMERIE"/>
    <d v="2022-10-04T00:00:00"/>
    <n v="743"/>
    <n v="743"/>
    <n v="1"/>
    <n v="1"/>
  </r>
  <r>
    <x v="1404"/>
    <x v="130"/>
    <x v="6"/>
    <n v="143378509"/>
    <n v="5540246176699"/>
    <s v="CREMERIE"/>
    <d v="2022-10-04T00:00:00"/>
    <n v="4176"/>
    <n v="4176"/>
    <n v="1"/>
    <n v="1"/>
  </r>
  <r>
    <x v="1405"/>
    <x v="130"/>
    <x v="6"/>
    <n v="143378513"/>
    <n v="5540246175049"/>
    <s v="CREMERIE"/>
    <d v="2022-10-06T00:00:00"/>
    <n v="557"/>
    <n v="557"/>
    <n v="1"/>
    <n v="1"/>
  </r>
  <r>
    <x v="1406"/>
    <x v="130"/>
    <x v="6"/>
    <n v="143378513"/>
    <n v="5540246175050"/>
    <s v="CREMERIE"/>
    <d v="2022-10-06T00:00:00"/>
    <n v="557"/>
    <n v="557"/>
    <n v="1"/>
    <n v="1"/>
  </r>
  <r>
    <x v="1407"/>
    <x v="130"/>
    <x v="6"/>
    <n v="143378514"/>
    <n v="5540246195242"/>
    <s v="MIX LEGUMES"/>
    <d v="2022-10-06T00:00:00"/>
    <n v="743"/>
    <n v="488"/>
    <n v="0.65679676985195157"/>
    <n v="0.65679676985195157"/>
  </r>
  <r>
    <x v="1408"/>
    <x v="130"/>
    <x v="6"/>
    <n v="143378515"/>
    <n v="5540246195241"/>
    <s v="MIX LEGUMES"/>
    <d v="2022-10-13T00:00:00"/>
    <n v="743"/>
    <n v="743"/>
    <n v="1"/>
    <n v="1"/>
  </r>
  <r>
    <x v="1409"/>
    <x v="130"/>
    <x v="6"/>
    <n v="143378516"/>
    <n v="5540246185562"/>
    <s v="CREMERIE"/>
    <d v="2022-10-06T00:00:00"/>
    <n v="140"/>
    <n v="140"/>
    <n v="1"/>
    <n v="1"/>
  </r>
  <r>
    <x v="1410"/>
    <x v="130"/>
    <x v="6"/>
    <n v="143378516"/>
    <n v="5540246186325"/>
    <s v="CREMERIE"/>
    <d v="2022-10-06T00:00:00"/>
    <n v="140"/>
    <n v="140"/>
    <n v="1"/>
    <n v="1"/>
  </r>
  <r>
    <x v="1411"/>
    <x v="130"/>
    <x v="6"/>
    <n v="143378519"/>
    <n v="5540246177133"/>
    <s v="MIX LEGUMES"/>
    <d v="2022-10-10T00:00:00"/>
    <n v="4455"/>
    <n v="4455"/>
    <n v="1"/>
    <n v="1"/>
  </r>
  <r>
    <x v="1412"/>
    <x v="130"/>
    <x v="6"/>
    <n v="143378519"/>
    <n v="5540246192148"/>
    <s v="MIX LEGUMES"/>
    <d v="2022-10-10T00:00:00"/>
    <n v="29232"/>
    <n v="29232"/>
    <n v="1"/>
    <n v="1"/>
  </r>
  <r>
    <x v="1413"/>
    <x v="130"/>
    <x v="6"/>
    <n v="143378519"/>
    <n v="5540246192518"/>
    <s v="MIX LEGUMES"/>
    <d v="2022-10-10T00:00:00"/>
    <n v="5847"/>
    <n v="5847"/>
    <n v="1"/>
    <n v="1"/>
  </r>
  <r>
    <x v="1414"/>
    <x v="130"/>
    <x v="6"/>
    <n v="143378523"/>
    <n v="5540246183587"/>
    <s v="MIX LEGUMES"/>
    <d v="2022-10-18T00:00:00"/>
    <n v="502"/>
    <n v="502"/>
    <n v="1"/>
    <n v="1"/>
  </r>
  <r>
    <x v="1415"/>
    <x v="130"/>
    <x v="6"/>
    <n v="143378523"/>
    <n v="5540246183589"/>
    <s v="MIX LEGUMES"/>
    <d v="2022-10-18T00:00:00"/>
    <n v="650"/>
    <n v="650"/>
    <n v="1"/>
    <n v="1"/>
  </r>
  <r>
    <x v="1416"/>
    <x v="130"/>
    <x v="6"/>
    <n v="143378523"/>
    <n v="5540246194790"/>
    <s v="MIX LEGUMES"/>
    <d v="2022-10-18T00:00:00"/>
    <n v="2631"/>
    <n v="2631"/>
    <n v="1"/>
    <n v="1"/>
  </r>
  <r>
    <x v="1417"/>
    <x v="130"/>
    <x v="6"/>
    <n v="143378524"/>
    <n v="5540246183130"/>
    <s v="MIX LEGUMES"/>
    <d v="2022-10-12T00:00:00"/>
    <n v="2256"/>
    <n v="2005"/>
    <n v="0.88874113475177308"/>
    <n v="0.88874113475177308"/>
  </r>
  <r>
    <x v="1418"/>
    <x v="130"/>
    <x v="6"/>
    <n v="143378524"/>
    <n v="5540246183541"/>
    <s v="MIX LEGUMES"/>
    <d v="2022-10-12T00:00:00"/>
    <n v="1044"/>
    <n v="928"/>
    <n v="0.88888888888888884"/>
    <n v="0.88888888888888884"/>
  </r>
  <r>
    <x v="1419"/>
    <x v="130"/>
    <x v="6"/>
    <n v="143378525"/>
    <n v="5540246191598"/>
    <s v="CREMERIE"/>
    <d v="2022-10-05T00:00:00"/>
    <n v="1601"/>
    <n v="1601"/>
    <n v="1"/>
    <n v="1"/>
  </r>
  <r>
    <x v="1420"/>
    <x v="131"/>
    <x v="6"/>
    <n v="143378531"/>
    <n v="5540246176294"/>
    <s v="CREMERIE"/>
    <d v="2022-10-05T00:00:00"/>
    <n v="1485"/>
    <n v="1485"/>
    <n v="1"/>
    <n v="1"/>
  </r>
  <r>
    <x v="1421"/>
    <x v="131"/>
    <x v="6"/>
    <n v="143378531"/>
    <n v="5540246176295"/>
    <s v="CREMERIE"/>
    <d v="2022-10-05T00:00:00"/>
    <n v="4455"/>
    <n v="4455"/>
    <n v="1"/>
    <n v="1"/>
  </r>
  <r>
    <x v="1422"/>
    <x v="131"/>
    <x v="6"/>
    <n v="143378531"/>
    <n v="5540246188200"/>
    <s v="CREMERIE"/>
    <d v="2022-10-05T00:00:00"/>
    <n v="1485"/>
    <n v="1485"/>
    <n v="1"/>
    <n v="1"/>
  </r>
  <r>
    <x v="1423"/>
    <x v="131"/>
    <x v="6"/>
    <n v="143378533"/>
    <n v="5540246172669"/>
    <s v="CREMERIE"/>
    <d v="2022-10-05T00:00:00"/>
    <n v="279"/>
    <n v="279"/>
    <n v="1"/>
    <n v="1"/>
  </r>
  <r>
    <x v="1424"/>
    <x v="131"/>
    <x v="6"/>
    <n v="143378561"/>
    <n v="5540246184036"/>
    <s v="BOULANGERIE"/>
    <d v="2022-10-12T00:00:00"/>
    <n v="130"/>
    <n v="82"/>
    <n v="0.63076923076923075"/>
    <n v="0.63076923076923075"/>
  </r>
  <r>
    <x v="1425"/>
    <x v="132"/>
    <x v="6"/>
    <n v="143378571"/>
    <n v="5540246176295"/>
    <s v="CREMERIE"/>
    <d v="2022-10-06T00:00:00"/>
    <n v="7424"/>
    <n v="7424"/>
    <n v="1"/>
    <n v="1"/>
  </r>
  <r>
    <x v="1426"/>
    <x v="132"/>
    <x v="6"/>
    <n v="143378571"/>
    <n v="5540246188200"/>
    <s v="CREMERIE"/>
    <d v="2022-10-06T00:00:00"/>
    <n v="743"/>
    <n v="743"/>
    <n v="1"/>
    <n v="1"/>
  </r>
  <r>
    <x v="1427"/>
    <x v="132"/>
    <x v="6"/>
    <n v="143378572"/>
    <n v="5540246174174"/>
    <s v="CREMERIE"/>
    <d v="2022-10-06T00:00:00"/>
    <n v="232"/>
    <n v="232"/>
    <n v="1"/>
    <n v="1"/>
  </r>
  <r>
    <x v="1428"/>
    <x v="132"/>
    <x v="6"/>
    <n v="143378572"/>
    <n v="5540246176699"/>
    <s v="CREMERIE"/>
    <d v="2022-10-06T00:00:00"/>
    <n v="2088"/>
    <n v="2088"/>
    <n v="1"/>
    <n v="1"/>
  </r>
  <r>
    <x v="1429"/>
    <x v="132"/>
    <x v="6"/>
    <n v="143378572"/>
    <n v="5540246188175"/>
    <s v="CREMERIE"/>
    <d v="2022-10-06T00:00:00"/>
    <n v="116"/>
    <n v="116"/>
    <n v="1"/>
    <n v="1"/>
  </r>
  <r>
    <x v="1430"/>
    <x v="132"/>
    <x v="6"/>
    <n v="143378574"/>
    <n v="5540246173472"/>
    <s v="CREMERIE"/>
    <d v="2022-10-11T00:00:00"/>
    <n v="209"/>
    <n v="209"/>
    <n v="1"/>
    <n v="1"/>
  </r>
  <r>
    <x v="1431"/>
    <x v="132"/>
    <x v="6"/>
    <n v="143378574"/>
    <n v="5540246174095"/>
    <s v="CREMERIE"/>
    <d v="2022-10-11T00:00:00"/>
    <n v="70"/>
    <n v="70"/>
    <n v="1"/>
    <n v="1"/>
  </r>
  <r>
    <x v="1432"/>
    <x v="132"/>
    <x v="6"/>
    <n v="143378574"/>
    <n v="5540246175049"/>
    <s v="CREMERIE"/>
    <d v="2022-10-11T00:00:00"/>
    <n v="836"/>
    <n v="836"/>
    <n v="1"/>
    <n v="1"/>
  </r>
  <r>
    <x v="1433"/>
    <x v="132"/>
    <x v="6"/>
    <n v="143378574"/>
    <n v="5540246175050"/>
    <s v="CREMERIE"/>
    <d v="2022-10-11T00:00:00"/>
    <n v="836"/>
    <n v="836"/>
    <n v="1"/>
    <n v="1"/>
  </r>
  <r>
    <x v="1434"/>
    <x v="132"/>
    <x v="6"/>
    <n v="143378574"/>
    <n v="5540246190743"/>
    <s v="CREMERIE"/>
    <d v="2022-10-11T00:00:00"/>
    <n v="140"/>
    <n v="140"/>
    <n v="1"/>
    <n v="1"/>
  </r>
  <r>
    <x v="1435"/>
    <x v="133"/>
    <x v="6"/>
    <n v="143378614"/>
    <n v="5540246176295"/>
    <s v="CREMERIE"/>
    <d v="2022-10-09T00:00:00"/>
    <n v="11136"/>
    <n v="6162"/>
    <n v="0.55334051724137934"/>
    <n v="0.55334051724137934"/>
  </r>
  <r>
    <x v="1436"/>
    <x v="133"/>
    <x v="6"/>
    <n v="143378614"/>
    <n v="5540246187987"/>
    <s v="CREMERIE"/>
    <d v="2022-10-09T00:00:00"/>
    <n v="4455"/>
    <n v="4455"/>
    <n v="1"/>
    <n v="1"/>
  </r>
  <r>
    <x v="1437"/>
    <x v="133"/>
    <x v="6"/>
    <n v="143378614"/>
    <n v="5540246188200"/>
    <s v="CREMERIE"/>
    <d v="2022-10-09T00:00:00"/>
    <n v="1485"/>
    <n v="1485"/>
    <n v="1"/>
    <n v="1"/>
  </r>
  <r>
    <x v="1438"/>
    <x v="133"/>
    <x v="6"/>
    <n v="143378616"/>
    <n v="5540246172539"/>
    <s v="CREMERIE"/>
    <d v="2022-10-09T00:00:00"/>
    <n v="47"/>
    <n v="47"/>
    <n v="1"/>
    <n v="1"/>
  </r>
  <r>
    <x v="1439"/>
    <x v="133"/>
    <x v="6"/>
    <n v="143378616"/>
    <n v="5540246174174"/>
    <s v="CREMERIE"/>
    <d v="2022-10-09T00:00:00"/>
    <n v="464"/>
    <n v="464"/>
    <n v="1"/>
    <n v="1"/>
  </r>
  <r>
    <x v="1440"/>
    <x v="133"/>
    <x v="6"/>
    <n v="143378616"/>
    <n v="5540246176699"/>
    <s v="CREMERIE"/>
    <d v="2022-10-09T00:00:00"/>
    <n v="8352"/>
    <n v="8352"/>
    <n v="1"/>
    <n v="1"/>
  </r>
  <r>
    <x v="1441"/>
    <x v="133"/>
    <x v="6"/>
    <n v="143378616"/>
    <n v="5540246188175"/>
    <s v="CREMERIE"/>
    <d v="2022-10-09T00:00:00"/>
    <n v="348"/>
    <n v="348"/>
    <n v="1"/>
    <n v="1"/>
  </r>
  <r>
    <x v="1442"/>
    <x v="133"/>
    <x v="6"/>
    <n v="143378616"/>
    <n v="5540246192102"/>
    <s v="CREMERIE"/>
    <d v="2022-10-09T00:00:00"/>
    <n v="4009"/>
    <n v="4009"/>
    <n v="1"/>
    <n v="1"/>
  </r>
  <r>
    <x v="1443"/>
    <x v="133"/>
    <x v="6"/>
    <n v="143378617"/>
    <n v="5540246191594"/>
    <s v="CREMERIE"/>
    <d v="2022-10-11T00:00:00"/>
    <n v="1504"/>
    <n v="1504"/>
    <n v="1"/>
    <n v="1"/>
  </r>
  <r>
    <x v="1444"/>
    <x v="133"/>
    <x v="6"/>
    <n v="143378617"/>
    <n v="5540246191598"/>
    <s v="CREMERIE"/>
    <d v="2022-10-11T00:00:00"/>
    <n v="1601"/>
    <n v="1601"/>
    <n v="1"/>
    <n v="1"/>
  </r>
  <r>
    <x v="1445"/>
    <x v="133"/>
    <x v="6"/>
    <n v="143378621"/>
    <n v="5540246186325"/>
    <s v="CREMERIE"/>
    <d v="2022-10-10T00:00:00"/>
    <n v="418"/>
    <n v="418"/>
    <n v="1"/>
    <n v="1"/>
  </r>
  <r>
    <x v="1446"/>
    <x v="133"/>
    <x v="6"/>
    <n v="143378622"/>
    <n v="5540246173472"/>
    <s v="CREMERIE"/>
    <d v="2022-10-13T00:00:00"/>
    <n v="209"/>
    <n v="209"/>
    <n v="1"/>
    <n v="1"/>
  </r>
  <r>
    <x v="1447"/>
    <x v="133"/>
    <x v="6"/>
    <n v="143378622"/>
    <n v="5540246174095"/>
    <s v="CREMERIE"/>
    <d v="2022-10-13T00:00:00"/>
    <n v="70"/>
    <n v="70"/>
    <n v="1"/>
    <n v="1"/>
  </r>
  <r>
    <x v="1448"/>
    <x v="133"/>
    <x v="6"/>
    <n v="143378622"/>
    <n v="5540246175047"/>
    <s v="CREMERIE"/>
    <d v="2022-10-13T00:00:00"/>
    <n v="279"/>
    <n v="279"/>
    <n v="1"/>
    <n v="1"/>
  </r>
  <r>
    <x v="1449"/>
    <x v="133"/>
    <x v="6"/>
    <n v="143378622"/>
    <n v="5540246175049"/>
    <s v="CREMERIE"/>
    <d v="2022-10-13T00:00:00"/>
    <n v="836"/>
    <n v="836"/>
    <n v="1"/>
    <n v="1"/>
  </r>
  <r>
    <x v="1450"/>
    <x v="133"/>
    <x v="6"/>
    <n v="143378622"/>
    <n v="5540246175050"/>
    <s v="CREMERIE"/>
    <d v="2022-10-13T00:00:00"/>
    <n v="836"/>
    <n v="836"/>
    <n v="1"/>
    <n v="1"/>
  </r>
  <r>
    <x v="1451"/>
    <x v="133"/>
    <x v="6"/>
    <n v="143378622"/>
    <n v="5540246190743"/>
    <s v="CREMERIE"/>
    <d v="2022-10-13T00:00:00"/>
    <n v="279"/>
    <n v="279"/>
    <n v="1"/>
    <n v="1"/>
  </r>
  <r>
    <x v="1452"/>
    <x v="134"/>
    <x v="6"/>
    <n v="143378653"/>
    <n v="5540246176294"/>
    <s v="CREMERIE"/>
    <d v="2022-10-10T00:00:00"/>
    <n v="743"/>
    <n v="743"/>
    <n v="1"/>
    <n v="1"/>
  </r>
  <r>
    <x v="1453"/>
    <x v="134"/>
    <x v="6"/>
    <n v="143378653"/>
    <n v="5540246176295"/>
    <s v="CREMERIE"/>
    <d v="2022-10-10T00:00:00"/>
    <n v="4455"/>
    <n v="4009"/>
    <n v="0.89988776655443325"/>
    <n v="0.89988776655443325"/>
  </r>
  <r>
    <x v="1454"/>
    <x v="134"/>
    <x v="6"/>
    <n v="143378653"/>
    <n v="5540246187987"/>
    <s v="CREMERIE"/>
    <d v="2022-10-10T00:00:00"/>
    <n v="4455"/>
    <n v="4455"/>
    <n v="1"/>
    <n v="1"/>
  </r>
  <r>
    <x v="1455"/>
    <x v="134"/>
    <x v="6"/>
    <n v="143378653"/>
    <n v="5540246188200"/>
    <s v="CREMERIE"/>
    <d v="2022-10-10T00:00:00"/>
    <n v="1485"/>
    <n v="1337"/>
    <n v="0.90033670033670032"/>
    <n v="0.90033670033670032"/>
  </r>
  <r>
    <x v="1456"/>
    <x v="134"/>
    <x v="6"/>
    <n v="143378669"/>
    <n v="5540246194947"/>
    <s v="EMBALLAGES"/>
    <d v="2022-10-06T00:00:00"/>
    <n v="232"/>
    <n v="232"/>
    <n v="1"/>
    <n v="1"/>
  </r>
  <r>
    <x v="1457"/>
    <x v="135"/>
    <x v="6"/>
    <n v="143388679"/>
    <n v="5540246172978"/>
    <s v="CREMERIE"/>
    <d v="2022-10-11T00:00:00"/>
    <n v="2506"/>
    <n v="2506"/>
    <n v="1"/>
    <n v="1"/>
  </r>
  <r>
    <x v="1458"/>
    <x v="135"/>
    <x v="6"/>
    <n v="143388679"/>
    <n v="5540246176699"/>
    <s v="CREMERIE"/>
    <d v="2022-10-11T00:00:00"/>
    <n v="8352"/>
    <n v="8352"/>
    <n v="1"/>
    <n v="1"/>
  </r>
  <r>
    <x v="1459"/>
    <x v="135"/>
    <x v="6"/>
    <n v="143388680"/>
    <n v="5540246171933"/>
    <s v="CREMERIE"/>
    <d v="2022-10-11T00:00:00"/>
    <n v="557"/>
    <n v="557"/>
    <n v="1"/>
    <n v="1"/>
  </r>
  <r>
    <x v="1460"/>
    <x v="135"/>
    <x v="6"/>
    <n v="143388680"/>
    <n v="5540246176294"/>
    <s v="CREMERIE"/>
    <d v="2022-10-11T00:00:00"/>
    <n v="743"/>
    <n v="743"/>
    <n v="1"/>
    <n v="1"/>
  </r>
  <r>
    <x v="1461"/>
    <x v="135"/>
    <x v="6"/>
    <n v="143388680"/>
    <n v="5540246176295"/>
    <s v="CREMERIE"/>
    <d v="2022-10-11T00:00:00"/>
    <n v="4455"/>
    <n v="4455"/>
    <n v="1"/>
    <n v="1"/>
  </r>
  <r>
    <x v="1462"/>
    <x v="135"/>
    <x v="6"/>
    <n v="143388680"/>
    <n v="5540246188200"/>
    <s v="CREMERIE"/>
    <d v="2022-10-11T00:00:00"/>
    <n v="1485"/>
    <n v="1485"/>
    <n v="1"/>
    <n v="1"/>
  </r>
  <r>
    <x v="1463"/>
    <x v="135"/>
    <x v="6"/>
    <n v="143388681"/>
    <n v="5540246191598"/>
    <s v="CREMERIE"/>
    <d v="2022-10-13T00:00:00"/>
    <n v="1601"/>
    <n v="1601"/>
    <n v="1"/>
    <n v="1"/>
  </r>
  <r>
    <x v="1464"/>
    <x v="135"/>
    <x v="6"/>
    <n v="143388689"/>
    <n v="5540246194632"/>
    <s v="BOULANGERIE"/>
    <d v="2022-10-18T00:00:00"/>
    <n v="1086"/>
    <n v="1086"/>
    <n v="1"/>
    <n v="1"/>
  </r>
  <r>
    <x v="1465"/>
    <x v="135"/>
    <x v="6"/>
    <n v="143388694"/>
    <n v="5540246177133"/>
    <s v="MIX LEGUMES"/>
    <d v="2022-10-18T00:00:00"/>
    <n v="2228"/>
    <n v="2228"/>
    <n v="1"/>
    <n v="1"/>
  </r>
  <r>
    <x v="1466"/>
    <x v="135"/>
    <x v="6"/>
    <n v="143388694"/>
    <n v="5540246192148"/>
    <s v="MIX LEGUMES"/>
    <d v="2022-10-18T00:00:00"/>
    <n v="36192"/>
    <n v="36192"/>
    <n v="1"/>
    <n v="1"/>
  </r>
  <r>
    <x v="1467"/>
    <x v="135"/>
    <x v="6"/>
    <n v="143388694"/>
    <n v="5540246192518"/>
    <s v="MIX LEGUMES"/>
    <d v="2022-10-18T00:00:00"/>
    <n v="4385"/>
    <n v="4385"/>
    <n v="1"/>
    <n v="1"/>
  </r>
  <r>
    <x v="1468"/>
    <x v="136"/>
    <x v="6"/>
    <n v="143388701"/>
    <n v="5540246185562"/>
    <s v="CREMERIE"/>
    <d v="2022-10-13T00:00:00"/>
    <n v="140"/>
    <n v="140"/>
    <n v="1"/>
    <n v="1"/>
  </r>
  <r>
    <x v="1469"/>
    <x v="136"/>
    <x v="6"/>
    <n v="143388709"/>
    <n v="5540246171933"/>
    <s v="CREMERIE"/>
    <d v="2022-10-12T00:00:00"/>
    <n v="1114"/>
    <n v="1114"/>
    <n v="1"/>
    <n v="1"/>
  </r>
  <r>
    <x v="1470"/>
    <x v="136"/>
    <x v="6"/>
    <n v="143388709"/>
    <n v="5540246176294"/>
    <s v="CREMERIE"/>
    <d v="2022-10-12T00:00:00"/>
    <n v="1485"/>
    <n v="1485"/>
    <n v="1"/>
    <n v="1"/>
  </r>
  <r>
    <x v="1471"/>
    <x v="136"/>
    <x v="6"/>
    <n v="143388709"/>
    <n v="5540246176295"/>
    <s v="CREMERIE"/>
    <d v="2022-10-12T00:00:00"/>
    <n v="7424"/>
    <n v="7424"/>
    <n v="1"/>
    <n v="1"/>
  </r>
  <r>
    <x v="1472"/>
    <x v="136"/>
    <x v="6"/>
    <n v="143388709"/>
    <n v="5540246187987"/>
    <s v="CREMERIE"/>
    <d v="2022-10-12T00:00:00"/>
    <n v="4455"/>
    <n v="4455"/>
    <n v="1"/>
    <n v="1"/>
  </r>
  <r>
    <x v="1473"/>
    <x v="136"/>
    <x v="6"/>
    <n v="143388710"/>
    <n v="5540246172669"/>
    <s v="CREMERIE"/>
    <d v="2022-10-12T00:00:00"/>
    <n v="140"/>
    <n v="140"/>
    <n v="1"/>
    <n v="1"/>
  </r>
  <r>
    <x v="1474"/>
    <x v="136"/>
    <x v="6"/>
    <n v="143388710"/>
    <n v="5540246174174"/>
    <s v="CREMERIE"/>
    <d v="2022-10-12T00:00:00"/>
    <n v="348"/>
    <n v="348"/>
    <n v="1"/>
    <n v="1"/>
  </r>
  <r>
    <x v="1475"/>
    <x v="136"/>
    <x v="6"/>
    <n v="143388712"/>
    <n v="5540246191594"/>
    <s v="CREMERIE"/>
    <d v="2022-10-13T00:00:00"/>
    <n v="1504"/>
    <n v="1504"/>
    <n v="1"/>
    <n v="1"/>
  </r>
  <r>
    <x v="1476"/>
    <x v="136"/>
    <x v="6"/>
    <n v="143388713"/>
    <n v="5540246175049"/>
    <s v="CREMERIE"/>
    <d v="2022-10-18T00:00:00"/>
    <n v="836"/>
    <n v="836"/>
    <n v="1"/>
    <n v="1"/>
  </r>
  <r>
    <x v="1477"/>
    <x v="136"/>
    <x v="6"/>
    <n v="143388713"/>
    <n v="5540246175050"/>
    <s v="CREMERIE"/>
    <d v="2022-10-18T00:00:00"/>
    <n v="836"/>
    <n v="836"/>
    <n v="1"/>
    <n v="1"/>
  </r>
  <r>
    <x v="1478"/>
    <x v="136"/>
    <x v="6"/>
    <n v="143388723"/>
    <n v="5540246183130"/>
    <s v="MIX LEGUMES"/>
    <d v="2022-10-18T00:00:00"/>
    <n v="1128"/>
    <n v="1003"/>
    <n v="0.88918439716312059"/>
    <n v="0.88918439716312059"/>
  </r>
  <r>
    <x v="1479"/>
    <x v="136"/>
    <x v="6"/>
    <n v="143388723"/>
    <n v="5540246183537"/>
    <s v="MIX LEGUMES"/>
    <d v="2022-10-18T00:00:00"/>
    <n v="961"/>
    <n v="961"/>
    <n v="1"/>
    <n v="1"/>
  </r>
  <r>
    <x v="1480"/>
    <x v="136"/>
    <x v="6"/>
    <n v="143388723"/>
    <n v="5540246183538"/>
    <s v="MIX LEGUMES"/>
    <d v="2022-10-18T00:00:00"/>
    <n v="919"/>
    <n v="919"/>
    <n v="1"/>
    <n v="1"/>
  </r>
  <r>
    <x v="1481"/>
    <x v="136"/>
    <x v="6"/>
    <n v="143388723"/>
    <n v="5540246192571"/>
    <s v="MIX LEGUMES"/>
    <d v="2022-10-18T00:00:00"/>
    <n v="1337"/>
    <n v="1212"/>
    <n v="0.90650710545998503"/>
    <n v="0.90650710545998503"/>
  </r>
  <r>
    <x v="1482"/>
    <x v="136"/>
    <x v="6"/>
    <n v="143388726"/>
    <n v="5540246180522"/>
    <s v="BOULANGERIE"/>
    <d v="2022-10-23T00:00:00"/>
    <n v="1225"/>
    <n v="1225"/>
    <n v="1"/>
    <n v="1"/>
  </r>
  <r>
    <x v="1483"/>
    <x v="136"/>
    <x v="6"/>
    <n v="143388727"/>
    <n v="5540246177376"/>
    <s v="BOULANGERIE"/>
    <d v="2022-10-25T00:00:00"/>
    <n v="1253"/>
    <n v="1253"/>
    <n v="1"/>
    <n v="1"/>
  </r>
  <r>
    <x v="1484"/>
    <x v="136"/>
    <x v="6"/>
    <n v="143388728"/>
    <n v="5540246191596"/>
    <s v="BOULANGERIE"/>
    <d v="2022-10-19T00:00:00"/>
    <n v="297"/>
    <n v="297"/>
    <n v="1"/>
    <n v="1"/>
  </r>
  <r>
    <x v="1485"/>
    <x v="136"/>
    <x v="6"/>
    <n v="143388739"/>
    <n v="5540246192571"/>
    <s v="MIX LEGUMES"/>
    <d v="2022-10-13T00:00:00"/>
    <n v="669"/>
    <n v="669"/>
    <n v="1"/>
    <n v="1"/>
  </r>
  <r>
    <x v="1486"/>
    <x v="136"/>
    <x v="6"/>
    <n v="143388744"/>
    <n v="5540246194632"/>
    <s v="BOULANGERIE"/>
    <d v="2022-10-20T00:00:00"/>
    <n v="1170"/>
    <n v="1170"/>
    <n v="1"/>
    <n v="1"/>
  </r>
  <r>
    <x v="1487"/>
    <x v="136"/>
    <x v="6"/>
    <n v="143388744"/>
    <n v="5540246195250"/>
    <s v="BOULANGERIE"/>
    <d v="2022-10-20T00:00:00"/>
    <n v="168"/>
    <n v="168"/>
    <n v="1"/>
    <n v="1"/>
  </r>
  <r>
    <x v="1488"/>
    <x v="136"/>
    <x v="6"/>
    <n v="143388748"/>
    <n v="5540246173906"/>
    <s v="VOLAILLE"/>
    <d v="2022-10-19T00:00:00"/>
    <n v="3267"/>
    <n v="3267"/>
    <n v="1"/>
    <n v="1"/>
  </r>
  <r>
    <x v="1489"/>
    <x v="136"/>
    <x v="6"/>
    <n v="143388748"/>
    <n v="5540246181016"/>
    <s v="VOLAILLE"/>
    <d v="2022-10-19T00:00:00"/>
    <n v="9800"/>
    <n v="9800"/>
    <n v="1"/>
    <n v="1"/>
  </r>
  <r>
    <x v="1490"/>
    <x v="136"/>
    <x v="6"/>
    <n v="143388753"/>
    <n v="5540246188224"/>
    <s v="VOLAILLE"/>
    <d v="2022-10-19T00:00:00"/>
    <n v="3620"/>
    <n v="1810"/>
    <n v="0.5"/>
    <n v="0.5"/>
  </r>
  <r>
    <x v="1491"/>
    <x v="137"/>
    <x v="6"/>
    <n v="143388760"/>
    <n v="5540246171933"/>
    <s v="CREMERIE"/>
    <d v="2022-10-13T00:00:00"/>
    <n v="1114"/>
    <n v="1114"/>
    <n v="1"/>
    <n v="1"/>
  </r>
  <r>
    <x v="1492"/>
    <x v="137"/>
    <x v="6"/>
    <n v="143388760"/>
    <n v="5540246176294"/>
    <s v="CREMERIE"/>
    <d v="2022-10-13T00:00:00"/>
    <n v="2970"/>
    <n v="2970"/>
    <n v="1"/>
    <n v="1"/>
  </r>
  <r>
    <x v="1493"/>
    <x v="137"/>
    <x v="6"/>
    <n v="143388760"/>
    <n v="5540246176295"/>
    <s v="CREMERIE"/>
    <d v="2022-10-13T00:00:00"/>
    <n v="11136"/>
    <n v="8761"/>
    <n v="0.78672772988505746"/>
    <n v="0.78672772988505746"/>
  </r>
  <r>
    <x v="1494"/>
    <x v="137"/>
    <x v="6"/>
    <n v="143388760"/>
    <n v="5540246187987"/>
    <s v="CREMERIE"/>
    <d v="2022-10-13T00:00:00"/>
    <n v="8909"/>
    <n v="8909"/>
    <n v="1"/>
    <n v="1"/>
  </r>
  <r>
    <x v="1495"/>
    <x v="137"/>
    <x v="6"/>
    <n v="143388760"/>
    <n v="5540246188200"/>
    <s v="CREMERIE"/>
    <d v="2022-10-13T00:00:00"/>
    <n v="2228"/>
    <n v="2228"/>
    <n v="1"/>
    <n v="1"/>
  </r>
  <r>
    <x v="1496"/>
    <x v="137"/>
    <x v="6"/>
    <n v="143388762"/>
    <n v="5540246172978"/>
    <s v="CREMERIE"/>
    <d v="2022-10-13T00:00:00"/>
    <n v="2506"/>
    <n v="2506"/>
    <n v="1"/>
    <n v="1"/>
  </r>
  <r>
    <x v="1497"/>
    <x v="137"/>
    <x v="6"/>
    <n v="143388762"/>
    <n v="5540246174174"/>
    <s v="CREMERIE"/>
    <d v="2022-10-13T00:00:00"/>
    <n v="232"/>
    <n v="232"/>
    <n v="1"/>
    <n v="1"/>
  </r>
  <r>
    <x v="1498"/>
    <x v="137"/>
    <x v="6"/>
    <n v="143388762"/>
    <n v="5540246176699"/>
    <s v="CREMERIE"/>
    <d v="2022-10-13T00:00:00"/>
    <n v="4176"/>
    <n v="4176"/>
    <n v="1"/>
    <n v="1"/>
  </r>
  <r>
    <x v="1499"/>
    <x v="137"/>
    <x v="6"/>
    <n v="143388762"/>
    <n v="5540246188175"/>
    <s v="CREMERIE"/>
    <d v="2022-10-13T00:00:00"/>
    <n v="464"/>
    <n v="464"/>
    <n v="1"/>
    <n v="1"/>
  </r>
  <r>
    <x v="1500"/>
    <x v="137"/>
    <x v="6"/>
    <n v="143388762"/>
    <n v="5540246192102"/>
    <s v="CREMERIE"/>
    <d v="2022-10-13T00:00:00"/>
    <n v="4009"/>
    <n v="4009"/>
    <n v="1"/>
    <n v="1"/>
  </r>
  <r>
    <x v="1501"/>
    <x v="137"/>
    <x v="6"/>
    <n v="143388800"/>
    <n v="5540246170256"/>
    <s v="BOULANGERIE"/>
    <d v="2022-10-25T00:00:00"/>
    <n v="2822"/>
    <n v="2822"/>
    <n v="1"/>
    <n v="1"/>
  </r>
  <r>
    <x v="1502"/>
    <x v="137"/>
    <x v="6"/>
    <n v="143388800"/>
    <n v="5540246171888"/>
    <s v="BOULANGERIE"/>
    <d v="2022-10-25T00:00:00"/>
    <n v="780"/>
    <n v="780"/>
    <n v="1"/>
    <n v="1"/>
  </r>
  <r>
    <x v="1503"/>
    <x v="138"/>
    <x v="6"/>
    <n v="143388802"/>
    <n v="5540246171933"/>
    <s v="CREMERIE"/>
    <d v="2022-10-17T00:00:00"/>
    <n v="1114"/>
    <n v="1114"/>
    <n v="1"/>
    <n v="1"/>
  </r>
  <r>
    <x v="1504"/>
    <x v="138"/>
    <x v="6"/>
    <n v="143388802"/>
    <n v="5540246187987"/>
    <s v="CREMERIE"/>
    <d v="2022-10-17T00:00:00"/>
    <n v="6682"/>
    <n v="6682"/>
    <n v="1"/>
    <n v="1"/>
  </r>
  <r>
    <x v="1505"/>
    <x v="138"/>
    <x v="6"/>
    <n v="143388802"/>
    <n v="5540246188200"/>
    <s v="CREMERIE"/>
    <d v="2022-10-17T00:00:00"/>
    <n v="743"/>
    <n v="743"/>
    <n v="1"/>
    <n v="1"/>
  </r>
  <r>
    <x v="1506"/>
    <x v="138"/>
    <x v="6"/>
    <n v="143388803"/>
    <n v="5540246172669"/>
    <s v="CREMERIE"/>
    <d v="2022-10-17T00:00:00"/>
    <n v="418"/>
    <n v="418"/>
    <n v="1"/>
    <n v="1"/>
  </r>
  <r>
    <x v="1507"/>
    <x v="138"/>
    <x v="6"/>
    <n v="143388803"/>
    <n v="5540246172978"/>
    <s v="CREMERIE"/>
    <d v="2022-10-17T00:00:00"/>
    <n v="1671"/>
    <n v="1671"/>
    <n v="1"/>
    <n v="1"/>
  </r>
  <r>
    <x v="1508"/>
    <x v="138"/>
    <x v="6"/>
    <n v="143388803"/>
    <n v="5540246174174"/>
    <s v="CREMERIE"/>
    <d v="2022-10-17T00:00:00"/>
    <n v="232"/>
    <n v="232"/>
    <n v="1"/>
    <n v="1"/>
  </r>
  <r>
    <x v="1509"/>
    <x v="138"/>
    <x v="6"/>
    <n v="143388803"/>
    <n v="5540246176699"/>
    <s v="CREMERIE"/>
    <d v="2022-10-17T00:00:00"/>
    <n v="8352"/>
    <n v="8352"/>
    <n v="1"/>
    <n v="1"/>
  </r>
  <r>
    <x v="1510"/>
    <x v="138"/>
    <x v="6"/>
    <n v="143388803"/>
    <n v="5540246192102"/>
    <s v="CREMERIE"/>
    <d v="2022-10-17T00:00:00"/>
    <n v="2005"/>
    <n v="2005"/>
    <n v="1"/>
    <n v="1"/>
  </r>
  <r>
    <x v="1511"/>
    <x v="138"/>
    <x v="6"/>
    <n v="143388806"/>
    <n v="5540246173472"/>
    <s v="CREMERIE"/>
    <d v="2022-10-20T00:00:00"/>
    <n v="418"/>
    <n v="418"/>
    <n v="1"/>
    <n v="1"/>
  </r>
  <r>
    <x v="1512"/>
    <x v="138"/>
    <x v="6"/>
    <n v="143388806"/>
    <n v="5540246174095"/>
    <s v="CREMERIE"/>
    <d v="2022-10-20T00:00:00"/>
    <n v="140"/>
    <n v="140"/>
    <n v="1"/>
    <n v="1"/>
  </r>
  <r>
    <x v="1513"/>
    <x v="138"/>
    <x v="6"/>
    <n v="143388806"/>
    <n v="5540246175047"/>
    <s v="CREMERIE"/>
    <d v="2022-10-20T00:00:00"/>
    <n v="279"/>
    <n v="279"/>
    <n v="1"/>
    <n v="1"/>
  </r>
  <r>
    <x v="1514"/>
    <x v="138"/>
    <x v="6"/>
    <n v="143388806"/>
    <n v="5540246175049"/>
    <s v="CREMERIE"/>
    <d v="2022-10-20T00:00:00"/>
    <n v="1114"/>
    <n v="1114"/>
    <n v="1"/>
    <n v="1"/>
  </r>
  <r>
    <x v="1515"/>
    <x v="138"/>
    <x v="6"/>
    <n v="143388806"/>
    <n v="5540246175050"/>
    <s v="CREMERIE"/>
    <d v="2022-10-20T00:00:00"/>
    <n v="836"/>
    <n v="836"/>
    <n v="1"/>
    <n v="1"/>
  </r>
  <r>
    <x v="1516"/>
    <x v="138"/>
    <x v="6"/>
    <n v="143388806"/>
    <n v="5540246190743"/>
    <s v="CREMERIE"/>
    <d v="2022-10-20T00:00:00"/>
    <n v="279"/>
    <n v="279"/>
    <n v="1"/>
    <n v="1"/>
  </r>
  <r>
    <x v="1517"/>
    <x v="138"/>
    <x v="6"/>
    <n v="143388818"/>
    <n v="5540246195943"/>
    <s v="CREMERIE"/>
    <d v="2022-10-23T00:00:00"/>
    <n v="928"/>
    <n v="232"/>
    <n v="0.25"/>
    <n v="0.25"/>
  </r>
  <r>
    <x v="1518"/>
    <x v="138"/>
    <x v="6"/>
    <n v="143388818"/>
    <n v="5540246195944"/>
    <s v="CREMERIE"/>
    <d v="2022-10-23T00:00:00"/>
    <n v="928"/>
    <n v="928"/>
    <n v="1"/>
    <n v="1"/>
  </r>
  <r>
    <x v="1519"/>
    <x v="138"/>
    <x v="7"/>
    <n v="143388819"/>
    <n v="5540246195943"/>
    <s v="CREMERIE"/>
    <d v="2022-11-08T00:00:00"/>
    <n v="1184"/>
    <n v="1184"/>
    <n v="1"/>
    <n v="1"/>
  </r>
  <r>
    <x v="1520"/>
    <x v="138"/>
    <x v="7"/>
    <n v="143388819"/>
    <n v="5540246195944"/>
    <s v="CREMERIE"/>
    <d v="2022-11-08T00:00:00"/>
    <n v="464"/>
    <n v="464"/>
    <n v="1"/>
    <n v="1"/>
  </r>
  <r>
    <x v="1521"/>
    <x v="138"/>
    <x v="6"/>
    <n v="143388821"/>
    <n v="5540246181061"/>
    <s v="VOLAILLE"/>
    <d v="2022-10-18T00:00:00"/>
    <n v="4410"/>
    <n v="4410"/>
    <n v="1"/>
    <n v="1"/>
  </r>
  <r>
    <x v="1522"/>
    <x v="138"/>
    <x v="6"/>
    <n v="143388821"/>
    <n v="5540246183547"/>
    <s v="VOLAILLE"/>
    <d v="2022-10-18T00:00:00"/>
    <n v="6682"/>
    <n v="6682"/>
    <n v="1"/>
    <n v="1"/>
  </r>
  <r>
    <x v="1523"/>
    <x v="138"/>
    <x v="6"/>
    <n v="143388821"/>
    <n v="5540246185278"/>
    <s v="VOLAILLE"/>
    <d v="2022-10-18T00:00:00"/>
    <n v="2239"/>
    <n v="2239"/>
    <n v="1"/>
    <n v="1"/>
  </r>
  <r>
    <x v="1524"/>
    <x v="138"/>
    <x v="7"/>
    <n v="143388822"/>
    <n v="5540246193316"/>
    <s v="BOULANGERIE"/>
    <d v="2022-11-08T00:00:00"/>
    <n v="335"/>
    <n v="335"/>
    <n v="1"/>
    <n v="1"/>
  </r>
  <r>
    <x v="1525"/>
    <x v="138"/>
    <x v="6"/>
    <n v="143388827"/>
    <n v="5540246177133"/>
    <s v="MIX LEGUMES"/>
    <d v="2022-10-20T00:00:00"/>
    <n v="6682"/>
    <n v="6682"/>
    <n v="1"/>
    <n v="1"/>
  </r>
  <r>
    <x v="1526"/>
    <x v="138"/>
    <x v="6"/>
    <n v="143388827"/>
    <n v="5540246192148"/>
    <s v="MIX LEGUMES"/>
    <d v="2022-10-20T00:00:00"/>
    <n v="13920"/>
    <n v="13920"/>
    <n v="1"/>
    <n v="1"/>
  </r>
  <r>
    <x v="1527"/>
    <x v="138"/>
    <x v="6"/>
    <n v="143388827"/>
    <n v="5540246192518"/>
    <s v="MIX LEGUMES"/>
    <d v="2022-10-20T00:00:00"/>
    <n v="4385"/>
    <n v="4385"/>
    <n v="1"/>
    <n v="1"/>
  </r>
  <r>
    <x v="1528"/>
    <x v="138"/>
    <x v="6"/>
    <n v="143388828"/>
    <n v="5540246194632"/>
    <s v="BOULANGERIE"/>
    <d v="2022-10-24T00:00:00"/>
    <n v="1671"/>
    <n v="1337"/>
    <n v="0.80011968880909634"/>
    <n v="0.80011968880909634"/>
  </r>
  <r>
    <x v="1529"/>
    <x v="138"/>
    <x v="6"/>
    <n v="143388837"/>
    <n v="5540246183558"/>
    <s v="MIX LEGUMES"/>
    <d v="2022-10-27T00:00:00"/>
    <n v="2599"/>
    <n v="2599"/>
    <n v="1"/>
    <n v="1"/>
  </r>
  <r>
    <x v="1530"/>
    <x v="138"/>
    <x v="6"/>
    <n v="143388837"/>
    <n v="5540246183560"/>
    <s v="MIX LEGUMES"/>
    <d v="2022-10-27T00:00:00"/>
    <n v="223"/>
    <n v="223"/>
    <n v="1"/>
    <n v="1"/>
  </r>
  <r>
    <x v="1531"/>
    <x v="138"/>
    <x v="6"/>
    <n v="143388837"/>
    <n v="5540246192209"/>
    <s v="MIX LEGUMES"/>
    <d v="2022-10-27T00:00:00"/>
    <n v="2228"/>
    <n v="2228"/>
    <n v="1"/>
    <n v="1"/>
  </r>
  <r>
    <x v="1532"/>
    <x v="138"/>
    <x v="6"/>
    <n v="143388837"/>
    <n v="5540246192462"/>
    <s v="MIX LEGUMES"/>
    <d v="2022-10-27T00:00:00"/>
    <n v="1114"/>
    <n v="1114"/>
    <n v="1"/>
    <n v="1"/>
  </r>
  <r>
    <x v="1533"/>
    <x v="138"/>
    <x v="6"/>
    <n v="143388837"/>
    <n v="5540246192831"/>
    <s v="MIX LEGUMES"/>
    <d v="2022-10-27T00:00:00"/>
    <n v="2599"/>
    <n v="2599"/>
    <n v="1"/>
    <n v="1"/>
  </r>
  <r>
    <x v="1534"/>
    <x v="139"/>
    <x v="6"/>
    <n v="143388848"/>
    <n v="5540246172978"/>
    <s v="CREMERIE"/>
    <d v="2022-10-18T00:00:00"/>
    <n v="1671"/>
    <n v="1671"/>
    <n v="1"/>
    <n v="1"/>
  </r>
  <r>
    <x v="1535"/>
    <x v="139"/>
    <x v="6"/>
    <n v="143388848"/>
    <n v="5540246174174"/>
    <s v="CREMERIE"/>
    <d v="2022-10-18T00:00:00"/>
    <n v="232"/>
    <n v="232"/>
    <n v="1"/>
    <n v="1"/>
  </r>
  <r>
    <x v="1536"/>
    <x v="139"/>
    <x v="6"/>
    <n v="143388850"/>
    <n v="5540246171933"/>
    <s v="CREMERIE"/>
    <d v="2022-10-18T00:00:00"/>
    <n v="1114"/>
    <n v="1114"/>
    <n v="1"/>
    <n v="1"/>
  </r>
  <r>
    <x v="1537"/>
    <x v="139"/>
    <x v="6"/>
    <n v="143388850"/>
    <n v="5540246187987"/>
    <s v="CREMERIE"/>
    <d v="2022-10-18T00:00:00"/>
    <n v="4455"/>
    <n v="4455"/>
    <n v="1"/>
    <n v="1"/>
  </r>
  <r>
    <x v="1538"/>
    <x v="139"/>
    <x v="6"/>
    <n v="143388857"/>
    <n v="5540246194632"/>
    <s v="BOULANGERIE"/>
    <d v="2022-10-17T00:00:00"/>
    <n v="502"/>
    <n v="502"/>
    <n v="1"/>
    <n v="1"/>
  </r>
  <r>
    <x v="1539"/>
    <x v="139"/>
    <x v="6"/>
    <n v="143388865"/>
    <n v="5540246194632"/>
    <s v="BOULANGERIE"/>
    <d v="2022-10-13T00:00:00"/>
    <n v="168"/>
    <n v="168"/>
    <n v="1"/>
    <n v="1"/>
  </r>
  <r>
    <x v="1540"/>
    <x v="139"/>
    <x v="6"/>
    <n v="143388867"/>
    <n v="5540246183541"/>
    <s v="MIX LEGUMES"/>
    <d v="2022-10-19T00:00:00"/>
    <n v="3132"/>
    <s v="0"/>
    <n v="0"/>
    <n v="0"/>
  </r>
  <r>
    <x v="1541"/>
    <x v="139"/>
    <x v="6"/>
    <n v="143388869"/>
    <n v="5540246171759"/>
    <s v="MIX LEGUMES"/>
    <d v="2022-10-24T00:00:00"/>
    <n v="10023"/>
    <n v="10023"/>
    <n v="1"/>
    <n v="1"/>
  </r>
  <r>
    <x v="1542"/>
    <x v="139"/>
    <x v="6"/>
    <n v="143388869"/>
    <n v="5540246177133"/>
    <s v="MIX LEGUMES"/>
    <d v="2022-10-24T00:00:00"/>
    <n v="10023"/>
    <n v="10023"/>
    <n v="1"/>
    <n v="1"/>
  </r>
  <r>
    <x v="1543"/>
    <x v="139"/>
    <x v="6"/>
    <n v="143388870"/>
    <n v="5540246192148"/>
    <s v="MIX LEGUMES"/>
    <d v="2022-10-25T00:00:00"/>
    <n v="45936"/>
    <n v="45936"/>
    <n v="1"/>
    <n v="1"/>
  </r>
  <r>
    <x v="1544"/>
    <x v="140"/>
    <x v="6"/>
    <n v="143398885"/>
    <n v="5540246172539"/>
    <s v="CREMERIE"/>
    <d v="2022-10-19T00:00:00"/>
    <n v="70"/>
    <n v="70"/>
    <n v="1"/>
    <n v="1"/>
  </r>
  <r>
    <x v="1545"/>
    <x v="140"/>
    <x v="6"/>
    <n v="143398885"/>
    <n v="5540246172978"/>
    <s v="CREMERIE"/>
    <d v="2022-10-19T00:00:00"/>
    <n v="1671"/>
    <n v="1671"/>
    <n v="1"/>
    <n v="1"/>
  </r>
  <r>
    <x v="1546"/>
    <x v="140"/>
    <x v="6"/>
    <n v="143398885"/>
    <n v="5540246174174"/>
    <s v="CREMERIE"/>
    <d v="2022-10-19T00:00:00"/>
    <n v="464"/>
    <n v="464"/>
    <n v="1"/>
    <n v="1"/>
  </r>
  <r>
    <x v="1547"/>
    <x v="140"/>
    <x v="6"/>
    <n v="143398885"/>
    <n v="5540246176699"/>
    <s v="CREMERIE"/>
    <d v="2022-10-19T00:00:00"/>
    <n v="8352"/>
    <n v="8352"/>
    <n v="1"/>
    <n v="1"/>
  </r>
  <r>
    <x v="1548"/>
    <x v="140"/>
    <x v="6"/>
    <n v="143398886"/>
    <n v="5540246191598"/>
    <s v="CREMERIE"/>
    <d v="2022-10-20T00:00:00"/>
    <n v="1601"/>
    <n v="1601"/>
    <n v="1"/>
    <n v="1"/>
  </r>
  <r>
    <x v="1549"/>
    <x v="140"/>
    <x v="6"/>
    <n v="143398888"/>
    <n v="5540246176295"/>
    <s v="CREMERIE"/>
    <d v="2022-10-19T00:00:00"/>
    <n v="4455"/>
    <n v="4455"/>
    <n v="1"/>
    <n v="1"/>
  </r>
  <r>
    <x v="1550"/>
    <x v="140"/>
    <x v="6"/>
    <n v="143398888"/>
    <n v="5540246187987"/>
    <s v="CREMERIE"/>
    <d v="2022-10-19T00:00:00"/>
    <n v="2228"/>
    <n v="2228"/>
    <n v="1"/>
    <n v="1"/>
  </r>
  <r>
    <x v="1551"/>
    <x v="140"/>
    <x v="6"/>
    <n v="143398888"/>
    <n v="5540246188200"/>
    <s v="CREMERIE"/>
    <d v="2022-10-19T00:00:00"/>
    <n v="1485"/>
    <n v="1485"/>
    <n v="1"/>
    <n v="1"/>
  </r>
  <r>
    <x v="1552"/>
    <x v="140"/>
    <x v="6"/>
    <n v="143398898"/>
    <n v="5540246176295"/>
    <s v="CREMERIE"/>
    <d v="2022-10-18T00:00:00"/>
    <n v="11136"/>
    <n v="11136"/>
    <n v="1"/>
    <n v="1"/>
  </r>
  <r>
    <x v="1553"/>
    <x v="140"/>
    <x v="6"/>
    <n v="143398901"/>
    <n v="5540246173906"/>
    <s v="VOLAILLE"/>
    <d v="2022-10-23T00:00:00"/>
    <n v="5346"/>
    <n v="5309"/>
    <n v="0.99307893752338194"/>
    <n v="0.99307893752338194"/>
  </r>
  <r>
    <x v="1554"/>
    <x v="140"/>
    <x v="6"/>
    <n v="143398901"/>
    <n v="5540246181016"/>
    <s v="VOLAILLE"/>
    <d v="2022-10-23T00:00:00"/>
    <n v="9800"/>
    <n v="9800"/>
    <n v="1"/>
    <n v="1"/>
  </r>
  <r>
    <x v="1555"/>
    <x v="140"/>
    <x v="6"/>
    <n v="143398902"/>
    <n v="5540246195242"/>
    <s v="MIX LEGUMES"/>
    <d v="2022-10-20T00:00:00"/>
    <n v="743"/>
    <n v="743"/>
    <n v="1"/>
    <n v="1"/>
  </r>
  <r>
    <x v="1556"/>
    <x v="141"/>
    <x v="6"/>
    <n v="143398914"/>
    <n v="5540246176294"/>
    <s v="CREMERIE"/>
    <d v="2022-10-20T00:00:00"/>
    <n v="1485"/>
    <n v="1485"/>
    <n v="1"/>
    <n v="1"/>
  </r>
  <r>
    <x v="1557"/>
    <x v="141"/>
    <x v="6"/>
    <n v="143398914"/>
    <n v="5540246176295"/>
    <s v="CREMERIE"/>
    <d v="2022-10-20T00:00:00"/>
    <n v="4455"/>
    <n v="4455"/>
    <n v="1"/>
    <n v="1"/>
  </r>
  <r>
    <x v="1558"/>
    <x v="141"/>
    <x v="6"/>
    <n v="143398914"/>
    <n v="5540246187987"/>
    <s v="CREMERIE"/>
    <d v="2022-10-20T00:00:00"/>
    <n v="3341"/>
    <n v="3341"/>
    <n v="1"/>
    <n v="1"/>
  </r>
  <r>
    <x v="1559"/>
    <x v="141"/>
    <x v="6"/>
    <n v="143398914"/>
    <n v="5540246188200"/>
    <s v="CREMERIE"/>
    <d v="2022-10-20T00:00:00"/>
    <n v="743"/>
    <n v="743"/>
    <n v="1"/>
    <n v="1"/>
  </r>
  <r>
    <x v="1560"/>
    <x v="141"/>
    <x v="6"/>
    <n v="143398915"/>
    <n v="5540246172669"/>
    <s v="CREMERIE"/>
    <d v="2022-10-20T00:00:00"/>
    <n v="140"/>
    <n v="140"/>
    <n v="1"/>
    <n v="1"/>
  </r>
  <r>
    <x v="1561"/>
    <x v="141"/>
    <x v="6"/>
    <n v="143398937"/>
    <n v="5540246194632"/>
    <s v="BOULANGERIE"/>
    <d v="2022-10-27T00:00:00"/>
    <n v="1587"/>
    <n v="1504"/>
    <n v="0.94770006301197229"/>
    <n v="0.94770006301197229"/>
  </r>
  <r>
    <x v="1562"/>
    <x v="141"/>
    <x v="6"/>
    <n v="143398938"/>
    <n v="5540246182684"/>
    <s v="BOULANGERIE"/>
    <d v="2022-10-26T00:00:00"/>
    <n v="232"/>
    <n v="232"/>
    <n v="1"/>
    <n v="1"/>
  </r>
  <r>
    <x v="1563"/>
    <x v="141"/>
    <x v="6"/>
    <n v="143398938"/>
    <n v="5540246183844"/>
    <s v="BOULANGERIE"/>
    <d v="2022-10-26T00:00:00"/>
    <n v="372"/>
    <n v="372"/>
    <n v="1"/>
    <n v="1"/>
  </r>
  <r>
    <x v="1564"/>
    <x v="141"/>
    <x v="6"/>
    <n v="143398938"/>
    <n v="5540246194467"/>
    <s v="BOULANGERIE"/>
    <d v="2022-10-26T00:00:00"/>
    <n v="32072"/>
    <n v="24277"/>
    <n v="0.75695310551259665"/>
    <n v="0.75695310551259665"/>
  </r>
  <r>
    <x v="1565"/>
    <x v="141"/>
    <x v="7"/>
    <n v="143398953"/>
    <n v="5540246170256"/>
    <s v="BOULANGERIE"/>
    <d v="2022-11-02T00:00:00"/>
    <n v="2822"/>
    <s v="0"/>
    <n v="0"/>
    <n v="0"/>
  </r>
  <r>
    <x v="1566"/>
    <x v="141"/>
    <x v="7"/>
    <n v="143398953"/>
    <n v="5540246171888"/>
    <s v="BOULANGERIE"/>
    <d v="2022-11-02T00:00:00"/>
    <n v="780"/>
    <s v="0"/>
    <n v="0"/>
    <n v="0"/>
  </r>
  <r>
    <x v="1567"/>
    <x v="141"/>
    <x v="6"/>
    <n v="143398960"/>
    <n v="5540246183589"/>
    <s v="MIX LEGUMES"/>
    <d v="2022-10-27T00:00:00"/>
    <n v="650"/>
    <n v="650"/>
    <n v="1"/>
    <n v="1"/>
  </r>
  <r>
    <x v="1568"/>
    <x v="141"/>
    <x v="6"/>
    <n v="143398960"/>
    <n v="5540246186352"/>
    <s v="MIX LEGUMES"/>
    <d v="2022-10-27T00:00:00"/>
    <n v="940"/>
    <n v="940"/>
    <n v="1"/>
    <n v="1"/>
  </r>
  <r>
    <x v="1569"/>
    <x v="141"/>
    <x v="6"/>
    <n v="143398960"/>
    <n v="5540246194790"/>
    <s v="MIX LEGUMES"/>
    <d v="2022-10-27T00:00:00"/>
    <n v="1316"/>
    <n v="1316"/>
    <n v="1"/>
    <n v="1"/>
  </r>
  <r>
    <x v="1570"/>
    <x v="142"/>
    <x v="6"/>
    <n v="143398980"/>
    <n v="5540246187987"/>
    <s v="CREMERIE"/>
    <d v="2022-10-23T00:00:00"/>
    <n v="2228"/>
    <n v="2228"/>
    <n v="1"/>
    <n v="1"/>
  </r>
  <r>
    <x v="1571"/>
    <x v="142"/>
    <x v="6"/>
    <n v="143398980"/>
    <n v="5540246188200"/>
    <s v="CREMERIE"/>
    <d v="2022-10-23T00:00:00"/>
    <n v="1485"/>
    <n v="1485"/>
    <n v="1"/>
    <n v="1"/>
  </r>
  <r>
    <x v="1572"/>
    <x v="142"/>
    <x v="6"/>
    <n v="143398981"/>
    <n v="5540246188175"/>
    <s v="CREMERIE"/>
    <d v="2022-10-23T00:00:00"/>
    <n v="186"/>
    <n v="186"/>
    <n v="1"/>
    <n v="1"/>
  </r>
  <r>
    <x v="1573"/>
    <x v="142"/>
    <x v="7"/>
    <n v="143398989"/>
    <n v="5540246196002"/>
    <s v="CREMERIE"/>
    <d v="2022-11-15T00:00:00"/>
    <n v="845"/>
    <n v="845"/>
    <n v="1"/>
    <n v="1"/>
  </r>
  <r>
    <x v="1574"/>
    <x v="142"/>
    <x v="6"/>
    <n v="143399001"/>
    <n v="5540246194632"/>
    <s v="BOULANGERIE"/>
    <d v="2022-10-30T00:00:00"/>
    <n v="669"/>
    <n v="669"/>
    <n v="1"/>
    <n v="1"/>
  </r>
  <r>
    <x v="1575"/>
    <x v="142"/>
    <x v="6"/>
    <n v="143399001"/>
    <n v="5540246195250"/>
    <s v="BOULANGERIE"/>
    <d v="2022-10-30T00:00:00"/>
    <n v="418"/>
    <n v="418"/>
    <n v="1"/>
    <n v="1"/>
  </r>
  <r>
    <x v="1576"/>
    <x v="142"/>
    <x v="7"/>
    <n v="143399002"/>
    <n v="5540246194632"/>
    <s v="BOULANGERIE"/>
    <d v="2022-11-01T00:00:00"/>
    <n v="2757"/>
    <s v="0"/>
    <n v="0"/>
    <n v="0"/>
  </r>
  <r>
    <x v="1577"/>
    <x v="142"/>
    <x v="7"/>
    <n v="143399003"/>
    <n v="5540246194632"/>
    <s v="BOULANGERIE"/>
    <d v="2022-11-03T00:00:00"/>
    <n v="585"/>
    <s v="0"/>
    <n v="0"/>
    <n v="0"/>
  </r>
  <r>
    <x v="1578"/>
    <x v="142"/>
    <x v="7"/>
    <n v="143399003"/>
    <n v="5540246195250"/>
    <s v="BOULANGERIE"/>
    <d v="2022-11-03T00:00:00"/>
    <n v="418"/>
    <s v="0"/>
    <n v="0"/>
    <n v="0"/>
  </r>
  <r>
    <x v="1579"/>
    <x v="143"/>
    <x v="6"/>
    <n v="143399013"/>
    <n v="5540246172669"/>
    <s v="CREMERIE"/>
    <d v="2022-10-24T00:00:00"/>
    <n v="140"/>
    <n v="140"/>
    <n v="1"/>
    <n v="1"/>
  </r>
  <r>
    <x v="1580"/>
    <x v="143"/>
    <x v="6"/>
    <n v="143399013"/>
    <n v="5540246174174"/>
    <s v="CREMERIE"/>
    <d v="2022-10-24T00:00:00"/>
    <n v="464"/>
    <n v="464"/>
    <n v="1"/>
    <n v="1"/>
  </r>
  <r>
    <x v="1581"/>
    <x v="143"/>
    <x v="6"/>
    <n v="143399013"/>
    <n v="5540246176699"/>
    <s v="CREMERIE"/>
    <d v="2022-10-24T00:00:00"/>
    <n v="8352"/>
    <n v="8352"/>
    <n v="1"/>
    <n v="1"/>
  </r>
  <r>
    <x v="1582"/>
    <x v="143"/>
    <x v="6"/>
    <n v="143399013"/>
    <n v="5540246188175"/>
    <s v="CREMERIE"/>
    <d v="2022-10-24T00:00:00"/>
    <n v="232"/>
    <n v="232"/>
    <n v="1"/>
    <n v="1"/>
  </r>
  <r>
    <x v="1583"/>
    <x v="143"/>
    <x v="6"/>
    <n v="143399014"/>
    <n v="5540246176295"/>
    <s v="CREMERIE"/>
    <d v="2022-10-24T00:00:00"/>
    <n v="7424"/>
    <n v="7424"/>
    <n v="1"/>
    <n v="1"/>
  </r>
  <r>
    <x v="1584"/>
    <x v="143"/>
    <x v="6"/>
    <n v="143399014"/>
    <n v="5540246187987"/>
    <s v="CREMERIE"/>
    <d v="2022-10-24T00:00:00"/>
    <n v="1114"/>
    <n v="1114"/>
    <n v="1"/>
    <n v="1"/>
  </r>
  <r>
    <x v="1585"/>
    <x v="143"/>
    <x v="6"/>
    <n v="143399014"/>
    <n v="5540246188200"/>
    <s v="CREMERIE"/>
    <d v="2022-10-24T00:00:00"/>
    <n v="1485"/>
    <n v="1485"/>
    <n v="1"/>
    <n v="1"/>
  </r>
  <r>
    <x v="1586"/>
    <x v="143"/>
    <x v="6"/>
    <n v="143399018"/>
    <n v="5540246185429"/>
    <s v="CREMERIE"/>
    <d v="2022-10-25T00:00:00"/>
    <n v="140"/>
    <n v="140"/>
    <n v="1"/>
    <n v="1"/>
  </r>
  <r>
    <x v="1587"/>
    <x v="143"/>
    <x v="6"/>
    <n v="143399018"/>
    <n v="5540246185562"/>
    <s v="CREMERIE"/>
    <d v="2022-10-25T00:00:00"/>
    <n v="140"/>
    <n v="140"/>
    <n v="1"/>
    <n v="1"/>
  </r>
  <r>
    <x v="1588"/>
    <x v="143"/>
    <x v="7"/>
    <n v="143399033"/>
    <n v="5540246195999"/>
    <s v="MIX LEGUMES"/>
    <d v="2022-11-21T00:00:00"/>
    <n v="7517"/>
    <n v="7517"/>
    <n v="1"/>
    <n v="1"/>
  </r>
  <r>
    <x v="1589"/>
    <x v="143"/>
    <x v="6"/>
    <n v="143399042"/>
    <n v="5540246181061"/>
    <s v="VOLAILLE"/>
    <d v="2022-10-24T00:00:00"/>
    <n v="3308"/>
    <n v="3308"/>
    <n v="1"/>
    <n v="1"/>
  </r>
  <r>
    <x v="1590"/>
    <x v="143"/>
    <x v="6"/>
    <n v="143399042"/>
    <n v="5540246183547"/>
    <s v="VOLAILLE"/>
    <d v="2022-10-24T00:00:00"/>
    <n v="5789"/>
    <n v="5789"/>
    <n v="1"/>
    <n v="1"/>
  </r>
  <r>
    <x v="1591"/>
    <x v="143"/>
    <x v="6"/>
    <n v="143399042"/>
    <n v="5540246185278"/>
    <s v="VOLAILLE"/>
    <d v="2022-10-24T00:00:00"/>
    <n v="1120"/>
    <n v="1120"/>
    <n v="1"/>
    <n v="1"/>
  </r>
  <r>
    <x v="1592"/>
    <x v="143"/>
    <x v="6"/>
    <n v="143399043"/>
    <n v="5540246171759"/>
    <s v="MIX LEGUMES"/>
    <d v="2022-10-31T00:00:00"/>
    <n v="3341"/>
    <n v="3341"/>
    <n v="1"/>
    <n v="1"/>
  </r>
  <r>
    <x v="1593"/>
    <x v="143"/>
    <x v="6"/>
    <n v="143399043"/>
    <n v="5540246177133"/>
    <s v="MIX LEGUMES"/>
    <d v="2022-10-31T00:00:00"/>
    <n v="5568"/>
    <n v="5568"/>
    <n v="1"/>
    <n v="1"/>
  </r>
  <r>
    <x v="1594"/>
    <x v="143"/>
    <x v="6"/>
    <n v="143399043"/>
    <n v="5540246192148"/>
    <s v="MIX LEGUMES"/>
    <d v="2022-10-31T00:00:00"/>
    <n v="29232"/>
    <n v="29232"/>
    <n v="1"/>
    <n v="1"/>
  </r>
  <r>
    <x v="1595"/>
    <x v="143"/>
    <x v="7"/>
    <n v="143399044"/>
    <n v="5540246173906"/>
    <s v="VOLAILLE"/>
    <d v="2022-11-01T00:00:00"/>
    <n v="5717"/>
    <s v="0"/>
    <n v="0"/>
    <n v="0"/>
  </r>
  <r>
    <x v="1596"/>
    <x v="143"/>
    <x v="7"/>
    <n v="143399044"/>
    <n v="5540246181016"/>
    <s v="VOLAILLE"/>
    <d v="2022-11-01T00:00:00"/>
    <n v="10691"/>
    <s v="0"/>
    <n v="0"/>
    <n v="0"/>
  </r>
  <r>
    <x v="1597"/>
    <x v="143"/>
    <x v="6"/>
    <n v="143399048"/>
    <n v="5540246191594"/>
    <s v="CREMERIE"/>
    <d v="2022-10-25T00:00:00"/>
    <n v="1504"/>
    <n v="1504"/>
    <n v="1"/>
    <n v="1"/>
  </r>
  <r>
    <x v="1598"/>
    <x v="143"/>
    <x v="6"/>
    <n v="143399049"/>
    <n v="5540246175047"/>
    <s v="CREMERIE"/>
    <d v="2022-10-27T00:00:00"/>
    <n v="279"/>
    <n v="279"/>
    <n v="1"/>
    <n v="1"/>
  </r>
  <r>
    <x v="1599"/>
    <x v="144"/>
    <x v="6"/>
    <n v="143409059"/>
    <n v="5540246174174"/>
    <s v="CREMERIE"/>
    <d v="2022-10-25T00:00:00"/>
    <n v="464"/>
    <n v="464"/>
    <n v="1"/>
    <n v="1"/>
  </r>
  <r>
    <x v="1600"/>
    <x v="144"/>
    <x v="6"/>
    <n v="143409059"/>
    <n v="5540246176699"/>
    <s v="CREMERIE"/>
    <d v="2022-10-25T00:00:00"/>
    <n v="4176"/>
    <n v="4176"/>
    <n v="1"/>
    <n v="1"/>
  </r>
  <r>
    <x v="1601"/>
    <x v="144"/>
    <x v="6"/>
    <n v="143409061"/>
    <n v="5540246188200"/>
    <s v="CREMERIE"/>
    <d v="2022-10-25T00:00:00"/>
    <n v="1485"/>
    <n v="1485"/>
    <n v="1"/>
    <n v="1"/>
  </r>
  <r>
    <x v="1602"/>
    <x v="144"/>
    <x v="7"/>
    <n v="143409062"/>
    <n v="5540246195653"/>
    <s v="EMBALLAGES"/>
    <d v="2022-11-07T00:00:00"/>
    <n v="446"/>
    <n v="446"/>
    <n v="1"/>
    <n v="1"/>
  </r>
  <r>
    <x v="1603"/>
    <x v="144"/>
    <x v="6"/>
    <n v="143409072"/>
    <n v="5540246173492"/>
    <s v="VOLAILLE"/>
    <d v="2022-10-27T00:00:00"/>
    <n v="9188"/>
    <n v="9188"/>
    <n v="1"/>
    <n v="1"/>
  </r>
  <r>
    <x v="1604"/>
    <x v="144"/>
    <x v="7"/>
    <n v="143409082"/>
    <n v="5540246177133"/>
    <s v="MIX LEGUMES"/>
    <d v="2022-11-02T00:00:00"/>
    <n v="7239"/>
    <s v="0"/>
    <n v="0"/>
    <n v="0"/>
  </r>
  <r>
    <x v="1605"/>
    <x v="144"/>
    <x v="7"/>
    <n v="143409082"/>
    <n v="5540246192148"/>
    <s v="MIX LEGUMES"/>
    <d v="2022-11-02T00:00:00"/>
    <n v="11136"/>
    <s v="0"/>
    <n v="0"/>
    <n v="0"/>
  </r>
  <r>
    <x v="1606"/>
    <x v="144"/>
    <x v="7"/>
    <n v="143409082"/>
    <n v="5540246192518"/>
    <s v="MIX LEGUMES"/>
    <d v="2022-11-02T00:00:00"/>
    <n v="11693"/>
    <s v="0"/>
    <n v="0"/>
    <n v="0"/>
  </r>
  <r>
    <x v="1607"/>
    <x v="144"/>
    <x v="6"/>
    <n v="143409095"/>
    <n v="5540246196046"/>
    <s v="BOULANGERIE"/>
    <d v="2022-10-27T00:00:00"/>
    <n v="418"/>
    <n v="328"/>
    <n v="0.78468899521531099"/>
    <n v="0.78468899521531099"/>
  </r>
  <r>
    <x v="1608"/>
    <x v="145"/>
    <x v="6"/>
    <n v="143409121"/>
    <n v="5540246191598"/>
    <s v="CREMERIE"/>
    <d v="2022-10-27T00:00:00"/>
    <n v="1601"/>
    <n v="1601"/>
    <n v="1"/>
    <n v="1"/>
  </r>
  <r>
    <x v="1609"/>
    <x v="145"/>
    <x v="7"/>
    <n v="143409134"/>
    <n v="5540246183130"/>
    <s v="MIX LEGUMES"/>
    <d v="2022-11-08T00:00:00"/>
    <n v="4511"/>
    <n v="4511"/>
    <n v="1"/>
    <n v="1"/>
  </r>
  <r>
    <x v="1610"/>
    <x v="145"/>
    <x v="7"/>
    <n v="143409134"/>
    <n v="5540246183538"/>
    <s v="MIX LEGUMES"/>
    <d v="2022-11-08T00:00:00"/>
    <n v="919"/>
    <n v="919"/>
    <n v="1"/>
    <n v="1"/>
  </r>
  <r>
    <x v="1611"/>
    <x v="145"/>
    <x v="7"/>
    <n v="143409134"/>
    <n v="5540246192571"/>
    <s v="MIX LEGUMES"/>
    <d v="2022-11-08T00:00:00"/>
    <n v="669"/>
    <n v="669"/>
    <n v="1"/>
    <n v="1"/>
  </r>
  <r>
    <x v="1612"/>
    <x v="145"/>
    <x v="7"/>
    <n v="143409136"/>
    <n v="5540246192148"/>
    <s v="MIX LEGUMES"/>
    <d v="2022-11-06T00:00:00"/>
    <n v="45936"/>
    <n v="45936"/>
    <n v="1"/>
    <n v="1"/>
  </r>
  <r>
    <x v="1613"/>
    <x v="145"/>
    <x v="7"/>
    <n v="143409137"/>
    <n v="5540246171759"/>
    <s v="MIX LEGUMES"/>
    <d v="2022-11-08T00:00:00"/>
    <n v="3341"/>
    <n v="3341"/>
    <n v="1"/>
    <n v="1"/>
  </r>
  <r>
    <x v="1614"/>
    <x v="145"/>
    <x v="7"/>
    <n v="143409137"/>
    <n v="5540246177133"/>
    <s v="MIX LEGUMES"/>
    <d v="2022-11-08T00:00:00"/>
    <n v="11693"/>
    <n v="11693"/>
    <n v="1"/>
    <n v="1"/>
  </r>
  <r>
    <x v="1615"/>
    <x v="145"/>
    <x v="7"/>
    <n v="143409137"/>
    <n v="5540246192518"/>
    <s v="MIX LEGUMES"/>
    <d v="2022-11-08T00:00:00"/>
    <n v="2924"/>
    <n v="2924"/>
    <n v="1"/>
    <n v="1"/>
  </r>
  <r>
    <x v="1616"/>
    <x v="145"/>
    <x v="7"/>
    <n v="143409140"/>
    <n v="5540246183558"/>
    <s v="MIX LEGUMES"/>
    <d v="2022-11-07T00:00:00"/>
    <n v="5197"/>
    <n v="5197"/>
    <n v="1"/>
    <n v="1"/>
  </r>
  <r>
    <x v="1617"/>
    <x v="145"/>
    <x v="7"/>
    <n v="143409140"/>
    <n v="5540246183560"/>
    <s v="MIX LEGUMES"/>
    <d v="2022-11-07T00:00:00"/>
    <n v="446"/>
    <n v="446"/>
    <n v="1"/>
    <n v="1"/>
  </r>
  <r>
    <x v="1618"/>
    <x v="145"/>
    <x v="7"/>
    <n v="143409140"/>
    <n v="5540246192209"/>
    <s v="MIX LEGUMES"/>
    <d v="2022-11-07T00:00:00"/>
    <n v="2228"/>
    <n v="2228"/>
    <n v="1"/>
    <n v="1"/>
  </r>
  <r>
    <x v="1619"/>
    <x v="145"/>
    <x v="7"/>
    <n v="143409140"/>
    <n v="5540246192462"/>
    <s v="MIX LEGUMES"/>
    <d v="2022-11-07T00:00:00"/>
    <n v="1114"/>
    <n v="1114"/>
    <n v="1"/>
    <n v="1"/>
  </r>
  <r>
    <x v="1620"/>
    <x v="145"/>
    <x v="7"/>
    <n v="143409140"/>
    <n v="5540246192594"/>
    <s v="MIX LEGUMES"/>
    <d v="2022-11-07T00:00:00"/>
    <n v="743"/>
    <n v="743"/>
    <n v="1"/>
    <n v="1"/>
  </r>
  <r>
    <x v="1621"/>
    <x v="145"/>
    <x v="7"/>
    <n v="143409142"/>
    <n v="5540246183589"/>
    <s v="MIX LEGUMES"/>
    <d v="2022-11-09T00:00:00"/>
    <n v="1949"/>
    <n v="1949"/>
    <n v="1"/>
    <n v="1"/>
  </r>
  <r>
    <x v="1622"/>
    <x v="145"/>
    <x v="7"/>
    <n v="143409154"/>
    <n v="5540246180522"/>
    <s v="BOULANGERIE"/>
    <d v="2022-11-03T00:00:00"/>
    <n v="1114"/>
    <s v="0"/>
    <n v="0"/>
    <n v="0"/>
  </r>
  <r>
    <x v="1623"/>
    <x v="145"/>
    <x v="7"/>
    <n v="143409155"/>
    <n v="5540246182684"/>
    <s v="BOULANGERIE"/>
    <d v="2022-11-14T00:00:00"/>
    <n v="232"/>
    <n v="232"/>
    <n v="1"/>
    <n v="1"/>
  </r>
  <r>
    <x v="1624"/>
    <x v="145"/>
    <x v="7"/>
    <n v="143409155"/>
    <n v="5540246194467"/>
    <s v="BOULANGERIE"/>
    <d v="2022-11-14T00:00:00"/>
    <n v="42095"/>
    <n v="42095"/>
    <n v="1"/>
    <n v="1"/>
  </r>
  <r>
    <x v="1625"/>
    <x v="146"/>
    <x v="7"/>
    <n v="143409164"/>
    <n v="5540246193316"/>
    <s v="BOULANGERIE"/>
    <d v="2022-11-14T00:00:00"/>
    <n v="780"/>
    <n v="780"/>
    <n v="1"/>
    <n v="1"/>
  </r>
  <r>
    <x v="1626"/>
    <x v="146"/>
    <x v="6"/>
    <n v="143409166"/>
    <n v="5540246176295"/>
    <s v="CREMERIE"/>
    <d v="2022-10-27T00:00:00"/>
    <n v="11136"/>
    <n v="6645"/>
    <n v="0.59671336206896552"/>
    <n v="0.59671336206896552"/>
  </r>
  <r>
    <x v="1627"/>
    <x v="146"/>
    <x v="6"/>
    <n v="143409166"/>
    <n v="5540246187987"/>
    <s v="CREMERIE"/>
    <d v="2022-10-27T00:00:00"/>
    <n v="6682"/>
    <n v="6682"/>
    <n v="1"/>
    <n v="1"/>
  </r>
  <r>
    <x v="1628"/>
    <x v="146"/>
    <x v="6"/>
    <n v="143409166"/>
    <n v="5540246188200"/>
    <s v="CREMERIE"/>
    <d v="2022-10-27T00:00:00"/>
    <n v="1485"/>
    <n v="1485"/>
    <n v="1"/>
    <n v="1"/>
  </r>
  <r>
    <x v="1629"/>
    <x v="146"/>
    <x v="6"/>
    <n v="143409167"/>
    <n v="5540246176699"/>
    <s v="CREMERIE"/>
    <d v="2022-10-27T00:00:00"/>
    <n v="4176"/>
    <n v="4176"/>
    <n v="1"/>
    <n v="1"/>
  </r>
  <r>
    <x v="1630"/>
    <x v="146"/>
    <x v="6"/>
    <n v="143409167"/>
    <n v="5540246192102"/>
    <s v="CREMERIE"/>
    <d v="2022-10-27T00:00:00"/>
    <n v="2005"/>
    <n v="2005"/>
    <n v="1"/>
    <n v="1"/>
  </r>
  <r>
    <x v="1631"/>
    <x v="146"/>
    <x v="7"/>
    <n v="143409168"/>
    <n v="5540246186325"/>
    <s v="CREMERIE"/>
    <d v="2022-11-01T00:00:00"/>
    <n v="140"/>
    <s v="0"/>
    <n v="0"/>
    <n v="0"/>
  </r>
  <r>
    <x v="1632"/>
    <x v="146"/>
    <x v="7"/>
    <n v="143409176"/>
    <n v="5540246194632"/>
    <s v="BOULANGERIE"/>
    <d v="2022-11-07T00:00:00"/>
    <n v="1253"/>
    <n v="1253"/>
    <n v="1"/>
    <n v="1"/>
  </r>
  <r>
    <x v="1633"/>
    <x v="146"/>
    <x v="7"/>
    <n v="143409176"/>
    <n v="5540246195250"/>
    <s v="BOULANGERIE"/>
    <d v="2022-11-07T00:00:00"/>
    <n v="168"/>
    <n v="161"/>
    <n v="0.95833333333333337"/>
    <n v="0.95833333333333337"/>
  </r>
  <r>
    <x v="1634"/>
    <x v="146"/>
    <x v="7"/>
    <n v="143409176"/>
    <n v="5540246196046"/>
    <s v="BOULANGERIE"/>
    <d v="2022-11-07T00:00:00"/>
    <n v="251"/>
    <n v="251"/>
    <n v="1"/>
    <n v="1"/>
  </r>
  <r>
    <x v="1635"/>
    <x v="146"/>
    <x v="7"/>
    <n v="143409186"/>
    <n v="5540246170256"/>
    <s v="BOULANGERIE"/>
    <d v="2022-11-08T00:00:00"/>
    <n v="2822"/>
    <n v="2822"/>
    <n v="1"/>
    <n v="1"/>
  </r>
  <r>
    <x v="1636"/>
    <x v="146"/>
    <x v="7"/>
    <n v="143409186"/>
    <n v="5540246171888"/>
    <s v="BOULANGERIE"/>
    <d v="2022-11-08T00:00:00"/>
    <n v="780"/>
    <n v="780"/>
    <n v="1"/>
    <n v="1"/>
  </r>
  <r>
    <x v="1637"/>
    <x v="146"/>
    <x v="6"/>
    <n v="143409188"/>
    <n v="5540246181061"/>
    <s v="VOLAILLE"/>
    <d v="2022-10-31T00:00:00"/>
    <n v="3446"/>
    <n v="3446"/>
    <n v="1"/>
    <n v="1"/>
  </r>
  <r>
    <x v="1638"/>
    <x v="146"/>
    <x v="6"/>
    <n v="143409188"/>
    <n v="5540246185278"/>
    <s v="VOLAILLE"/>
    <d v="2022-10-31T00:00:00"/>
    <n v="1120"/>
    <n v="1120"/>
    <n v="1"/>
    <n v="1"/>
  </r>
  <r>
    <x v="1639"/>
    <x v="146"/>
    <x v="7"/>
    <n v="143409204"/>
    <n v="5540246187995"/>
    <s v="EMBALLAGES"/>
    <d v="2022-11-09T00:00:00"/>
    <n v="2135"/>
    <n v="2135"/>
    <n v="1"/>
    <n v="1"/>
  </r>
  <r>
    <x v="1640"/>
    <x v="146"/>
    <x v="7"/>
    <n v="143409204"/>
    <n v="5540246187998"/>
    <s v="EMBALLAGES"/>
    <d v="2022-11-09T00:00:00"/>
    <n v="1230"/>
    <n v="1230"/>
    <n v="1"/>
    <n v="1"/>
  </r>
  <r>
    <x v="1641"/>
    <x v="147"/>
    <x v="8"/>
    <n v="143409205"/>
    <n v="5540246196092"/>
    <s v="VOLAILLE"/>
    <d v="2023-01-08T00:00:00"/>
    <n v="3620"/>
    <n v="3620"/>
    <n v="1"/>
    <n v="1"/>
  </r>
  <r>
    <x v="1642"/>
    <x v="147"/>
    <x v="6"/>
    <n v="143409209"/>
    <n v="5540246172978"/>
    <s v="CREMERIE"/>
    <d v="2022-10-30T00:00:00"/>
    <n v="2506"/>
    <n v="2506"/>
    <n v="1"/>
    <n v="1"/>
  </r>
  <r>
    <x v="1643"/>
    <x v="147"/>
    <x v="6"/>
    <n v="143409209"/>
    <n v="5540246174174"/>
    <s v="CREMERIE"/>
    <d v="2022-10-30T00:00:00"/>
    <n v="232"/>
    <n v="232"/>
    <n v="1"/>
    <n v="1"/>
  </r>
  <r>
    <x v="1644"/>
    <x v="147"/>
    <x v="6"/>
    <n v="143409209"/>
    <n v="5540246176699"/>
    <s v="CREMERIE"/>
    <d v="2022-10-30T00:00:00"/>
    <n v="4176"/>
    <n v="4176"/>
    <n v="1"/>
    <n v="1"/>
  </r>
  <r>
    <x v="1645"/>
    <x v="147"/>
    <x v="6"/>
    <n v="143409211"/>
    <n v="5540246176295"/>
    <s v="CREMERIE"/>
    <d v="2022-10-30T00:00:00"/>
    <n v="4455"/>
    <n v="2599"/>
    <n v="0.58338945005611675"/>
    <n v="0.58338945005611675"/>
  </r>
  <r>
    <x v="1646"/>
    <x v="147"/>
    <x v="6"/>
    <n v="143409211"/>
    <n v="5540246187987"/>
    <s v="CREMERIE"/>
    <d v="2022-10-30T00:00:00"/>
    <n v="4455"/>
    <n v="4455"/>
    <n v="1"/>
    <n v="1"/>
  </r>
  <r>
    <x v="1647"/>
    <x v="147"/>
    <x v="7"/>
    <n v="143409216"/>
    <n v="5540246175049"/>
    <s v="CREMERIE"/>
    <d v="2022-11-03T00:00:00"/>
    <n v="557"/>
    <s v="0"/>
    <n v="0"/>
    <n v="0"/>
  </r>
  <r>
    <x v="1648"/>
    <x v="147"/>
    <x v="7"/>
    <n v="143409216"/>
    <n v="5540246190743"/>
    <s v="CREMERIE"/>
    <d v="2022-11-03T00:00:00"/>
    <n v="418"/>
    <s v="0"/>
    <n v="0"/>
    <n v="0"/>
  </r>
  <r>
    <x v="1649"/>
    <x v="147"/>
    <x v="7"/>
    <n v="143409224"/>
    <n v="5540246196092"/>
    <s v="VOLAILLE"/>
    <d v="2022-11-01T00:00:00"/>
    <n v="4826"/>
    <s v="0"/>
    <n v="0"/>
    <n v="0"/>
  </r>
  <r>
    <x v="1650"/>
    <x v="147"/>
    <x v="7"/>
    <n v="143409235"/>
    <n v="5540246183547"/>
    <s v="VOLAILLE"/>
    <d v="2022-11-07T00:00:00"/>
    <n v="11136"/>
    <n v="11136"/>
    <n v="1"/>
    <n v="1"/>
  </r>
  <r>
    <x v="1651"/>
    <x v="147"/>
    <x v="7"/>
    <n v="143409237"/>
    <n v="5540246196065"/>
    <s v="BOULANGERIE"/>
    <d v="2022-11-16T00:00:00"/>
    <n v="891"/>
    <n v="891"/>
    <n v="1"/>
    <n v="1"/>
  </r>
  <r>
    <x v="1652"/>
    <x v="148"/>
    <x v="6"/>
    <n v="143409250"/>
    <n v="5540246176699"/>
    <s v="CREMERIE"/>
    <d v="2022-10-31T00:00:00"/>
    <n v="4176"/>
    <n v="4176"/>
    <n v="1"/>
    <n v="1"/>
  </r>
  <r>
    <x v="1653"/>
    <x v="148"/>
    <x v="6"/>
    <n v="143409251"/>
    <n v="5540246171933"/>
    <s v="CREMERIE"/>
    <d v="2022-10-31T00:00:00"/>
    <n v="2228"/>
    <n v="2228"/>
    <n v="1"/>
    <n v="1"/>
  </r>
  <r>
    <x v="1654"/>
    <x v="148"/>
    <x v="6"/>
    <n v="143409251"/>
    <n v="5540246176294"/>
    <s v="CREMERIE"/>
    <d v="2022-10-31T00:00:00"/>
    <n v="1485"/>
    <n v="1485"/>
    <n v="1"/>
    <n v="1"/>
  </r>
  <r>
    <x v="1655"/>
    <x v="148"/>
    <x v="6"/>
    <n v="143409251"/>
    <n v="5540246187987"/>
    <s v="CREMERIE"/>
    <d v="2022-10-31T00:00:00"/>
    <n v="2228"/>
    <n v="2228"/>
    <n v="1"/>
    <n v="1"/>
  </r>
  <r>
    <x v="1656"/>
    <x v="148"/>
    <x v="6"/>
    <n v="143409269"/>
    <n v="5540246196092"/>
    <s v="VOLAILLE"/>
    <d v="2022-10-27T00:00:00"/>
    <n v="3620"/>
    <n v="3620"/>
    <n v="1"/>
    <n v="1"/>
  </r>
  <r>
    <x v="1657"/>
    <x v="149"/>
    <x v="7"/>
    <n v="143419283"/>
    <n v="5540246188175"/>
    <s v="CREMERIE"/>
    <d v="2022-11-01T00:00:00"/>
    <n v="232"/>
    <s v="0"/>
    <n v="0"/>
    <n v="0"/>
  </r>
  <r>
    <x v="1658"/>
    <x v="149"/>
    <x v="7"/>
    <n v="143419284"/>
    <n v="5540246171933"/>
    <s v="CREMERIE"/>
    <d v="2022-11-01T00:00:00"/>
    <n v="1114"/>
    <s v="0"/>
    <n v="0"/>
    <n v="0"/>
  </r>
  <r>
    <x v="1659"/>
    <x v="149"/>
    <x v="7"/>
    <n v="143419284"/>
    <n v="5540246176295"/>
    <s v="CREMERIE"/>
    <d v="2022-11-01T00:00:00"/>
    <n v="7424"/>
    <s v="0"/>
    <n v="0"/>
    <n v="0"/>
  </r>
  <r>
    <x v="1660"/>
    <x v="149"/>
    <x v="7"/>
    <n v="143419284"/>
    <n v="5540246188200"/>
    <s v="CREMERIE"/>
    <d v="2022-11-01T00:00:00"/>
    <n v="1485"/>
    <s v="0"/>
    <n v="0"/>
    <n v="0"/>
  </r>
  <r>
    <x v="1661"/>
    <x v="149"/>
    <x v="7"/>
    <n v="143419285"/>
    <n v="5540246191594"/>
    <s v="CREMERIE"/>
    <d v="2022-11-02T00:00:00"/>
    <n v="1504"/>
    <s v="0"/>
    <n v="0"/>
    <n v="0"/>
  </r>
  <r>
    <x v="1662"/>
    <x v="149"/>
    <x v="7"/>
    <n v="143419300"/>
    <n v="5540246192907"/>
    <s v="VOLAILLE"/>
    <d v="2022-11-15T00:00:00"/>
    <n v="11136"/>
    <n v="11136"/>
    <n v="1"/>
    <n v="1"/>
  </r>
  <r>
    <x v="1663"/>
    <x v="149"/>
    <x v="7"/>
    <n v="143419301"/>
    <n v="5540246193878"/>
    <s v="VOLAILLE"/>
    <d v="2022-11-13T00:00:00"/>
    <n v="22272"/>
    <n v="16774"/>
    <n v="0.75314295977011492"/>
    <n v="0.75314295977011492"/>
  </r>
  <r>
    <x v="1664"/>
    <x v="150"/>
    <x v="7"/>
    <n v="143419307"/>
    <n v="5540246171933"/>
    <s v="CREMERIE"/>
    <d v="2022-11-02T00:00:00"/>
    <n v="1671"/>
    <s v="0"/>
    <n v="0"/>
    <n v="0"/>
  </r>
  <r>
    <x v="1665"/>
    <x v="150"/>
    <x v="7"/>
    <n v="143419307"/>
    <n v="5540246176295"/>
    <s v="CREMERIE"/>
    <d v="2022-11-02T00:00:00"/>
    <n v="5940"/>
    <s v="0"/>
    <n v="0"/>
    <n v="0"/>
  </r>
  <r>
    <x v="1666"/>
    <x v="150"/>
    <x v="7"/>
    <n v="143419307"/>
    <n v="5540246187987"/>
    <s v="CREMERIE"/>
    <d v="2022-11-02T00:00:00"/>
    <n v="3341"/>
    <s v="0"/>
    <n v="0"/>
    <n v="0"/>
  </r>
  <r>
    <x v="1667"/>
    <x v="150"/>
    <x v="7"/>
    <n v="143419307"/>
    <n v="5540246188200"/>
    <s v="CREMERIE"/>
    <d v="2022-11-02T00:00:00"/>
    <n v="1485"/>
    <s v="0"/>
    <n v="0"/>
    <n v="0"/>
  </r>
  <r>
    <x v="1668"/>
    <x v="150"/>
    <x v="7"/>
    <n v="143419308"/>
    <n v="5540246172669"/>
    <s v="CREMERIE"/>
    <d v="2022-11-02T00:00:00"/>
    <n v="140"/>
    <s v="0"/>
    <n v="0"/>
    <n v="0"/>
  </r>
  <r>
    <x v="1669"/>
    <x v="150"/>
    <x v="7"/>
    <n v="143419308"/>
    <n v="5540246172978"/>
    <s v="CREMERIE"/>
    <d v="2022-11-02T00:00:00"/>
    <n v="1671"/>
    <s v="0"/>
    <n v="0"/>
    <n v="0"/>
  </r>
  <r>
    <x v="1670"/>
    <x v="150"/>
    <x v="7"/>
    <n v="143419310"/>
    <n v="5540246173472"/>
    <s v="CREMERIE"/>
    <d v="2022-11-07T00:00:00"/>
    <n v="279"/>
    <n v="279"/>
    <n v="1"/>
    <n v="1"/>
  </r>
  <r>
    <x v="1671"/>
    <x v="150"/>
    <x v="7"/>
    <n v="143419310"/>
    <n v="5540246175047"/>
    <s v="CREMERIE"/>
    <d v="2022-11-07T00:00:00"/>
    <n v="279"/>
    <n v="279"/>
    <n v="1"/>
    <n v="1"/>
  </r>
  <r>
    <x v="1672"/>
    <x v="150"/>
    <x v="7"/>
    <n v="143419310"/>
    <n v="5540246175049"/>
    <s v="CREMERIE"/>
    <d v="2022-11-07T00:00:00"/>
    <n v="836"/>
    <n v="836"/>
    <n v="1"/>
    <n v="1"/>
  </r>
  <r>
    <x v="1673"/>
    <x v="150"/>
    <x v="7"/>
    <n v="143419310"/>
    <n v="5540246175050"/>
    <s v="CREMERIE"/>
    <d v="2022-11-07T00:00:00"/>
    <n v="557"/>
    <n v="557"/>
    <n v="1"/>
    <n v="1"/>
  </r>
  <r>
    <x v="1674"/>
    <x v="151"/>
    <x v="7"/>
    <n v="143419332"/>
    <n v="5540246171933"/>
    <s v="CREMERIE"/>
    <d v="2022-11-03T00:00:00"/>
    <n v="1114"/>
    <s v="0"/>
    <n v="0"/>
    <n v="0"/>
  </r>
  <r>
    <x v="1675"/>
    <x v="151"/>
    <x v="7"/>
    <n v="143419332"/>
    <n v="5540246176295"/>
    <s v="CREMERIE"/>
    <d v="2022-11-03T00:00:00"/>
    <n v="7424"/>
    <s v="0"/>
    <n v="0"/>
    <n v="0"/>
  </r>
  <r>
    <x v="1676"/>
    <x v="151"/>
    <x v="7"/>
    <n v="143419332"/>
    <n v="5540246187987"/>
    <s v="CREMERIE"/>
    <d v="2022-11-03T00:00:00"/>
    <n v="4455"/>
    <s v="0"/>
    <n v="0"/>
    <n v="0"/>
  </r>
  <r>
    <x v="1677"/>
    <x v="151"/>
    <x v="7"/>
    <n v="143419332"/>
    <n v="5540246188200"/>
    <s v="CREMERIE"/>
    <d v="2022-11-03T00:00:00"/>
    <n v="1485"/>
    <s v="0"/>
    <n v="0"/>
    <n v="0"/>
  </r>
  <r>
    <x v="1678"/>
    <x v="151"/>
    <x v="7"/>
    <n v="143419333"/>
    <n v="5540246172978"/>
    <s v="CREMERIE"/>
    <d v="2022-11-03T00:00:00"/>
    <n v="836"/>
    <s v="0"/>
    <n v="0"/>
    <n v="0"/>
  </r>
  <r>
    <x v="1679"/>
    <x v="151"/>
    <x v="7"/>
    <n v="143419333"/>
    <n v="5540246174174"/>
    <s v="CREMERIE"/>
    <d v="2022-11-03T00:00:00"/>
    <n v="464"/>
    <s v="0"/>
    <n v="0"/>
    <n v="0"/>
  </r>
  <r>
    <x v="1680"/>
    <x v="151"/>
    <x v="7"/>
    <n v="143419333"/>
    <n v="5540246176699"/>
    <s v="CREMERIE"/>
    <d v="2022-11-03T00:00:00"/>
    <n v="4176"/>
    <s v="0"/>
    <n v="0"/>
    <n v="0"/>
  </r>
  <r>
    <x v="1681"/>
    <x v="151"/>
    <x v="7"/>
    <n v="143419333"/>
    <n v="5540246188175"/>
    <s v="CREMERIE"/>
    <d v="2022-11-03T00:00:00"/>
    <n v="232"/>
    <s v="0"/>
    <n v="0"/>
    <n v="0"/>
  </r>
  <r>
    <x v="1682"/>
    <x v="151"/>
    <x v="7"/>
    <n v="143419343"/>
    <n v="5540246174095"/>
    <s v="CREMERIE"/>
    <d v="2022-11-10T00:00:00"/>
    <n v="140"/>
    <n v="140"/>
    <n v="1"/>
    <n v="1"/>
  </r>
  <r>
    <x v="1683"/>
    <x v="151"/>
    <x v="7"/>
    <n v="143419343"/>
    <n v="5540246175047"/>
    <s v="CREMERIE"/>
    <d v="2022-11-10T00:00:00"/>
    <n v="279"/>
    <n v="279"/>
    <n v="1"/>
    <n v="1"/>
  </r>
  <r>
    <x v="1684"/>
    <x v="151"/>
    <x v="7"/>
    <n v="143419343"/>
    <n v="5540246175049"/>
    <s v="CREMERIE"/>
    <d v="2022-11-10T00:00:00"/>
    <n v="1114"/>
    <n v="1114"/>
    <n v="1"/>
    <n v="1"/>
  </r>
  <r>
    <x v="1685"/>
    <x v="151"/>
    <x v="7"/>
    <n v="143419343"/>
    <n v="5540246175050"/>
    <s v="CREMERIE"/>
    <d v="2022-11-10T00:00:00"/>
    <n v="418"/>
    <n v="418"/>
    <n v="1"/>
    <n v="1"/>
  </r>
  <r>
    <x v="1686"/>
    <x v="152"/>
    <x v="7"/>
    <n v="143419356"/>
    <n v="5540246171933"/>
    <s v="CREMERIE"/>
    <d v="2022-11-06T00:00:00"/>
    <n v="1671"/>
    <n v="1671"/>
    <n v="1"/>
    <n v="1"/>
  </r>
  <r>
    <x v="1687"/>
    <x v="152"/>
    <x v="7"/>
    <n v="143419356"/>
    <n v="5540246176295"/>
    <s v="CREMERIE"/>
    <d v="2022-11-06T00:00:00"/>
    <n v="5940"/>
    <n v="5940"/>
    <n v="1"/>
    <n v="1"/>
  </r>
  <r>
    <x v="1688"/>
    <x v="152"/>
    <x v="7"/>
    <n v="143419356"/>
    <n v="5540246187987"/>
    <s v="CREMERIE"/>
    <d v="2022-11-06T00:00:00"/>
    <n v="4455"/>
    <n v="4455"/>
    <n v="1"/>
    <n v="1"/>
  </r>
  <r>
    <x v="1689"/>
    <x v="152"/>
    <x v="7"/>
    <n v="143419356"/>
    <n v="5540246188200"/>
    <s v="CREMERIE"/>
    <d v="2022-11-06T00:00:00"/>
    <n v="2970"/>
    <n v="2970"/>
    <n v="1"/>
    <n v="1"/>
  </r>
  <r>
    <x v="1690"/>
    <x v="152"/>
    <x v="7"/>
    <n v="143419360"/>
    <n v="5540246174174"/>
    <s v="CREMERIE"/>
    <d v="2022-11-06T00:00:00"/>
    <n v="464"/>
    <n v="464"/>
    <n v="1"/>
    <n v="1"/>
  </r>
  <r>
    <x v="1691"/>
    <x v="152"/>
    <x v="7"/>
    <n v="143419360"/>
    <n v="5540246176699"/>
    <s v="CREMERIE"/>
    <d v="2022-11-06T00:00:00"/>
    <n v="8352"/>
    <n v="8352"/>
    <n v="1"/>
    <n v="1"/>
  </r>
  <r>
    <x v="1692"/>
    <x v="152"/>
    <x v="7"/>
    <n v="143419360"/>
    <n v="5540246192102"/>
    <s v="CREMERIE"/>
    <d v="2022-11-06T00:00:00"/>
    <n v="2005"/>
    <n v="2005"/>
    <n v="1"/>
    <n v="1"/>
  </r>
  <r>
    <x v="1693"/>
    <x v="152"/>
    <x v="7"/>
    <n v="143419365"/>
    <n v="5540246186325"/>
    <s v="CREMERIE"/>
    <d v="2022-11-07T00:00:00"/>
    <n v="140"/>
    <n v="140"/>
    <n v="1"/>
    <n v="1"/>
  </r>
  <r>
    <x v="1694"/>
    <x v="152"/>
    <x v="7"/>
    <n v="143419376"/>
    <n v="5540246196148"/>
    <s v="EMBALLAGES"/>
    <d v="2022-11-10T00:00:00"/>
    <n v="780"/>
    <n v="780"/>
    <n v="1"/>
    <n v="1"/>
  </r>
  <r>
    <x v="1695"/>
    <x v="153"/>
    <x v="7"/>
    <n v="143419407"/>
    <n v="5540246172669"/>
    <s v="CREMERIE"/>
    <d v="2022-11-07T00:00:00"/>
    <n v="279"/>
    <n v="279"/>
    <n v="1"/>
    <n v="1"/>
  </r>
  <r>
    <x v="1696"/>
    <x v="153"/>
    <x v="7"/>
    <n v="143419407"/>
    <n v="5540246174174"/>
    <s v="CREMERIE"/>
    <d v="2022-11-07T00:00:00"/>
    <n v="464"/>
    <n v="464"/>
    <n v="1"/>
    <n v="1"/>
  </r>
  <r>
    <x v="1697"/>
    <x v="153"/>
    <x v="7"/>
    <n v="143419409"/>
    <n v="5540246176294"/>
    <s v="CREMERIE"/>
    <d v="2022-11-07T00:00:00"/>
    <n v="1114"/>
    <n v="1114"/>
    <n v="1"/>
    <n v="1"/>
  </r>
  <r>
    <x v="1698"/>
    <x v="153"/>
    <x v="7"/>
    <n v="143419409"/>
    <n v="5540246176295"/>
    <s v="CREMERIE"/>
    <d v="2022-11-07T00:00:00"/>
    <n v="5940"/>
    <n v="4752"/>
    <n v="0.8"/>
    <n v="0.8"/>
  </r>
  <r>
    <x v="1699"/>
    <x v="153"/>
    <x v="7"/>
    <n v="143419418"/>
    <n v="5540246195241"/>
    <s v="MIX LEGUMES"/>
    <d v="2022-11-20T00:00:00"/>
    <n v="743"/>
    <n v="743"/>
    <n v="1"/>
    <n v="1"/>
  </r>
  <r>
    <x v="1700"/>
    <x v="153"/>
    <x v="7"/>
    <n v="143419418"/>
    <n v="5540246195242"/>
    <s v="MIX LEGUMES"/>
    <d v="2022-11-20T00:00:00"/>
    <n v="743"/>
    <n v="743"/>
    <n v="1"/>
    <n v="1"/>
  </r>
  <r>
    <x v="1701"/>
    <x v="153"/>
    <x v="7"/>
    <n v="143419428"/>
    <n v="5540246195653"/>
    <s v="EMBALLAGES"/>
    <d v="2022-11-29T00:00:00"/>
    <n v="446"/>
    <n v="446"/>
    <n v="1"/>
    <n v="1"/>
  </r>
  <r>
    <x v="1702"/>
    <x v="154"/>
    <x v="7"/>
    <n v="143429435"/>
    <n v="5540246172978"/>
    <s v="CREMERIE"/>
    <d v="2022-11-08T00:00:00"/>
    <n v="1671"/>
    <n v="1671"/>
    <n v="1"/>
    <n v="1"/>
  </r>
  <r>
    <x v="1703"/>
    <x v="154"/>
    <x v="7"/>
    <n v="143429435"/>
    <n v="5540246176699"/>
    <s v="CREMERIE"/>
    <d v="2022-11-08T00:00:00"/>
    <n v="8352"/>
    <n v="8352"/>
    <n v="1"/>
    <n v="1"/>
  </r>
  <r>
    <x v="1704"/>
    <x v="154"/>
    <x v="7"/>
    <n v="143429435"/>
    <n v="5540246188175"/>
    <s v="CREMERIE"/>
    <d v="2022-11-08T00:00:00"/>
    <n v="232"/>
    <n v="232"/>
    <n v="1"/>
    <n v="1"/>
  </r>
  <r>
    <x v="1705"/>
    <x v="154"/>
    <x v="7"/>
    <n v="143429436"/>
    <n v="5540246171933"/>
    <s v="CREMERIE"/>
    <d v="2022-11-08T00:00:00"/>
    <n v="557"/>
    <n v="557"/>
    <n v="1"/>
    <n v="1"/>
  </r>
  <r>
    <x v="1706"/>
    <x v="154"/>
    <x v="7"/>
    <n v="143429442"/>
    <n v="5540246181016"/>
    <s v="VOLAILLE"/>
    <d v="2022-11-16T00:00:00"/>
    <n v="14255"/>
    <n v="14255"/>
    <n v="1"/>
    <n v="1"/>
  </r>
  <r>
    <x v="1707"/>
    <x v="154"/>
    <x v="7"/>
    <n v="143429450"/>
    <n v="5540246195943"/>
    <s v="CREMERIE"/>
    <d v="2022-11-10T00:00:00"/>
    <n v="859"/>
    <n v="859"/>
    <n v="1"/>
    <n v="1"/>
  </r>
  <r>
    <x v="1708"/>
    <x v="154"/>
    <x v="7"/>
    <n v="143429456"/>
    <n v="5540246171759"/>
    <s v="MIX LEGUMES"/>
    <d v="2022-11-13T00:00:00"/>
    <n v="3341"/>
    <n v="3341"/>
    <n v="1"/>
    <n v="1"/>
  </r>
  <r>
    <x v="1709"/>
    <x v="154"/>
    <x v="7"/>
    <n v="143429456"/>
    <n v="5540246177133"/>
    <s v="MIX LEGUMES"/>
    <d v="2022-11-13T00:00:00"/>
    <n v="7239"/>
    <n v="7239"/>
    <n v="1"/>
    <n v="1"/>
  </r>
  <r>
    <x v="1710"/>
    <x v="154"/>
    <x v="7"/>
    <n v="143429456"/>
    <n v="5540246192518"/>
    <s v="MIX LEGUMES"/>
    <d v="2022-11-13T00:00:00"/>
    <n v="17540"/>
    <n v="17540"/>
    <n v="1"/>
    <n v="1"/>
  </r>
  <r>
    <x v="1711"/>
    <x v="155"/>
    <x v="7"/>
    <n v="143429464"/>
    <n v="5540246172539"/>
    <s v="CREMERIE"/>
    <d v="2022-11-09T00:00:00"/>
    <n v="47"/>
    <n v="47"/>
    <n v="1"/>
    <n v="1"/>
  </r>
  <r>
    <x v="1712"/>
    <x v="155"/>
    <x v="7"/>
    <n v="143429465"/>
    <n v="5540246176294"/>
    <s v="CREMERIE"/>
    <d v="2022-11-09T00:00:00"/>
    <n v="1114"/>
    <n v="1114"/>
    <n v="1"/>
    <n v="1"/>
  </r>
  <r>
    <x v="1713"/>
    <x v="155"/>
    <x v="7"/>
    <n v="143429465"/>
    <n v="5540246176295"/>
    <s v="CREMERIE"/>
    <d v="2022-11-09T00:00:00"/>
    <n v="4455"/>
    <n v="4455"/>
    <n v="1"/>
    <n v="1"/>
  </r>
  <r>
    <x v="1714"/>
    <x v="155"/>
    <x v="7"/>
    <n v="143429465"/>
    <n v="5540246187987"/>
    <s v="CREMERIE"/>
    <d v="2022-11-09T00:00:00"/>
    <n v="2228"/>
    <n v="2228"/>
    <n v="1"/>
    <n v="1"/>
  </r>
  <r>
    <x v="1715"/>
    <x v="155"/>
    <x v="7"/>
    <n v="143429471"/>
    <n v="5540246192907"/>
    <s v="VOLAILLE"/>
    <d v="2022-11-16T00:00:00"/>
    <n v="11136"/>
    <s v="0"/>
    <n v="0"/>
    <n v="0"/>
  </r>
  <r>
    <x v="1716"/>
    <x v="155"/>
    <x v="7"/>
    <n v="143429472"/>
    <n v="5540246192907"/>
    <s v="VOLAILLE"/>
    <d v="2022-11-22T00:00:00"/>
    <n v="11136"/>
    <s v="0"/>
    <n v="0"/>
    <n v="0"/>
  </r>
  <r>
    <x v="1717"/>
    <x v="155"/>
    <x v="7"/>
    <n v="143429475"/>
    <n v="5540246194632"/>
    <s v="BOULANGERIE"/>
    <d v="2022-11-14T00:00:00"/>
    <n v="1337"/>
    <n v="836"/>
    <n v="0.62528047868362002"/>
    <n v="0.62528047868362002"/>
  </r>
  <r>
    <x v="1718"/>
    <x v="155"/>
    <x v="7"/>
    <n v="143429475"/>
    <n v="5540246196046"/>
    <s v="BOULANGERIE"/>
    <d v="2022-11-14T00:00:00"/>
    <n v="335"/>
    <n v="335"/>
    <n v="1"/>
    <n v="1"/>
  </r>
  <r>
    <x v="1719"/>
    <x v="155"/>
    <x v="7"/>
    <n v="143429476"/>
    <n v="5540246194632"/>
    <s v="BOULANGERIE"/>
    <d v="2022-11-17T00:00:00"/>
    <n v="919"/>
    <n v="919"/>
    <n v="1"/>
    <n v="1"/>
  </r>
  <r>
    <x v="1720"/>
    <x v="155"/>
    <x v="7"/>
    <n v="143429476"/>
    <n v="5540246196046"/>
    <s v="BOULANGERIE"/>
    <d v="2022-11-17T00:00:00"/>
    <n v="335"/>
    <n v="335"/>
    <n v="1"/>
    <n v="1"/>
  </r>
  <r>
    <x v="1721"/>
    <x v="155"/>
    <x v="7"/>
    <n v="143429477"/>
    <n v="5540246191598"/>
    <s v="CREMERIE"/>
    <d v="2022-11-10T00:00:00"/>
    <n v="1601"/>
    <n v="1601"/>
    <n v="1"/>
    <n v="1"/>
  </r>
  <r>
    <x v="1722"/>
    <x v="155"/>
    <x v="7"/>
    <n v="143429478"/>
    <n v="5540246170256"/>
    <s v="BOULANGERIE"/>
    <d v="2022-11-15T00:00:00"/>
    <n v="3174"/>
    <n v="2998"/>
    <n v="0.94454946439823562"/>
    <n v="0.94454946439823562"/>
  </r>
  <r>
    <x v="1723"/>
    <x v="155"/>
    <x v="7"/>
    <n v="143429478"/>
    <n v="5540246171888"/>
    <s v="BOULANGERIE"/>
    <d v="2022-11-15T00:00:00"/>
    <n v="520"/>
    <n v="650"/>
    <n v="1.25"/>
    <n v="1.25"/>
  </r>
  <r>
    <x v="1724"/>
    <x v="155"/>
    <x v="7"/>
    <n v="143429479"/>
    <n v="5540246170256"/>
    <s v="BOULANGERIE"/>
    <d v="2022-11-22T00:00:00"/>
    <n v="3174"/>
    <n v="3174"/>
    <n v="1"/>
    <n v="1"/>
  </r>
  <r>
    <x v="1725"/>
    <x v="155"/>
    <x v="7"/>
    <n v="143429479"/>
    <n v="5540246171888"/>
    <s v="BOULANGERIE"/>
    <d v="2022-11-22T00:00:00"/>
    <n v="520"/>
    <n v="520"/>
    <n v="1"/>
    <n v="1"/>
  </r>
  <r>
    <x v="1726"/>
    <x v="155"/>
    <x v="7"/>
    <n v="143429480"/>
    <n v="5540246173472"/>
    <s v="CREMERIE"/>
    <d v="2022-11-14T00:00:00"/>
    <n v="279"/>
    <n v="279"/>
    <n v="1"/>
    <n v="1"/>
  </r>
  <r>
    <x v="1727"/>
    <x v="155"/>
    <x v="7"/>
    <n v="143429480"/>
    <n v="5540246175049"/>
    <s v="CREMERIE"/>
    <d v="2022-11-14T00:00:00"/>
    <n v="836"/>
    <n v="836"/>
    <n v="1"/>
    <n v="1"/>
  </r>
  <r>
    <x v="1728"/>
    <x v="155"/>
    <x v="7"/>
    <n v="143429480"/>
    <n v="5540246175050"/>
    <s v="CREMERIE"/>
    <d v="2022-11-14T00:00:00"/>
    <n v="836"/>
    <n v="836"/>
    <n v="1"/>
    <n v="1"/>
  </r>
  <r>
    <x v="1729"/>
    <x v="155"/>
    <x v="9"/>
    <n v="143429483"/>
    <n v="5540246195999"/>
    <s v="MIX LEGUMES"/>
    <d v="2022-12-12T00:00:00"/>
    <n v="7517"/>
    <n v="7517"/>
    <n v="1"/>
    <n v="1"/>
  </r>
  <r>
    <x v="1730"/>
    <x v="155"/>
    <x v="7"/>
    <n v="143429490"/>
    <n v="5540246177133"/>
    <s v="MIX LEGUMES"/>
    <d v="2022-11-16T00:00:00"/>
    <n v="3898"/>
    <n v="3898"/>
    <n v="1"/>
    <n v="1"/>
  </r>
  <r>
    <x v="1731"/>
    <x v="155"/>
    <x v="7"/>
    <n v="143429490"/>
    <n v="5540246192148"/>
    <s v="MIX LEGUMES"/>
    <d v="2022-11-16T00:00:00"/>
    <n v="22272"/>
    <n v="22272"/>
    <n v="1"/>
    <n v="1"/>
  </r>
  <r>
    <x v="1732"/>
    <x v="155"/>
    <x v="7"/>
    <n v="143429490"/>
    <n v="5540246192518"/>
    <s v="MIX LEGUMES"/>
    <d v="2022-11-16T00:00:00"/>
    <n v="4385"/>
    <n v="4385"/>
    <n v="1"/>
    <n v="1"/>
  </r>
  <r>
    <x v="1733"/>
    <x v="156"/>
    <x v="7"/>
    <n v="143429508"/>
    <n v="5540246176294"/>
    <s v="CREMERIE"/>
    <d v="2022-11-10T00:00:00"/>
    <n v="1114"/>
    <n v="1114"/>
    <n v="1"/>
    <n v="1"/>
  </r>
  <r>
    <x v="1734"/>
    <x v="156"/>
    <x v="7"/>
    <n v="143429508"/>
    <n v="5540246176295"/>
    <s v="CREMERIE"/>
    <d v="2022-11-10T00:00:00"/>
    <n v="7424"/>
    <n v="7424"/>
    <n v="1"/>
    <n v="1"/>
  </r>
  <r>
    <x v="1735"/>
    <x v="156"/>
    <x v="7"/>
    <n v="143429508"/>
    <n v="5540246187987"/>
    <s v="CREMERIE"/>
    <d v="2022-11-10T00:00:00"/>
    <n v="4455"/>
    <n v="4455"/>
    <n v="1"/>
    <n v="1"/>
  </r>
  <r>
    <x v="1736"/>
    <x v="156"/>
    <x v="7"/>
    <n v="143429509"/>
    <n v="5540246172978"/>
    <s v="CREMERIE"/>
    <d v="2022-11-10T00:00:00"/>
    <n v="1671"/>
    <n v="1671"/>
    <n v="1"/>
    <n v="1"/>
  </r>
  <r>
    <x v="1737"/>
    <x v="156"/>
    <x v="7"/>
    <n v="143429509"/>
    <n v="5540246188175"/>
    <s v="CREMERIE"/>
    <d v="2022-11-10T00:00:00"/>
    <n v="232"/>
    <n v="232"/>
    <n v="1"/>
    <n v="1"/>
  </r>
  <r>
    <x v="1738"/>
    <x v="157"/>
    <x v="7"/>
    <n v="143429538"/>
    <n v="5540246172978"/>
    <s v="CREMERIE"/>
    <d v="2022-11-13T00:00:00"/>
    <n v="836"/>
    <n v="836"/>
    <n v="1"/>
    <n v="1"/>
  </r>
  <r>
    <x v="1739"/>
    <x v="157"/>
    <x v="7"/>
    <n v="143429538"/>
    <n v="5540246176699"/>
    <s v="CREMERIE"/>
    <d v="2022-11-13T00:00:00"/>
    <n v="4176"/>
    <n v="4176"/>
    <n v="1"/>
    <n v="1"/>
  </r>
  <r>
    <x v="1740"/>
    <x v="157"/>
    <x v="7"/>
    <n v="143429538"/>
    <n v="5540246192102"/>
    <s v="CREMERIE"/>
    <d v="2022-11-13T00:00:00"/>
    <n v="4009"/>
    <n v="4009"/>
    <n v="1"/>
    <n v="1"/>
  </r>
  <r>
    <x v="1741"/>
    <x v="157"/>
    <x v="7"/>
    <n v="143429539"/>
    <n v="5540246187987"/>
    <s v="CREMERIE"/>
    <d v="2022-11-13T00:00:00"/>
    <n v="6682"/>
    <n v="6682"/>
    <n v="1"/>
    <n v="1"/>
  </r>
  <r>
    <x v="1742"/>
    <x v="157"/>
    <x v="7"/>
    <n v="143429539"/>
    <n v="5540246188200"/>
    <s v="CREMERIE"/>
    <d v="2022-11-13T00:00:00"/>
    <n v="2970"/>
    <n v="2970"/>
    <n v="1"/>
    <n v="1"/>
  </r>
  <r>
    <x v="1743"/>
    <x v="157"/>
    <x v="7"/>
    <n v="143429553"/>
    <n v="5540246185429"/>
    <s v="CREMERIE"/>
    <d v="2022-11-14T00:00:00"/>
    <n v="279"/>
    <n v="279"/>
    <n v="1"/>
    <n v="1"/>
  </r>
  <r>
    <x v="1744"/>
    <x v="158"/>
    <x v="7"/>
    <n v="143429584"/>
    <n v="5540246172539"/>
    <s v="CREMERIE"/>
    <d v="2022-11-14T00:00:00"/>
    <n v="24"/>
    <n v="24"/>
    <n v="1"/>
    <n v="1"/>
  </r>
  <r>
    <x v="1745"/>
    <x v="158"/>
    <x v="7"/>
    <n v="143429584"/>
    <n v="5540246172669"/>
    <s v="CREMERIE"/>
    <d v="2022-11-14T00:00:00"/>
    <n v="140"/>
    <n v="140"/>
    <n v="1"/>
    <n v="1"/>
  </r>
  <r>
    <x v="1746"/>
    <x v="158"/>
    <x v="7"/>
    <n v="143429584"/>
    <n v="5540246172978"/>
    <s v="CREMERIE"/>
    <d v="2022-11-14T00:00:00"/>
    <n v="836"/>
    <n v="836"/>
    <n v="1"/>
    <n v="1"/>
  </r>
  <r>
    <x v="1747"/>
    <x v="158"/>
    <x v="7"/>
    <n v="143429584"/>
    <n v="5540246174174"/>
    <s v="CREMERIE"/>
    <d v="2022-11-14T00:00:00"/>
    <n v="696"/>
    <n v="696"/>
    <n v="1"/>
    <n v="1"/>
  </r>
  <r>
    <x v="1748"/>
    <x v="158"/>
    <x v="7"/>
    <n v="143429584"/>
    <n v="5540246176699"/>
    <s v="CREMERIE"/>
    <d v="2022-11-14T00:00:00"/>
    <n v="8352"/>
    <n v="8352"/>
    <n v="1"/>
    <n v="1"/>
  </r>
  <r>
    <x v="1749"/>
    <x v="158"/>
    <x v="7"/>
    <n v="143429585"/>
    <n v="5540246176294"/>
    <s v="CREMERIE"/>
    <d v="2022-11-14T00:00:00"/>
    <n v="1485"/>
    <n v="1485"/>
    <n v="1"/>
    <n v="1"/>
  </r>
  <r>
    <x v="1750"/>
    <x v="158"/>
    <x v="7"/>
    <n v="143429585"/>
    <n v="5540246176295"/>
    <s v="CREMERIE"/>
    <d v="2022-11-14T00:00:00"/>
    <n v="4455"/>
    <n v="4455"/>
    <n v="1"/>
    <n v="1"/>
  </r>
  <r>
    <x v="1751"/>
    <x v="158"/>
    <x v="7"/>
    <n v="143429585"/>
    <n v="5540246187987"/>
    <s v="CREMERIE"/>
    <d v="2022-11-14T00:00:00"/>
    <n v="4455"/>
    <n v="4455"/>
    <n v="1"/>
    <n v="1"/>
  </r>
  <r>
    <x v="1752"/>
    <x v="158"/>
    <x v="7"/>
    <n v="143429586"/>
    <n v="5540246185429"/>
    <s v="CREMERIE"/>
    <d v="2022-11-16T00:00:00"/>
    <n v="140"/>
    <n v="140"/>
    <n v="1"/>
    <n v="1"/>
  </r>
  <r>
    <x v="1753"/>
    <x v="158"/>
    <x v="7"/>
    <n v="143429586"/>
    <n v="5540246185562"/>
    <s v="CREMERIE"/>
    <d v="2022-11-16T00:00:00"/>
    <n v="209"/>
    <n v="209"/>
    <n v="1"/>
    <n v="1"/>
  </r>
  <r>
    <x v="1754"/>
    <x v="158"/>
    <x v="7"/>
    <n v="143429586"/>
    <n v="5540246186325"/>
    <s v="CREMERIE"/>
    <d v="2022-11-16T00:00:00"/>
    <n v="279"/>
    <n v="279"/>
    <n v="1"/>
    <n v="1"/>
  </r>
  <r>
    <x v="1755"/>
    <x v="158"/>
    <x v="7"/>
    <n v="143429592"/>
    <n v="5540246181061"/>
    <s v="VOLAILLE"/>
    <d v="2022-11-22T00:00:00"/>
    <n v="6615"/>
    <n v="6615"/>
    <n v="1"/>
    <n v="1"/>
  </r>
  <r>
    <x v="1756"/>
    <x v="158"/>
    <x v="7"/>
    <n v="143429592"/>
    <n v="5540246183547"/>
    <s v="VOLAILLE"/>
    <d v="2022-11-22T00:00:00"/>
    <n v="13364"/>
    <n v="13364"/>
    <n v="1"/>
    <n v="1"/>
  </r>
  <r>
    <x v="1757"/>
    <x v="158"/>
    <x v="7"/>
    <n v="143429592"/>
    <n v="5540246185278"/>
    <s v="VOLAILLE"/>
    <d v="2022-11-22T00:00:00"/>
    <n v="3358"/>
    <n v="3358"/>
    <n v="1"/>
    <n v="1"/>
  </r>
  <r>
    <x v="1758"/>
    <x v="158"/>
    <x v="7"/>
    <n v="143429593"/>
    <n v="5540246183587"/>
    <s v="MIX LEGUMES"/>
    <d v="2022-11-27T00:00:00"/>
    <n v="1003"/>
    <n v="1003"/>
    <n v="1"/>
    <n v="1"/>
  </r>
  <r>
    <x v="1759"/>
    <x v="158"/>
    <x v="7"/>
    <n v="143429593"/>
    <n v="5540246183589"/>
    <s v="MIX LEGUMES"/>
    <d v="2022-11-27T00:00:00"/>
    <n v="1300"/>
    <n v="1300"/>
    <n v="1"/>
    <n v="1"/>
  </r>
  <r>
    <x v="1760"/>
    <x v="158"/>
    <x v="7"/>
    <n v="143429599"/>
    <n v="5540246177376"/>
    <s v="BOULANGERIE"/>
    <d v="2022-11-27T00:00:00"/>
    <n v="1420"/>
    <n v="1420"/>
    <n v="1"/>
    <n v="1"/>
  </r>
  <r>
    <x v="1761"/>
    <x v="158"/>
    <x v="7"/>
    <n v="143429600"/>
    <n v="5540246180522"/>
    <s v="BOULANGERIE"/>
    <d v="2022-11-30T00:00:00"/>
    <n v="1671"/>
    <n v="1671"/>
    <n v="1"/>
    <n v="1"/>
  </r>
  <r>
    <x v="1762"/>
    <x v="158"/>
    <x v="7"/>
    <n v="143429604"/>
    <n v="5540246182684"/>
    <s v="BOULANGERIE"/>
    <d v="2022-11-27T00:00:00"/>
    <n v="232"/>
    <n v="232"/>
    <n v="1"/>
    <n v="1"/>
  </r>
  <r>
    <x v="1763"/>
    <x v="158"/>
    <x v="7"/>
    <n v="143429604"/>
    <n v="5540246183844"/>
    <s v="BOULANGERIE"/>
    <d v="2022-11-27T00:00:00"/>
    <n v="464"/>
    <n v="464"/>
    <n v="1"/>
    <n v="1"/>
  </r>
  <r>
    <x v="1764"/>
    <x v="158"/>
    <x v="7"/>
    <n v="143429604"/>
    <n v="5540246194467"/>
    <s v="BOULANGERIE"/>
    <d v="2022-11-27T00:00:00"/>
    <n v="17818"/>
    <n v="17818"/>
    <n v="1"/>
    <n v="1"/>
  </r>
  <r>
    <x v="1765"/>
    <x v="158"/>
    <x v="7"/>
    <n v="143429614"/>
    <n v="5540246183130"/>
    <s v="MIX LEGUMES"/>
    <d v="2022-11-30T00:00:00"/>
    <n v="3383"/>
    <n v="3383"/>
    <n v="1"/>
    <n v="1"/>
  </r>
  <r>
    <x v="1766"/>
    <x v="158"/>
    <x v="7"/>
    <n v="143429614"/>
    <n v="5540246183455"/>
    <s v="MIX LEGUMES"/>
    <d v="2022-11-30T00:00:00"/>
    <n v="1044"/>
    <n v="1044"/>
    <n v="1"/>
    <n v="1"/>
  </r>
  <r>
    <x v="1767"/>
    <x v="158"/>
    <x v="7"/>
    <n v="143429614"/>
    <n v="5540246183555"/>
    <s v="MIX LEGUMES"/>
    <d v="2022-11-30T00:00:00"/>
    <n v="543"/>
    <n v="543"/>
    <n v="1"/>
    <n v="1"/>
  </r>
  <r>
    <x v="1768"/>
    <x v="158"/>
    <x v="9"/>
    <n v="143429615"/>
    <n v="5540246195943"/>
    <s v="CREMERIE"/>
    <d v="2022-12-11T00:00:00"/>
    <n v="928"/>
    <n v="928"/>
    <n v="1"/>
    <n v="1"/>
  </r>
  <r>
    <x v="1769"/>
    <x v="158"/>
    <x v="9"/>
    <n v="143429615"/>
    <n v="5540246195944"/>
    <s v="CREMERIE"/>
    <d v="2022-12-11T00:00:00"/>
    <n v="928"/>
    <n v="928"/>
    <n v="1"/>
    <n v="1"/>
  </r>
  <r>
    <x v="1770"/>
    <x v="158"/>
    <x v="7"/>
    <n v="143429616"/>
    <n v="5540246183558"/>
    <s v="MIX LEGUMES"/>
    <d v="2022-11-21T00:00:00"/>
    <n v="5197"/>
    <n v="5197"/>
    <n v="1"/>
    <n v="1"/>
  </r>
  <r>
    <x v="1771"/>
    <x v="158"/>
    <x v="7"/>
    <n v="143429616"/>
    <n v="5540246192209"/>
    <s v="MIX LEGUMES"/>
    <d v="2022-11-21T00:00:00"/>
    <n v="2228"/>
    <n v="2228"/>
    <n v="1"/>
    <n v="1"/>
  </r>
  <r>
    <x v="1772"/>
    <x v="158"/>
    <x v="7"/>
    <n v="143429618"/>
    <n v="5540246190727"/>
    <s v="BOULANGERIE"/>
    <d v="2022-11-29T00:00:00"/>
    <n v="877"/>
    <n v="877"/>
    <n v="1"/>
    <n v="1"/>
  </r>
  <r>
    <x v="1773"/>
    <x v="158"/>
    <x v="9"/>
    <n v="143429651"/>
    <n v="5540246194947"/>
    <s v="EMBALLAGES"/>
    <d v="2022-12-08T00:00:00"/>
    <n v="232"/>
    <n v="232"/>
    <n v="1"/>
    <n v="1"/>
  </r>
  <r>
    <x v="1774"/>
    <x v="159"/>
    <x v="7"/>
    <n v="143439653"/>
    <n v="5540246172539"/>
    <s v="CREMERIE"/>
    <d v="2022-11-15T00:00:00"/>
    <n v="24"/>
    <n v="24"/>
    <n v="1"/>
    <n v="1"/>
  </r>
  <r>
    <x v="1775"/>
    <x v="159"/>
    <x v="7"/>
    <n v="143439653"/>
    <n v="5540246172669"/>
    <s v="CREMERIE"/>
    <d v="2022-11-15T00:00:00"/>
    <n v="140"/>
    <n v="140"/>
    <n v="1"/>
    <n v="1"/>
  </r>
  <r>
    <x v="1776"/>
    <x v="159"/>
    <x v="7"/>
    <n v="143439655"/>
    <n v="5540246176294"/>
    <s v="CREMERIE"/>
    <d v="2022-11-15T00:00:00"/>
    <n v="1485"/>
    <n v="1485"/>
    <n v="1"/>
    <n v="1"/>
  </r>
  <r>
    <x v="1777"/>
    <x v="159"/>
    <x v="7"/>
    <n v="143439655"/>
    <n v="5540246176295"/>
    <s v="CREMERIE"/>
    <d v="2022-11-15T00:00:00"/>
    <n v="4455"/>
    <n v="4455"/>
    <n v="1"/>
    <n v="1"/>
  </r>
  <r>
    <x v="1778"/>
    <x v="159"/>
    <x v="7"/>
    <n v="143439655"/>
    <n v="5540246187987"/>
    <s v="CREMERIE"/>
    <d v="2022-11-15T00:00:00"/>
    <n v="2228"/>
    <n v="2228"/>
    <n v="1"/>
    <n v="1"/>
  </r>
  <r>
    <x v="1779"/>
    <x v="159"/>
    <x v="7"/>
    <n v="143439655"/>
    <n v="5540246188200"/>
    <s v="CREMERIE"/>
    <d v="2022-11-15T00:00:00"/>
    <n v="2228"/>
    <n v="2228"/>
    <n v="1"/>
    <n v="1"/>
  </r>
  <r>
    <x v="1780"/>
    <x v="159"/>
    <x v="7"/>
    <n v="143439659"/>
    <n v="5540246173472"/>
    <s v="CREMERIE"/>
    <d v="2022-11-17T00:00:00"/>
    <n v="279"/>
    <n v="279"/>
    <n v="1"/>
    <n v="1"/>
  </r>
  <r>
    <x v="1781"/>
    <x v="159"/>
    <x v="7"/>
    <n v="143439659"/>
    <n v="5540246175049"/>
    <s v="CREMERIE"/>
    <d v="2022-11-17T00:00:00"/>
    <n v="836"/>
    <n v="836"/>
    <n v="1"/>
    <n v="1"/>
  </r>
  <r>
    <x v="1782"/>
    <x v="159"/>
    <x v="7"/>
    <n v="143439659"/>
    <n v="5540246175050"/>
    <s v="CREMERIE"/>
    <d v="2022-11-17T00:00:00"/>
    <n v="836"/>
    <n v="836"/>
    <n v="1"/>
    <n v="1"/>
  </r>
  <r>
    <x v="1783"/>
    <x v="160"/>
    <x v="7"/>
    <n v="143439679"/>
    <n v="5540246171759"/>
    <s v="MIX LEGUMES"/>
    <d v="2022-11-21T00:00:00"/>
    <n v="6682"/>
    <n v="6682"/>
    <n v="1"/>
    <n v="1"/>
  </r>
  <r>
    <x v="1784"/>
    <x v="160"/>
    <x v="7"/>
    <n v="143439679"/>
    <n v="5540246177133"/>
    <s v="MIX LEGUMES"/>
    <d v="2022-11-21T00:00:00"/>
    <n v="8909"/>
    <n v="8318"/>
    <n v="0.93366258839375915"/>
    <n v="0.93366258839375915"/>
  </r>
  <r>
    <x v="1785"/>
    <x v="160"/>
    <x v="7"/>
    <n v="143439682"/>
    <n v="5540246176699"/>
    <s v="CREMERIE"/>
    <d v="2022-11-16T00:00:00"/>
    <n v="8352"/>
    <n v="8352"/>
    <n v="1"/>
    <n v="1"/>
  </r>
  <r>
    <x v="1786"/>
    <x v="160"/>
    <x v="7"/>
    <n v="143439683"/>
    <n v="5540246176295"/>
    <s v="CREMERIE"/>
    <d v="2022-11-16T00:00:00"/>
    <n v="4455"/>
    <n v="4455"/>
    <n v="1"/>
    <n v="1"/>
  </r>
  <r>
    <x v="1787"/>
    <x v="160"/>
    <x v="7"/>
    <n v="143439690"/>
    <n v="5540246191598"/>
    <s v="CREMERIE"/>
    <d v="2022-11-20T00:00:00"/>
    <n v="1601"/>
    <n v="1601"/>
    <n v="1"/>
    <n v="1"/>
  </r>
  <r>
    <x v="1788"/>
    <x v="160"/>
    <x v="9"/>
    <n v="143439691"/>
    <n v="5540246195943"/>
    <s v="CREMERIE"/>
    <d v="2022-12-19T00:00:00"/>
    <n v="928"/>
    <n v="928"/>
    <n v="1"/>
    <n v="1"/>
  </r>
  <r>
    <x v="1789"/>
    <x v="160"/>
    <x v="9"/>
    <n v="143439691"/>
    <n v="5540246195944"/>
    <s v="CREMERIE"/>
    <d v="2022-12-19T00:00:00"/>
    <n v="928"/>
    <n v="928"/>
    <n v="1"/>
    <n v="1"/>
  </r>
  <r>
    <x v="1790"/>
    <x v="161"/>
    <x v="7"/>
    <n v="143439720"/>
    <n v="5540246172669"/>
    <s v="CREMERIE"/>
    <d v="2022-11-17T00:00:00"/>
    <n v="140"/>
    <n v="140"/>
    <n v="1"/>
    <n v="1"/>
  </r>
  <r>
    <x v="1791"/>
    <x v="161"/>
    <x v="7"/>
    <n v="143439720"/>
    <n v="5540246172978"/>
    <s v="CREMERIE"/>
    <d v="2022-11-17T00:00:00"/>
    <n v="1671"/>
    <n v="1253"/>
    <n v="0.74985038898862955"/>
    <n v="0.74985038898862955"/>
  </r>
  <r>
    <x v="1792"/>
    <x v="161"/>
    <x v="7"/>
    <n v="143439720"/>
    <n v="5540246174174"/>
    <s v="CREMERIE"/>
    <d v="2022-11-17T00:00:00"/>
    <n v="232"/>
    <n v="232"/>
    <n v="1"/>
    <n v="1"/>
  </r>
  <r>
    <x v="1793"/>
    <x v="161"/>
    <x v="7"/>
    <n v="143439720"/>
    <n v="5540246188175"/>
    <s v="CREMERIE"/>
    <d v="2022-11-17T00:00:00"/>
    <n v="232"/>
    <n v="232"/>
    <n v="1"/>
    <n v="1"/>
  </r>
  <r>
    <x v="1794"/>
    <x v="161"/>
    <x v="7"/>
    <n v="143439723"/>
    <n v="5540246171933"/>
    <s v="CREMERIE"/>
    <d v="2022-11-17T00:00:00"/>
    <n v="1671"/>
    <n v="1671"/>
    <n v="1"/>
    <n v="1"/>
  </r>
  <r>
    <x v="1795"/>
    <x v="161"/>
    <x v="7"/>
    <n v="143439723"/>
    <n v="5540246176294"/>
    <s v="CREMERIE"/>
    <d v="2022-11-17T00:00:00"/>
    <n v="743"/>
    <n v="743"/>
    <n v="1"/>
    <n v="1"/>
  </r>
  <r>
    <x v="1796"/>
    <x v="161"/>
    <x v="7"/>
    <n v="143439723"/>
    <n v="5540246176295"/>
    <s v="CREMERIE"/>
    <d v="2022-11-17T00:00:00"/>
    <n v="7424"/>
    <n v="7424"/>
    <n v="1"/>
    <n v="1"/>
  </r>
  <r>
    <x v="1797"/>
    <x v="161"/>
    <x v="7"/>
    <n v="143439723"/>
    <n v="5540246187987"/>
    <s v="CREMERIE"/>
    <d v="2022-11-17T00:00:00"/>
    <n v="4455"/>
    <n v="4455"/>
    <n v="1"/>
    <n v="1"/>
  </r>
  <r>
    <x v="1798"/>
    <x v="161"/>
    <x v="7"/>
    <n v="143439723"/>
    <n v="5540246188200"/>
    <s v="CREMERIE"/>
    <d v="2022-11-17T00:00:00"/>
    <n v="1485"/>
    <n v="1485"/>
    <n v="1"/>
    <n v="1"/>
  </r>
  <r>
    <x v="1799"/>
    <x v="161"/>
    <x v="7"/>
    <n v="143439726"/>
    <n v="5540246194632"/>
    <s v="BOULANGERIE"/>
    <d v="2022-11-22T00:00:00"/>
    <n v="1003"/>
    <n v="1003"/>
    <n v="1"/>
    <n v="1"/>
  </r>
  <r>
    <x v="1800"/>
    <x v="161"/>
    <x v="7"/>
    <n v="143439726"/>
    <n v="5540246196046"/>
    <s v="BOULANGERIE"/>
    <d v="2022-11-22T00:00:00"/>
    <n v="251"/>
    <n v="251"/>
    <n v="1"/>
    <n v="1"/>
  </r>
  <r>
    <x v="1801"/>
    <x v="161"/>
    <x v="7"/>
    <n v="143439731"/>
    <n v="5540246194632"/>
    <s v="BOULANGERIE"/>
    <d v="2022-11-24T00:00:00"/>
    <n v="1170"/>
    <n v="1170"/>
    <n v="1"/>
    <n v="1"/>
  </r>
  <r>
    <x v="1802"/>
    <x v="161"/>
    <x v="9"/>
    <n v="143439747"/>
    <n v="5540246170256"/>
    <s v="BOULANGERIE"/>
    <d v="2022-12-06T00:00:00"/>
    <n v="3174"/>
    <n v="3174"/>
    <n v="1"/>
    <n v="1"/>
  </r>
  <r>
    <x v="1803"/>
    <x v="161"/>
    <x v="9"/>
    <n v="143439747"/>
    <n v="5540246171888"/>
    <s v="BOULANGERIE"/>
    <d v="2022-12-06T00:00:00"/>
    <n v="520"/>
    <n v="520"/>
    <n v="1"/>
    <n v="1"/>
  </r>
  <r>
    <x v="1804"/>
    <x v="161"/>
    <x v="9"/>
    <n v="143439748"/>
    <n v="5540246170256"/>
    <s v="BOULANGERIE"/>
    <d v="2022-12-13T00:00:00"/>
    <n v="3174"/>
    <n v="3174"/>
    <n v="1"/>
    <n v="1"/>
  </r>
  <r>
    <x v="1805"/>
    <x v="161"/>
    <x v="9"/>
    <n v="143439748"/>
    <n v="5540246171888"/>
    <s v="BOULANGERIE"/>
    <d v="2022-12-13T00:00:00"/>
    <n v="520"/>
    <n v="520"/>
    <n v="1"/>
    <n v="1"/>
  </r>
  <r>
    <x v="1806"/>
    <x v="161"/>
    <x v="9"/>
    <n v="143439749"/>
    <n v="5540246170256"/>
    <s v="BOULANGERIE"/>
    <d v="2022-12-20T00:00:00"/>
    <n v="3174"/>
    <n v="3112"/>
    <n v="0.98046628859483298"/>
    <n v="0.98046628859483298"/>
  </r>
  <r>
    <x v="1807"/>
    <x v="161"/>
    <x v="9"/>
    <n v="143439749"/>
    <n v="5540246171888"/>
    <s v="BOULANGERIE"/>
    <d v="2022-12-20T00:00:00"/>
    <n v="520"/>
    <n v="520"/>
    <n v="1"/>
    <n v="1"/>
  </r>
  <r>
    <x v="1808"/>
    <x v="162"/>
    <x v="7"/>
    <n v="143439771"/>
    <n v="5540246172669"/>
    <s v="CREMERIE"/>
    <d v="2022-11-20T00:00:00"/>
    <n v="140"/>
    <n v="140"/>
    <n v="1"/>
    <n v="1"/>
  </r>
  <r>
    <x v="1809"/>
    <x v="162"/>
    <x v="7"/>
    <n v="143439771"/>
    <n v="5540246191594"/>
    <s v="CREMERIE"/>
    <d v="2022-11-20T00:00:00"/>
    <n v="1504"/>
    <n v="1504"/>
    <n v="1"/>
    <n v="1"/>
  </r>
  <r>
    <x v="1810"/>
    <x v="162"/>
    <x v="7"/>
    <n v="143439773"/>
    <n v="5540246171933"/>
    <s v="CREMERIE"/>
    <d v="2022-11-20T00:00:00"/>
    <n v="1114"/>
    <n v="1114"/>
    <n v="1"/>
    <n v="1"/>
  </r>
  <r>
    <x v="1811"/>
    <x v="162"/>
    <x v="7"/>
    <n v="143439773"/>
    <n v="5540246176295"/>
    <s v="CREMERIE"/>
    <d v="2022-11-20T00:00:00"/>
    <n v="8909"/>
    <n v="8909"/>
    <n v="1"/>
    <n v="1"/>
  </r>
  <r>
    <x v="1812"/>
    <x v="162"/>
    <x v="7"/>
    <n v="143439773"/>
    <n v="5540246187987"/>
    <s v="CREMERIE"/>
    <d v="2022-11-20T00:00:00"/>
    <n v="4455"/>
    <n v="4455"/>
    <n v="1"/>
    <n v="1"/>
  </r>
  <r>
    <x v="1813"/>
    <x v="162"/>
    <x v="7"/>
    <n v="143439780"/>
    <n v="5540246177133"/>
    <s v="MIX LEGUMES"/>
    <d v="2022-11-20T00:00:00"/>
    <n v="499"/>
    <n v="499"/>
    <n v="1"/>
    <n v="1"/>
  </r>
  <r>
    <x v="1814"/>
    <x v="162"/>
    <x v="7"/>
    <n v="143439780"/>
    <n v="5540246192148"/>
    <s v="MIX LEGUMES"/>
    <d v="2022-11-20T00:00:00"/>
    <n v="22272"/>
    <n v="22272"/>
    <n v="1"/>
    <n v="1"/>
  </r>
  <r>
    <x v="1815"/>
    <x v="162"/>
    <x v="7"/>
    <n v="143439787"/>
    <n v="5540246174095"/>
    <s v="CREMERIE"/>
    <d v="2022-11-22T00:00:00"/>
    <n v="140"/>
    <n v="140"/>
    <n v="1"/>
    <n v="1"/>
  </r>
  <r>
    <x v="1816"/>
    <x v="162"/>
    <x v="7"/>
    <n v="143439787"/>
    <n v="5540246175049"/>
    <s v="CREMERIE"/>
    <d v="2022-11-22T00:00:00"/>
    <n v="557"/>
    <n v="557"/>
    <n v="1"/>
    <n v="1"/>
  </r>
  <r>
    <x v="1817"/>
    <x v="162"/>
    <x v="7"/>
    <n v="143439787"/>
    <n v="5540246175050"/>
    <s v="CREMERIE"/>
    <d v="2022-11-22T00:00:00"/>
    <n v="557"/>
    <n v="557"/>
    <n v="1"/>
    <n v="1"/>
  </r>
  <r>
    <x v="1818"/>
    <x v="162"/>
    <x v="7"/>
    <n v="143439789"/>
    <n v="5540246185562"/>
    <s v="CREMERIE"/>
    <d v="2022-11-22T00:00:00"/>
    <n v="70"/>
    <n v="70"/>
    <n v="1"/>
    <n v="1"/>
  </r>
  <r>
    <x v="1819"/>
    <x v="163"/>
    <x v="7"/>
    <n v="143439803"/>
    <n v="5540246176699"/>
    <s v="CREMERIE"/>
    <d v="2022-11-21T00:00:00"/>
    <n v="8352"/>
    <n v="8352"/>
    <n v="1"/>
    <n v="1"/>
  </r>
  <r>
    <x v="1820"/>
    <x v="163"/>
    <x v="7"/>
    <n v="143439803"/>
    <n v="5540246192102"/>
    <s v="CREMERIE"/>
    <d v="2022-11-21T00:00:00"/>
    <n v="2005"/>
    <n v="2005"/>
    <n v="1"/>
    <n v="1"/>
  </r>
  <r>
    <x v="1821"/>
    <x v="163"/>
    <x v="7"/>
    <n v="143439805"/>
    <n v="5540246171933"/>
    <s v="CREMERIE"/>
    <d v="2022-11-21T00:00:00"/>
    <n v="1114"/>
    <n v="1114"/>
    <n v="1"/>
    <n v="1"/>
  </r>
  <r>
    <x v="1822"/>
    <x v="163"/>
    <x v="7"/>
    <n v="143439805"/>
    <n v="5540246176294"/>
    <s v="CREMERIE"/>
    <d v="2022-11-21T00:00:00"/>
    <n v="1485"/>
    <n v="1485"/>
    <n v="1"/>
    <n v="1"/>
  </r>
  <r>
    <x v="1823"/>
    <x v="163"/>
    <x v="7"/>
    <n v="143439805"/>
    <n v="5540246176295"/>
    <s v="CREMERIE"/>
    <d v="2022-11-21T00:00:00"/>
    <n v="8909"/>
    <n v="8909"/>
    <n v="1"/>
    <n v="1"/>
  </r>
  <r>
    <x v="1824"/>
    <x v="163"/>
    <x v="7"/>
    <n v="143439805"/>
    <n v="5540246187987"/>
    <s v="CREMERIE"/>
    <d v="2022-11-21T00:00:00"/>
    <n v="3341"/>
    <n v="3341"/>
    <n v="1"/>
    <n v="1"/>
  </r>
  <r>
    <x v="1825"/>
    <x v="163"/>
    <x v="7"/>
    <n v="143439806"/>
    <n v="5540246191598"/>
    <s v="CREMERIE"/>
    <d v="2022-11-22T00:00:00"/>
    <n v="1601"/>
    <n v="1476"/>
    <n v="0.92192379762648347"/>
    <n v="0.92192379762648347"/>
  </r>
  <r>
    <x v="1826"/>
    <x v="163"/>
    <x v="7"/>
    <n v="143439825"/>
    <n v="5540246194632"/>
    <s v="BOULANGERIE"/>
    <d v="2022-11-21T00:00:00"/>
    <n v="251"/>
    <n v="251"/>
    <n v="1"/>
    <n v="1"/>
  </r>
  <r>
    <x v="1827"/>
    <x v="163"/>
    <x v="7"/>
    <n v="143439825"/>
    <n v="5540246195250"/>
    <s v="BOULANGERIE"/>
    <d v="2022-11-21T00:00:00"/>
    <n v="65"/>
    <n v="58"/>
    <n v="0.89230769230769236"/>
    <n v="0.89230769230769236"/>
  </r>
  <r>
    <x v="1828"/>
    <x v="163"/>
    <x v="7"/>
    <n v="143439825"/>
    <n v="5540246196046"/>
    <s v="BOULANGERIE"/>
    <d v="2022-11-21T00:00:00"/>
    <n v="61"/>
    <n v="58"/>
    <n v="0.95081967213114749"/>
    <n v="0.95081967213114749"/>
  </r>
  <r>
    <x v="1829"/>
    <x v="163"/>
    <x v="7"/>
    <n v="143439827"/>
    <n v="5540246194632"/>
    <s v="BOULANGERIE"/>
    <d v="2022-11-28T00:00:00"/>
    <n v="919"/>
    <n v="919"/>
    <n v="1"/>
    <n v="1"/>
  </r>
  <r>
    <x v="1830"/>
    <x v="163"/>
    <x v="7"/>
    <n v="143439827"/>
    <n v="5540246196046"/>
    <s v="BOULANGERIE"/>
    <d v="2022-11-28T00:00:00"/>
    <n v="251"/>
    <n v="251"/>
    <n v="1"/>
    <n v="1"/>
  </r>
  <r>
    <x v="1831"/>
    <x v="163"/>
    <x v="7"/>
    <n v="143439828"/>
    <n v="5540246194632"/>
    <s v="BOULANGERIE"/>
    <d v="2022-11-30T00:00:00"/>
    <n v="1003"/>
    <n v="1003"/>
    <n v="1"/>
    <n v="1"/>
  </r>
  <r>
    <x v="1832"/>
    <x v="164"/>
    <x v="7"/>
    <n v="143449857"/>
    <n v="5540246172978"/>
    <s v="CREMERIE"/>
    <d v="2022-11-22T00:00:00"/>
    <n v="836"/>
    <n v="836"/>
    <n v="1"/>
    <n v="1"/>
  </r>
  <r>
    <x v="1833"/>
    <x v="164"/>
    <x v="7"/>
    <n v="143449860"/>
    <n v="5540246176294"/>
    <s v="CREMERIE"/>
    <d v="2022-11-22T00:00:00"/>
    <n v="743"/>
    <n v="743"/>
    <n v="1"/>
    <n v="1"/>
  </r>
  <r>
    <x v="1834"/>
    <x v="164"/>
    <x v="7"/>
    <n v="143449860"/>
    <n v="5540246176295"/>
    <s v="CREMERIE"/>
    <d v="2022-11-22T00:00:00"/>
    <n v="4455"/>
    <n v="4455"/>
    <n v="1"/>
    <n v="1"/>
  </r>
  <r>
    <x v="1835"/>
    <x v="164"/>
    <x v="7"/>
    <n v="143449860"/>
    <n v="5540246188200"/>
    <s v="CREMERIE"/>
    <d v="2022-11-22T00:00:00"/>
    <n v="1485"/>
    <n v="1485"/>
    <n v="1"/>
    <n v="1"/>
  </r>
  <r>
    <x v="1836"/>
    <x v="164"/>
    <x v="7"/>
    <n v="143449862"/>
    <n v="5540246172978"/>
    <s v="CREMERIE"/>
    <d v="2022-11-21T00:00:00"/>
    <n v="3341"/>
    <n v="3341"/>
    <n v="1"/>
    <n v="1"/>
  </r>
  <r>
    <x v="1837"/>
    <x v="164"/>
    <x v="9"/>
    <n v="143449875"/>
    <n v="5540246170256"/>
    <s v="BOULANGERIE"/>
    <d v="2022-12-27T00:00:00"/>
    <n v="3174"/>
    <n v="3174"/>
    <n v="1"/>
    <n v="1"/>
  </r>
  <r>
    <x v="1838"/>
    <x v="164"/>
    <x v="9"/>
    <n v="143449875"/>
    <n v="5540246171888"/>
    <s v="BOULANGERIE"/>
    <d v="2022-12-27T00:00:00"/>
    <n v="520"/>
    <n v="520"/>
    <n v="1"/>
    <n v="1"/>
  </r>
  <r>
    <x v="1839"/>
    <x v="164"/>
    <x v="8"/>
    <n v="143449876"/>
    <n v="5540246170256"/>
    <s v="BOULANGERIE"/>
    <d v="2023-01-03T00:00:00"/>
    <n v="3174"/>
    <s v="0"/>
    <n v="0"/>
    <n v="0"/>
  </r>
  <r>
    <x v="1840"/>
    <x v="164"/>
    <x v="8"/>
    <n v="143449876"/>
    <n v="5540246171888"/>
    <s v="BOULANGERIE"/>
    <d v="2023-01-03T00:00:00"/>
    <n v="520"/>
    <s v="0"/>
    <n v="0"/>
    <n v="0"/>
  </r>
  <r>
    <x v="1841"/>
    <x v="164"/>
    <x v="8"/>
    <n v="143449877"/>
    <n v="5540246170256"/>
    <s v="BOULANGERIE"/>
    <d v="2023-01-10T00:00:00"/>
    <n v="3174"/>
    <n v="3174"/>
    <n v="1"/>
    <n v="1"/>
  </r>
  <r>
    <x v="1842"/>
    <x v="164"/>
    <x v="8"/>
    <n v="143449877"/>
    <n v="5540246171888"/>
    <s v="BOULANGERIE"/>
    <d v="2023-01-10T00:00:00"/>
    <n v="520"/>
    <n v="390"/>
    <n v="0.75"/>
    <n v="0.75"/>
  </r>
  <r>
    <x v="1843"/>
    <x v="164"/>
    <x v="7"/>
    <n v="143449891"/>
    <n v="5540246181016"/>
    <s v="VOLAILLE"/>
    <d v="2022-11-27T00:00:00"/>
    <n v="10691"/>
    <n v="10691"/>
    <n v="1"/>
    <n v="1"/>
  </r>
  <r>
    <x v="1844"/>
    <x v="165"/>
    <x v="9"/>
    <n v="143449917"/>
    <n v="5540246183130"/>
    <s v="MIX LEGUMES"/>
    <d v="2022-12-05T00:00:00"/>
    <n v="4511"/>
    <n v="1692"/>
    <n v="0.3750831301263578"/>
    <n v="0.3750831301263578"/>
  </r>
  <r>
    <x v="1845"/>
    <x v="165"/>
    <x v="9"/>
    <n v="143449917"/>
    <n v="5540246183537"/>
    <s v="MIX LEGUMES"/>
    <d v="2022-12-05T00:00:00"/>
    <n v="961"/>
    <n v="961"/>
    <n v="1"/>
    <n v="1"/>
  </r>
  <r>
    <x v="1846"/>
    <x v="165"/>
    <x v="7"/>
    <n v="143449919"/>
    <n v="5540246172539"/>
    <s v="CREMERIE"/>
    <d v="2022-11-24T00:00:00"/>
    <n v="24"/>
    <n v="24"/>
    <n v="1"/>
    <n v="1"/>
  </r>
  <r>
    <x v="1847"/>
    <x v="165"/>
    <x v="7"/>
    <n v="143449919"/>
    <n v="5540246172669"/>
    <s v="CREMERIE"/>
    <d v="2022-11-24T00:00:00"/>
    <n v="140"/>
    <n v="140"/>
    <n v="1"/>
    <n v="1"/>
  </r>
  <r>
    <x v="1848"/>
    <x v="165"/>
    <x v="7"/>
    <n v="143449919"/>
    <n v="5540246172978"/>
    <s v="CREMERIE"/>
    <d v="2022-11-24T00:00:00"/>
    <n v="1671"/>
    <n v="752"/>
    <n v="0.45002992220227411"/>
    <n v="0.45002992220227411"/>
  </r>
  <r>
    <x v="1849"/>
    <x v="165"/>
    <x v="7"/>
    <n v="143449919"/>
    <n v="5540246174174"/>
    <s v="CREMERIE"/>
    <d v="2022-11-24T00:00:00"/>
    <n v="696"/>
    <n v="696"/>
    <n v="1"/>
    <n v="1"/>
  </r>
  <r>
    <x v="1850"/>
    <x v="165"/>
    <x v="7"/>
    <n v="143449919"/>
    <n v="5540246176699"/>
    <s v="CREMERIE"/>
    <d v="2022-11-24T00:00:00"/>
    <n v="4176"/>
    <n v="2924"/>
    <n v="0.70019157088122608"/>
    <n v="0.70019157088122608"/>
  </r>
  <r>
    <x v="1851"/>
    <x v="165"/>
    <x v="7"/>
    <n v="143449919"/>
    <n v="5540246188175"/>
    <s v="CREMERIE"/>
    <d v="2022-11-24T00:00:00"/>
    <n v="116"/>
    <n v="116"/>
    <n v="1"/>
    <n v="1"/>
  </r>
  <r>
    <x v="1852"/>
    <x v="165"/>
    <x v="7"/>
    <n v="143449919"/>
    <n v="5540246191594"/>
    <s v="CREMERIE"/>
    <d v="2022-11-24T00:00:00"/>
    <n v="1504"/>
    <n v="1476"/>
    <n v="0.9813829787234043"/>
    <n v="0.9813829787234043"/>
  </r>
  <r>
    <x v="1853"/>
    <x v="165"/>
    <x v="7"/>
    <n v="143449919"/>
    <n v="5540246191598"/>
    <s v="CREMERIE"/>
    <d v="2022-11-24T00:00:00"/>
    <n v="1601"/>
    <n v="1601"/>
    <n v="1"/>
    <n v="1"/>
  </r>
  <r>
    <x v="1854"/>
    <x v="165"/>
    <x v="7"/>
    <n v="143449922"/>
    <n v="5540246176294"/>
    <s v="CREMERIE"/>
    <d v="2022-11-24T00:00:00"/>
    <n v="743"/>
    <n v="743"/>
    <n v="1"/>
    <n v="1"/>
  </r>
  <r>
    <x v="1855"/>
    <x v="165"/>
    <x v="7"/>
    <n v="143449922"/>
    <n v="5540246187987"/>
    <s v="CREMERIE"/>
    <d v="2022-11-24T00:00:00"/>
    <n v="2228"/>
    <n v="2228"/>
    <n v="1"/>
    <n v="1"/>
  </r>
  <r>
    <x v="1856"/>
    <x v="165"/>
    <x v="7"/>
    <n v="143449922"/>
    <n v="5540246188200"/>
    <s v="CREMERIE"/>
    <d v="2022-11-24T00:00:00"/>
    <n v="1485"/>
    <n v="1485"/>
    <n v="1"/>
    <n v="1"/>
  </r>
  <r>
    <x v="1857"/>
    <x v="165"/>
    <x v="7"/>
    <n v="143449928"/>
    <n v="5540246174095"/>
    <s v="CREMERIE"/>
    <d v="2022-11-30T00:00:00"/>
    <n v="70"/>
    <n v="70"/>
    <n v="1"/>
    <n v="1"/>
  </r>
  <r>
    <x v="1858"/>
    <x v="165"/>
    <x v="7"/>
    <n v="143449928"/>
    <n v="5540246175049"/>
    <s v="CREMERIE"/>
    <d v="2022-11-30T00:00:00"/>
    <n v="557"/>
    <n v="557"/>
    <n v="1"/>
    <n v="1"/>
  </r>
  <r>
    <x v="1859"/>
    <x v="165"/>
    <x v="7"/>
    <n v="143449928"/>
    <n v="5540246175050"/>
    <s v="CREMERIE"/>
    <d v="2022-11-30T00:00:00"/>
    <n v="418"/>
    <n v="418"/>
    <n v="1"/>
    <n v="1"/>
  </r>
  <r>
    <x v="1860"/>
    <x v="165"/>
    <x v="7"/>
    <n v="143449928"/>
    <n v="5540246190743"/>
    <s v="CREMERIE"/>
    <d v="2022-11-30T00:00:00"/>
    <n v="279"/>
    <n v="279"/>
    <n v="1"/>
    <n v="1"/>
  </r>
  <r>
    <x v="1861"/>
    <x v="165"/>
    <x v="9"/>
    <n v="143449929"/>
    <n v="5540246196148"/>
    <s v="EMBALLAGES"/>
    <d v="2022-12-20T00:00:00"/>
    <n v="975"/>
    <n v="975"/>
    <n v="1"/>
    <n v="1"/>
  </r>
  <r>
    <x v="1862"/>
    <x v="165"/>
    <x v="7"/>
    <n v="143449946"/>
    <n v="5540246185429"/>
    <s v="CREMERIE"/>
    <d v="2022-11-30T00:00:00"/>
    <n v="140"/>
    <n v="140"/>
    <n v="1"/>
    <n v="1"/>
  </r>
  <r>
    <x v="1863"/>
    <x v="165"/>
    <x v="7"/>
    <n v="143449946"/>
    <n v="5540246185562"/>
    <s v="CREMERIE"/>
    <d v="2022-11-30T00:00:00"/>
    <n v="140"/>
    <n v="168"/>
    <n v="1.2"/>
    <n v="1.2"/>
  </r>
  <r>
    <x v="1864"/>
    <x v="165"/>
    <x v="7"/>
    <n v="143449946"/>
    <n v="5540246186325"/>
    <s v="CREMERIE"/>
    <d v="2022-11-30T00:00:00"/>
    <n v="140"/>
    <n v="140"/>
    <n v="1"/>
    <n v="1"/>
  </r>
  <r>
    <x v="1865"/>
    <x v="165"/>
    <x v="9"/>
    <n v="143449947"/>
    <n v="5540246194632"/>
    <s v="BOULANGERIE"/>
    <d v="2022-12-05T00:00:00"/>
    <n v="919"/>
    <n v="919"/>
    <n v="1"/>
    <n v="1"/>
  </r>
  <r>
    <x v="1866"/>
    <x v="165"/>
    <x v="9"/>
    <n v="143449947"/>
    <n v="5540246195250"/>
    <s v="BOULANGERIE"/>
    <d v="2022-12-05T00:00:00"/>
    <n v="251"/>
    <n v="251"/>
    <n v="1"/>
    <n v="1"/>
  </r>
  <r>
    <x v="1867"/>
    <x v="165"/>
    <x v="9"/>
    <n v="143449947"/>
    <n v="5540246196046"/>
    <s v="BOULANGERIE"/>
    <d v="2022-12-05T00:00:00"/>
    <n v="168"/>
    <n v="168"/>
    <n v="1"/>
    <n v="1"/>
  </r>
  <r>
    <x v="1868"/>
    <x v="165"/>
    <x v="9"/>
    <n v="143449948"/>
    <n v="5540246194632"/>
    <s v="BOULANGERIE"/>
    <d v="2022-12-08T00:00:00"/>
    <n v="2256"/>
    <n v="2256"/>
    <n v="1"/>
    <n v="1"/>
  </r>
  <r>
    <x v="1869"/>
    <x v="165"/>
    <x v="9"/>
    <n v="143449949"/>
    <n v="5540246194632"/>
    <s v="BOULANGERIE"/>
    <d v="2022-12-12T00:00:00"/>
    <n v="836"/>
    <n v="1337"/>
    <n v="1.5992822966507176"/>
    <n v="1.5992822966507176"/>
  </r>
  <r>
    <x v="1870"/>
    <x v="165"/>
    <x v="9"/>
    <n v="143449951"/>
    <n v="5540246194632"/>
    <s v="BOULANGERIE"/>
    <d v="2022-12-15T00:00:00"/>
    <n v="2172"/>
    <n v="1365"/>
    <n v="0.62845303867403313"/>
    <n v="0.62845303867403313"/>
  </r>
  <r>
    <x v="1871"/>
    <x v="165"/>
    <x v="9"/>
    <n v="143449952"/>
    <n v="5540246194632"/>
    <s v="BOULANGERIE"/>
    <d v="2022-12-19T00:00:00"/>
    <n v="1921"/>
    <n v="585"/>
    <n v="0.30452889120249871"/>
    <n v="0.30452889120249871"/>
  </r>
  <r>
    <x v="1872"/>
    <x v="165"/>
    <x v="9"/>
    <n v="143449953"/>
    <n v="5540246194632"/>
    <s v="BOULANGERIE"/>
    <d v="2022-12-27T00:00:00"/>
    <n v="2757"/>
    <n v="1086"/>
    <n v="0.39390642002176279"/>
    <n v="0.39390642002176279"/>
  </r>
  <r>
    <x v="1873"/>
    <x v="166"/>
    <x v="8"/>
    <n v="143449961"/>
    <n v="5540246192907"/>
    <s v="VOLAILLE"/>
    <d v="2023-01-04T00:00:00"/>
    <n v="3341"/>
    <n v="3248"/>
    <n v="0.97216402274768032"/>
    <n v="0.97216402274768032"/>
  </r>
  <r>
    <x v="1874"/>
    <x v="166"/>
    <x v="8"/>
    <n v="143449962"/>
    <n v="5540246192907"/>
    <s v="VOLAILLE"/>
    <d v="2023-01-26T00:00:00"/>
    <n v="11136"/>
    <n v="11136"/>
    <n v="1"/>
    <n v="1"/>
  </r>
  <r>
    <x v="1875"/>
    <x v="166"/>
    <x v="7"/>
    <n v="143449966"/>
    <n v="5540246172978"/>
    <s v="CREMERIE"/>
    <d v="2022-11-27T00:00:00"/>
    <n v="1671"/>
    <n v="1671"/>
    <n v="1"/>
    <n v="1"/>
  </r>
  <r>
    <x v="1876"/>
    <x v="166"/>
    <x v="7"/>
    <n v="143449966"/>
    <n v="5540246176699"/>
    <s v="CREMERIE"/>
    <d v="2022-11-27T00:00:00"/>
    <n v="4176"/>
    <n v="4176"/>
    <n v="1"/>
    <n v="1"/>
  </r>
  <r>
    <x v="1877"/>
    <x v="166"/>
    <x v="7"/>
    <n v="143449966"/>
    <n v="5540246188175"/>
    <s v="CREMERIE"/>
    <d v="2022-11-27T00:00:00"/>
    <n v="116"/>
    <n v="116"/>
    <n v="1"/>
    <n v="1"/>
  </r>
  <r>
    <x v="1878"/>
    <x v="166"/>
    <x v="7"/>
    <n v="143449967"/>
    <n v="5540246187987"/>
    <s v="CREMERIE"/>
    <d v="2022-11-27T00:00:00"/>
    <n v="2228"/>
    <n v="2228"/>
    <n v="1"/>
    <n v="1"/>
  </r>
  <r>
    <x v="1879"/>
    <x v="166"/>
    <x v="7"/>
    <n v="143449967"/>
    <n v="5540246188200"/>
    <s v="CREMERIE"/>
    <d v="2022-11-27T00:00:00"/>
    <n v="1485"/>
    <n v="1485"/>
    <n v="1"/>
    <n v="1"/>
  </r>
  <r>
    <x v="1880"/>
    <x v="166"/>
    <x v="9"/>
    <n v="143449971"/>
    <n v="5540246171759"/>
    <s v="MIX LEGUMES"/>
    <d v="2022-12-01T00:00:00"/>
    <n v="8352"/>
    <s v="0"/>
    <n v="0"/>
    <n v="0"/>
  </r>
  <r>
    <x v="1881"/>
    <x v="166"/>
    <x v="9"/>
    <n v="143449971"/>
    <n v="5540246192518"/>
    <s v="MIX LEGUMES"/>
    <d v="2022-12-01T00:00:00"/>
    <n v="26309"/>
    <s v="0"/>
    <n v="0"/>
    <n v="0"/>
  </r>
  <r>
    <x v="1882"/>
    <x v="166"/>
    <x v="7"/>
    <n v="143449974"/>
    <n v="5540246192148"/>
    <s v="MIX LEGUMES"/>
    <d v="2022-11-29T00:00:00"/>
    <n v="45936"/>
    <n v="45936"/>
    <n v="1"/>
    <n v="1"/>
  </r>
  <r>
    <x v="1883"/>
    <x v="166"/>
    <x v="9"/>
    <n v="143449975"/>
    <n v="5540246192148"/>
    <s v="MIX LEGUMES"/>
    <d v="2022-12-06T00:00:00"/>
    <n v="45936"/>
    <n v="45936"/>
    <n v="1"/>
    <n v="1"/>
  </r>
  <r>
    <x v="1884"/>
    <x v="166"/>
    <x v="9"/>
    <n v="143449977"/>
    <n v="5540246195943"/>
    <s v="CREMERIE"/>
    <d v="2022-12-27T00:00:00"/>
    <n v="928"/>
    <n v="928"/>
    <n v="1"/>
    <n v="1"/>
  </r>
  <r>
    <x v="1885"/>
    <x v="166"/>
    <x v="9"/>
    <n v="143449977"/>
    <n v="5540246195944"/>
    <s v="CREMERIE"/>
    <d v="2022-12-27T00:00:00"/>
    <n v="928"/>
    <n v="928"/>
    <n v="1"/>
    <n v="1"/>
  </r>
  <r>
    <x v="1886"/>
    <x v="166"/>
    <x v="8"/>
    <n v="143449978"/>
    <n v="5540246195943"/>
    <s v="CREMERIE"/>
    <d v="2023-01-02T00:00:00"/>
    <n v="928"/>
    <s v="0"/>
    <n v="0"/>
    <n v="0"/>
  </r>
  <r>
    <x v="1887"/>
    <x v="166"/>
    <x v="8"/>
    <n v="143449978"/>
    <n v="5540246195944"/>
    <s v="CREMERIE"/>
    <d v="2023-01-02T00:00:00"/>
    <n v="928"/>
    <s v="0"/>
    <n v="0"/>
    <n v="0"/>
  </r>
  <r>
    <x v="1888"/>
    <x v="166"/>
    <x v="9"/>
    <n v="143449981"/>
    <n v="5540246191596"/>
    <s v="BOULANGERIE"/>
    <d v="2022-12-07T00:00:00"/>
    <n v="223"/>
    <n v="223"/>
    <n v="1"/>
    <n v="1"/>
  </r>
  <r>
    <x v="1889"/>
    <x v="167"/>
    <x v="7"/>
    <n v="143449996"/>
    <n v="5540246171933"/>
    <s v="CREMERIE"/>
    <d v="2022-11-28T00:00:00"/>
    <n v="669"/>
    <n v="669"/>
    <n v="1"/>
    <n v="1"/>
  </r>
  <r>
    <x v="1890"/>
    <x v="167"/>
    <x v="7"/>
    <n v="143449996"/>
    <n v="5540246176295"/>
    <s v="CREMERIE"/>
    <d v="2022-11-28T00:00:00"/>
    <n v="2228"/>
    <n v="2228"/>
    <n v="1"/>
    <n v="1"/>
  </r>
  <r>
    <x v="1891"/>
    <x v="167"/>
    <x v="7"/>
    <n v="143449996"/>
    <n v="5540246187987"/>
    <s v="CREMERIE"/>
    <d v="2022-11-28T00:00:00"/>
    <n v="3341"/>
    <n v="3341"/>
    <n v="1"/>
    <n v="1"/>
  </r>
  <r>
    <x v="1892"/>
    <x v="167"/>
    <x v="9"/>
    <n v="143450004"/>
    <n v="5540246182684"/>
    <s v="BOULANGERIE"/>
    <d v="2022-12-07T00:00:00"/>
    <n v="372"/>
    <n v="372"/>
    <n v="1"/>
    <n v="1"/>
  </r>
  <r>
    <x v="1893"/>
    <x v="167"/>
    <x v="9"/>
    <n v="143450004"/>
    <n v="5540246194467"/>
    <s v="BOULANGERIE"/>
    <d v="2022-12-07T00:00:00"/>
    <n v="12473"/>
    <n v="12473"/>
    <n v="1"/>
    <n v="1"/>
  </r>
  <r>
    <x v="1894"/>
    <x v="168"/>
    <x v="7"/>
    <n v="143460020"/>
    <n v="5540246193878"/>
    <s v="VOLAILLE"/>
    <d v="2022-11-29T00:00:00"/>
    <n v="26727"/>
    <n v="22272"/>
    <n v="0.83331462565944547"/>
    <n v="0.83331462565944547"/>
  </r>
  <r>
    <x v="1895"/>
    <x v="168"/>
    <x v="7"/>
    <n v="143460029"/>
    <n v="5540246172539"/>
    <s v="CREMERIE"/>
    <d v="2022-11-29T00:00:00"/>
    <n v="24"/>
    <n v="24"/>
    <n v="1"/>
    <n v="1"/>
  </r>
  <r>
    <x v="1896"/>
    <x v="168"/>
    <x v="7"/>
    <n v="143460029"/>
    <n v="5540246172669"/>
    <s v="CREMERIE"/>
    <d v="2022-11-29T00:00:00"/>
    <n v="279"/>
    <n v="279"/>
    <n v="1"/>
    <n v="1"/>
  </r>
  <r>
    <x v="1897"/>
    <x v="168"/>
    <x v="7"/>
    <n v="143460029"/>
    <n v="5540246172978"/>
    <s v="CREMERIE"/>
    <d v="2022-11-29T00:00:00"/>
    <n v="1671"/>
    <n v="1671"/>
    <n v="1"/>
    <n v="1"/>
  </r>
  <r>
    <x v="1898"/>
    <x v="168"/>
    <x v="7"/>
    <n v="143460029"/>
    <n v="5540246174174"/>
    <s v="CREMERIE"/>
    <d v="2022-11-29T00:00:00"/>
    <n v="232"/>
    <n v="232"/>
    <n v="1"/>
    <n v="1"/>
  </r>
  <r>
    <x v="1899"/>
    <x v="168"/>
    <x v="7"/>
    <n v="143460029"/>
    <n v="5540246176699"/>
    <s v="CREMERIE"/>
    <d v="2022-11-29T00:00:00"/>
    <n v="4176"/>
    <n v="4176"/>
    <n v="1"/>
    <n v="1"/>
  </r>
  <r>
    <x v="1900"/>
    <x v="168"/>
    <x v="7"/>
    <n v="143460030"/>
    <n v="5540246171933"/>
    <s v="CREMERIE"/>
    <d v="2022-11-29T00:00:00"/>
    <n v="557"/>
    <n v="557"/>
    <n v="1"/>
    <n v="1"/>
  </r>
  <r>
    <x v="1901"/>
    <x v="168"/>
    <x v="7"/>
    <n v="143460030"/>
    <n v="5540246176295"/>
    <s v="CREMERIE"/>
    <d v="2022-11-29T00:00:00"/>
    <n v="8909"/>
    <n v="8909"/>
    <n v="1"/>
    <n v="1"/>
  </r>
  <r>
    <x v="1902"/>
    <x v="168"/>
    <x v="7"/>
    <n v="143460030"/>
    <n v="5540246187987"/>
    <s v="CREMERIE"/>
    <d v="2022-11-29T00:00:00"/>
    <n v="1671"/>
    <n v="1671"/>
    <n v="1"/>
    <n v="1"/>
  </r>
  <r>
    <x v="1903"/>
    <x v="168"/>
    <x v="9"/>
    <n v="143460035"/>
    <n v="5540246181061"/>
    <s v="VOLAILLE"/>
    <d v="2022-12-13T00:00:00"/>
    <n v="3308"/>
    <n v="1964"/>
    <n v="0.59371221281741238"/>
    <n v="0.59371221281741238"/>
  </r>
  <r>
    <x v="1904"/>
    <x v="168"/>
    <x v="9"/>
    <n v="143460035"/>
    <n v="5540246185278"/>
    <s v="VOLAILLE"/>
    <d v="2022-12-13T00:00:00"/>
    <n v="2239"/>
    <n v="2239"/>
    <n v="1"/>
    <n v="1"/>
  </r>
  <r>
    <x v="1905"/>
    <x v="168"/>
    <x v="9"/>
    <n v="143460037"/>
    <n v="5540246183130"/>
    <s v="MIX LEGUMES"/>
    <d v="2022-12-14T00:00:00"/>
    <n v="2256"/>
    <n v="2256"/>
    <n v="1"/>
    <n v="1"/>
  </r>
  <r>
    <x v="1906"/>
    <x v="168"/>
    <x v="9"/>
    <n v="143460037"/>
    <n v="5540246183538"/>
    <s v="MIX LEGUMES"/>
    <d v="2022-12-14T00:00:00"/>
    <n v="919"/>
    <n v="919"/>
    <n v="1"/>
    <n v="1"/>
  </r>
  <r>
    <x v="1907"/>
    <x v="168"/>
    <x v="9"/>
    <n v="143460044"/>
    <n v="5540246174095"/>
    <s v="CREMERIE"/>
    <d v="2022-12-06T00:00:00"/>
    <n v="140"/>
    <n v="140"/>
    <n v="1"/>
    <n v="1"/>
  </r>
  <r>
    <x v="1908"/>
    <x v="168"/>
    <x v="9"/>
    <n v="143460044"/>
    <n v="5540246175047"/>
    <s v="CREMERIE"/>
    <d v="2022-12-06T00:00:00"/>
    <n v="279"/>
    <n v="279"/>
    <n v="1"/>
    <n v="1"/>
  </r>
  <r>
    <x v="1909"/>
    <x v="168"/>
    <x v="9"/>
    <n v="143460044"/>
    <n v="5540246175049"/>
    <s v="CREMERIE"/>
    <d v="2022-12-06T00:00:00"/>
    <n v="557"/>
    <n v="557"/>
    <n v="1"/>
    <n v="1"/>
  </r>
  <r>
    <x v="1910"/>
    <x v="168"/>
    <x v="9"/>
    <n v="143460044"/>
    <n v="5540246190743"/>
    <s v="CREMERIE"/>
    <d v="2022-12-06T00:00:00"/>
    <n v="279"/>
    <n v="279"/>
    <n v="1"/>
    <n v="1"/>
  </r>
  <r>
    <x v="1911"/>
    <x v="168"/>
    <x v="9"/>
    <n v="143460045"/>
    <n v="5540246183587"/>
    <s v="MIX LEGUMES"/>
    <d v="2022-12-07T00:00:00"/>
    <n v="502"/>
    <n v="502"/>
    <n v="1"/>
    <n v="1"/>
  </r>
  <r>
    <x v="1912"/>
    <x v="168"/>
    <x v="9"/>
    <n v="143460045"/>
    <n v="5540246183589"/>
    <s v="MIX LEGUMES"/>
    <d v="2022-12-07T00:00:00"/>
    <n v="650"/>
    <n v="650"/>
    <n v="1"/>
    <n v="1"/>
  </r>
  <r>
    <x v="1913"/>
    <x v="168"/>
    <x v="9"/>
    <n v="143460045"/>
    <n v="5540246186352"/>
    <s v="MIX LEGUMES"/>
    <d v="2022-12-07T00:00:00"/>
    <n v="1880"/>
    <n v="1880"/>
    <n v="1"/>
    <n v="1"/>
  </r>
  <r>
    <x v="1914"/>
    <x v="168"/>
    <x v="9"/>
    <n v="143460047"/>
    <n v="5540246183558"/>
    <s v="MIX LEGUMES"/>
    <d v="2022-12-11T00:00:00"/>
    <n v="2599"/>
    <n v="2784"/>
    <n v="1.0711812235475182"/>
    <n v="1.0711812235475182"/>
  </r>
  <r>
    <x v="1915"/>
    <x v="168"/>
    <x v="9"/>
    <n v="143460047"/>
    <n v="5540246192209"/>
    <s v="MIX LEGUMES"/>
    <d v="2022-12-11T00:00:00"/>
    <n v="2228"/>
    <n v="2228"/>
    <n v="1"/>
    <n v="1"/>
  </r>
  <r>
    <x v="1916"/>
    <x v="168"/>
    <x v="9"/>
    <n v="143460047"/>
    <n v="5540246192462"/>
    <s v="MIX LEGUMES"/>
    <d v="2022-12-11T00:00:00"/>
    <n v="1114"/>
    <n v="1114"/>
    <n v="1"/>
    <n v="1"/>
  </r>
  <r>
    <x v="1917"/>
    <x v="168"/>
    <x v="9"/>
    <n v="143460047"/>
    <n v="5540246192594"/>
    <s v="MIX LEGUMES"/>
    <d v="2022-12-11T00:00:00"/>
    <n v="743"/>
    <n v="743"/>
    <n v="1"/>
    <n v="1"/>
  </r>
  <r>
    <x v="1918"/>
    <x v="168"/>
    <x v="9"/>
    <n v="143460047"/>
    <n v="5540246192831"/>
    <s v="MIX LEGUMES"/>
    <d v="2022-12-11T00:00:00"/>
    <n v="1300"/>
    <n v="1300"/>
    <n v="1"/>
    <n v="1"/>
  </r>
  <r>
    <x v="1919"/>
    <x v="168"/>
    <x v="9"/>
    <n v="143460048"/>
    <n v="5540246187995"/>
    <s v="EMBALLAGES"/>
    <d v="2022-12-08T00:00:00"/>
    <n v="1337"/>
    <n v="1318"/>
    <n v="0.98578908002991772"/>
    <n v="0.98578908002991772"/>
  </r>
  <r>
    <x v="1920"/>
    <x v="168"/>
    <x v="9"/>
    <n v="143460051"/>
    <n v="5540246177133"/>
    <s v="MIX LEGUMES"/>
    <d v="2022-12-14T00:00:00"/>
    <n v="18375"/>
    <n v="18375"/>
    <n v="1"/>
    <n v="1"/>
  </r>
  <r>
    <x v="1921"/>
    <x v="168"/>
    <x v="9"/>
    <n v="143460052"/>
    <n v="5540246192148"/>
    <s v="MIX LEGUMES"/>
    <d v="2022-12-14T00:00:00"/>
    <n v="45936"/>
    <n v="45936"/>
    <n v="1"/>
    <n v="1"/>
  </r>
  <r>
    <x v="1922"/>
    <x v="168"/>
    <x v="9"/>
    <n v="143460054"/>
    <n v="5540246194632"/>
    <s v="BOULANGERIE"/>
    <d v="2022-12-27T00:00:00"/>
    <n v="2757"/>
    <n v="1056"/>
    <n v="0.38302502720348203"/>
    <n v="0.38302502720348203"/>
  </r>
  <r>
    <x v="1923"/>
    <x v="168"/>
    <x v="9"/>
    <n v="143460056"/>
    <n v="5540246185429"/>
    <s v="CREMERIE"/>
    <d v="2022-12-06T00:00:00"/>
    <n v="70"/>
    <n v="70"/>
    <n v="1"/>
    <n v="1"/>
  </r>
  <r>
    <x v="1924"/>
    <x v="169"/>
    <x v="7"/>
    <n v="143460070"/>
    <n v="5540246174174"/>
    <s v="CREMERIE"/>
    <d v="2022-11-30T00:00:00"/>
    <n v="464"/>
    <n v="464"/>
    <n v="1"/>
    <n v="1"/>
  </r>
  <r>
    <x v="1925"/>
    <x v="169"/>
    <x v="7"/>
    <n v="143460070"/>
    <n v="5540246176699"/>
    <s v="CREMERIE"/>
    <d v="2022-11-30T00:00:00"/>
    <n v="4176"/>
    <n v="3968"/>
    <n v="0.95019157088122608"/>
    <n v="0.95019157088122608"/>
  </r>
  <r>
    <x v="1926"/>
    <x v="169"/>
    <x v="7"/>
    <n v="143460070"/>
    <n v="5540246188175"/>
    <s v="CREMERIE"/>
    <d v="2022-11-30T00:00:00"/>
    <n v="464"/>
    <n v="464"/>
    <n v="1"/>
    <n v="1"/>
  </r>
  <r>
    <x v="1927"/>
    <x v="169"/>
    <x v="7"/>
    <n v="143460070"/>
    <n v="5540246192102"/>
    <s v="CREMERIE"/>
    <d v="2022-11-30T00:00:00"/>
    <n v="2005"/>
    <n v="2005"/>
    <n v="1"/>
    <n v="1"/>
  </r>
  <r>
    <x v="1928"/>
    <x v="169"/>
    <x v="7"/>
    <n v="143460073"/>
    <n v="5540246171933"/>
    <s v="CREMERIE"/>
    <d v="2022-11-30T00:00:00"/>
    <n v="1114"/>
    <n v="1114"/>
    <n v="1"/>
    <n v="1"/>
  </r>
  <r>
    <x v="1929"/>
    <x v="169"/>
    <x v="7"/>
    <n v="143460073"/>
    <n v="5540246176294"/>
    <s v="CREMERIE"/>
    <d v="2022-11-30T00:00:00"/>
    <n v="743"/>
    <n v="743"/>
    <n v="1"/>
    <n v="1"/>
  </r>
  <r>
    <x v="1930"/>
    <x v="169"/>
    <x v="7"/>
    <n v="143460073"/>
    <n v="5540246187987"/>
    <s v="CREMERIE"/>
    <d v="2022-11-30T00:00:00"/>
    <n v="3341"/>
    <n v="3341"/>
    <n v="1"/>
    <n v="1"/>
  </r>
  <r>
    <x v="1931"/>
    <x v="169"/>
    <x v="7"/>
    <n v="143460073"/>
    <n v="5540246188200"/>
    <s v="CREMERIE"/>
    <d v="2022-11-30T00:00:00"/>
    <n v="1485"/>
    <n v="1485"/>
    <n v="1"/>
    <n v="1"/>
  </r>
  <r>
    <x v="1932"/>
    <x v="169"/>
    <x v="9"/>
    <n v="143460075"/>
    <n v="5540246194632"/>
    <s v="BOULANGERIE"/>
    <d v="2022-12-18T00:00:00"/>
    <n v="502"/>
    <n v="293"/>
    <n v="0.58366533864541836"/>
    <n v="0.58366533864541836"/>
  </r>
  <r>
    <x v="1933"/>
    <x v="169"/>
    <x v="9"/>
    <n v="143460075"/>
    <n v="5540246195250"/>
    <s v="BOULANGERIE"/>
    <d v="2022-12-18T00:00:00"/>
    <n v="168"/>
    <n v="121"/>
    <n v="0.72023809523809523"/>
    <n v="0.72023809523809523"/>
  </r>
  <r>
    <x v="1934"/>
    <x v="169"/>
    <x v="9"/>
    <n v="143460075"/>
    <n v="5540246196046"/>
    <s v="BOULANGERIE"/>
    <d v="2022-12-18T00:00:00"/>
    <n v="418"/>
    <n v="84"/>
    <n v="0.20095693779904306"/>
    <n v="0.20095693779904306"/>
  </r>
  <r>
    <x v="1935"/>
    <x v="170"/>
    <x v="9"/>
    <n v="143460091"/>
    <n v="5540246172669"/>
    <s v="CREMERIE"/>
    <d v="2022-12-01T00:00:00"/>
    <n v="209"/>
    <s v="0"/>
    <n v="0"/>
    <n v="0"/>
  </r>
  <r>
    <x v="1936"/>
    <x v="170"/>
    <x v="9"/>
    <n v="143460091"/>
    <n v="5540246174174"/>
    <s v="CREMERIE"/>
    <d v="2022-12-01T00:00:00"/>
    <n v="232"/>
    <s v="0"/>
    <n v="0"/>
    <n v="0"/>
  </r>
  <r>
    <x v="1937"/>
    <x v="170"/>
    <x v="9"/>
    <n v="143460091"/>
    <n v="5540246176699"/>
    <s v="CREMERIE"/>
    <d v="2022-12-01T00:00:00"/>
    <n v="8352"/>
    <s v="0"/>
    <n v="0"/>
    <n v="0"/>
  </r>
  <r>
    <x v="1938"/>
    <x v="170"/>
    <x v="9"/>
    <n v="143460091"/>
    <n v="5540246192102"/>
    <s v="CREMERIE"/>
    <d v="2022-12-01T00:00:00"/>
    <n v="2005"/>
    <s v="0"/>
    <n v="0"/>
    <n v="0"/>
  </r>
  <r>
    <x v="1939"/>
    <x v="170"/>
    <x v="9"/>
    <n v="143460092"/>
    <n v="5540246171933"/>
    <s v="CREMERIE"/>
    <d v="2022-12-01T00:00:00"/>
    <n v="1114"/>
    <s v="0"/>
    <n v="0"/>
    <n v="0"/>
  </r>
  <r>
    <x v="1940"/>
    <x v="170"/>
    <x v="9"/>
    <n v="143460092"/>
    <n v="5540246176295"/>
    <s v="CREMERIE"/>
    <d v="2022-12-01T00:00:00"/>
    <n v="5940"/>
    <s v="0"/>
    <n v="0"/>
    <n v="0"/>
  </r>
  <r>
    <x v="1941"/>
    <x v="170"/>
    <x v="9"/>
    <n v="143460092"/>
    <n v="5540246187987"/>
    <s v="CREMERIE"/>
    <d v="2022-12-01T00:00:00"/>
    <n v="4455"/>
    <s v="0"/>
    <n v="0"/>
    <n v="0"/>
  </r>
  <r>
    <x v="1942"/>
    <x v="170"/>
    <x v="9"/>
    <n v="143460092"/>
    <n v="5540246188200"/>
    <s v="CREMERIE"/>
    <d v="2022-12-01T00:00:00"/>
    <n v="743"/>
    <s v="0"/>
    <n v="0"/>
    <n v="0"/>
  </r>
  <r>
    <x v="1943"/>
    <x v="170"/>
    <x v="9"/>
    <n v="143460095"/>
    <n v="5540246175049"/>
    <s v="CREMERIE"/>
    <d v="2022-12-08T00:00:00"/>
    <n v="836"/>
    <n v="836"/>
    <n v="1"/>
    <n v="1"/>
  </r>
  <r>
    <x v="1944"/>
    <x v="170"/>
    <x v="9"/>
    <n v="143460096"/>
    <n v="5540246192148"/>
    <s v="MIX LEGUMES"/>
    <d v="2022-12-21T00:00:00"/>
    <n v="45936"/>
    <n v="45936"/>
    <n v="1"/>
    <n v="1"/>
  </r>
  <r>
    <x v="1945"/>
    <x v="170"/>
    <x v="9"/>
    <n v="143460107"/>
    <n v="5540246196466"/>
    <s v="BOULANGERIE"/>
    <d v="2022-12-06T00:00:00"/>
    <n v="1782"/>
    <n v="1782"/>
    <n v="1"/>
    <n v="1"/>
  </r>
  <r>
    <x v="1946"/>
    <x v="170"/>
    <x v="9"/>
    <n v="143460135"/>
    <n v="5540246183547"/>
    <s v="VOLAILLE"/>
    <d v="2022-12-13T00:00:00"/>
    <n v="8909"/>
    <n v="8909"/>
    <n v="1"/>
    <n v="1"/>
  </r>
  <r>
    <x v="1947"/>
    <x v="171"/>
    <x v="9"/>
    <n v="143460152"/>
    <n v="5540246171933"/>
    <s v="CREMERIE"/>
    <d v="2022-12-05T00:00:00"/>
    <n v="2228"/>
    <n v="2116"/>
    <n v="0.9497307001795332"/>
    <n v="0.9497307001795332"/>
  </r>
  <r>
    <x v="1948"/>
    <x v="171"/>
    <x v="9"/>
    <n v="143460152"/>
    <n v="5540246176294"/>
    <s v="CREMERIE"/>
    <d v="2022-12-05T00:00:00"/>
    <n v="743"/>
    <n v="743"/>
    <n v="1"/>
    <n v="1"/>
  </r>
  <r>
    <x v="1949"/>
    <x v="171"/>
    <x v="9"/>
    <n v="143460152"/>
    <n v="5540246176295"/>
    <s v="CREMERIE"/>
    <d v="2022-12-05T00:00:00"/>
    <n v="4455"/>
    <n v="4455"/>
    <n v="1"/>
    <n v="1"/>
  </r>
  <r>
    <x v="1950"/>
    <x v="171"/>
    <x v="9"/>
    <n v="143460152"/>
    <n v="5540246187987"/>
    <s v="CREMERIE"/>
    <d v="2022-12-05T00:00:00"/>
    <n v="6682"/>
    <n v="6682"/>
    <n v="1"/>
    <n v="1"/>
  </r>
  <r>
    <x v="1951"/>
    <x v="171"/>
    <x v="9"/>
    <n v="143460152"/>
    <n v="5540246188200"/>
    <s v="CREMERIE"/>
    <d v="2022-12-05T00:00:00"/>
    <n v="1485"/>
    <n v="1485"/>
    <n v="1"/>
    <n v="1"/>
  </r>
  <r>
    <x v="1952"/>
    <x v="171"/>
    <x v="9"/>
    <n v="143460153"/>
    <n v="5540246172539"/>
    <s v="CREMERIE"/>
    <d v="2022-12-05T00:00:00"/>
    <n v="47"/>
    <n v="47"/>
    <n v="1"/>
    <n v="1"/>
  </r>
  <r>
    <x v="1953"/>
    <x v="171"/>
    <x v="9"/>
    <n v="143460153"/>
    <n v="5540246172669"/>
    <s v="CREMERIE"/>
    <d v="2022-12-05T00:00:00"/>
    <n v="279"/>
    <n v="279"/>
    <n v="1"/>
    <n v="1"/>
  </r>
  <r>
    <x v="1954"/>
    <x v="171"/>
    <x v="9"/>
    <n v="143460153"/>
    <n v="5540246172978"/>
    <s v="CREMERIE"/>
    <d v="2022-12-05T00:00:00"/>
    <n v="1671"/>
    <n v="1671"/>
    <n v="1"/>
    <n v="1"/>
  </r>
  <r>
    <x v="1955"/>
    <x v="171"/>
    <x v="9"/>
    <n v="143460153"/>
    <n v="5540246174174"/>
    <s v="CREMERIE"/>
    <d v="2022-12-05T00:00:00"/>
    <n v="232"/>
    <n v="232"/>
    <n v="1"/>
    <n v="1"/>
  </r>
  <r>
    <x v="1956"/>
    <x v="171"/>
    <x v="9"/>
    <n v="143460153"/>
    <n v="5540246176699"/>
    <s v="CREMERIE"/>
    <d v="2022-12-05T00:00:00"/>
    <n v="4176"/>
    <n v="4176"/>
    <n v="1"/>
    <n v="1"/>
  </r>
  <r>
    <x v="1957"/>
    <x v="171"/>
    <x v="9"/>
    <n v="143460157"/>
    <n v="5540246185562"/>
    <s v="CREMERIE"/>
    <d v="2022-12-08T00:00:00"/>
    <n v="140"/>
    <n v="140"/>
    <n v="1"/>
    <n v="1"/>
  </r>
  <r>
    <x v="1958"/>
    <x v="171"/>
    <x v="9"/>
    <n v="143460157"/>
    <n v="5540246186325"/>
    <s v="CREMERIE"/>
    <d v="2022-12-08T00:00:00"/>
    <n v="279"/>
    <n v="279"/>
    <n v="1"/>
    <n v="1"/>
  </r>
  <r>
    <x v="1959"/>
    <x v="171"/>
    <x v="9"/>
    <n v="143460158"/>
    <n v="5540246175047"/>
    <s v="CREMERIE"/>
    <d v="2022-12-08T00:00:00"/>
    <n v="279"/>
    <n v="279"/>
    <n v="1"/>
    <n v="1"/>
  </r>
  <r>
    <x v="1960"/>
    <x v="172"/>
    <x v="9"/>
    <n v="143460199"/>
    <n v="5540246176294"/>
    <s v="CREMERIE"/>
    <d v="2022-12-06T00:00:00"/>
    <n v="2228"/>
    <n v="2228"/>
    <n v="1"/>
    <n v="1"/>
  </r>
  <r>
    <x v="1961"/>
    <x v="172"/>
    <x v="9"/>
    <n v="143460199"/>
    <n v="5540246176295"/>
    <s v="CREMERIE"/>
    <d v="2022-12-06T00:00:00"/>
    <n v="4455"/>
    <n v="4084"/>
    <n v="0.91672278338945001"/>
    <n v="0.91672278338945001"/>
  </r>
  <r>
    <x v="1962"/>
    <x v="172"/>
    <x v="9"/>
    <n v="143460199"/>
    <n v="5540246187987"/>
    <s v="CREMERIE"/>
    <d v="2022-12-06T00:00:00"/>
    <n v="4455"/>
    <n v="4455"/>
    <n v="1"/>
    <n v="1"/>
  </r>
  <r>
    <x v="1963"/>
    <x v="172"/>
    <x v="9"/>
    <n v="143460199"/>
    <n v="5540246188200"/>
    <s v="CREMERIE"/>
    <d v="2022-12-06T00:00:00"/>
    <n v="743"/>
    <n v="743"/>
    <n v="1"/>
    <n v="1"/>
  </r>
  <r>
    <x v="1964"/>
    <x v="172"/>
    <x v="9"/>
    <n v="143460200"/>
    <n v="5540246172978"/>
    <s v="CREMERIE"/>
    <d v="2022-12-06T00:00:00"/>
    <n v="1671"/>
    <n v="1671"/>
    <n v="1"/>
    <n v="1"/>
  </r>
  <r>
    <x v="1965"/>
    <x v="172"/>
    <x v="9"/>
    <n v="143460200"/>
    <n v="5540246176699"/>
    <s v="CREMERIE"/>
    <d v="2022-12-06T00:00:00"/>
    <n v="8352"/>
    <n v="8352"/>
    <n v="1"/>
    <n v="1"/>
  </r>
  <r>
    <x v="1966"/>
    <x v="173"/>
    <x v="9"/>
    <n v="143470228"/>
    <n v="5540246172669"/>
    <s v="CREMERIE"/>
    <d v="2022-12-07T00:00:00"/>
    <n v="279"/>
    <n v="279"/>
    <n v="1"/>
    <n v="1"/>
  </r>
  <r>
    <x v="1967"/>
    <x v="173"/>
    <x v="9"/>
    <n v="143470228"/>
    <n v="5540246176699"/>
    <s v="CREMERIE"/>
    <d v="2022-12-07T00:00:00"/>
    <n v="8352"/>
    <n v="3341"/>
    <n v="0.40002394636015326"/>
    <n v="0.40002394636015326"/>
  </r>
  <r>
    <x v="1968"/>
    <x v="173"/>
    <x v="9"/>
    <n v="143470229"/>
    <n v="5540246176295"/>
    <s v="CREMERIE"/>
    <d v="2022-12-07T00:00:00"/>
    <n v="7424"/>
    <n v="7424"/>
    <n v="1"/>
    <n v="1"/>
  </r>
  <r>
    <x v="1969"/>
    <x v="173"/>
    <x v="9"/>
    <n v="143470229"/>
    <n v="5540246187987"/>
    <s v="CREMERIE"/>
    <d v="2022-12-07T00:00:00"/>
    <n v="4455"/>
    <n v="4455"/>
    <n v="1"/>
    <n v="1"/>
  </r>
  <r>
    <x v="1970"/>
    <x v="173"/>
    <x v="9"/>
    <n v="143470229"/>
    <n v="5540246188200"/>
    <s v="CREMERIE"/>
    <d v="2022-12-07T00:00:00"/>
    <n v="1114"/>
    <n v="1114"/>
    <n v="1"/>
    <n v="1"/>
  </r>
  <r>
    <x v="1971"/>
    <x v="173"/>
    <x v="9"/>
    <n v="143470230"/>
    <n v="5540246175049"/>
    <s v="CREMERIE"/>
    <d v="2022-12-13T00:00:00"/>
    <n v="1114"/>
    <n v="1114"/>
    <n v="1"/>
    <n v="1"/>
  </r>
  <r>
    <x v="1972"/>
    <x v="173"/>
    <x v="9"/>
    <n v="143470230"/>
    <n v="5540246175050"/>
    <s v="CREMERIE"/>
    <d v="2022-12-13T00:00:00"/>
    <n v="1114"/>
    <n v="1114"/>
    <n v="1"/>
    <n v="1"/>
  </r>
  <r>
    <x v="1973"/>
    <x v="173"/>
    <x v="9"/>
    <n v="143470230"/>
    <n v="5540246190743"/>
    <s v="CREMERIE"/>
    <d v="2022-12-13T00:00:00"/>
    <n v="279"/>
    <n v="279"/>
    <n v="1"/>
    <n v="1"/>
  </r>
  <r>
    <x v="1974"/>
    <x v="173"/>
    <x v="9"/>
    <n v="143470246"/>
    <n v="5540246182684"/>
    <s v="BOULANGERIE"/>
    <d v="2022-12-15T00:00:00"/>
    <n v="140"/>
    <n v="140"/>
    <n v="1"/>
    <n v="1"/>
  </r>
  <r>
    <x v="1975"/>
    <x v="173"/>
    <x v="9"/>
    <n v="143470246"/>
    <n v="5540246183844"/>
    <s v="BOULANGERIE"/>
    <d v="2022-12-15T00:00:00"/>
    <n v="186"/>
    <n v="186"/>
    <n v="1"/>
    <n v="1"/>
  </r>
  <r>
    <x v="1976"/>
    <x v="173"/>
    <x v="9"/>
    <n v="143470246"/>
    <n v="5540246194467"/>
    <s v="BOULANGERIE"/>
    <d v="2022-12-15T00:00:00"/>
    <n v="12473"/>
    <n v="12473"/>
    <n v="1"/>
    <n v="1"/>
  </r>
  <r>
    <x v="1977"/>
    <x v="173"/>
    <x v="9"/>
    <n v="143470255"/>
    <n v="5540246171759"/>
    <s v="MIX LEGUMES"/>
    <d v="2022-12-25T00:00:00"/>
    <n v="3341"/>
    <n v="3341"/>
    <n v="1"/>
    <n v="1"/>
  </r>
  <r>
    <x v="1978"/>
    <x v="173"/>
    <x v="9"/>
    <n v="143470255"/>
    <n v="5540246177133"/>
    <s v="MIX LEGUMES"/>
    <d v="2022-12-25T00:00:00"/>
    <n v="10023"/>
    <n v="10023"/>
    <n v="1"/>
    <n v="1"/>
  </r>
  <r>
    <x v="1979"/>
    <x v="173"/>
    <x v="9"/>
    <n v="143470255"/>
    <n v="5540246192148"/>
    <s v="MIX LEGUMES"/>
    <d v="2022-12-25T00:00:00"/>
    <n v="6960"/>
    <n v="6960"/>
    <n v="1"/>
    <n v="1"/>
  </r>
  <r>
    <x v="1980"/>
    <x v="173"/>
    <x v="9"/>
    <n v="143470255"/>
    <n v="5540246192518"/>
    <s v="MIX LEGUMES"/>
    <d v="2022-12-25T00:00:00"/>
    <n v="5847"/>
    <n v="5847"/>
    <n v="1"/>
    <n v="1"/>
  </r>
  <r>
    <x v="1981"/>
    <x v="174"/>
    <x v="9"/>
    <n v="143470275"/>
    <n v="5540246176294"/>
    <s v="CREMERIE"/>
    <d v="2022-12-08T00:00:00"/>
    <n v="1485"/>
    <n v="1485"/>
    <n v="1"/>
    <n v="1"/>
  </r>
  <r>
    <x v="1982"/>
    <x v="174"/>
    <x v="9"/>
    <n v="143470275"/>
    <n v="5540246176295"/>
    <s v="CREMERIE"/>
    <d v="2022-12-08T00:00:00"/>
    <n v="7424"/>
    <n v="7424"/>
    <n v="1"/>
    <n v="1"/>
  </r>
  <r>
    <x v="1983"/>
    <x v="174"/>
    <x v="9"/>
    <n v="143470275"/>
    <n v="5540246187987"/>
    <s v="CREMERIE"/>
    <d v="2022-12-08T00:00:00"/>
    <n v="4455"/>
    <n v="4455"/>
    <n v="1"/>
    <n v="1"/>
  </r>
  <r>
    <x v="1984"/>
    <x v="174"/>
    <x v="9"/>
    <n v="143470276"/>
    <n v="5540246174174"/>
    <s v="CREMERIE"/>
    <d v="2022-12-08T00:00:00"/>
    <n v="232"/>
    <n v="232"/>
    <n v="1"/>
    <n v="1"/>
  </r>
  <r>
    <x v="1985"/>
    <x v="174"/>
    <x v="9"/>
    <n v="143470276"/>
    <n v="5540246176699"/>
    <s v="CREMERIE"/>
    <d v="2022-12-08T00:00:00"/>
    <n v="8352"/>
    <n v="8352"/>
    <n v="1"/>
    <n v="1"/>
  </r>
  <r>
    <x v="1986"/>
    <x v="174"/>
    <x v="9"/>
    <n v="143470276"/>
    <n v="5540246192102"/>
    <s v="CREMERIE"/>
    <d v="2022-12-08T00:00:00"/>
    <n v="4009"/>
    <n v="4009"/>
    <n v="1"/>
    <n v="1"/>
  </r>
  <r>
    <x v="1987"/>
    <x v="174"/>
    <x v="8"/>
    <n v="143470313"/>
    <n v="5540246194632"/>
    <s v="BOULANGERIE"/>
    <d v="2023-01-03T00:00:00"/>
    <n v="919"/>
    <s v="0"/>
    <n v="0"/>
    <n v="0"/>
  </r>
  <r>
    <x v="1988"/>
    <x v="174"/>
    <x v="9"/>
    <n v="143470317"/>
    <n v="5540246194467"/>
    <s v="BOULANGERIE"/>
    <d v="2022-12-22T00:00:00"/>
    <n v="58799"/>
    <n v="58743"/>
    <n v="0.99904760285038863"/>
    <n v="0.99904760285038863"/>
  </r>
  <r>
    <x v="1989"/>
    <x v="175"/>
    <x v="9"/>
    <n v="143470330"/>
    <n v="5540246174174"/>
    <s v="CREMERIE"/>
    <d v="2022-12-11T00:00:00"/>
    <n v="464"/>
    <n v="464"/>
    <n v="1"/>
    <n v="1"/>
  </r>
  <r>
    <x v="1990"/>
    <x v="175"/>
    <x v="9"/>
    <n v="143470332"/>
    <n v="5540246176295"/>
    <s v="CREMERIE"/>
    <d v="2022-12-11T00:00:00"/>
    <n v="4455"/>
    <n v="4455"/>
    <n v="1"/>
    <n v="1"/>
  </r>
  <r>
    <x v="1991"/>
    <x v="175"/>
    <x v="9"/>
    <n v="143470332"/>
    <n v="5540246187987"/>
    <s v="CREMERIE"/>
    <d v="2022-12-11T00:00:00"/>
    <n v="6682"/>
    <n v="6682"/>
    <n v="1"/>
    <n v="1"/>
  </r>
  <r>
    <x v="1992"/>
    <x v="175"/>
    <x v="9"/>
    <n v="143470334"/>
    <n v="5540246177133"/>
    <s v="MIX LEGUMES"/>
    <d v="2022-12-29T00:00:00"/>
    <n v="9466"/>
    <n v="9466"/>
    <n v="1"/>
    <n v="1"/>
  </r>
  <r>
    <x v="1993"/>
    <x v="175"/>
    <x v="9"/>
    <n v="143470334"/>
    <n v="5540246192148"/>
    <s v="MIX LEGUMES"/>
    <d v="2022-12-29T00:00:00"/>
    <n v="15312"/>
    <n v="15312"/>
    <n v="1"/>
    <n v="1"/>
  </r>
  <r>
    <x v="1994"/>
    <x v="175"/>
    <x v="9"/>
    <n v="143470335"/>
    <n v="5540246190727"/>
    <s v="BOULANGERIE"/>
    <d v="2022-12-28T00:00:00"/>
    <n v="877"/>
    <n v="877"/>
    <n v="1"/>
    <n v="1"/>
  </r>
  <r>
    <x v="1995"/>
    <x v="175"/>
    <x v="9"/>
    <n v="143470339"/>
    <n v="5540246186325"/>
    <s v="CREMERIE"/>
    <d v="2022-12-13T00:00:00"/>
    <n v="418"/>
    <n v="418"/>
    <n v="1"/>
    <n v="1"/>
  </r>
  <r>
    <x v="1996"/>
    <x v="175"/>
    <x v="9"/>
    <n v="143470340"/>
    <n v="5540246173472"/>
    <s v="CREMERIE"/>
    <d v="2022-12-15T00:00:00"/>
    <n v="279"/>
    <n v="279"/>
    <n v="1"/>
    <n v="1"/>
  </r>
  <r>
    <x v="1997"/>
    <x v="175"/>
    <x v="9"/>
    <n v="143470340"/>
    <n v="5540246174095"/>
    <s v="CREMERIE"/>
    <d v="2022-12-15T00:00:00"/>
    <n v="70"/>
    <n v="70"/>
    <n v="1"/>
    <n v="1"/>
  </r>
  <r>
    <x v="1998"/>
    <x v="175"/>
    <x v="9"/>
    <n v="143470340"/>
    <n v="5540246175047"/>
    <s v="CREMERIE"/>
    <d v="2022-12-15T00:00:00"/>
    <n v="418"/>
    <n v="418"/>
    <n v="1"/>
    <n v="1"/>
  </r>
  <r>
    <x v="1999"/>
    <x v="175"/>
    <x v="9"/>
    <n v="143470340"/>
    <n v="5540246175049"/>
    <s v="CREMERIE"/>
    <d v="2022-12-15T00:00:00"/>
    <n v="557"/>
    <n v="557"/>
    <n v="1"/>
    <n v="1"/>
  </r>
  <r>
    <x v="2000"/>
    <x v="175"/>
    <x v="9"/>
    <n v="143470340"/>
    <n v="5540246175050"/>
    <s v="CREMERIE"/>
    <d v="2022-12-15T00:00:00"/>
    <n v="557"/>
    <n v="557"/>
    <n v="1"/>
    <n v="1"/>
  </r>
  <r>
    <x v="2001"/>
    <x v="175"/>
    <x v="9"/>
    <n v="143470356"/>
    <n v="5540246183554"/>
    <s v="MIX LEGUMES"/>
    <d v="2022-12-18T00:00:00"/>
    <n v="891"/>
    <n v="891"/>
    <n v="1"/>
    <n v="1"/>
  </r>
  <r>
    <x v="2002"/>
    <x v="175"/>
    <x v="9"/>
    <n v="143470356"/>
    <n v="5540246183558"/>
    <s v="MIX LEGUMES"/>
    <d v="2022-12-18T00:00:00"/>
    <n v="2599"/>
    <n v="2599"/>
    <n v="1"/>
    <n v="1"/>
  </r>
  <r>
    <x v="2003"/>
    <x v="175"/>
    <x v="9"/>
    <n v="143470356"/>
    <n v="5540246183560"/>
    <s v="MIX LEGUMES"/>
    <d v="2022-12-18T00:00:00"/>
    <n v="446"/>
    <n v="446"/>
    <n v="1"/>
    <n v="1"/>
  </r>
  <r>
    <x v="2004"/>
    <x v="175"/>
    <x v="9"/>
    <n v="143470356"/>
    <n v="5540246192209"/>
    <s v="MIX LEGUMES"/>
    <d v="2022-12-18T00:00:00"/>
    <n v="2228"/>
    <n v="2228"/>
    <n v="1"/>
    <n v="1"/>
  </r>
  <r>
    <x v="2005"/>
    <x v="175"/>
    <x v="9"/>
    <n v="143470356"/>
    <n v="5540246192462"/>
    <s v="MIX LEGUMES"/>
    <d v="2022-12-18T00:00:00"/>
    <n v="1114"/>
    <n v="1114"/>
    <n v="1"/>
    <n v="1"/>
  </r>
  <r>
    <x v="2006"/>
    <x v="175"/>
    <x v="9"/>
    <n v="143470356"/>
    <n v="5540246192594"/>
    <s v="MIX LEGUMES"/>
    <d v="2022-12-18T00:00:00"/>
    <n v="1485"/>
    <n v="1485"/>
    <n v="1"/>
    <n v="1"/>
  </r>
  <r>
    <x v="2007"/>
    <x v="175"/>
    <x v="9"/>
    <n v="143470356"/>
    <n v="5540246192831"/>
    <s v="MIX LEGUMES"/>
    <d v="2022-12-18T00:00:00"/>
    <n v="1300"/>
    <n v="1300"/>
    <n v="1"/>
    <n v="1"/>
  </r>
  <r>
    <x v="2008"/>
    <x v="175"/>
    <x v="9"/>
    <n v="143470363"/>
    <n v="5540246173906"/>
    <s v="VOLAILLE"/>
    <d v="2022-12-20T00:00:00"/>
    <n v="3267"/>
    <n v="3267"/>
    <n v="1"/>
    <n v="1"/>
  </r>
  <r>
    <x v="2009"/>
    <x v="175"/>
    <x v="9"/>
    <n v="143470363"/>
    <n v="5540246181016"/>
    <s v="VOLAILLE"/>
    <d v="2022-12-20T00:00:00"/>
    <n v="7128"/>
    <n v="7128"/>
    <n v="1"/>
    <n v="1"/>
  </r>
  <r>
    <x v="2010"/>
    <x v="176"/>
    <x v="9"/>
    <n v="143470382"/>
    <n v="5540246172978"/>
    <s v="CREMERIE"/>
    <d v="2022-12-12T00:00:00"/>
    <n v="836"/>
    <n v="836"/>
    <n v="1"/>
    <n v="1"/>
  </r>
  <r>
    <x v="2011"/>
    <x v="176"/>
    <x v="9"/>
    <n v="143470382"/>
    <n v="5540246188175"/>
    <s v="CREMERIE"/>
    <d v="2022-12-12T00:00:00"/>
    <n v="232"/>
    <n v="186"/>
    <n v="0.80172413793103448"/>
    <n v="0.80172413793103448"/>
  </r>
  <r>
    <x v="2012"/>
    <x v="177"/>
    <x v="9"/>
    <n v="143480432"/>
    <n v="5540246172539"/>
    <s v="CREMERIE"/>
    <d v="2022-12-13T00:00:00"/>
    <n v="47"/>
    <n v="47"/>
    <n v="1"/>
    <n v="1"/>
  </r>
  <r>
    <x v="2013"/>
    <x v="177"/>
    <x v="9"/>
    <n v="143480432"/>
    <n v="5540246172978"/>
    <s v="CREMERIE"/>
    <d v="2022-12-13T00:00:00"/>
    <n v="1671"/>
    <n v="1671"/>
    <n v="1"/>
    <n v="1"/>
  </r>
  <r>
    <x v="2014"/>
    <x v="177"/>
    <x v="9"/>
    <n v="143480432"/>
    <n v="5540246174174"/>
    <s v="CREMERIE"/>
    <d v="2022-12-13T00:00:00"/>
    <n v="464"/>
    <n v="464"/>
    <n v="1"/>
    <n v="1"/>
  </r>
  <r>
    <x v="2015"/>
    <x v="177"/>
    <x v="9"/>
    <n v="143480432"/>
    <n v="5540246176699"/>
    <s v="CREMERIE"/>
    <d v="2022-12-13T00:00:00"/>
    <n v="6264"/>
    <n v="6264"/>
    <n v="1"/>
    <n v="1"/>
  </r>
  <r>
    <x v="2016"/>
    <x v="177"/>
    <x v="9"/>
    <n v="143480433"/>
    <n v="5540246176295"/>
    <s v="CREMERIE"/>
    <d v="2022-12-13T00:00:00"/>
    <n v="7424"/>
    <n v="7424"/>
    <n v="1"/>
    <n v="1"/>
  </r>
  <r>
    <x v="2017"/>
    <x v="178"/>
    <x v="9"/>
    <n v="143480480"/>
    <n v="5540246187987"/>
    <s v="CREMERIE"/>
    <d v="2022-12-14T00:00:00"/>
    <n v="2228"/>
    <n v="2228"/>
    <n v="1"/>
    <n v="1"/>
  </r>
  <r>
    <x v="2018"/>
    <x v="178"/>
    <x v="9"/>
    <n v="143480481"/>
    <n v="5540246172669"/>
    <s v="CREMERIE"/>
    <d v="2022-12-14T00:00:00"/>
    <n v="279"/>
    <n v="279"/>
    <n v="1"/>
    <n v="1"/>
  </r>
  <r>
    <x v="2019"/>
    <x v="178"/>
    <x v="9"/>
    <n v="143480481"/>
    <n v="5540246172978"/>
    <s v="CREMERIE"/>
    <d v="2022-12-14T00:00:00"/>
    <n v="836"/>
    <n v="836"/>
    <n v="1"/>
    <n v="1"/>
  </r>
  <r>
    <x v="2020"/>
    <x v="178"/>
    <x v="9"/>
    <n v="143480481"/>
    <n v="5540246174174"/>
    <s v="CREMERIE"/>
    <d v="2022-12-14T00:00:00"/>
    <n v="232"/>
    <n v="232"/>
    <n v="1"/>
    <n v="1"/>
  </r>
  <r>
    <x v="2021"/>
    <x v="178"/>
    <x v="9"/>
    <n v="143480481"/>
    <n v="5540246192102"/>
    <s v="CREMERIE"/>
    <d v="2022-12-14T00:00:00"/>
    <n v="4009"/>
    <n v="4009"/>
    <n v="1"/>
    <n v="1"/>
  </r>
  <r>
    <x v="2022"/>
    <x v="178"/>
    <x v="9"/>
    <n v="143480485"/>
    <n v="5540246186325"/>
    <s v="CREMERIE"/>
    <d v="2022-12-15T00:00:00"/>
    <n v="140"/>
    <n v="140"/>
    <n v="1"/>
    <n v="1"/>
  </r>
  <r>
    <x v="2023"/>
    <x v="178"/>
    <x v="9"/>
    <n v="143480489"/>
    <n v="5540246173472"/>
    <s v="CREMERIE"/>
    <d v="2022-12-19T00:00:00"/>
    <n v="279"/>
    <n v="279"/>
    <n v="1"/>
    <n v="1"/>
  </r>
  <r>
    <x v="2024"/>
    <x v="178"/>
    <x v="9"/>
    <n v="143480489"/>
    <n v="5540246175047"/>
    <s v="CREMERIE"/>
    <d v="2022-12-19T00:00:00"/>
    <n v="209"/>
    <n v="209"/>
    <n v="1"/>
    <n v="1"/>
  </r>
  <r>
    <x v="2025"/>
    <x v="178"/>
    <x v="9"/>
    <n v="143480489"/>
    <n v="5540246175049"/>
    <s v="CREMERIE"/>
    <d v="2022-12-19T00:00:00"/>
    <n v="557"/>
    <n v="557"/>
    <n v="1"/>
    <n v="1"/>
  </r>
  <r>
    <x v="2026"/>
    <x v="178"/>
    <x v="9"/>
    <n v="143480489"/>
    <n v="5540246175050"/>
    <s v="CREMERIE"/>
    <d v="2022-12-19T00:00:00"/>
    <n v="557"/>
    <n v="557"/>
    <n v="1"/>
    <n v="1"/>
  </r>
  <r>
    <x v="2027"/>
    <x v="178"/>
    <x v="9"/>
    <n v="143480505"/>
    <n v="5540246192102"/>
    <s v="CREMERIE"/>
    <d v="2022-12-13T00:00:00"/>
    <n v="6014"/>
    <n v="6014"/>
    <n v="1"/>
    <n v="1"/>
  </r>
  <r>
    <x v="2028"/>
    <x v="179"/>
    <x v="9"/>
    <n v="143480513"/>
    <n v="5540246171933"/>
    <s v="CREMERIE"/>
    <d v="2022-12-15T00:00:00"/>
    <n v="2228"/>
    <n v="2228"/>
    <n v="1"/>
    <n v="1"/>
  </r>
  <r>
    <x v="2029"/>
    <x v="179"/>
    <x v="9"/>
    <n v="143480513"/>
    <n v="5540246176294"/>
    <s v="CREMERIE"/>
    <d v="2022-12-15T00:00:00"/>
    <n v="1485"/>
    <n v="1485"/>
    <n v="1"/>
    <n v="1"/>
  </r>
  <r>
    <x v="2030"/>
    <x v="179"/>
    <x v="9"/>
    <n v="143480513"/>
    <n v="5540246176295"/>
    <s v="CREMERIE"/>
    <d v="2022-12-15T00:00:00"/>
    <n v="7424"/>
    <n v="7424"/>
    <n v="1"/>
    <n v="1"/>
  </r>
  <r>
    <x v="2031"/>
    <x v="179"/>
    <x v="9"/>
    <n v="143480513"/>
    <n v="5540246187987"/>
    <s v="CREMERIE"/>
    <d v="2022-12-15T00:00:00"/>
    <n v="3341"/>
    <n v="3341"/>
    <n v="1"/>
    <n v="1"/>
  </r>
  <r>
    <x v="2032"/>
    <x v="179"/>
    <x v="9"/>
    <n v="143480514"/>
    <n v="5540246172539"/>
    <s v="CREMERIE"/>
    <d v="2022-12-15T00:00:00"/>
    <n v="47"/>
    <n v="47"/>
    <n v="1"/>
    <n v="1"/>
  </r>
  <r>
    <x v="2033"/>
    <x v="179"/>
    <x v="9"/>
    <n v="143480514"/>
    <n v="5540246172669"/>
    <s v="CREMERIE"/>
    <d v="2022-12-15T00:00:00"/>
    <n v="279"/>
    <n v="279"/>
    <n v="1"/>
    <n v="1"/>
  </r>
  <r>
    <x v="2034"/>
    <x v="179"/>
    <x v="9"/>
    <n v="143480514"/>
    <n v="5540246172978"/>
    <s v="CREMERIE"/>
    <d v="2022-12-15T00:00:00"/>
    <n v="1671"/>
    <n v="1671"/>
    <n v="1"/>
    <n v="1"/>
  </r>
  <r>
    <x v="2035"/>
    <x v="179"/>
    <x v="9"/>
    <n v="143480514"/>
    <n v="5540246174174"/>
    <s v="CREMERIE"/>
    <d v="2022-12-15T00:00:00"/>
    <n v="232"/>
    <n v="232"/>
    <n v="1"/>
    <n v="1"/>
  </r>
  <r>
    <x v="2036"/>
    <x v="179"/>
    <x v="9"/>
    <n v="143480514"/>
    <n v="5540246176699"/>
    <s v="CREMERIE"/>
    <d v="2022-12-15T00:00:00"/>
    <n v="6264"/>
    <n v="6264"/>
    <n v="1"/>
    <n v="1"/>
  </r>
  <r>
    <x v="2037"/>
    <x v="179"/>
    <x v="8"/>
    <n v="143480521"/>
    <n v="5540246192148"/>
    <s v="MIX LEGUMES"/>
    <d v="2023-01-04T00:00:00"/>
    <n v="45936"/>
    <n v="45936"/>
    <n v="1"/>
    <n v="1"/>
  </r>
  <r>
    <x v="2038"/>
    <x v="179"/>
    <x v="9"/>
    <n v="143480525"/>
    <n v="5540246185429"/>
    <s v="CREMERIE"/>
    <d v="2022-12-18T00:00:00"/>
    <n v="140"/>
    <n v="140"/>
    <n v="1"/>
    <n v="1"/>
  </r>
  <r>
    <x v="2039"/>
    <x v="179"/>
    <x v="9"/>
    <n v="143480525"/>
    <n v="5540246185562"/>
    <s v="CREMERIE"/>
    <d v="2022-12-18T00:00:00"/>
    <n v="140"/>
    <n v="140"/>
    <n v="1"/>
    <n v="1"/>
  </r>
  <r>
    <x v="2040"/>
    <x v="179"/>
    <x v="8"/>
    <n v="143480537"/>
    <n v="5540246181061"/>
    <s v="VOLAILLE"/>
    <d v="2023-01-03T00:00:00"/>
    <n v="6615"/>
    <s v="0"/>
    <n v="0"/>
    <n v="0"/>
  </r>
  <r>
    <x v="2041"/>
    <x v="179"/>
    <x v="8"/>
    <n v="143480537"/>
    <n v="5540246185278"/>
    <s v="VOLAILLE"/>
    <d v="2023-01-03T00:00:00"/>
    <n v="4477"/>
    <s v="0"/>
    <n v="0"/>
    <n v="0"/>
  </r>
  <r>
    <x v="2042"/>
    <x v="179"/>
    <x v="9"/>
    <n v="143480539"/>
    <n v="5540246183130"/>
    <s v="MIX LEGUMES"/>
    <d v="2022-12-25T00:00:00"/>
    <n v="2819"/>
    <n v="2819"/>
    <n v="1"/>
    <n v="1"/>
  </r>
  <r>
    <x v="2043"/>
    <x v="179"/>
    <x v="9"/>
    <n v="143480539"/>
    <n v="5540246183537"/>
    <s v="MIX LEGUMES"/>
    <d v="2022-12-25T00:00:00"/>
    <n v="961"/>
    <n v="961"/>
    <n v="1"/>
    <n v="1"/>
  </r>
  <r>
    <x v="2044"/>
    <x v="179"/>
    <x v="9"/>
    <n v="143480539"/>
    <n v="5540246183541"/>
    <s v="MIX LEGUMES"/>
    <d v="2022-12-25T00:00:00"/>
    <n v="1694"/>
    <n v="1694"/>
    <n v="1"/>
    <n v="1"/>
  </r>
  <r>
    <x v="2045"/>
    <x v="179"/>
    <x v="9"/>
    <n v="143480539"/>
    <n v="5540246183555"/>
    <s v="MIX LEGUMES"/>
    <d v="2022-12-25T00:00:00"/>
    <n v="543"/>
    <n v="543"/>
    <n v="1"/>
    <n v="1"/>
  </r>
  <r>
    <x v="2046"/>
    <x v="179"/>
    <x v="9"/>
    <n v="143480539"/>
    <n v="5540246192571"/>
    <s v="MIX LEGUMES"/>
    <d v="2022-12-25T00:00:00"/>
    <n v="1337"/>
    <n v="1203"/>
    <n v="0.89977561705310394"/>
    <n v="0.89977561705310394"/>
  </r>
  <r>
    <x v="2047"/>
    <x v="179"/>
    <x v="8"/>
    <n v="143480547"/>
    <n v="5540246193316"/>
    <s v="BOULANGERIE"/>
    <d v="2023-01-10T00:00:00"/>
    <n v="557"/>
    <n v="557"/>
    <n v="1"/>
    <n v="1"/>
  </r>
  <r>
    <x v="2048"/>
    <x v="179"/>
    <x v="8"/>
    <n v="143480552"/>
    <n v="5540246194632"/>
    <s v="BOULANGERIE"/>
    <d v="2023-01-01T00:00:00"/>
    <n v="585"/>
    <s v="0"/>
    <n v="0"/>
    <n v="0"/>
  </r>
  <r>
    <x v="2049"/>
    <x v="179"/>
    <x v="8"/>
    <n v="143480558"/>
    <n v="5540246171759"/>
    <s v="MIX LEGUMES"/>
    <d v="2023-01-01T00:00:00"/>
    <n v="8770"/>
    <s v="0"/>
    <n v="0"/>
    <n v="0"/>
  </r>
  <r>
    <x v="2050"/>
    <x v="179"/>
    <x v="8"/>
    <n v="143480558"/>
    <n v="5540246177133"/>
    <s v="MIX LEGUMES"/>
    <d v="2023-01-01T00:00:00"/>
    <n v="8909"/>
    <s v="0"/>
    <n v="0"/>
    <n v="0"/>
  </r>
  <r>
    <x v="2051"/>
    <x v="179"/>
    <x v="8"/>
    <n v="143480558"/>
    <n v="5540246192518"/>
    <s v="MIX LEGUMES"/>
    <d v="2023-01-01T00:00:00"/>
    <n v="4176"/>
    <s v="0"/>
    <n v="0"/>
    <n v="0"/>
  </r>
  <r>
    <x v="2052"/>
    <x v="179"/>
    <x v="8"/>
    <n v="143480563"/>
    <n v="5540246180522"/>
    <s v="BOULANGERIE"/>
    <d v="2023-01-02T00:00:00"/>
    <n v="1838"/>
    <s v="0"/>
    <n v="0"/>
    <n v="0"/>
  </r>
  <r>
    <x v="2053"/>
    <x v="180"/>
    <x v="9"/>
    <n v="143480574"/>
    <n v="5540246171933"/>
    <s v="CREMERIE"/>
    <d v="2022-12-18T00:00:00"/>
    <n v="2228"/>
    <n v="2228"/>
    <n v="1"/>
    <n v="1"/>
  </r>
  <r>
    <x v="2054"/>
    <x v="180"/>
    <x v="9"/>
    <n v="143480574"/>
    <n v="5540246176295"/>
    <s v="CREMERIE"/>
    <d v="2022-12-18T00:00:00"/>
    <n v="7424"/>
    <n v="7424"/>
    <n v="1"/>
    <n v="1"/>
  </r>
  <r>
    <x v="2055"/>
    <x v="180"/>
    <x v="9"/>
    <n v="143480574"/>
    <n v="5540246187987"/>
    <s v="CREMERIE"/>
    <d v="2022-12-18T00:00:00"/>
    <n v="2228"/>
    <n v="2228"/>
    <n v="1"/>
    <n v="1"/>
  </r>
  <r>
    <x v="2056"/>
    <x v="180"/>
    <x v="9"/>
    <n v="143480575"/>
    <n v="5540246172978"/>
    <s v="CREMERIE"/>
    <d v="2022-12-18T00:00:00"/>
    <n v="836"/>
    <n v="836"/>
    <n v="1"/>
    <n v="1"/>
  </r>
  <r>
    <x v="2057"/>
    <x v="180"/>
    <x v="9"/>
    <n v="143480575"/>
    <n v="5540246174174"/>
    <s v="CREMERIE"/>
    <d v="2022-12-18T00:00:00"/>
    <n v="348"/>
    <n v="348"/>
    <n v="1"/>
    <n v="1"/>
  </r>
  <r>
    <x v="2058"/>
    <x v="180"/>
    <x v="9"/>
    <n v="143480575"/>
    <n v="5540246176699"/>
    <s v="CREMERIE"/>
    <d v="2022-12-18T00:00:00"/>
    <n v="6264"/>
    <n v="6264"/>
    <n v="1"/>
    <n v="1"/>
  </r>
  <r>
    <x v="2059"/>
    <x v="180"/>
    <x v="9"/>
    <n v="143480575"/>
    <n v="5540246188175"/>
    <s v="CREMERIE"/>
    <d v="2022-12-18T00:00:00"/>
    <n v="464"/>
    <n v="464"/>
    <n v="1"/>
    <n v="1"/>
  </r>
  <r>
    <x v="2060"/>
    <x v="180"/>
    <x v="9"/>
    <n v="143480577"/>
    <n v="5540246191598"/>
    <s v="CREMERIE"/>
    <d v="2022-12-19T00:00:00"/>
    <n v="1601"/>
    <n v="1601"/>
    <n v="1"/>
    <n v="1"/>
  </r>
  <r>
    <x v="2061"/>
    <x v="180"/>
    <x v="9"/>
    <n v="143480581"/>
    <n v="5540246188200"/>
    <s v="CREMERIE"/>
    <d v="2022-12-15T00:00:00"/>
    <n v="11136"/>
    <n v="483"/>
    <n v="4.3372844827586209E-2"/>
    <n v="4.3372844827586209E-2"/>
  </r>
  <r>
    <x v="2062"/>
    <x v="180"/>
    <x v="9"/>
    <n v="143480592"/>
    <n v="5540246173472"/>
    <s v="CREMERIE"/>
    <d v="2022-12-22T00:00:00"/>
    <n v="279"/>
    <n v="279"/>
    <n v="1"/>
    <n v="1"/>
  </r>
  <r>
    <x v="2063"/>
    <x v="180"/>
    <x v="9"/>
    <n v="143480592"/>
    <n v="5540246174095"/>
    <s v="CREMERIE"/>
    <d v="2022-12-22T00:00:00"/>
    <n v="70"/>
    <n v="70"/>
    <n v="1"/>
    <n v="1"/>
  </r>
  <r>
    <x v="2064"/>
    <x v="180"/>
    <x v="9"/>
    <n v="143480592"/>
    <n v="5540246175047"/>
    <s v="CREMERIE"/>
    <d v="2022-12-22T00:00:00"/>
    <n v="279"/>
    <n v="279"/>
    <n v="1"/>
    <n v="1"/>
  </r>
  <r>
    <x v="2065"/>
    <x v="180"/>
    <x v="9"/>
    <n v="143480592"/>
    <n v="5540246175049"/>
    <s v="CREMERIE"/>
    <d v="2022-12-22T00:00:00"/>
    <n v="557"/>
    <n v="557"/>
    <n v="1"/>
    <n v="1"/>
  </r>
  <r>
    <x v="2066"/>
    <x v="180"/>
    <x v="9"/>
    <n v="143480592"/>
    <n v="5540246175050"/>
    <s v="CREMERIE"/>
    <d v="2022-12-22T00:00:00"/>
    <n v="557"/>
    <n v="557"/>
    <n v="1"/>
    <n v="1"/>
  </r>
  <r>
    <x v="2067"/>
    <x v="181"/>
    <x v="9"/>
    <n v="143480608"/>
    <n v="5540246176294"/>
    <s v="CREMERIE"/>
    <d v="2022-12-19T00:00:00"/>
    <n v="1485"/>
    <n v="1485"/>
    <n v="1"/>
    <n v="1"/>
  </r>
  <r>
    <x v="2068"/>
    <x v="181"/>
    <x v="9"/>
    <n v="143480608"/>
    <n v="5540246176295"/>
    <s v="CREMERIE"/>
    <d v="2022-12-19T00:00:00"/>
    <n v="7424"/>
    <n v="7424"/>
    <n v="1"/>
    <n v="1"/>
  </r>
  <r>
    <x v="2069"/>
    <x v="181"/>
    <x v="9"/>
    <n v="143480608"/>
    <n v="5540246187987"/>
    <s v="CREMERIE"/>
    <d v="2022-12-19T00:00:00"/>
    <n v="4455"/>
    <n v="4455"/>
    <n v="1"/>
    <n v="1"/>
  </r>
  <r>
    <x v="2070"/>
    <x v="181"/>
    <x v="9"/>
    <n v="143480609"/>
    <n v="5540246176699"/>
    <s v="CREMERIE"/>
    <d v="2022-12-19T00:00:00"/>
    <n v="6264"/>
    <n v="6264"/>
    <n v="1"/>
    <n v="1"/>
  </r>
  <r>
    <x v="2071"/>
    <x v="181"/>
    <x v="8"/>
    <n v="143480616"/>
    <n v="5540246193878"/>
    <s v="VOLAILLE"/>
    <d v="2023-01-24T00:00:00"/>
    <n v="24500"/>
    <n v="24500"/>
    <n v="1"/>
    <n v="1"/>
  </r>
  <r>
    <x v="2072"/>
    <x v="181"/>
    <x v="9"/>
    <n v="143480620"/>
    <n v="5540246188200"/>
    <s v="CREMERIE"/>
    <d v="2022-12-15T00:00:00"/>
    <n v="10654"/>
    <n v="10654"/>
    <n v="1"/>
    <n v="1"/>
  </r>
  <r>
    <x v="2073"/>
    <x v="181"/>
    <x v="9"/>
    <n v="143480621"/>
    <n v="5540246194632"/>
    <s v="BOULANGERIE"/>
    <d v="2022-12-28T00:00:00"/>
    <n v="1587"/>
    <n v="613"/>
    <n v="0.38626339004410837"/>
    <n v="0.38626339004410837"/>
  </r>
  <r>
    <x v="2074"/>
    <x v="181"/>
    <x v="9"/>
    <n v="143480621"/>
    <n v="5540246195250"/>
    <s v="BOULANGERIE"/>
    <d v="2022-12-28T00:00:00"/>
    <n v="335"/>
    <n v="251"/>
    <n v="0.74925373134328355"/>
    <n v="0.74925373134328355"/>
  </r>
  <r>
    <x v="2075"/>
    <x v="181"/>
    <x v="9"/>
    <n v="143480645"/>
    <n v="5540246182684"/>
    <s v="BOULANGERIE"/>
    <d v="2022-12-29T00:00:00"/>
    <n v="325"/>
    <n v="325"/>
    <n v="1"/>
    <n v="1"/>
  </r>
  <r>
    <x v="2076"/>
    <x v="181"/>
    <x v="9"/>
    <n v="143480645"/>
    <n v="5540246183844"/>
    <s v="BOULANGERIE"/>
    <d v="2022-12-29T00:00:00"/>
    <n v="186"/>
    <n v="186"/>
    <n v="1"/>
    <n v="1"/>
  </r>
  <r>
    <x v="2077"/>
    <x v="181"/>
    <x v="9"/>
    <n v="143480649"/>
    <n v="5540246183558"/>
    <s v="MIX LEGUMES"/>
    <d v="2022-12-28T00:00:00"/>
    <n v="1300"/>
    <n v="1300"/>
    <n v="1"/>
    <n v="1"/>
  </r>
  <r>
    <x v="2078"/>
    <x v="181"/>
    <x v="9"/>
    <n v="143480649"/>
    <n v="5540246192594"/>
    <s v="MIX LEGUMES"/>
    <d v="2022-12-28T00:00:00"/>
    <n v="2970"/>
    <n v="2970"/>
    <n v="1"/>
    <n v="1"/>
  </r>
  <r>
    <x v="2079"/>
    <x v="181"/>
    <x v="8"/>
    <n v="143480651"/>
    <n v="5540246183589"/>
    <s v="MIX LEGUMES"/>
    <d v="2023-01-02T00:00:00"/>
    <n v="1300"/>
    <s v="0"/>
    <n v="0"/>
    <n v="0"/>
  </r>
  <r>
    <x v="2080"/>
    <x v="181"/>
    <x v="8"/>
    <n v="143480651"/>
    <n v="5540246194790"/>
    <s v="MIX LEGUMES"/>
    <d v="2023-01-02T00:00:00"/>
    <n v="1316"/>
    <s v="0"/>
    <n v="0"/>
    <n v="0"/>
  </r>
  <r>
    <x v="2081"/>
    <x v="181"/>
    <x v="8"/>
    <n v="143480653"/>
    <n v="5540246195241"/>
    <s v="MIX LEGUMES"/>
    <d v="2023-01-04T00:00:00"/>
    <n v="743"/>
    <s v="0"/>
    <n v="0"/>
    <n v="0"/>
  </r>
  <r>
    <x v="2082"/>
    <x v="181"/>
    <x v="8"/>
    <n v="143480655"/>
    <n v="5540246195653"/>
    <s v="EMBALLAGES"/>
    <d v="2023-01-02T00:00:00"/>
    <n v="168"/>
    <s v="0"/>
    <n v="0"/>
    <n v="0"/>
  </r>
  <r>
    <x v="2083"/>
    <x v="182"/>
    <x v="9"/>
    <n v="143490660"/>
    <n v="5540246172978"/>
    <s v="CREMERIE"/>
    <d v="2022-12-20T00:00:00"/>
    <n v="1671"/>
    <n v="1671"/>
    <n v="1"/>
    <n v="1"/>
  </r>
  <r>
    <x v="2084"/>
    <x v="182"/>
    <x v="9"/>
    <n v="143490660"/>
    <n v="5540246174174"/>
    <s v="CREMERIE"/>
    <d v="2022-12-20T00:00:00"/>
    <n v="348"/>
    <n v="348"/>
    <n v="1"/>
    <n v="1"/>
  </r>
  <r>
    <x v="2085"/>
    <x v="182"/>
    <x v="9"/>
    <n v="143490660"/>
    <n v="5540246188175"/>
    <s v="CREMERIE"/>
    <d v="2022-12-20T00:00:00"/>
    <n v="232"/>
    <n v="232"/>
    <n v="1"/>
    <n v="1"/>
  </r>
  <r>
    <x v="2086"/>
    <x v="182"/>
    <x v="9"/>
    <n v="143490662"/>
    <n v="5540246171933"/>
    <s v="CREMERIE"/>
    <d v="2022-12-20T00:00:00"/>
    <n v="1671"/>
    <n v="1671"/>
    <n v="1"/>
    <n v="1"/>
  </r>
  <r>
    <x v="2087"/>
    <x v="182"/>
    <x v="9"/>
    <n v="143490682"/>
    <n v="5540246183560"/>
    <s v="MIX LEGUMES"/>
    <d v="2022-12-25T00:00:00"/>
    <n v="669"/>
    <n v="669"/>
    <n v="1"/>
    <n v="1"/>
  </r>
  <r>
    <x v="2088"/>
    <x v="182"/>
    <x v="8"/>
    <n v="143490683"/>
    <n v="5540246170256"/>
    <s v="BOULANGERIE"/>
    <d v="2023-01-23T00:00:00"/>
    <n v="3174"/>
    <n v="3174"/>
    <n v="1"/>
    <n v="1"/>
  </r>
  <r>
    <x v="2089"/>
    <x v="182"/>
    <x v="8"/>
    <n v="143490683"/>
    <n v="5540246171888"/>
    <s v="BOULANGERIE"/>
    <d v="2023-01-23T00:00:00"/>
    <n v="520"/>
    <n v="520"/>
    <n v="1"/>
    <n v="1"/>
  </r>
  <r>
    <x v="2090"/>
    <x v="182"/>
    <x v="8"/>
    <n v="143490693"/>
    <n v="5540246194632"/>
    <s v="BOULANGERIE"/>
    <d v="2023-01-05T00:00:00"/>
    <n v="2088"/>
    <n v="826"/>
    <n v="0.39559386973180077"/>
    <n v="0.39559386973180077"/>
  </r>
  <r>
    <x v="2091"/>
    <x v="182"/>
    <x v="8"/>
    <n v="143490694"/>
    <n v="5540246195250"/>
    <s v="BOULANGERIE"/>
    <d v="2023-01-08T00:00:00"/>
    <n v="418"/>
    <n v="502"/>
    <n v="1.200956937799043"/>
    <n v="1.200956937799043"/>
  </r>
  <r>
    <x v="2092"/>
    <x v="182"/>
    <x v="8"/>
    <n v="143490694"/>
    <n v="5540246196046"/>
    <s v="BOULANGERIE"/>
    <d v="2023-01-08T00:00:00"/>
    <n v="836"/>
    <n v="335"/>
    <n v="0.40071770334928231"/>
    <n v="0.40071770334928231"/>
  </r>
  <r>
    <x v="2093"/>
    <x v="183"/>
    <x v="9"/>
    <n v="143490711"/>
    <n v="5540246174095"/>
    <s v="CREMERIE"/>
    <d v="2022-12-27T00:00:00"/>
    <n v="70"/>
    <n v="70"/>
    <n v="1"/>
    <n v="1"/>
  </r>
  <r>
    <x v="2094"/>
    <x v="183"/>
    <x v="9"/>
    <n v="143490711"/>
    <n v="5540246175049"/>
    <s v="CREMERIE"/>
    <d v="2022-12-27T00:00:00"/>
    <n v="696"/>
    <n v="696"/>
    <n v="1"/>
    <n v="1"/>
  </r>
  <r>
    <x v="2095"/>
    <x v="183"/>
    <x v="9"/>
    <n v="143490711"/>
    <n v="5540246175050"/>
    <s v="CREMERIE"/>
    <d v="2022-12-27T00:00:00"/>
    <n v="279"/>
    <n v="279"/>
    <n v="1"/>
    <n v="1"/>
  </r>
  <r>
    <x v="2096"/>
    <x v="183"/>
    <x v="8"/>
    <n v="143490732"/>
    <n v="5540246196148"/>
    <s v="EMBALLAGES"/>
    <d v="2023-01-19T00:00:00"/>
    <n v="975"/>
    <n v="975"/>
    <n v="1"/>
    <n v="1"/>
  </r>
  <r>
    <x v="2097"/>
    <x v="184"/>
    <x v="9"/>
    <n v="143490736"/>
    <n v="5540246172539"/>
    <s v="CREMERIE"/>
    <d v="2022-12-22T00:00:00"/>
    <n v="24"/>
    <n v="24"/>
    <n v="1"/>
    <n v="1"/>
  </r>
  <r>
    <x v="2098"/>
    <x v="184"/>
    <x v="9"/>
    <n v="143490736"/>
    <n v="5540246172669"/>
    <s v="CREMERIE"/>
    <d v="2022-12-22T00:00:00"/>
    <n v="279"/>
    <n v="279"/>
    <n v="1"/>
    <n v="1"/>
  </r>
  <r>
    <x v="2099"/>
    <x v="184"/>
    <x v="9"/>
    <n v="143490736"/>
    <n v="5540246172978"/>
    <s v="CREMERIE"/>
    <d v="2022-12-22T00:00:00"/>
    <n v="1671"/>
    <n v="1671"/>
    <n v="1"/>
    <n v="1"/>
  </r>
  <r>
    <x v="2100"/>
    <x v="184"/>
    <x v="9"/>
    <n v="143490736"/>
    <n v="5540246174174"/>
    <s v="CREMERIE"/>
    <d v="2022-12-22T00:00:00"/>
    <n v="232"/>
    <n v="232"/>
    <n v="1"/>
    <n v="1"/>
  </r>
  <r>
    <x v="2101"/>
    <x v="184"/>
    <x v="9"/>
    <n v="143490736"/>
    <n v="5540246176699"/>
    <s v="CREMERIE"/>
    <d v="2022-12-22T00:00:00"/>
    <n v="6264"/>
    <n v="6264"/>
    <n v="1"/>
    <n v="1"/>
  </r>
  <r>
    <x v="2102"/>
    <x v="184"/>
    <x v="9"/>
    <n v="143490737"/>
    <n v="5540246171933"/>
    <s v="CREMERIE"/>
    <d v="2022-12-22T00:00:00"/>
    <n v="1114"/>
    <n v="1114"/>
    <n v="1"/>
    <n v="1"/>
  </r>
  <r>
    <x v="2103"/>
    <x v="184"/>
    <x v="9"/>
    <n v="143490737"/>
    <n v="5540246176294"/>
    <s v="CREMERIE"/>
    <d v="2022-12-22T00:00:00"/>
    <n v="1485"/>
    <n v="1485"/>
    <n v="1"/>
    <n v="1"/>
  </r>
  <r>
    <x v="2104"/>
    <x v="184"/>
    <x v="9"/>
    <n v="143490737"/>
    <n v="5540246176295"/>
    <s v="CREMERIE"/>
    <d v="2022-12-22T00:00:00"/>
    <n v="6682"/>
    <n v="6682"/>
    <n v="1"/>
    <n v="1"/>
  </r>
  <r>
    <x v="2105"/>
    <x v="184"/>
    <x v="9"/>
    <n v="143490737"/>
    <n v="5540246187987"/>
    <s v="CREMERIE"/>
    <d v="2022-12-22T00:00:00"/>
    <n v="3341"/>
    <n v="3341"/>
    <n v="1"/>
    <n v="1"/>
  </r>
  <r>
    <x v="2106"/>
    <x v="184"/>
    <x v="9"/>
    <n v="143490747"/>
    <n v="5540246188175"/>
    <s v="CREMERIE"/>
    <d v="2022-12-26T00:00:00"/>
    <n v="836"/>
    <n v="836"/>
    <n v="1"/>
    <n v="1"/>
  </r>
  <r>
    <x v="2107"/>
    <x v="184"/>
    <x v="8"/>
    <n v="143490761"/>
    <n v="5540246191394"/>
    <s v="CREMERIE"/>
    <d v="2023-01-19T00:00:00"/>
    <n v="418"/>
    <n v="418"/>
    <n v="1"/>
    <n v="1"/>
  </r>
  <r>
    <x v="2108"/>
    <x v="184"/>
    <x v="8"/>
    <n v="143490763"/>
    <n v="5540246196002"/>
    <s v="CREMERIE"/>
    <d v="2023-01-19T00:00:00"/>
    <n v="423"/>
    <n v="423"/>
    <n v="1"/>
    <n v="1"/>
  </r>
  <r>
    <x v="2109"/>
    <x v="184"/>
    <x v="8"/>
    <n v="143490765"/>
    <n v="5540246177133"/>
    <s v="MIX LEGUMES"/>
    <d v="2023-01-08T00:00:00"/>
    <n v="6125"/>
    <n v="6125"/>
    <n v="1"/>
    <n v="1"/>
  </r>
  <r>
    <x v="2110"/>
    <x v="184"/>
    <x v="8"/>
    <n v="143490765"/>
    <n v="5540246192148"/>
    <s v="MIX LEGUMES"/>
    <d v="2023-01-08T00:00:00"/>
    <n v="13920"/>
    <n v="13920"/>
    <n v="1"/>
    <n v="1"/>
  </r>
  <r>
    <x v="2111"/>
    <x v="184"/>
    <x v="8"/>
    <n v="143490765"/>
    <n v="5540246192518"/>
    <s v="MIX LEGUMES"/>
    <d v="2023-01-08T00:00:00"/>
    <n v="9396"/>
    <n v="9396"/>
    <n v="1"/>
    <n v="1"/>
  </r>
  <r>
    <x v="2112"/>
    <x v="184"/>
    <x v="8"/>
    <n v="143490767"/>
    <n v="5540246177376"/>
    <s v="BOULANGERIE"/>
    <d v="2023-01-09T00:00:00"/>
    <n v="1420"/>
    <n v="1253"/>
    <n v="0.88239436619718314"/>
    <n v="0.88239436619718314"/>
  </r>
  <r>
    <x v="2113"/>
    <x v="184"/>
    <x v="8"/>
    <n v="143490772"/>
    <n v="5540246170256"/>
    <s v="BOULANGERIE"/>
    <d v="2023-01-24T00:00:00"/>
    <n v="2116"/>
    <n v="2116"/>
    <n v="1"/>
    <n v="1"/>
  </r>
  <r>
    <x v="2114"/>
    <x v="184"/>
    <x v="8"/>
    <n v="143490772"/>
    <n v="5540246171888"/>
    <s v="BOULANGERIE"/>
    <d v="2023-01-24T00:00:00"/>
    <n v="1300"/>
    <n v="1040"/>
    <n v="0.8"/>
    <n v="0.8"/>
  </r>
  <r>
    <x v="2115"/>
    <x v="185"/>
    <x v="9"/>
    <n v="143490786"/>
    <n v="5540246176295"/>
    <s v="CREMERIE"/>
    <d v="2022-12-25T00:00:00"/>
    <n v="6682"/>
    <n v="6125"/>
    <n v="0.91664172403472011"/>
    <n v="0.91664172403472011"/>
  </r>
  <r>
    <x v="2116"/>
    <x v="185"/>
    <x v="9"/>
    <n v="143490786"/>
    <n v="5540246187987"/>
    <s v="CREMERIE"/>
    <d v="2022-12-25T00:00:00"/>
    <n v="4455"/>
    <n v="4455"/>
    <n v="1"/>
    <n v="1"/>
  </r>
  <r>
    <x v="2117"/>
    <x v="185"/>
    <x v="9"/>
    <n v="143490787"/>
    <n v="5540246172978"/>
    <s v="CREMERIE"/>
    <d v="2022-12-25T00:00:00"/>
    <n v="836"/>
    <n v="836"/>
    <n v="1"/>
    <n v="1"/>
  </r>
  <r>
    <x v="2118"/>
    <x v="185"/>
    <x v="9"/>
    <n v="143490787"/>
    <n v="5540246176699"/>
    <s v="CREMERIE"/>
    <d v="2022-12-25T00:00:00"/>
    <n v="6264"/>
    <n v="6264"/>
    <n v="1"/>
    <n v="1"/>
  </r>
  <r>
    <x v="2119"/>
    <x v="185"/>
    <x v="9"/>
    <n v="143490787"/>
    <n v="5540246188175"/>
    <s v="CREMERIE"/>
    <d v="2022-12-25T00:00:00"/>
    <n v="232"/>
    <n v="232"/>
    <n v="1"/>
    <n v="1"/>
  </r>
  <r>
    <x v="2120"/>
    <x v="185"/>
    <x v="9"/>
    <n v="143490790"/>
    <n v="5540246191598"/>
    <s v="CREMERIE"/>
    <d v="2022-12-27T00:00:00"/>
    <n v="1601"/>
    <n v="1601"/>
    <n v="1"/>
    <n v="1"/>
  </r>
  <r>
    <x v="2121"/>
    <x v="185"/>
    <x v="9"/>
    <n v="143490803"/>
    <n v="5540246185562"/>
    <s v="CREMERIE"/>
    <d v="2022-12-27T00:00:00"/>
    <n v="279"/>
    <n v="279"/>
    <n v="1"/>
    <n v="1"/>
  </r>
  <r>
    <x v="2122"/>
    <x v="185"/>
    <x v="9"/>
    <n v="143490804"/>
    <n v="5540246174095"/>
    <s v="CREMERIE"/>
    <d v="2022-12-29T00:00:00"/>
    <n v="70"/>
    <n v="70"/>
    <n v="1"/>
    <n v="1"/>
  </r>
  <r>
    <x v="2123"/>
    <x v="185"/>
    <x v="9"/>
    <n v="143490804"/>
    <n v="5540246175047"/>
    <s v="CREMERIE"/>
    <d v="2022-12-29T00:00:00"/>
    <n v="279"/>
    <n v="279"/>
    <n v="1"/>
    <n v="1"/>
  </r>
  <r>
    <x v="2124"/>
    <x v="185"/>
    <x v="9"/>
    <n v="143490804"/>
    <n v="5540246175049"/>
    <s v="CREMERIE"/>
    <d v="2022-12-29T00:00:00"/>
    <n v="836"/>
    <n v="836"/>
    <n v="1"/>
    <n v="1"/>
  </r>
  <r>
    <x v="2125"/>
    <x v="185"/>
    <x v="9"/>
    <n v="143490804"/>
    <n v="5540246190743"/>
    <s v="CREMERIE"/>
    <d v="2022-12-29T00:00:00"/>
    <n v="557"/>
    <n v="557"/>
    <n v="1"/>
    <n v="1"/>
  </r>
  <r>
    <x v="2126"/>
    <x v="185"/>
    <x v="8"/>
    <n v="143490806"/>
    <n v="5540246194632"/>
    <s v="BOULANGERIE"/>
    <d v="2023-01-09T00:00:00"/>
    <n v="1671"/>
    <n v="729"/>
    <n v="0.43626570915619389"/>
    <n v="0.43626570915619389"/>
  </r>
  <r>
    <x v="2127"/>
    <x v="185"/>
    <x v="8"/>
    <n v="143490806"/>
    <n v="5540246195250"/>
    <s v="BOULANGERIE"/>
    <d v="2023-01-09T00:00:00"/>
    <n v="168"/>
    <n v="151"/>
    <n v="0.89880952380952384"/>
    <n v="0.89880952380952384"/>
  </r>
  <r>
    <x v="2128"/>
    <x v="185"/>
    <x v="8"/>
    <n v="143490806"/>
    <n v="5540246196046"/>
    <s v="BOULANGERIE"/>
    <d v="2023-01-09T00:00:00"/>
    <n v="84"/>
    <n v="84"/>
    <n v="1"/>
    <n v="1"/>
  </r>
  <r>
    <x v="2129"/>
    <x v="185"/>
    <x v="8"/>
    <n v="143490807"/>
    <n v="5540246177133"/>
    <s v="MIX LEGUMES"/>
    <d v="2023-01-12T00:00:00"/>
    <n v="5568"/>
    <n v="5568"/>
    <n v="1"/>
    <n v="1"/>
  </r>
  <r>
    <x v="2130"/>
    <x v="185"/>
    <x v="8"/>
    <n v="143490807"/>
    <n v="5540246192148"/>
    <s v="MIX LEGUMES"/>
    <d v="2023-01-12T00:00:00"/>
    <n v="23664"/>
    <n v="23664"/>
    <n v="1"/>
    <n v="1"/>
  </r>
  <r>
    <x v="2131"/>
    <x v="185"/>
    <x v="8"/>
    <n v="143490807"/>
    <n v="5540246192518"/>
    <s v="MIX LEGUMES"/>
    <d v="2023-01-12T00:00:00"/>
    <n v="3132"/>
    <n v="3132"/>
    <n v="1"/>
    <n v="1"/>
  </r>
  <r>
    <x v="2132"/>
    <x v="185"/>
    <x v="8"/>
    <n v="143490813"/>
    <n v="5540246173492"/>
    <s v="VOLAILLE"/>
    <d v="2023-01-05T00:00:00"/>
    <n v="8967"/>
    <n v="8967"/>
    <n v="1"/>
    <n v="1"/>
  </r>
  <r>
    <x v="2133"/>
    <x v="185"/>
    <x v="9"/>
    <n v="143490814"/>
    <n v="5540246196046"/>
    <s v="BOULANGERIE"/>
    <d v="2022-12-22T00:00:00"/>
    <n v="335"/>
    <n v="335"/>
    <n v="1"/>
    <n v="1"/>
  </r>
  <r>
    <x v="2134"/>
    <x v="185"/>
    <x v="8"/>
    <n v="143490821"/>
    <n v="5540246181061"/>
    <s v="VOLAILLE"/>
    <d v="2023-01-04T00:00:00"/>
    <n v="6615"/>
    <n v="2849"/>
    <n v="0.43068783068783068"/>
    <n v="0.43068783068783068"/>
  </r>
  <r>
    <x v="2135"/>
    <x v="185"/>
    <x v="8"/>
    <n v="143490821"/>
    <n v="5540246185278"/>
    <s v="VOLAILLE"/>
    <d v="2023-01-04T00:00:00"/>
    <n v="3358"/>
    <n v="3358"/>
    <n v="1"/>
    <n v="1"/>
  </r>
  <r>
    <x v="2136"/>
    <x v="186"/>
    <x v="9"/>
    <n v="143490829"/>
    <n v="5540246176699"/>
    <s v="CREMERIE"/>
    <d v="2022-12-26T00:00:00"/>
    <n v="6264"/>
    <n v="6264"/>
    <n v="1"/>
    <n v="1"/>
  </r>
  <r>
    <x v="2137"/>
    <x v="186"/>
    <x v="9"/>
    <n v="143490830"/>
    <n v="5540246176295"/>
    <s v="CREMERIE"/>
    <d v="2022-12-26T00:00:00"/>
    <n v="7424"/>
    <n v="7424"/>
    <n v="1"/>
    <n v="1"/>
  </r>
  <r>
    <x v="2138"/>
    <x v="186"/>
    <x v="9"/>
    <n v="143490830"/>
    <n v="5540246187987"/>
    <s v="CREMERIE"/>
    <d v="2022-12-26T00:00:00"/>
    <n v="3341"/>
    <n v="3341"/>
    <n v="1"/>
    <n v="1"/>
  </r>
  <r>
    <x v="2139"/>
    <x v="186"/>
    <x v="8"/>
    <n v="143490837"/>
    <n v="5540246194632"/>
    <s v="BOULANGERIE"/>
    <d v="2023-01-12T00:00:00"/>
    <n v="1420"/>
    <n v="1381"/>
    <n v="0.97253521126760567"/>
    <n v="0.97253521126760567"/>
  </r>
  <r>
    <x v="2140"/>
    <x v="187"/>
    <x v="9"/>
    <n v="143500850"/>
    <n v="5540246174174"/>
    <s v="CREMERIE"/>
    <d v="2022-12-27T00:00:00"/>
    <n v="696"/>
    <n v="696"/>
    <n v="1"/>
    <n v="1"/>
  </r>
  <r>
    <x v="2141"/>
    <x v="187"/>
    <x v="9"/>
    <n v="143500851"/>
    <n v="5540246187987"/>
    <s v="CREMERIE"/>
    <d v="2022-12-27T00:00:00"/>
    <n v="2228"/>
    <n v="2228"/>
    <n v="1"/>
    <n v="1"/>
  </r>
  <r>
    <x v="2142"/>
    <x v="187"/>
    <x v="8"/>
    <n v="143500860"/>
    <n v="5540246173472"/>
    <s v="CREMERIE"/>
    <d v="2023-01-02T00:00:00"/>
    <n v="279"/>
    <s v="0"/>
    <n v="0"/>
    <n v="0"/>
  </r>
  <r>
    <x v="2143"/>
    <x v="187"/>
    <x v="8"/>
    <n v="143500860"/>
    <n v="5540246175049"/>
    <s v="CREMERIE"/>
    <d v="2023-01-02T00:00:00"/>
    <n v="557"/>
    <s v="0"/>
    <n v="0"/>
    <n v="0"/>
  </r>
  <r>
    <x v="2144"/>
    <x v="187"/>
    <x v="8"/>
    <n v="143500860"/>
    <n v="5540246175050"/>
    <s v="CREMERIE"/>
    <d v="2023-01-02T00:00:00"/>
    <n v="1114"/>
    <s v="0"/>
    <n v="0"/>
    <n v="0"/>
  </r>
  <r>
    <x v="2145"/>
    <x v="187"/>
    <x v="8"/>
    <n v="143500865"/>
    <n v="5540246194632"/>
    <s v="BOULANGERIE"/>
    <d v="2023-01-16T00:00:00"/>
    <n v="919"/>
    <n v="669"/>
    <n v="0.72796517954298146"/>
    <n v="0.72796517954298146"/>
  </r>
  <r>
    <x v="2146"/>
    <x v="187"/>
    <x v="8"/>
    <n v="143500865"/>
    <n v="5540246195250"/>
    <s v="BOULANGERIE"/>
    <d v="2023-01-16T00:00:00"/>
    <n v="168"/>
    <n v="168"/>
    <n v="1"/>
    <n v="1"/>
  </r>
  <r>
    <x v="2147"/>
    <x v="187"/>
    <x v="8"/>
    <n v="143500866"/>
    <n v="5540246182684"/>
    <s v="BOULANGERIE"/>
    <d v="2023-01-16T00:00:00"/>
    <n v="372"/>
    <n v="372"/>
    <n v="1"/>
    <n v="1"/>
  </r>
  <r>
    <x v="2148"/>
    <x v="187"/>
    <x v="8"/>
    <n v="143500866"/>
    <n v="5540246194467"/>
    <s v="BOULANGERIE"/>
    <d v="2023-01-16T00:00:00"/>
    <n v="14255"/>
    <n v="14255"/>
    <n v="1"/>
    <n v="1"/>
  </r>
  <r>
    <x v="2149"/>
    <x v="187"/>
    <x v="8"/>
    <n v="143500873"/>
    <n v="5540246173906"/>
    <s v="VOLAILLE"/>
    <d v="2023-01-09T00:00:00"/>
    <n v="4900"/>
    <n v="4900"/>
    <n v="1"/>
    <n v="1"/>
  </r>
  <r>
    <x v="2150"/>
    <x v="187"/>
    <x v="8"/>
    <n v="143500873"/>
    <n v="5540246181016"/>
    <s v="VOLAILLE"/>
    <d v="2023-01-09T00:00:00"/>
    <n v="10691"/>
    <n v="10691"/>
    <n v="1"/>
    <n v="1"/>
  </r>
  <r>
    <x v="2151"/>
    <x v="187"/>
    <x v="8"/>
    <n v="143500874"/>
    <n v="5540246183130"/>
    <s v="MIX LEGUMES"/>
    <d v="2023-01-17T00:00:00"/>
    <n v="1128"/>
    <n v="1128"/>
    <n v="1"/>
    <n v="1"/>
  </r>
  <r>
    <x v="2152"/>
    <x v="187"/>
    <x v="8"/>
    <n v="143500874"/>
    <n v="5540246183455"/>
    <s v="MIX LEGUMES"/>
    <d v="2023-01-17T00:00:00"/>
    <n v="1044"/>
    <n v="1044"/>
    <n v="1"/>
    <n v="1"/>
  </r>
  <r>
    <x v="2153"/>
    <x v="187"/>
    <x v="8"/>
    <n v="143500874"/>
    <n v="5540246183538"/>
    <s v="MIX LEGUMES"/>
    <d v="2023-01-17T00:00:00"/>
    <n v="919"/>
    <n v="919"/>
    <n v="1"/>
    <n v="1"/>
  </r>
  <r>
    <x v="2154"/>
    <x v="187"/>
    <x v="8"/>
    <n v="143500876"/>
    <n v="5540246183587"/>
    <s v="MIX LEGUMES"/>
    <d v="2023-01-18T00:00:00"/>
    <n v="502"/>
    <n v="502"/>
    <n v="1"/>
    <n v="1"/>
  </r>
  <r>
    <x v="2155"/>
    <x v="187"/>
    <x v="8"/>
    <n v="143500876"/>
    <n v="5540246183589"/>
    <s v="MIX LEGUMES"/>
    <d v="2023-01-18T00:00:00"/>
    <n v="1300"/>
    <n v="1300"/>
    <n v="1"/>
    <n v="1"/>
  </r>
  <r>
    <x v="2156"/>
    <x v="187"/>
    <x v="8"/>
    <n v="143500876"/>
    <n v="5540246186352"/>
    <s v="MIX LEGUMES"/>
    <d v="2023-01-18T00:00:00"/>
    <n v="940"/>
    <n v="940"/>
    <n v="1"/>
    <n v="1"/>
  </r>
  <r>
    <x v="2157"/>
    <x v="188"/>
    <x v="9"/>
    <n v="143500892"/>
    <n v="5540246188175"/>
    <s v="CREMERIE"/>
    <d v="2022-12-28T00:00:00"/>
    <n v="348"/>
    <n v="348"/>
    <n v="1"/>
    <n v="1"/>
  </r>
  <r>
    <x v="2158"/>
    <x v="188"/>
    <x v="9"/>
    <n v="143500892"/>
    <n v="5540246192102"/>
    <s v="CREMERIE"/>
    <d v="2022-12-28T00:00:00"/>
    <n v="4009"/>
    <n v="4009"/>
    <n v="1"/>
    <n v="1"/>
  </r>
  <r>
    <x v="2159"/>
    <x v="189"/>
    <x v="9"/>
    <n v="143500931"/>
    <n v="5540246171933"/>
    <s v="CREMERIE"/>
    <d v="2022-12-29T00:00:00"/>
    <n v="1671"/>
    <n v="1671"/>
    <n v="1"/>
    <n v="1"/>
  </r>
  <r>
    <x v="2160"/>
    <x v="189"/>
    <x v="9"/>
    <n v="143500931"/>
    <n v="5540246176294"/>
    <s v="CREMERIE"/>
    <d v="2022-12-29T00:00:00"/>
    <n v="1114"/>
    <n v="1114"/>
    <n v="1"/>
    <n v="1"/>
  </r>
  <r>
    <x v="2161"/>
    <x v="189"/>
    <x v="9"/>
    <n v="143500931"/>
    <n v="5540246176295"/>
    <s v="CREMERIE"/>
    <d v="2022-12-29T00:00:00"/>
    <n v="3712"/>
    <n v="3712"/>
    <n v="1"/>
    <n v="1"/>
  </r>
  <r>
    <x v="2162"/>
    <x v="189"/>
    <x v="9"/>
    <n v="143500931"/>
    <n v="5540246187987"/>
    <s v="CREMERIE"/>
    <d v="2022-12-29T00:00:00"/>
    <n v="2228"/>
    <n v="2228"/>
    <n v="1"/>
    <n v="1"/>
  </r>
  <r>
    <x v="2163"/>
    <x v="189"/>
    <x v="8"/>
    <n v="143500936"/>
    <n v="5540246185429"/>
    <s v="CREMERIE"/>
    <d v="2023-01-01T00:00:00"/>
    <n v="140"/>
    <s v="0"/>
    <n v="0"/>
    <n v="0"/>
  </r>
  <r>
    <x v="2164"/>
    <x v="189"/>
    <x v="8"/>
    <n v="143500942"/>
    <n v="5540246191598"/>
    <s v="CREMERIE"/>
    <d v="2023-01-01T00:00:00"/>
    <n v="1601"/>
    <s v="0"/>
    <n v="0"/>
    <n v="0"/>
  </r>
  <r>
    <x v="2165"/>
    <x v="189"/>
    <x v="8"/>
    <n v="143500943"/>
    <n v="5540246191594"/>
    <s v="CREMERIE"/>
    <d v="2023-01-01T00:00:00"/>
    <n v="1504"/>
    <s v="0"/>
    <n v="0"/>
    <n v="0"/>
  </r>
  <r>
    <x v="2166"/>
    <x v="189"/>
    <x v="8"/>
    <n v="143500947"/>
    <n v="5540246191596"/>
    <s v="BOULANGERIE"/>
    <d v="2023-01-15T00:00:00"/>
    <n v="149"/>
    <n v="149"/>
    <n v="1"/>
    <n v="1"/>
  </r>
  <r>
    <x v="2167"/>
    <x v="189"/>
    <x v="8"/>
    <n v="143500947"/>
    <n v="5540246196466"/>
    <s v="BOULANGERIE"/>
    <d v="2023-01-15T00:00:00"/>
    <n v="594"/>
    <n v="594"/>
    <n v="1"/>
    <n v="1"/>
  </r>
  <r>
    <x v="2168"/>
    <x v="190"/>
    <x v="8"/>
    <n v="143500967"/>
    <n v="5540246172978"/>
    <s v="CREMERIE"/>
    <d v="2023-01-01T00:00:00"/>
    <n v="1671"/>
    <s v="0"/>
    <n v="0"/>
    <n v="0"/>
  </r>
  <r>
    <x v="2169"/>
    <x v="190"/>
    <x v="8"/>
    <n v="143500967"/>
    <n v="5540246176699"/>
    <s v="CREMERIE"/>
    <d v="2023-01-01T00:00:00"/>
    <n v="12528"/>
    <s v="0"/>
    <n v="0"/>
    <n v="0"/>
  </r>
  <r>
    <x v="2170"/>
    <x v="190"/>
    <x v="8"/>
    <n v="143500969"/>
    <n v="5540246171933"/>
    <s v="CREMERIE"/>
    <d v="2023-01-01T00:00:00"/>
    <n v="1671"/>
    <s v="0"/>
    <n v="0"/>
    <n v="0"/>
  </r>
  <r>
    <x v="2171"/>
    <x v="190"/>
    <x v="8"/>
    <n v="143500969"/>
    <n v="5540246187987"/>
    <s v="CREMERIE"/>
    <d v="2023-01-01T00:00:00"/>
    <n v="5568"/>
    <s v="0"/>
    <n v="0"/>
    <n v="0"/>
  </r>
  <r>
    <x v="2172"/>
    <x v="190"/>
    <x v="8"/>
    <n v="143500969"/>
    <n v="5540246188200"/>
    <s v="CREMERIE"/>
    <d v="2023-01-01T00:00:00"/>
    <n v="2228"/>
    <s v="0"/>
    <n v="0"/>
    <n v="0"/>
  </r>
  <r>
    <x v="2173"/>
    <x v="190"/>
    <x v="9"/>
    <n v="143500973"/>
    <n v="5540246185278"/>
    <s v="VOLAILLE"/>
    <d v="2022-12-29T00:00:00"/>
    <n v="1120"/>
    <n v="1120"/>
    <n v="1"/>
    <n v="1"/>
  </r>
  <r>
    <x v="2174"/>
    <x v="190"/>
    <x v="8"/>
    <n v="143500984"/>
    <n v="5540246194632"/>
    <s v="BOULANGERIE"/>
    <d v="2023-01-18T00:00:00"/>
    <n v="2005"/>
    <n v="502"/>
    <n v="0.25037406483790525"/>
    <n v="0.25037406483790525"/>
  </r>
  <r>
    <x v="2175"/>
    <x v="190"/>
    <x v="8"/>
    <n v="143500987"/>
    <n v="5540246192148"/>
    <s v="MIX LEGUMES"/>
    <d v="2023-01-15T00:00:00"/>
    <n v="45936"/>
    <n v="45936"/>
    <n v="1"/>
    <n v="1"/>
  </r>
  <r>
    <x v="2176"/>
    <x v="190"/>
    <x v="8"/>
    <n v="143500988"/>
    <n v="5540246171759"/>
    <s v="MIX LEGUMES"/>
    <d v="2023-01-17T00:00:00"/>
    <n v="7308"/>
    <n v="7308"/>
    <n v="1"/>
    <n v="1"/>
  </r>
  <r>
    <x v="2177"/>
    <x v="190"/>
    <x v="8"/>
    <n v="143500988"/>
    <n v="5540246177133"/>
    <s v="MIX LEGUMES"/>
    <d v="2023-01-17T00:00:00"/>
    <n v="8352"/>
    <n v="8352"/>
    <n v="1"/>
    <n v="1"/>
  </r>
  <r>
    <x v="2178"/>
    <x v="190"/>
    <x v="8"/>
    <n v="143500988"/>
    <n v="5540246192518"/>
    <s v="MIX LEGUMES"/>
    <d v="2023-01-17T00:00:00"/>
    <n v="5220"/>
    <n v="5220"/>
    <n v="1"/>
    <n v="1"/>
  </r>
  <r>
    <x v="2179"/>
    <x v="191"/>
    <x v="8"/>
    <n v="143501007"/>
    <n v="5540246172539"/>
    <s v="CREMERIE"/>
    <d v="2023-01-02T00:00:00"/>
    <n v="47"/>
    <s v="0"/>
    <n v="0"/>
    <n v="0"/>
  </r>
  <r>
    <x v="2180"/>
    <x v="191"/>
    <x v="8"/>
    <n v="143501007"/>
    <n v="5540246172669"/>
    <s v="CREMERIE"/>
    <d v="2023-01-02T00:00:00"/>
    <n v="557"/>
    <s v="0"/>
    <n v="0"/>
    <n v="0"/>
  </r>
  <r>
    <x v="2181"/>
    <x v="191"/>
    <x v="8"/>
    <n v="143501007"/>
    <n v="5540246172978"/>
    <s v="CREMERIE"/>
    <d v="2023-01-02T00:00:00"/>
    <n v="1671"/>
    <s v="0"/>
    <n v="0"/>
    <n v="0"/>
  </r>
  <r>
    <x v="2182"/>
    <x v="191"/>
    <x v="8"/>
    <n v="143501008"/>
    <n v="5540246191598"/>
    <s v="CREMERIE"/>
    <d v="2023-01-02T00:00:00"/>
    <n v="1601"/>
    <s v="0"/>
    <n v="0"/>
    <n v="0"/>
  </r>
  <r>
    <x v="2183"/>
    <x v="191"/>
    <x v="8"/>
    <n v="143501009"/>
    <n v="5540246171933"/>
    <s v="CREMERIE"/>
    <d v="2023-01-02T00:00:00"/>
    <n v="1671"/>
    <s v="0"/>
    <n v="0"/>
    <n v="0"/>
  </r>
  <r>
    <x v="2184"/>
    <x v="191"/>
    <x v="8"/>
    <n v="143501009"/>
    <n v="5540246176294"/>
    <s v="CREMERIE"/>
    <d v="2023-01-02T00:00:00"/>
    <n v="2228"/>
    <s v="0"/>
    <n v="0"/>
    <n v="0"/>
  </r>
  <r>
    <x v="2185"/>
    <x v="191"/>
    <x v="8"/>
    <n v="143501009"/>
    <n v="5540246176295"/>
    <s v="CREMERIE"/>
    <d v="2023-01-02T00:00:00"/>
    <n v="4455"/>
    <s v="0"/>
    <n v="0"/>
    <n v="0"/>
  </r>
  <r>
    <x v="2186"/>
    <x v="191"/>
    <x v="8"/>
    <n v="143501009"/>
    <n v="5540246187987"/>
    <s v="CREMERIE"/>
    <d v="2023-01-02T00:00:00"/>
    <n v="4455"/>
    <s v="0"/>
    <n v="0"/>
    <n v="0"/>
  </r>
  <r>
    <x v="2187"/>
    <x v="191"/>
    <x v="8"/>
    <n v="143501009"/>
    <n v="5540246188200"/>
    <s v="CREMERIE"/>
    <d v="2023-01-02T00:00:00"/>
    <n v="1485"/>
    <s v="0"/>
    <n v="0"/>
    <n v="0"/>
  </r>
  <r>
    <x v="2188"/>
    <x v="191"/>
    <x v="8"/>
    <n v="143501014"/>
    <n v="5540246186325"/>
    <s v="CREMERIE"/>
    <d v="2023-01-04T00:00:00"/>
    <n v="140"/>
    <n v="140"/>
    <n v="1"/>
    <n v="1"/>
  </r>
  <r>
    <x v="2189"/>
    <x v="191"/>
    <x v="8"/>
    <n v="143501015"/>
    <n v="5540246188175"/>
    <s v="CREMERIE"/>
    <d v="2023-01-02T00:00:00"/>
    <n v="696"/>
    <s v="0"/>
    <n v="0"/>
    <n v="0"/>
  </r>
  <r>
    <x v="2190"/>
    <x v="191"/>
    <x v="8"/>
    <n v="143501016"/>
    <n v="5540246196800"/>
    <s v="MIX LEGUMES"/>
    <d v="2023-01-03T00:00:00"/>
    <n v="669"/>
    <s v="0"/>
    <n v="0"/>
    <n v="0"/>
  </r>
  <r>
    <x v="2191"/>
    <x v="191"/>
    <x v="8"/>
    <n v="143501018"/>
    <n v="5540246173472"/>
    <s v="CREMERIE"/>
    <d v="2023-01-05T00:00:00"/>
    <n v="279"/>
    <n v="279"/>
    <n v="1"/>
    <n v="1"/>
  </r>
  <r>
    <x v="2192"/>
    <x v="191"/>
    <x v="8"/>
    <n v="143501018"/>
    <n v="5540246174095"/>
    <s v="CREMERIE"/>
    <d v="2023-01-05T00:00:00"/>
    <n v="279"/>
    <n v="279"/>
    <n v="1"/>
    <n v="1"/>
  </r>
  <r>
    <x v="2193"/>
    <x v="191"/>
    <x v="8"/>
    <n v="143501018"/>
    <n v="5540246175049"/>
    <s v="CREMERIE"/>
    <d v="2023-01-05T00:00:00"/>
    <n v="836"/>
    <n v="836"/>
    <n v="1"/>
    <n v="1"/>
  </r>
  <r>
    <x v="2194"/>
    <x v="191"/>
    <x v="8"/>
    <n v="143501018"/>
    <n v="5540246175050"/>
    <s v="CREMERIE"/>
    <d v="2023-01-05T00:00:00"/>
    <n v="557"/>
    <n v="557"/>
    <n v="1"/>
    <n v="1"/>
  </r>
  <r>
    <x v="2195"/>
    <x v="192"/>
    <x v="8"/>
    <n v="143511044"/>
    <n v="5540246174174"/>
    <s v="CREMERIE"/>
    <d v="2023-01-03T00:00:00"/>
    <n v="464"/>
    <s v="0"/>
    <n v="0"/>
    <n v="0"/>
  </r>
  <r>
    <x v="2196"/>
    <x v="192"/>
    <x v="8"/>
    <n v="143511045"/>
    <n v="5540246176295"/>
    <s v="CREMERIE"/>
    <d v="2023-01-03T00:00:00"/>
    <n v="7424"/>
    <s v="0"/>
    <n v="0"/>
    <n v="0"/>
  </r>
  <r>
    <x v="2197"/>
    <x v="192"/>
    <x v="8"/>
    <n v="143511045"/>
    <n v="5540246188200"/>
    <s v="CREMERIE"/>
    <d v="2023-01-03T00:00:00"/>
    <n v="2228"/>
    <s v="0"/>
    <n v="0"/>
    <n v="0"/>
  </r>
  <r>
    <x v="2198"/>
    <x v="192"/>
    <x v="8"/>
    <n v="143511052"/>
    <n v="5540246175049"/>
    <s v="CREMERIE"/>
    <d v="2023-01-09T00:00:00"/>
    <n v="1114"/>
    <n v="1114"/>
    <n v="1"/>
    <n v="1"/>
  </r>
  <r>
    <x v="2199"/>
    <x v="192"/>
    <x v="8"/>
    <n v="143511052"/>
    <n v="5540246175050"/>
    <s v="CREMERIE"/>
    <d v="2023-01-09T00:00:00"/>
    <n v="557"/>
    <n v="557"/>
    <n v="1"/>
    <n v="1"/>
  </r>
  <r>
    <x v="2200"/>
    <x v="192"/>
    <x v="8"/>
    <n v="143511064"/>
    <n v="5540246194632"/>
    <s v="BOULANGERIE"/>
    <d v="2023-01-22T00:00:00"/>
    <n v="2757"/>
    <n v="539"/>
    <n v="0.19550235763511062"/>
    <n v="0.19550235763511062"/>
  </r>
  <r>
    <x v="2201"/>
    <x v="192"/>
    <x v="8"/>
    <n v="143511068"/>
    <n v="5540246192209"/>
    <s v="MIX LEGUMES"/>
    <d v="2023-01-17T00:00:00"/>
    <n v="1114"/>
    <n v="1114"/>
    <n v="1"/>
    <n v="1"/>
  </r>
  <r>
    <x v="2202"/>
    <x v="192"/>
    <x v="8"/>
    <n v="143511068"/>
    <n v="5540246192594"/>
    <s v="MIX LEGUMES"/>
    <d v="2023-01-17T00:00:00"/>
    <n v="743"/>
    <n v="743"/>
    <n v="1"/>
    <n v="1"/>
  </r>
  <r>
    <x v="2203"/>
    <x v="192"/>
    <x v="8"/>
    <n v="143511068"/>
    <n v="5540246192831"/>
    <s v="MIX LEGUMES"/>
    <d v="2023-01-17T00:00:00"/>
    <n v="1300"/>
    <n v="1300"/>
    <n v="1"/>
    <n v="1"/>
  </r>
  <r>
    <x v="2204"/>
    <x v="192"/>
    <x v="8"/>
    <n v="143511070"/>
    <n v="5540246193316"/>
    <s v="BOULANGERIE"/>
    <d v="2023-01-24T00:00:00"/>
    <n v="669"/>
    <n v="669"/>
    <n v="1"/>
    <n v="1"/>
  </r>
  <r>
    <x v="2205"/>
    <x v="193"/>
    <x v="8"/>
    <n v="143511082"/>
    <n v="5540246172669"/>
    <s v="CREMERIE"/>
    <d v="2023-01-04T00:00:00"/>
    <n v="279"/>
    <n v="279"/>
    <n v="1"/>
    <n v="1"/>
  </r>
  <r>
    <x v="2206"/>
    <x v="193"/>
    <x v="8"/>
    <n v="143511082"/>
    <n v="5540246174174"/>
    <s v="CREMERIE"/>
    <d v="2023-01-04T00:00:00"/>
    <n v="464"/>
    <n v="464"/>
    <n v="1"/>
    <n v="1"/>
  </r>
  <r>
    <x v="2207"/>
    <x v="193"/>
    <x v="8"/>
    <n v="143511082"/>
    <n v="5540246176699"/>
    <s v="CREMERIE"/>
    <d v="2023-01-04T00:00:00"/>
    <n v="8352"/>
    <n v="8352"/>
    <n v="1"/>
    <n v="1"/>
  </r>
  <r>
    <x v="2208"/>
    <x v="193"/>
    <x v="8"/>
    <n v="143511082"/>
    <n v="5540246192102"/>
    <s v="CREMERIE"/>
    <d v="2023-01-04T00:00:00"/>
    <n v="2005"/>
    <n v="2005"/>
    <n v="1"/>
    <n v="1"/>
  </r>
  <r>
    <x v="2209"/>
    <x v="193"/>
    <x v="8"/>
    <n v="143511083"/>
    <n v="5540246176295"/>
    <s v="CREMERIE"/>
    <d v="2023-01-04T00:00:00"/>
    <n v="7424"/>
    <n v="7424"/>
    <n v="1"/>
    <n v="1"/>
  </r>
  <r>
    <x v="2210"/>
    <x v="193"/>
    <x v="8"/>
    <n v="143511083"/>
    <n v="5540246187987"/>
    <s v="CREMERIE"/>
    <d v="2023-01-04T00:00:00"/>
    <n v="2228"/>
    <n v="2228"/>
    <n v="1"/>
    <n v="1"/>
  </r>
  <r>
    <x v="2211"/>
    <x v="193"/>
    <x v="8"/>
    <n v="143511097"/>
    <n v="5540246183130"/>
    <s v="MIX LEGUMES"/>
    <d v="2023-01-25T00:00:00"/>
    <n v="1692"/>
    <n v="1692"/>
    <n v="1"/>
    <n v="1"/>
  </r>
  <r>
    <x v="2212"/>
    <x v="193"/>
    <x v="8"/>
    <n v="143511097"/>
    <n v="5540246183537"/>
    <s v="MIX LEGUMES"/>
    <d v="2023-01-25T00:00:00"/>
    <n v="961"/>
    <n v="961"/>
    <n v="1"/>
    <n v="1"/>
  </r>
  <r>
    <x v="2213"/>
    <x v="193"/>
    <x v="8"/>
    <n v="143511097"/>
    <n v="5540246183538"/>
    <s v="MIX LEGUMES"/>
    <d v="2023-01-25T00:00:00"/>
    <n v="919"/>
    <n v="919"/>
    <n v="1"/>
    <n v="1"/>
  </r>
  <r>
    <x v="2214"/>
    <x v="193"/>
    <x v="8"/>
    <n v="143511097"/>
    <n v="5540246183541"/>
    <s v="MIX LEGUMES"/>
    <d v="2023-01-25T00:00:00"/>
    <n v="1044"/>
    <n v="928"/>
    <n v="0.88888888888888884"/>
    <n v="0.88888888888888884"/>
  </r>
  <r>
    <x v="2215"/>
    <x v="193"/>
    <x v="8"/>
    <n v="143511097"/>
    <n v="5540246183552"/>
    <s v="MIX LEGUMES"/>
    <d v="2023-01-25T00:00:00"/>
    <n v="2172"/>
    <n v="2172"/>
    <n v="1"/>
    <n v="1"/>
  </r>
  <r>
    <x v="2216"/>
    <x v="193"/>
    <x v="8"/>
    <n v="143511097"/>
    <n v="5540246192571"/>
    <s v="MIX LEGUMES"/>
    <d v="2023-01-25T00:00:00"/>
    <n v="669"/>
    <n v="669"/>
    <n v="1"/>
    <n v="1"/>
  </r>
  <r>
    <x v="2217"/>
    <x v="193"/>
    <x v="8"/>
    <n v="143511101"/>
    <n v="5540246180522"/>
    <s v="BOULANGERIE"/>
    <d v="2023-01-26T00:00:00"/>
    <n v="1782"/>
    <n v="1782"/>
    <n v="1"/>
    <n v="1"/>
  </r>
  <r>
    <x v="2218"/>
    <x v="193"/>
    <x v="8"/>
    <n v="143511101"/>
    <n v="5540246193409"/>
    <s v="BOULANGERIE"/>
    <d v="2023-01-26T00:00:00"/>
    <n v="65"/>
    <n v="65"/>
    <n v="1"/>
    <n v="1"/>
  </r>
  <r>
    <x v="2219"/>
    <x v="193"/>
    <x v="8"/>
    <n v="143511102"/>
    <n v="5540246191596"/>
    <s v="BOULANGERIE"/>
    <d v="2023-01-23T00:00:00"/>
    <n v="372"/>
    <n v="297"/>
    <n v="0.79838709677419351"/>
    <n v="0.79838709677419351"/>
  </r>
  <r>
    <x v="2220"/>
    <x v="193"/>
    <x v="8"/>
    <n v="143511102"/>
    <n v="5540246196466"/>
    <s v="BOULANGERIE"/>
    <d v="2023-01-23T00:00:00"/>
    <n v="1188"/>
    <n v="1188"/>
    <n v="1"/>
    <n v="1"/>
  </r>
  <r>
    <x v="2221"/>
    <x v="194"/>
    <x v="8"/>
    <n v="143511120"/>
    <n v="5540246172978"/>
    <s v="CREMERIE"/>
    <d v="2023-01-05T00:00:00"/>
    <n v="2506"/>
    <n v="2506"/>
    <n v="1"/>
    <n v="1"/>
  </r>
  <r>
    <x v="2222"/>
    <x v="194"/>
    <x v="8"/>
    <n v="143511120"/>
    <n v="5540246174174"/>
    <s v="CREMERIE"/>
    <d v="2023-01-05T00:00:00"/>
    <n v="348"/>
    <n v="348"/>
    <n v="1"/>
    <n v="1"/>
  </r>
  <r>
    <x v="2223"/>
    <x v="194"/>
    <x v="8"/>
    <n v="143511120"/>
    <n v="5540246176699"/>
    <s v="CREMERIE"/>
    <d v="2023-01-05T00:00:00"/>
    <n v="4176"/>
    <n v="4176"/>
    <n v="1"/>
    <n v="1"/>
  </r>
  <r>
    <x v="2224"/>
    <x v="194"/>
    <x v="8"/>
    <n v="143511120"/>
    <n v="5540246188175"/>
    <s v="CREMERIE"/>
    <d v="2023-01-05T00:00:00"/>
    <n v="696"/>
    <n v="696"/>
    <n v="1"/>
    <n v="1"/>
  </r>
  <r>
    <x v="2225"/>
    <x v="194"/>
    <x v="8"/>
    <n v="143511121"/>
    <n v="5540246176294"/>
    <s v="CREMERIE"/>
    <d v="2023-01-05T00:00:00"/>
    <n v="743"/>
    <n v="743"/>
    <n v="1"/>
    <n v="1"/>
  </r>
  <r>
    <x v="2226"/>
    <x v="194"/>
    <x v="8"/>
    <n v="143511121"/>
    <n v="5540246176295"/>
    <s v="CREMERIE"/>
    <d v="2023-01-05T00:00:00"/>
    <n v="4455"/>
    <n v="4455"/>
    <n v="1"/>
    <n v="1"/>
  </r>
  <r>
    <x v="2227"/>
    <x v="194"/>
    <x v="8"/>
    <n v="143511121"/>
    <n v="5540246188200"/>
    <s v="CREMERIE"/>
    <d v="2023-01-05T00:00:00"/>
    <n v="1485"/>
    <n v="1485"/>
    <n v="1"/>
    <n v="1"/>
  </r>
  <r>
    <x v="2228"/>
    <x v="194"/>
    <x v="8"/>
    <n v="143511127"/>
    <n v="5540246191598"/>
    <s v="CREMERIE"/>
    <d v="2023-01-09T00:00:00"/>
    <n v="1601"/>
    <n v="1601"/>
    <n v="1"/>
    <n v="1"/>
  </r>
  <r>
    <x v="2229"/>
    <x v="194"/>
    <x v="8"/>
    <n v="143511129"/>
    <n v="5540246195242"/>
    <s v="MIX LEGUMES"/>
    <d v="2023-01-22T00:00:00"/>
    <n v="743"/>
    <n v="743"/>
    <n v="1"/>
    <n v="1"/>
  </r>
  <r>
    <x v="2230"/>
    <x v="195"/>
    <x v="8"/>
    <n v="143511148"/>
    <n v="5540246174174"/>
    <s v="CREMERIE"/>
    <d v="2023-01-08T00:00:00"/>
    <n v="232"/>
    <n v="232"/>
    <n v="1"/>
    <n v="1"/>
  </r>
  <r>
    <x v="2231"/>
    <x v="195"/>
    <x v="8"/>
    <n v="143511148"/>
    <n v="5540246176699"/>
    <s v="CREMERIE"/>
    <d v="2023-01-08T00:00:00"/>
    <n v="8352"/>
    <n v="8352"/>
    <n v="1"/>
    <n v="1"/>
  </r>
  <r>
    <x v="2232"/>
    <x v="195"/>
    <x v="8"/>
    <n v="143511149"/>
    <n v="5540246176294"/>
    <s v="CREMERIE"/>
    <d v="2023-01-08T00:00:00"/>
    <n v="1485"/>
    <n v="1485"/>
    <n v="1"/>
    <n v="1"/>
  </r>
  <r>
    <x v="2233"/>
    <x v="195"/>
    <x v="8"/>
    <n v="143511149"/>
    <n v="5540246187987"/>
    <s v="CREMERIE"/>
    <d v="2023-01-08T00:00:00"/>
    <n v="2784"/>
    <n v="2784"/>
    <n v="1"/>
    <n v="1"/>
  </r>
  <r>
    <x v="2234"/>
    <x v="195"/>
    <x v="8"/>
    <n v="143511152"/>
    <n v="5540246175049"/>
    <s v="CREMERIE"/>
    <d v="2023-01-12T00:00:00"/>
    <n v="836"/>
    <n v="836"/>
    <n v="1"/>
    <n v="1"/>
  </r>
  <r>
    <x v="2235"/>
    <x v="195"/>
    <x v="8"/>
    <n v="143511168"/>
    <n v="5540246183587"/>
    <s v="MIX LEGUMES"/>
    <d v="2023-01-25T00:00:00"/>
    <n v="502"/>
    <n v="502"/>
    <n v="1"/>
    <n v="1"/>
  </r>
  <r>
    <x v="2236"/>
    <x v="195"/>
    <x v="8"/>
    <n v="143511168"/>
    <n v="5540246183589"/>
    <s v="MIX LEGUMES"/>
    <d v="2023-01-25T00:00:00"/>
    <n v="1300"/>
    <n v="1300"/>
    <n v="1"/>
    <n v="1"/>
  </r>
  <r>
    <x v="2237"/>
    <x v="195"/>
    <x v="8"/>
    <n v="143511168"/>
    <n v="5540246186352"/>
    <s v="MIX LEGUMES"/>
    <d v="2023-01-25T00:00:00"/>
    <n v="940"/>
    <n v="940"/>
    <n v="1"/>
    <n v="1"/>
  </r>
  <r>
    <x v="2238"/>
    <x v="195"/>
    <x v="8"/>
    <n v="143511168"/>
    <n v="5540246194790"/>
    <s v="MIX LEGUMES"/>
    <d v="2023-01-25T00:00:00"/>
    <n v="1316"/>
    <n v="1316"/>
    <n v="1"/>
    <n v="1"/>
  </r>
  <r>
    <x v="2239"/>
    <x v="195"/>
    <x v="8"/>
    <n v="143511173"/>
    <n v="5540246192148"/>
    <s v="MIX LEGUMES"/>
    <d v="2023-01-22T00:00:00"/>
    <n v="45936"/>
    <n v="45936"/>
    <n v="1"/>
    <n v="1"/>
  </r>
  <r>
    <x v="2240"/>
    <x v="195"/>
    <x v="8"/>
    <n v="143511174"/>
    <n v="5540246192148"/>
    <s v="MIX LEGUMES"/>
    <d v="2023-01-26T00:00:00"/>
    <n v="45936"/>
    <n v="45936"/>
    <n v="1"/>
    <n v="1"/>
  </r>
  <r>
    <x v="2241"/>
    <x v="195"/>
    <x v="8"/>
    <n v="143511175"/>
    <n v="5540246171759"/>
    <s v="MIX LEGUMES"/>
    <d v="2023-01-24T00:00:00"/>
    <n v="5847"/>
    <n v="5847"/>
    <n v="1"/>
    <n v="1"/>
  </r>
  <r>
    <x v="2242"/>
    <x v="195"/>
    <x v="8"/>
    <n v="143511175"/>
    <n v="5540246177133"/>
    <s v="MIX LEGUMES"/>
    <d v="2023-01-24T00:00:00"/>
    <n v="8352"/>
    <n v="8352"/>
    <n v="1"/>
    <n v="1"/>
  </r>
  <r>
    <x v="2243"/>
    <x v="195"/>
    <x v="8"/>
    <n v="143511175"/>
    <n v="5540246192518"/>
    <s v="MIX LEGUMES"/>
    <d v="2023-01-24T00:00:00"/>
    <n v="4176"/>
    <n v="4176"/>
    <n v="1"/>
    <n v="1"/>
  </r>
  <r>
    <x v="2244"/>
    <x v="196"/>
    <x v="8"/>
    <n v="143511188"/>
    <n v="5540246174174"/>
    <s v="CREMERIE"/>
    <d v="2023-01-09T00:00:00"/>
    <n v="232"/>
    <n v="232"/>
    <n v="1"/>
    <n v="1"/>
  </r>
  <r>
    <x v="2245"/>
    <x v="196"/>
    <x v="8"/>
    <n v="143511188"/>
    <n v="5540246188175"/>
    <s v="CREMERIE"/>
    <d v="2023-01-09T00:00:00"/>
    <n v="464"/>
    <n v="464"/>
    <n v="1"/>
    <n v="1"/>
  </r>
  <r>
    <x v="2246"/>
    <x v="196"/>
    <x v="8"/>
    <n v="143511189"/>
    <n v="5540246176294"/>
    <s v="CREMERIE"/>
    <d v="2023-01-09T00:00:00"/>
    <n v="2228"/>
    <n v="2228"/>
    <n v="1"/>
    <n v="1"/>
  </r>
  <r>
    <x v="2247"/>
    <x v="196"/>
    <x v="8"/>
    <n v="143511189"/>
    <n v="5540246187987"/>
    <s v="CREMERIE"/>
    <d v="2023-01-09T00:00:00"/>
    <n v="4455"/>
    <n v="4455"/>
    <n v="1"/>
    <n v="1"/>
  </r>
  <r>
    <x v="2248"/>
    <x v="196"/>
    <x v="8"/>
    <n v="143511189"/>
    <n v="5540246188200"/>
    <s v="CREMERIE"/>
    <d v="2023-01-09T00:00:00"/>
    <n v="743"/>
    <n v="743"/>
    <n v="1"/>
    <n v="1"/>
  </r>
  <r>
    <x v="2249"/>
    <x v="196"/>
    <x v="8"/>
    <n v="143511194"/>
    <n v="5540246185429"/>
    <s v="CREMERIE"/>
    <d v="2023-01-12T00:00:00"/>
    <n v="140"/>
    <n v="140"/>
    <n v="1"/>
    <n v="1"/>
  </r>
  <r>
    <x v="2250"/>
    <x v="196"/>
    <x v="8"/>
    <n v="143511194"/>
    <n v="5540246185562"/>
    <s v="CREMERIE"/>
    <d v="2023-01-12T00:00:00"/>
    <n v="140"/>
    <n v="140"/>
    <n v="1"/>
    <n v="1"/>
  </r>
  <r>
    <x v="2251"/>
    <x v="196"/>
    <x v="8"/>
    <n v="143511201"/>
    <n v="5540246173906"/>
    <s v="VOLAILLE"/>
    <d v="2023-01-19T00:00:00"/>
    <n v="3267"/>
    <n v="3267"/>
    <n v="1"/>
    <n v="1"/>
  </r>
  <r>
    <x v="2252"/>
    <x v="196"/>
    <x v="8"/>
    <n v="143511201"/>
    <n v="5540246181016"/>
    <s v="VOLAILLE"/>
    <d v="2023-01-19T00:00:00"/>
    <n v="10691"/>
    <n v="10691"/>
    <n v="1"/>
    <n v="1"/>
  </r>
  <r>
    <x v="2253"/>
    <x v="196"/>
    <x v="8"/>
    <n v="143511209"/>
    <n v="5540246194632"/>
    <s v="BOULANGERIE"/>
    <d v="2023-01-25T00:00:00"/>
    <n v="2088"/>
    <n v="713"/>
    <n v="0.34147509578544061"/>
    <n v="0.34147509578544061"/>
  </r>
  <r>
    <x v="2254"/>
    <x v="197"/>
    <x v="8"/>
    <n v="143521222"/>
    <n v="5540246172539"/>
    <s v="CREMERIE"/>
    <d v="2023-01-10T00:00:00"/>
    <n v="47"/>
    <n v="47"/>
    <n v="1"/>
    <n v="1"/>
  </r>
  <r>
    <x v="2255"/>
    <x v="197"/>
    <x v="8"/>
    <n v="143521222"/>
    <n v="5540246172669"/>
    <s v="CREMERIE"/>
    <d v="2023-01-10T00:00:00"/>
    <n v="279"/>
    <n v="279"/>
    <n v="1"/>
    <n v="1"/>
  </r>
  <r>
    <x v="2256"/>
    <x v="197"/>
    <x v="8"/>
    <n v="143521222"/>
    <n v="5540246172978"/>
    <s v="CREMERIE"/>
    <d v="2023-01-10T00:00:00"/>
    <n v="1671"/>
    <n v="1671"/>
    <n v="1"/>
    <n v="1"/>
  </r>
  <r>
    <x v="2257"/>
    <x v="197"/>
    <x v="8"/>
    <n v="143521222"/>
    <n v="5540246174174"/>
    <s v="CREMERIE"/>
    <d v="2023-01-10T00:00:00"/>
    <n v="348"/>
    <n v="348"/>
    <n v="1"/>
    <n v="1"/>
  </r>
  <r>
    <x v="2258"/>
    <x v="197"/>
    <x v="8"/>
    <n v="143521222"/>
    <n v="5540246176699"/>
    <s v="CREMERIE"/>
    <d v="2023-01-10T00:00:00"/>
    <n v="8352"/>
    <n v="8352"/>
    <n v="1"/>
    <n v="1"/>
  </r>
  <r>
    <x v="2259"/>
    <x v="197"/>
    <x v="8"/>
    <n v="143521224"/>
    <n v="5540246176294"/>
    <s v="CREMERIE"/>
    <d v="2023-01-10T00:00:00"/>
    <n v="1485"/>
    <n v="1485"/>
    <n v="1"/>
    <n v="1"/>
  </r>
  <r>
    <x v="2260"/>
    <x v="197"/>
    <x v="8"/>
    <n v="143521224"/>
    <n v="5540246176295"/>
    <s v="CREMERIE"/>
    <d v="2023-01-10T00:00:00"/>
    <n v="14848"/>
    <n v="14848"/>
    <n v="1"/>
    <n v="1"/>
  </r>
  <r>
    <x v="2261"/>
    <x v="197"/>
    <x v="8"/>
    <n v="143521224"/>
    <n v="5540246187987"/>
    <s v="CREMERIE"/>
    <d v="2023-01-10T00:00:00"/>
    <n v="6682"/>
    <n v="6682"/>
    <n v="1"/>
    <n v="1"/>
  </r>
  <r>
    <x v="2262"/>
    <x v="197"/>
    <x v="8"/>
    <n v="143521224"/>
    <n v="5540246188200"/>
    <s v="CREMERIE"/>
    <d v="2023-01-10T00:00:00"/>
    <n v="2228"/>
    <n v="2228"/>
    <n v="1"/>
    <n v="1"/>
  </r>
  <r>
    <x v="2263"/>
    <x v="197"/>
    <x v="8"/>
    <n v="143521231"/>
    <n v="5540246191598"/>
    <s v="CREMERIE"/>
    <d v="2023-01-12T00:00:00"/>
    <n v="1601"/>
    <n v="1601"/>
    <n v="1"/>
    <n v="1"/>
  </r>
  <r>
    <x v="2264"/>
    <x v="197"/>
    <x v="8"/>
    <n v="143521245"/>
    <n v="5540246175047"/>
    <s v="CREMERIE"/>
    <d v="2023-01-16T00:00:00"/>
    <n v="418"/>
    <n v="418"/>
    <n v="1"/>
    <n v="1"/>
  </r>
  <r>
    <x v="2265"/>
    <x v="197"/>
    <x v="8"/>
    <n v="143521245"/>
    <n v="5540246175049"/>
    <s v="CREMERIE"/>
    <d v="2023-01-16T00:00:00"/>
    <n v="1114"/>
    <n v="1114"/>
    <n v="1"/>
    <n v="1"/>
  </r>
  <r>
    <x v="2266"/>
    <x v="197"/>
    <x v="8"/>
    <n v="143521245"/>
    <n v="5540246175050"/>
    <s v="CREMERIE"/>
    <d v="2023-01-16T00:00:00"/>
    <n v="1114"/>
    <n v="1114"/>
    <n v="1"/>
    <n v="1"/>
  </r>
  <r>
    <x v="2267"/>
    <x v="198"/>
    <x v="8"/>
    <n v="143521272"/>
    <n v="5540246176699"/>
    <s v="CREMERIE"/>
    <d v="2023-01-12T00:00:00"/>
    <n v="6264"/>
    <n v="6264"/>
    <n v="1"/>
    <n v="1"/>
  </r>
  <r>
    <x v="2268"/>
    <x v="198"/>
    <x v="8"/>
    <n v="143521272"/>
    <n v="5540246188175"/>
    <s v="CREMERIE"/>
    <d v="2023-01-12T00:00:00"/>
    <n v="928"/>
    <n v="580"/>
    <n v="0.625"/>
    <n v="0.625"/>
  </r>
  <r>
    <x v="2269"/>
    <x v="198"/>
    <x v="8"/>
    <n v="143521274"/>
    <n v="5540246176295"/>
    <s v="CREMERIE"/>
    <d v="2023-01-12T00:00:00"/>
    <n v="7424"/>
    <n v="7424"/>
    <n v="1"/>
    <n v="1"/>
  </r>
  <r>
    <x v="2270"/>
    <x v="198"/>
    <x v="8"/>
    <n v="143521274"/>
    <n v="5540246187987"/>
    <s v="CREMERIE"/>
    <d v="2023-01-12T00:00:00"/>
    <n v="4455"/>
    <n v="4455"/>
    <n v="1"/>
    <n v="1"/>
  </r>
  <r>
    <x v="2271"/>
    <x v="198"/>
    <x v="8"/>
    <n v="143521285"/>
    <n v="5540246194632"/>
    <s v="BOULANGERIE"/>
    <d v="2023-01-19T00:00:00"/>
    <n v="1420"/>
    <n v="418"/>
    <n v="0.29436619718309859"/>
    <n v="0.29436619718309859"/>
  </r>
  <r>
    <x v="2272"/>
    <x v="198"/>
    <x v="8"/>
    <n v="143521289"/>
    <n v="5540246195250"/>
    <s v="BOULANGERIE"/>
    <d v="2023-01-17T00:00:00"/>
    <n v="84"/>
    <n v="84"/>
    <n v="1"/>
    <n v="1"/>
  </r>
  <r>
    <x v="2273"/>
    <x v="199"/>
    <x v="8"/>
    <n v="143521300"/>
    <n v="5540246176699"/>
    <s v="CREMERIE"/>
    <d v="2023-01-15T00:00:00"/>
    <n v="4176"/>
    <n v="4176"/>
    <n v="1"/>
    <n v="1"/>
  </r>
  <r>
    <x v="2274"/>
    <x v="199"/>
    <x v="8"/>
    <n v="143521300"/>
    <n v="5540246192102"/>
    <s v="CREMERIE"/>
    <d v="2023-01-15T00:00:00"/>
    <n v="4009"/>
    <n v="4009"/>
    <n v="1"/>
    <n v="1"/>
  </r>
  <r>
    <x v="2275"/>
    <x v="199"/>
    <x v="8"/>
    <n v="143521302"/>
    <n v="5540246187987"/>
    <s v="CREMERIE"/>
    <d v="2023-01-15T00:00:00"/>
    <n v="3341"/>
    <n v="3341"/>
    <n v="1"/>
    <n v="1"/>
  </r>
  <r>
    <x v="2276"/>
    <x v="200"/>
    <x v="8"/>
    <n v="143521324"/>
    <n v="5540246172978"/>
    <s v="CREMERIE"/>
    <d v="2023-01-16T00:00:00"/>
    <n v="836"/>
    <n v="836"/>
    <n v="1"/>
    <n v="1"/>
  </r>
  <r>
    <x v="2277"/>
    <x v="200"/>
    <x v="8"/>
    <n v="143521324"/>
    <n v="5540246174174"/>
    <s v="CREMERIE"/>
    <d v="2023-01-16T00:00:00"/>
    <n v="464"/>
    <n v="464"/>
    <n v="1"/>
    <n v="1"/>
  </r>
  <r>
    <x v="2278"/>
    <x v="200"/>
    <x v="8"/>
    <n v="143521324"/>
    <n v="5540246176699"/>
    <s v="CREMERIE"/>
    <d v="2023-01-16T00:00:00"/>
    <n v="4176"/>
    <n v="4176"/>
    <n v="1"/>
    <n v="1"/>
  </r>
  <r>
    <x v="2279"/>
    <x v="200"/>
    <x v="8"/>
    <n v="143521324"/>
    <n v="5540246188175"/>
    <s v="CREMERIE"/>
    <d v="2023-01-16T00:00:00"/>
    <n v="464"/>
    <n v="464"/>
    <n v="1"/>
    <n v="1"/>
  </r>
  <r>
    <x v="2280"/>
    <x v="200"/>
    <x v="8"/>
    <n v="143521325"/>
    <n v="5540246171933"/>
    <s v="CREMERIE"/>
    <d v="2023-01-16T00:00:00"/>
    <n v="1671"/>
    <n v="1671"/>
    <n v="1"/>
    <n v="1"/>
  </r>
  <r>
    <x v="2281"/>
    <x v="200"/>
    <x v="8"/>
    <n v="143521325"/>
    <n v="5540246188200"/>
    <s v="CREMERIE"/>
    <d v="2023-01-16T00:00:00"/>
    <n v="743"/>
    <n v="743"/>
    <n v="1"/>
    <n v="1"/>
  </r>
  <r>
    <x v="2282"/>
    <x v="200"/>
    <x v="8"/>
    <n v="143521342"/>
    <n v="5540246185429"/>
    <s v="CREMERIE"/>
    <d v="2023-01-17T00:00:00"/>
    <n v="140"/>
    <n v="140"/>
    <n v="1"/>
    <n v="1"/>
  </r>
  <r>
    <x v="2283"/>
    <x v="200"/>
    <x v="8"/>
    <n v="143521342"/>
    <n v="5540246185562"/>
    <s v="CREMERIE"/>
    <d v="2023-01-17T00:00:00"/>
    <n v="279"/>
    <n v="279"/>
    <n v="1"/>
    <n v="1"/>
  </r>
  <r>
    <x v="2284"/>
    <x v="200"/>
    <x v="8"/>
    <n v="143521342"/>
    <n v="5540246186325"/>
    <s v="CREMERIE"/>
    <d v="2023-01-17T00:00:00"/>
    <n v="279"/>
    <n v="279"/>
    <n v="1"/>
    <n v="1"/>
  </r>
  <r>
    <x v="2285"/>
    <x v="201"/>
    <x v="8"/>
    <n v="143531365"/>
    <n v="5540246174174"/>
    <s v="CREMERIE"/>
    <d v="2023-01-17T00:00:00"/>
    <n v="464"/>
    <n v="464"/>
    <n v="1"/>
    <n v="1"/>
  </r>
  <r>
    <x v="2286"/>
    <x v="201"/>
    <x v="8"/>
    <n v="143531365"/>
    <n v="5540246188175"/>
    <s v="CREMERIE"/>
    <d v="2023-01-17T00:00:00"/>
    <n v="464"/>
    <n v="464"/>
    <n v="1"/>
    <n v="1"/>
  </r>
  <r>
    <x v="2287"/>
    <x v="201"/>
    <x v="8"/>
    <n v="143531366"/>
    <n v="5540246176294"/>
    <s v="CREMERIE"/>
    <d v="2023-01-17T00:00:00"/>
    <n v="1114"/>
    <n v="1114"/>
    <n v="1"/>
    <n v="1"/>
  </r>
  <r>
    <x v="2288"/>
    <x v="201"/>
    <x v="8"/>
    <n v="143531366"/>
    <n v="5540246176295"/>
    <s v="CREMERIE"/>
    <d v="2023-01-17T00:00:00"/>
    <n v="4455"/>
    <n v="4381"/>
    <n v="0.98338945005611678"/>
    <n v="0.98338945005611678"/>
  </r>
  <r>
    <x v="2289"/>
    <x v="202"/>
    <x v="8"/>
    <n v="143531382"/>
    <n v="5540246171933"/>
    <s v="CREMERIE"/>
    <d v="2023-01-18T00:00:00"/>
    <n v="557"/>
    <n v="446"/>
    <n v="0.80071813285457805"/>
    <n v="0.80071813285457805"/>
  </r>
  <r>
    <x v="2290"/>
    <x v="202"/>
    <x v="8"/>
    <n v="143531393"/>
    <n v="5540246194632"/>
    <s v="BOULANGERIE"/>
    <d v="2023-01-17T00:00:00"/>
    <n v="251"/>
    <n v="251"/>
    <n v="1"/>
    <n v="1"/>
  </r>
  <r>
    <x v="2291"/>
    <x v="203"/>
    <x v="8"/>
    <n v="143531423"/>
    <n v="5540246188175"/>
    <s v="CREMERIE"/>
    <d v="2023-01-22T00:00:00"/>
    <n v="464"/>
    <n v="464"/>
    <n v="1"/>
    <n v="1"/>
  </r>
  <r>
    <x v="2292"/>
    <x v="203"/>
    <x v="8"/>
    <n v="143531425"/>
    <n v="5540246171933"/>
    <s v="CREMERIE"/>
    <d v="2023-01-22T00:00:00"/>
    <n v="1114"/>
    <n v="1114"/>
    <n v="1"/>
    <n v="1"/>
  </r>
  <r>
    <x v="2293"/>
    <x v="203"/>
    <x v="8"/>
    <n v="143531425"/>
    <n v="5540246176294"/>
    <s v="CREMERIE"/>
    <d v="2023-01-22T00:00:00"/>
    <n v="743"/>
    <n v="743"/>
    <n v="1"/>
    <n v="1"/>
  </r>
  <r>
    <x v="2294"/>
    <x v="203"/>
    <x v="8"/>
    <n v="143531425"/>
    <n v="5540246176295"/>
    <s v="CREMERIE"/>
    <d v="2023-01-22T00:00:00"/>
    <n v="7424"/>
    <n v="7424"/>
    <n v="1"/>
    <n v="1"/>
  </r>
  <r>
    <x v="2295"/>
    <x v="203"/>
    <x v="8"/>
    <n v="143531425"/>
    <n v="5540246187987"/>
    <s v="CREMERIE"/>
    <d v="2023-01-22T00:00:00"/>
    <n v="4455"/>
    <n v="4455"/>
    <n v="1"/>
    <n v="1"/>
  </r>
  <r>
    <x v="2296"/>
    <x v="203"/>
    <x v="8"/>
    <n v="143531430"/>
    <n v="5540246194632"/>
    <s v="BOULANGERIE"/>
    <d v="2023-01-24T00:00:00"/>
    <n v="1504"/>
    <n v="1253"/>
    <n v="0.83311170212765961"/>
    <n v="0.83311170212765961"/>
  </r>
  <r>
    <x v="2297"/>
    <x v="203"/>
    <x v="8"/>
    <n v="143531432"/>
    <n v="5540246188175"/>
    <s v="CREMERIE"/>
    <d v="2023-01-19T00:00:00"/>
    <n v="1392"/>
    <n v="464"/>
    <n v="0.33333333333333331"/>
    <n v="0.33333333333333331"/>
  </r>
  <r>
    <x v="2298"/>
    <x v="203"/>
    <x v="8"/>
    <n v="143531433"/>
    <n v="5540246188175"/>
    <s v="CREMERIE"/>
    <d v="2023-01-23T00:00:00"/>
    <n v="2320"/>
    <n v="1044"/>
    <n v="0.45"/>
    <n v="0.45"/>
  </r>
  <r>
    <x v="2299"/>
    <x v="203"/>
    <x v="8"/>
    <n v="143531435"/>
    <n v="5540246183844"/>
    <s v="BOULANGERIE"/>
    <d v="2023-01-23T00:00:00"/>
    <n v="325"/>
    <n v="325"/>
    <n v="1"/>
    <n v="1"/>
  </r>
  <r>
    <x v="2300"/>
    <x v="204"/>
    <x v="8"/>
    <n v="143531453"/>
    <n v="5540246172978"/>
    <s v="CREMERIE"/>
    <d v="2023-01-23T00:00:00"/>
    <n v="1671"/>
    <n v="1671"/>
    <n v="1"/>
    <n v="1"/>
  </r>
  <r>
    <x v="2301"/>
    <x v="204"/>
    <x v="8"/>
    <n v="143531453"/>
    <n v="5540246174174"/>
    <s v="CREMERIE"/>
    <d v="2023-01-23T00:00:00"/>
    <n v="464"/>
    <n v="464"/>
    <n v="1"/>
    <n v="1"/>
  </r>
  <r>
    <x v="2302"/>
    <x v="204"/>
    <x v="8"/>
    <n v="143531453"/>
    <n v="5540246176699"/>
    <s v="CREMERIE"/>
    <d v="2023-01-23T00:00:00"/>
    <n v="4176"/>
    <n v="4176"/>
    <n v="1"/>
    <n v="1"/>
  </r>
  <r>
    <x v="2303"/>
    <x v="204"/>
    <x v="8"/>
    <n v="143531453"/>
    <n v="5540246192102"/>
    <s v="CREMERIE"/>
    <d v="2023-01-23T00:00:00"/>
    <n v="2005"/>
    <n v="2005"/>
    <n v="1"/>
    <n v="1"/>
  </r>
  <r>
    <x v="2304"/>
    <x v="204"/>
    <x v="8"/>
    <n v="143531454"/>
    <n v="5540246171933"/>
    <s v="CREMERIE"/>
    <d v="2023-01-23T00:00:00"/>
    <n v="557"/>
    <n v="557"/>
    <n v="1"/>
    <n v="1"/>
  </r>
  <r>
    <x v="2305"/>
    <x v="204"/>
    <x v="8"/>
    <n v="143531454"/>
    <n v="5540246176294"/>
    <s v="CREMERIE"/>
    <d v="2023-01-23T00:00:00"/>
    <n v="743"/>
    <n v="743"/>
    <n v="1"/>
    <n v="1"/>
  </r>
  <r>
    <x v="2306"/>
    <x v="204"/>
    <x v="8"/>
    <n v="143531454"/>
    <n v="5540246176295"/>
    <s v="CREMERIE"/>
    <d v="2023-01-23T00:00:00"/>
    <n v="7424"/>
    <n v="7424"/>
    <n v="1"/>
    <n v="1"/>
  </r>
  <r>
    <x v="2307"/>
    <x v="204"/>
    <x v="8"/>
    <n v="143531454"/>
    <n v="5540246187987"/>
    <s v="CREMERIE"/>
    <d v="2023-01-23T00:00:00"/>
    <n v="4455"/>
    <n v="4455"/>
    <n v="1"/>
    <n v="1"/>
  </r>
  <r>
    <x v="2308"/>
    <x v="204"/>
    <x v="8"/>
    <n v="143531458"/>
    <n v="5540246188175"/>
    <s v="CREMERIE"/>
    <d v="2023-01-20T00:00:00"/>
    <n v="1392"/>
    <n v="1392"/>
    <n v="1"/>
    <n v="1"/>
  </r>
  <r>
    <x v="2309"/>
    <x v="204"/>
    <x v="8"/>
    <n v="143531460"/>
    <n v="5540246191598"/>
    <s v="CREMERIE"/>
    <d v="2023-01-24T00:00:00"/>
    <n v="1601"/>
    <n v="1601"/>
    <n v="1"/>
    <n v="1"/>
  </r>
  <r>
    <x v="2310"/>
    <x v="205"/>
    <x v="8"/>
    <n v="143541475"/>
    <n v="5540246172669"/>
    <s v="CREMERIE"/>
    <d v="2023-01-24T00:00:00"/>
    <n v="279"/>
    <n v="279"/>
    <n v="1"/>
    <n v="1"/>
  </r>
  <r>
    <x v="2311"/>
    <x v="205"/>
    <x v="8"/>
    <n v="143541475"/>
    <n v="5540246172978"/>
    <s v="CREMERIE"/>
    <d v="2023-01-24T00:00:00"/>
    <n v="1253"/>
    <n v="1253"/>
    <n v="1"/>
    <n v="1"/>
  </r>
  <r>
    <x v="2312"/>
    <x v="205"/>
    <x v="8"/>
    <n v="143541475"/>
    <n v="5540246174174"/>
    <s v="CREMERIE"/>
    <d v="2023-01-24T00:00:00"/>
    <n v="464"/>
    <n v="464"/>
    <n v="1"/>
    <n v="1"/>
  </r>
  <r>
    <x v="2313"/>
    <x v="205"/>
    <x v="8"/>
    <n v="143541475"/>
    <n v="5540246176699"/>
    <s v="CREMERIE"/>
    <d v="2023-01-24T00:00:00"/>
    <n v="4176"/>
    <n v="4176"/>
    <n v="1"/>
    <n v="1"/>
  </r>
  <r>
    <x v="2314"/>
    <x v="205"/>
    <x v="8"/>
    <n v="143541477"/>
    <n v="5540246176294"/>
    <s v="CREMERIE"/>
    <d v="2023-01-24T00:00:00"/>
    <n v="1485"/>
    <n v="1485"/>
    <n v="1"/>
    <n v="1"/>
  </r>
  <r>
    <x v="2315"/>
    <x v="205"/>
    <x v="8"/>
    <n v="143541477"/>
    <n v="5540246176295"/>
    <s v="CREMERIE"/>
    <d v="2023-01-24T00:00:00"/>
    <n v="11136"/>
    <n v="11099"/>
    <n v="0.99667744252873558"/>
    <n v="0.99667744252873558"/>
  </r>
  <r>
    <x v="2316"/>
    <x v="205"/>
    <x v="8"/>
    <n v="143541486"/>
    <n v="5540246173472"/>
    <s v="CREMERIE"/>
    <d v="2023-01-26T00:00:00"/>
    <n v="140"/>
    <n v="140"/>
    <n v="1"/>
    <n v="1"/>
  </r>
  <r>
    <x v="2317"/>
    <x v="205"/>
    <x v="8"/>
    <n v="143541486"/>
    <n v="5540246174095"/>
    <s v="CREMERIE"/>
    <d v="2023-01-26T00:00:00"/>
    <n v="140"/>
    <n v="140"/>
    <n v="1"/>
    <n v="1"/>
  </r>
  <r>
    <x v="2318"/>
    <x v="205"/>
    <x v="8"/>
    <n v="143541486"/>
    <n v="5540246175049"/>
    <s v="CREMERIE"/>
    <d v="2023-01-26T00:00:00"/>
    <n v="836"/>
    <n v="836"/>
    <n v="1"/>
    <n v="1"/>
  </r>
  <r>
    <x v="2319"/>
    <x v="205"/>
    <x v="8"/>
    <n v="143541486"/>
    <n v="5540246175050"/>
    <s v="CREMERIE"/>
    <d v="2023-01-26T00:00:00"/>
    <n v="836"/>
    <n v="836"/>
    <n v="1"/>
    <n v="1"/>
  </r>
  <r>
    <x v="2320"/>
    <x v="205"/>
    <x v="8"/>
    <n v="143541486"/>
    <n v="5540246190743"/>
    <s v="CREMERIE"/>
    <d v="2023-01-26T00:00:00"/>
    <n v="140"/>
    <n v="140"/>
    <n v="1"/>
    <n v="1"/>
  </r>
  <r>
    <x v="2321"/>
    <x v="206"/>
    <x v="8"/>
    <n v="143541505"/>
    <n v="5540246172539"/>
    <s v="CREMERIE"/>
    <d v="2023-01-25T00:00:00"/>
    <n v="70"/>
    <n v="70"/>
    <n v="1"/>
    <n v="1"/>
  </r>
  <r>
    <x v="2322"/>
    <x v="206"/>
    <x v="8"/>
    <n v="143541505"/>
    <n v="5540246172669"/>
    <s v="CREMERIE"/>
    <d v="2023-01-25T00:00:00"/>
    <n v="279"/>
    <n v="279"/>
    <n v="1"/>
    <n v="1"/>
  </r>
  <r>
    <x v="2323"/>
    <x v="206"/>
    <x v="8"/>
    <n v="143541505"/>
    <n v="5540246172978"/>
    <s v="CREMERIE"/>
    <d v="2023-01-25T00:00:00"/>
    <n v="1671"/>
    <n v="418"/>
    <n v="0.25014961101137045"/>
    <n v="0.25014961101137045"/>
  </r>
  <r>
    <x v="2324"/>
    <x v="206"/>
    <x v="8"/>
    <n v="143541505"/>
    <n v="5540246174174"/>
    <s v="CREMERIE"/>
    <d v="2023-01-25T00:00:00"/>
    <n v="464"/>
    <n v="464"/>
    <n v="1"/>
    <n v="1"/>
  </r>
  <r>
    <x v="2325"/>
    <x v="206"/>
    <x v="8"/>
    <n v="143541505"/>
    <n v="5540246176699"/>
    <s v="CREMERIE"/>
    <d v="2023-01-25T00:00:00"/>
    <n v="12528"/>
    <n v="12528"/>
    <n v="1"/>
    <n v="1"/>
  </r>
  <r>
    <x v="2326"/>
    <x v="206"/>
    <x v="8"/>
    <n v="143541506"/>
    <n v="5540246171933"/>
    <s v="CREMERIE"/>
    <d v="2023-01-25T00:00:00"/>
    <n v="1114"/>
    <n v="1114"/>
    <n v="1"/>
    <n v="1"/>
  </r>
  <r>
    <x v="2327"/>
    <x v="206"/>
    <x v="8"/>
    <n v="143541506"/>
    <n v="5540246187987"/>
    <s v="CREMERIE"/>
    <d v="2023-01-25T00:00:00"/>
    <n v="4455"/>
    <n v="4455"/>
    <n v="1"/>
    <n v="1"/>
  </r>
  <r>
    <x v="2328"/>
    <x v="207"/>
    <x v="8"/>
    <n v="143541532"/>
    <n v="5540246172978"/>
    <s v="CREMERIE"/>
    <d v="2023-01-26T00:00:00"/>
    <n v="2506"/>
    <n v="2506"/>
    <n v="1"/>
    <n v="1"/>
  </r>
  <r>
    <x v="2329"/>
    <x v="207"/>
    <x v="8"/>
    <n v="143541535"/>
    <n v="5540246171933"/>
    <s v="CREMERIE"/>
    <d v="2023-01-26T00:00:00"/>
    <n v="557"/>
    <n v="557"/>
    <n v="1"/>
    <n v="1"/>
  </r>
  <r>
    <x v="2330"/>
    <x v="207"/>
    <x v="8"/>
    <n v="143541535"/>
    <n v="5540246176294"/>
    <s v="CREMERIE"/>
    <d v="2023-01-26T00:00:00"/>
    <n v="743"/>
    <n v="743"/>
    <n v="1"/>
    <n v="1"/>
  </r>
  <r>
    <x v="2331"/>
    <x v="207"/>
    <x v="8"/>
    <n v="143541535"/>
    <n v="5540246187987"/>
    <s v="CREMERIE"/>
    <d v="2023-01-26T00:00:00"/>
    <n v="3341"/>
    <n v="3341"/>
    <n v="1"/>
    <n v="1"/>
  </r>
  <r>
    <x v="2332"/>
    <x v="207"/>
    <x v="8"/>
    <n v="143541537"/>
    <n v="5540246188175"/>
    <s v="CREMERIE"/>
    <d v="2023-01-30T00:00:00"/>
    <n v="4640"/>
    <n v="743"/>
    <n v="0.16012931034482758"/>
    <n v="0.16012931034482758"/>
  </r>
  <r>
    <x v="2333"/>
    <x v="207"/>
    <x v="8"/>
    <n v="143541542"/>
    <n v="5540246186325"/>
    <s v="CREMERIE"/>
    <d v="2023-01-30T00:00:00"/>
    <n v="279"/>
    <n v="279"/>
    <n v="1"/>
    <n v="1"/>
  </r>
  <r>
    <x v="2334"/>
    <x v="208"/>
    <x v="8"/>
    <n v="143541565"/>
    <n v="5540246172978"/>
    <s v="CREMERIE"/>
    <d v="2023-01-29T00:00:00"/>
    <n v="836"/>
    <n v="836"/>
    <n v="1"/>
    <n v="1"/>
  </r>
  <r>
    <x v="2335"/>
    <x v="208"/>
    <x v="8"/>
    <n v="143541566"/>
    <n v="5540246171933"/>
    <s v="CREMERIE"/>
    <d v="2023-01-29T00:00:00"/>
    <n v="1003"/>
    <n v="1003"/>
    <n v="1"/>
    <n v="1"/>
  </r>
  <r>
    <x v="2336"/>
    <x v="208"/>
    <x v="8"/>
    <n v="143541566"/>
    <n v="5540246176294"/>
    <s v="CREMERIE"/>
    <d v="2023-01-29T00:00:00"/>
    <n v="743"/>
    <n v="743"/>
    <n v="1"/>
    <n v="1"/>
  </r>
  <r>
    <x v="2337"/>
    <x v="208"/>
    <x v="8"/>
    <n v="143541573"/>
    <n v="5540246191594"/>
    <s v="CREMERIE"/>
    <d v="2023-01-30T00:00:00"/>
    <n v="1504"/>
    <n v="1504"/>
    <n v="1"/>
    <n v="1"/>
  </r>
  <r>
    <x v="2338"/>
    <x v="208"/>
    <x v="8"/>
    <n v="143541573"/>
    <n v="5540246191598"/>
    <s v="CREMERIE"/>
    <d v="2023-01-30T00:00:00"/>
    <n v="1601"/>
    <n v="1601"/>
    <n v="1"/>
    <n v="1"/>
  </r>
  <r>
    <x v="2339"/>
    <x v="208"/>
    <x v="8"/>
    <n v="143541573"/>
    <n v="5540246192102"/>
    <s v="CREMERIE"/>
    <d v="2023-01-30T00:00:00"/>
    <n v="2005"/>
    <n v="2005"/>
    <n v="1"/>
    <n v="1"/>
  </r>
  <r>
    <x v="2340"/>
    <x v="208"/>
    <x v="8"/>
    <n v="143541581"/>
    <n v="5540246188175"/>
    <s v="CREMERIE"/>
    <d v="2023-01-26T00:00:00"/>
    <n v="1276"/>
    <n v="1253"/>
    <n v="0.98197492163009403"/>
    <n v="0.98197492163009403"/>
  </r>
  <r>
    <x v="2341"/>
    <x v="209"/>
    <x v="8"/>
    <n v="143541594"/>
    <n v="5540246194632"/>
    <s v="BOULANGERIE"/>
    <d v="2023-01-27T00:00:00"/>
    <n v="335"/>
    <n v="335"/>
    <n v="1"/>
    <n v="1"/>
  </r>
  <r>
    <x v="2342"/>
    <x v="209"/>
    <x v="8"/>
    <n v="143541595"/>
    <n v="5540246174174"/>
    <s v="CREMERIE"/>
    <d v="2023-01-30T00:00:00"/>
    <n v="464"/>
    <n v="464"/>
    <n v="1"/>
    <n v="1"/>
  </r>
  <r>
    <x v="2343"/>
    <x v="209"/>
    <x v="8"/>
    <n v="143541595"/>
    <n v="5540246176699"/>
    <s v="CREMERIE"/>
    <d v="2023-01-30T00:00:00"/>
    <n v="4176"/>
    <n v="4176"/>
    <n v="1"/>
    <n v="1"/>
  </r>
  <r>
    <x v="2344"/>
    <x v="209"/>
    <x v="8"/>
    <n v="143541596"/>
    <n v="5540246171933"/>
    <s v="CREMERIE"/>
    <d v="2023-01-30T00:00:00"/>
    <n v="557"/>
    <n v="557"/>
    <n v="1"/>
    <n v="1"/>
  </r>
  <r>
    <x v="2345"/>
    <x v="209"/>
    <x v="8"/>
    <n v="143541596"/>
    <n v="5540246176295"/>
    <s v="CREMERIE"/>
    <d v="2023-01-30T00:00:00"/>
    <n v="4455"/>
    <n v="4455"/>
    <n v="1"/>
    <n v="1"/>
  </r>
  <r>
    <x v="2346"/>
    <x v="209"/>
    <x v="8"/>
    <n v="143541596"/>
    <n v="5540246187987"/>
    <s v="CREMERIE"/>
    <d v="2023-01-30T00:00:00"/>
    <n v="4455"/>
    <n v="4455"/>
    <n v="1"/>
    <n v="1"/>
  </r>
  <r>
    <x v="2347"/>
    <x v="209"/>
    <x v="8"/>
    <n v="143541616"/>
    <n v="5540246194632"/>
    <s v="BOULANGERIE"/>
    <d v="2023-01-29T00:00:00"/>
    <n v="919"/>
    <n v="919"/>
    <n v="1"/>
    <n v="1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n v="0"/>
    <n v="391758"/>
    <n v="0"/>
    <n v="391758"/>
  </r>
  <r>
    <x v="1"/>
    <n v="641333"/>
    <n v="744679"/>
    <n v="0.89058398086268298"/>
    <n v="103346"/>
  </r>
  <r>
    <x v="2"/>
    <n v="619136"/>
    <n v="684860"/>
    <n v="0.89091331830626375"/>
    <n v="65724"/>
  </r>
  <r>
    <x v="3"/>
    <n v="299712"/>
    <n v="327196"/>
    <n v="0.93670703996556859"/>
    <n v="27484"/>
  </r>
  <r>
    <x v="4"/>
    <n v="465643"/>
    <n v="536625"/>
    <n v="0.90027200389793371"/>
    <n v="70982"/>
  </r>
  <r>
    <x v="5"/>
    <n v="610710"/>
    <n v="668726"/>
    <n v="0.89678678479859442"/>
    <n v="58016"/>
  </r>
  <r>
    <x v="6"/>
    <n v="796021"/>
    <n v="901486"/>
    <n v="0.88996358875834758"/>
    <n v="105465"/>
  </r>
  <r>
    <x v="7"/>
    <n v="727539"/>
    <n v="872213"/>
    <n v="0.85131171499612401"/>
    <n v="144674"/>
  </r>
  <r>
    <x v="8"/>
    <n v="695936"/>
    <n v="781308"/>
    <n v="0.92621915714898484"/>
    <n v="85372"/>
  </r>
  <r>
    <x v="9"/>
    <n v="697323"/>
    <n v="823031"/>
    <n v="0.79373104436955655"/>
    <n v="12570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A6FC9D-1615-4B8A-A8F1-0776A2D29F33}" name="Tableau croisé dynamique2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1">
  <location ref="A3:G14" firstHeaderRow="1" firstDataRow="2" firstDataCol="1"/>
  <pivotFields count="7">
    <pivotField showAll="0"/>
    <pivotField axis="axisRow" numFmtI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umFmtId="1" showAll="0"/>
    <pivotField axis="axisCol" showAll="0">
      <items count="6">
        <item x="0"/>
        <item x="2"/>
        <item x="4"/>
        <item x="1"/>
        <item x="3"/>
        <item t="default"/>
      </items>
    </pivotField>
    <pivotField dataField="1" numFmtId="2" showAll="0"/>
    <pivotField numFmtId="2" showAll="0"/>
    <pivotField numFmtId="2" showAll="0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3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omme de Stock Moyen (UVC)" fld="4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5233A8-45D7-45ED-BE6A-49C403A9DDD2}" name="Tableau croisé dynamique3" cacheId="1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0">
  <location ref="A3:G14" firstHeaderRow="1" firstDataRow="2" firstDataCol="1"/>
  <pivotFields count="8">
    <pivotField showAll="0"/>
    <pivotField axis="axisRow" numFmtI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umFmtId="1" showAll="0"/>
    <pivotField axis="axisCol" showAll="0">
      <items count="6">
        <item x="0"/>
        <item x="2"/>
        <item x="4"/>
        <item x="1"/>
        <item x="3"/>
        <item t="default"/>
      </items>
    </pivotField>
    <pivotField numFmtId="2" showAll="0"/>
    <pivotField numFmtId="2" showAll="0"/>
    <pivotField numFmtId="2" showAll="0"/>
    <pivotField dataField="1" showAll="0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3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Moyenne de Prix moyen pondéré" fld="7" subtotal="average" baseField="0" baseItem="0" numFmtId="169"/>
  </dataFields>
  <formats count="1">
    <format dxfId="34">
      <pivotArea outline="0" collapsedLevelsAreSubtotals="1" fieldPosition="0"/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BC53DE-27B2-4C04-828A-2420E9471071}" name="Tableau croisé dynamique7" cacheId="2" applyNumberFormats="0" applyBorderFormats="0" applyFontFormats="0" applyPatternFormats="0" applyAlignmentFormats="0" applyWidthHeightFormats="1" dataCaption="Valeurs" updatedVersion="8" minRefreshableVersion="3" useAutoFormatting="1" rowGrandTotals="0" colGrandTotals="0" itemPrintTitles="1" createdVersion="8" indent="0" outline="1" outlineData="1" multipleFieldFilters="0" chartFormat="6">
  <location ref="A1:F11" firstHeaderRow="1" firstDataRow="2" firstDataCol="1"/>
  <pivotFields count="4">
    <pivotField axis="axisRow" numFmtI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numFmtId="1" showAll="0"/>
    <pivotField axis="axisCol" showAll="0">
      <items count="6">
        <item x="0"/>
        <item x="2"/>
        <item x="4"/>
        <item x="1"/>
        <item x="3"/>
        <item t="default"/>
      </items>
    </pivotField>
    <pivotField numFmtId="2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Fields count="1">
    <field x="2"/>
  </colFields>
  <colItems count="5">
    <i>
      <x/>
    </i>
    <i>
      <x v="1"/>
    </i>
    <i>
      <x v="2"/>
    </i>
    <i>
      <x v="3"/>
    </i>
    <i>
      <x v="4"/>
    </i>
  </colItems>
  <dataFields count="1">
    <dataField name="Nombre de Codes Produits Achetes" fld="1" subtotal="count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B350A6-CEF5-4635-86A0-B2B7C4C819EC}" name="Tableau croisé dynamique10" cacheId="1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compact="0" compactData="0" multipleFieldFilters="0" chartFormat="1">
  <location ref="A54:C100" firstHeaderRow="1" firstDataRow="1" firstDataCol="2"/>
  <pivotFields count="8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1" outline="0" showAll="0" defaultSubtotal="0">
      <items count="9">
        <item x="0"/>
        <item x="1"/>
        <item x="2"/>
        <item x="3"/>
        <item x="4"/>
        <item x="5"/>
        <item x="6"/>
        <item x="7"/>
        <item x="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0"/>
        <item x="2"/>
        <item x="4"/>
        <item x="1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2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"/>
    <field x="3"/>
  </rowFields>
  <rowItems count="46">
    <i>
      <x/>
      <x/>
    </i>
    <i r="1">
      <x v="1"/>
    </i>
    <i r="1">
      <x v="2"/>
    </i>
    <i r="1">
      <x v="3"/>
    </i>
    <i r="1">
      <x v="4"/>
    </i>
    <i>
      <x v="1"/>
      <x/>
    </i>
    <i r="1">
      <x v="1"/>
    </i>
    <i r="1">
      <x v="2"/>
    </i>
    <i r="1">
      <x v="3"/>
    </i>
    <i r="1">
      <x v="4"/>
    </i>
    <i>
      <x v="2"/>
      <x/>
    </i>
    <i r="1">
      <x v="1"/>
    </i>
    <i r="1">
      <x v="2"/>
    </i>
    <i r="1">
      <x v="3"/>
    </i>
    <i r="1">
      <x v="4"/>
    </i>
    <i>
      <x v="3"/>
      <x/>
    </i>
    <i r="1">
      <x v="1"/>
    </i>
    <i r="1">
      <x v="2"/>
    </i>
    <i r="1">
      <x v="3"/>
    </i>
    <i r="1">
      <x v="4"/>
    </i>
    <i>
      <x v="4"/>
      <x/>
    </i>
    <i r="1">
      <x v="1"/>
    </i>
    <i r="1">
      <x v="2"/>
    </i>
    <i r="1">
      <x v="3"/>
    </i>
    <i r="1">
      <x v="4"/>
    </i>
    <i>
      <x v="5"/>
      <x/>
    </i>
    <i r="1">
      <x v="1"/>
    </i>
    <i r="1">
      <x v="2"/>
    </i>
    <i r="1">
      <x v="3"/>
    </i>
    <i r="1">
      <x v="4"/>
    </i>
    <i>
      <x v="6"/>
      <x/>
    </i>
    <i r="1">
      <x v="1"/>
    </i>
    <i r="1">
      <x v="2"/>
    </i>
    <i r="1">
      <x v="3"/>
    </i>
    <i r="1">
      <x v="4"/>
    </i>
    <i>
      <x v="7"/>
      <x/>
    </i>
    <i r="1">
      <x v="1"/>
    </i>
    <i r="1">
      <x v="2"/>
    </i>
    <i r="1">
      <x v="3"/>
    </i>
    <i r="1">
      <x v="4"/>
    </i>
    <i>
      <x v="8"/>
      <x/>
    </i>
    <i r="1">
      <x v="1"/>
    </i>
    <i r="1">
      <x v="2"/>
    </i>
    <i r="1">
      <x v="3"/>
    </i>
    <i r="1">
      <x v="4"/>
    </i>
    <i t="grand">
      <x/>
    </i>
  </rowItems>
  <colItems count="1">
    <i/>
  </colItems>
  <dataFields count="1">
    <dataField name="Somme de Expeditions (UVC)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A07B30-7839-4808-A28A-C82ABDF40DE2}" name="Tableau croisé dynamique9" cacheId="3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compact="0" compactData="0" multipleFieldFilters="0" chartFormat="1">
  <location ref="A2:C48" firstHeaderRow="1" firstDataRow="1" firstDataCol="2"/>
  <pivotFields count="7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9">
        <item x="0"/>
        <item x="2"/>
        <item x="3"/>
        <item x="1"/>
        <item x="4"/>
        <item x="5"/>
        <item x="6"/>
        <item x="8"/>
        <item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1"/>
        <item x="2"/>
        <item x="0"/>
        <item x="4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6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2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"/>
    <field x="4"/>
  </rowFields>
  <rowItems count="46">
    <i>
      <x/>
      <x/>
    </i>
    <i r="1">
      <x v="1"/>
    </i>
    <i r="1">
      <x v="2"/>
    </i>
    <i r="1">
      <x v="3"/>
    </i>
    <i r="1">
      <x v="4"/>
    </i>
    <i>
      <x v="1"/>
      <x/>
    </i>
    <i r="1">
      <x v="1"/>
    </i>
    <i r="1">
      <x v="2"/>
    </i>
    <i r="1">
      <x v="3"/>
    </i>
    <i r="1">
      <x v="4"/>
    </i>
    <i>
      <x v="2"/>
      <x/>
    </i>
    <i r="1">
      <x v="1"/>
    </i>
    <i r="1">
      <x v="2"/>
    </i>
    <i r="1">
      <x v="3"/>
    </i>
    <i r="1">
      <x v="4"/>
    </i>
    <i>
      <x v="3"/>
      <x/>
    </i>
    <i r="1">
      <x v="1"/>
    </i>
    <i r="1">
      <x v="2"/>
    </i>
    <i r="1">
      <x v="3"/>
    </i>
    <i r="1">
      <x v="4"/>
    </i>
    <i>
      <x v="4"/>
      <x/>
    </i>
    <i r="1">
      <x v="1"/>
    </i>
    <i r="1">
      <x v="2"/>
    </i>
    <i r="1">
      <x v="3"/>
    </i>
    <i r="1">
      <x v="4"/>
    </i>
    <i>
      <x v="5"/>
      <x/>
    </i>
    <i r="1">
      <x v="1"/>
    </i>
    <i r="1">
      <x v="2"/>
    </i>
    <i r="1">
      <x v="3"/>
    </i>
    <i r="1">
      <x v="4"/>
    </i>
    <i>
      <x v="6"/>
      <x/>
    </i>
    <i r="1">
      <x v="1"/>
    </i>
    <i r="1">
      <x v="2"/>
    </i>
    <i r="1">
      <x v="3"/>
    </i>
    <i r="1">
      <x v="4"/>
    </i>
    <i>
      <x v="7"/>
      <x/>
    </i>
    <i r="1">
      <x v="1"/>
    </i>
    <i r="1">
      <x v="2"/>
    </i>
    <i r="1">
      <x v="3"/>
    </i>
    <i r="1">
      <x v="4"/>
    </i>
    <i>
      <x v="8"/>
      <x/>
    </i>
    <i r="1">
      <x v="1"/>
    </i>
    <i r="1">
      <x v="2"/>
    </i>
    <i r="1">
      <x v="3"/>
    </i>
    <i r="1">
      <x v="4"/>
    </i>
    <i t="grand">
      <x/>
    </i>
  </rowItems>
  <colItems count="1">
    <i/>
  </colItems>
  <dataFields count="1">
    <dataField name="Somme de Qte receptionnee (UVC)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CFE1B7-E0F4-4E9B-AD91-6D591D7F3F9D}" name="Tableau croisé dynamique16" cacheId="4" applyNumberFormats="0" applyBorderFormats="0" applyFontFormats="0" applyPatternFormats="0" applyAlignmentFormats="0" applyWidthHeightFormats="1" dataCaption="Valeurs" updatedVersion="8" minRefreshableVersion="3" useAutoFormatting="1" colGrandTotals="0" itemPrintTitles="1" createdVersion="8" indent="0" outline="1" outlineData="1" multipleFieldFilters="0" chartFormat="9">
  <location ref="A3:C13" firstHeaderRow="0" firstDataRow="1" firstDataCol="1" rowPageCount="1" colPageCount="1"/>
  <pivotFields count="6"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m="1" x="9"/>
        <item t="default"/>
      </items>
    </pivotField>
    <pivotField axis="axisPage" showAll="0">
      <items count="7">
        <item x="0"/>
        <item x="1"/>
        <item x="2"/>
        <item x="3"/>
        <item x="4"/>
        <item m="1" x="5"/>
        <item t="default"/>
      </items>
    </pivotField>
    <pivotField dataField="1" showAll="0"/>
    <pivotField dataField="1" showAll="0"/>
    <pivotField showAll="0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pageFields count="1">
    <pageField fld="2" hier="-1"/>
  </pageFields>
  <dataFields count="2">
    <dataField name="Somme de Somme de Qte receptionnee (UVC)" fld="3" baseField="0" baseItem="0"/>
    <dataField name="Somme de Somme de Expeditions (UVC)" fld="4" baseField="0" baseItem="0"/>
  </dataField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1"/>
          </reference>
          <reference field="1" count="1" selected="0">
            <x v="6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1"/>
          </reference>
          <reference field="1" count="1" selected="0">
            <x v="7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1"/>
          </reference>
          <reference field="1" count="1" selected="0">
            <x v="4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1"/>
          </reference>
          <reference field="1" count="1" selected="0">
            <x v="3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1"/>
          </reference>
          <reference field="1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340C5F-46E0-4088-BF2B-E48668CC709E}" name="Tableau croisé dynamique17" cacheId="5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4">
  <location ref="F1:G11" firstHeaderRow="1" firstDataRow="1" firstDataCol="1"/>
  <pivotFields count="2">
    <pivotField axis="axisRow" showAll="0">
      <items count="10">
        <item x="0"/>
        <item x="2"/>
        <item x="3"/>
        <item x="1"/>
        <item x="4"/>
        <item x="5"/>
        <item x="6"/>
        <item x="8"/>
        <item x="7"/>
        <item t="default"/>
      </items>
    </pivotField>
    <pivotField dataField="1" numFmtI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Nombre de Num CDE" fld="1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97AC4D-18B4-4E7A-9CEC-C17C1B7159DB}" name="Tableau croisé dynamique18" cacheId="6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compact="0" compactData="0" multipleFieldFilters="0" chartFormat="1">
  <location ref="A3:E14" firstHeaderRow="0" firstDataRow="1" firstDataCol="2"/>
  <pivotFields count="14">
    <pivotField axis="axisRow" compact="0" outline="0" showAll="0">
      <items count="234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9"/>
        <item x="150"/>
        <item x="151"/>
        <item x="152"/>
        <item x="153"/>
        <item x="155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3"/>
        <item x="174"/>
        <item x="175"/>
        <item x="180"/>
        <item x="181"/>
        <item x="182"/>
        <item x="183"/>
        <item x="184"/>
        <item x="185"/>
        <item x="186"/>
        <item x="187"/>
        <item x="188"/>
        <item x="189"/>
        <item x="0"/>
        <item x="39"/>
        <item x="84"/>
        <item x="85"/>
        <item x="86"/>
        <item x="131"/>
        <item x="132"/>
        <item x="133"/>
        <item x="134"/>
        <item x="135"/>
        <item x="148"/>
        <item x="154"/>
        <item x="156"/>
        <item x="170"/>
        <item x="171"/>
        <item x="172"/>
        <item x="176"/>
        <item x="177"/>
        <item x="178"/>
        <item x="17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9"/>
        <item x="310"/>
        <item x="311"/>
        <item x="312"/>
        <item x="313"/>
        <item x="314"/>
        <item x="315"/>
        <item x="320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7"/>
        <item x="368"/>
        <item x="369"/>
        <item x="370"/>
        <item x="371"/>
        <item x="372"/>
        <item x="373"/>
        <item x="379"/>
        <item x="380"/>
        <item x="381"/>
        <item x="382"/>
        <item x="384"/>
        <item x="385"/>
        <item x="386"/>
        <item x="387"/>
        <item x="391"/>
        <item x="394"/>
        <item x="395"/>
        <item x="396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9"/>
        <item x="440"/>
        <item x="441"/>
        <item x="442"/>
        <item x="443"/>
        <item x="449"/>
        <item x="450"/>
        <item x="451"/>
        <item x="452"/>
        <item x="453"/>
        <item x="454"/>
        <item x="287"/>
        <item x="308"/>
        <item x="316"/>
        <item x="317"/>
        <item x="318"/>
        <item x="319"/>
        <item x="321"/>
        <item x="322"/>
        <item x="344"/>
        <item x="345"/>
        <item x="346"/>
        <item x="347"/>
        <item x="348"/>
        <item x="349"/>
        <item x="350"/>
        <item x="365"/>
        <item x="366"/>
        <item x="374"/>
        <item x="375"/>
        <item x="376"/>
        <item x="377"/>
        <item x="378"/>
        <item x="383"/>
        <item x="388"/>
        <item x="389"/>
        <item x="390"/>
        <item x="392"/>
        <item x="393"/>
        <item x="398"/>
        <item x="412"/>
        <item x="413"/>
        <item x="414"/>
        <item x="433"/>
        <item x="434"/>
        <item x="435"/>
        <item x="436"/>
        <item x="437"/>
        <item x="438"/>
        <item x="444"/>
        <item x="445"/>
        <item x="446"/>
        <item x="447"/>
        <item x="448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6"/>
        <item x="577"/>
        <item x="578"/>
        <item x="579"/>
        <item x="580"/>
        <item x="581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574"/>
        <item x="575"/>
        <item x="582"/>
        <item x="599"/>
        <item x="621"/>
        <item x="622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80"/>
        <item x="781"/>
        <item x="782"/>
        <item x="783"/>
        <item x="784"/>
        <item x="785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11"/>
        <item x="812"/>
        <item x="813"/>
        <item x="814"/>
        <item x="818"/>
        <item x="819"/>
        <item x="820"/>
        <item x="821"/>
        <item x="822"/>
        <item x="824"/>
        <item x="825"/>
        <item x="826"/>
        <item x="827"/>
        <item x="828"/>
        <item x="829"/>
        <item x="830"/>
        <item x="831"/>
        <item x="840"/>
        <item x="841"/>
        <item x="842"/>
        <item x="843"/>
        <item x="844"/>
        <item x="845"/>
        <item x="846"/>
        <item x="847"/>
        <item x="24"/>
        <item x="397"/>
        <item x="641"/>
        <item x="731"/>
        <item x="732"/>
        <item x="786"/>
        <item x="787"/>
        <item x="809"/>
        <item x="810"/>
        <item x="815"/>
        <item x="816"/>
        <item x="817"/>
        <item x="823"/>
        <item x="832"/>
        <item x="833"/>
        <item x="834"/>
        <item x="835"/>
        <item x="836"/>
        <item x="837"/>
        <item x="838"/>
        <item x="839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1"/>
        <item x="972"/>
        <item x="973"/>
        <item x="974"/>
        <item x="975"/>
        <item x="976"/>
        <item x="977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1003"/>
        <item x="1004"/>
        <item x="1005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8"/>
        <item x="1069"/>
        <item x="1070"/>
        <item x="1071"/>
        <item x="1072"/>
        <item x="1073"/>
        <item x="1079"/>
        <item x="1080"/>
        <item x="1081"/>
        <item x="1082"/>
        <item x="1083"/>
        <item x="1084"/>
        <item x="1092"/>
        <item x="1093"/>
        <item x="1094"/>
        <item x="1095"/>
        <item x="1096"/>
        <item x="1097"/>
        <item x="1117"/>
        <item x="779"/>
        <item x="970"/>
        <item x="999"/>
        <item x="1000"/>
        <item x="1001"/>
        <item x="1002"/>
        <item x="1006"/>
        <item x="1029"/>
        <item x="1074"/>
        <item x="1075"/>
        <item x="1076"/>
        <item x="1077"/>
        <item x="1078"/>
        <item x="1085"/>
        <item x="1086"/>
        <item x="1087"/>
        <item x="1088"/>
        <item x="1089"/>
        <item x="1090"/>
        <item x="1091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70"/>
        <item x="1271"/>
        <item x="1272"/>
        <item x="1273"/>
        <item x="1274"/>
        <item x="1275"/>
        <item x="1280"/>
        <item x="1282"/>
        <item x="1283"/>
        <item x="1284"/>
        <item x="1285"/>
        <item x="1286"/>
        <item x="1287"/>
        <item x="1288"/>
        <item x="1289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8"/>
        <item x="1329"/>
        <item x="1330"/>
        <item x="1338"/>
        <item x="1339"/>
        <item x="1340"/>
        <item x="1341"/>
        <item x="1342"/>
        <item x="1343"/>
        <item x="1344"/>
        <item x="1359"/>
        <item x="1360"/>
        <item x="1361"/>
        <item x="1362"/>
        <item x="1363"/>
        <item x="1364"/>
        <item x="1365"/>
        <item x="978"/>
        <item x="979"/>
        <item x="980"/>
        <item x="1266"/>
        <item x="1267"/>
        <item x="1268"/>
        <item x="1269"/>
        <item x="1276"/>
        <item x="1277"/>
        <item x="1278"/>
        <item x="1279"/>
        <item x="1281"/>
        <item x="1290"/>
        <item x="1291"/>
        <item x="1331"/>
        <item x="1332"/>
        <item x="1333"/>
        <item x="1334"/>
        <item x="1335"/>
        <item x="1336"/>
        <item x="1337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21"/>
        <item x="1522"/>
        <item x="1523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7"/>
        <item x="1568"/>
        <item x="1569"/>
        <item x="1570"/>
        <item x="1571"/>
        <item x="1572"/>
        <item x="1574"/>
        <item x="1575"/>
        <item x="1579"/>
        <item x="1580"/>
        <item x="1581"/>
        <item x="1582"/>
        <item x="1583"/>
        <item x="1584"/>
        <item x="1585"/>
        <item x="1586"/>
        <item x="1587"/>
        <item x="1589"/>
        <item x="1590"/>
        <item x="1591"/>
        <item x="1592"/>
        <item x="1593"/>
        <item x="1594"/>
        <item x="1597"/>
        <item x="1598"/>
        <item x="1599"/>
        <item x="1600"/>
        <item x="1601"/>
        <item x="1603"/>
        <item x="1607"/>
        <item x="1608"/>
        <item x="1626"/>
        <item x="1627"/>
        <item x="1628"/>
        <item x="1629"/>
        <item x="1630"/>
        <item x="1637"/>
        <item x="1638"/>
        <item x="1642"/>
        <item x="1643"/>
        <item x="1644"/>
        <item x="1645"/>
        <item x="1646"/>
        <item x="1652"/>
        <item x="1653"/>
        <item x="1654"/>
        <item x="1655"/>
        <item x="1656"/>
        <item x="1065"/>
        <item x="1066"/>
        <item x="1067"/>
        <item x="1327"/>
        <item x="1519"/>
        <item x="1520"/>
        <item x="1524"/>
        <item x="1565"/>
        <item x="1566"/>
        <item x="1573"/>
        <item x="1576"/>
        <item x="1577"/>
        <item x="1578"/>
        <item x="1588"/>
        <item x="1595"/>
        <item x="1596"/>
        <item x="1602"/>
        <item x="1604"/>
        <item x="1605"/>
        <item x="1606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31"/>
        <item x="1632"/>
        <item x="1633"/>
        <item x="1634"/>
        <item x="1635"/>
        <item x="1636"/>
        <item x="1639"/>
        <item x="1640"/>
        <item x="1647"/>
        <item x="1648"/>
        <item x="1649"/>
        <item x="1650"/>
        <item x="1651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70"/>
        <item x="1771"/>
        <item x="1772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43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2"/>
        <item x="1863"/>
        <item x="1864"/>
        <item x="1875"/>
        <item x="1876"/>
        <item x="1877"/>
        <item x="1878"/>
        <item x="1879"/>
        <item x="1882"/>
        <item x="1889"/>
        <item x="1890"/>
        <item x="1891"/>
        <item x="1894"/>
        <item x="1895"/>
        <item x="1896"/>
        <item x="1897"/>
        <item x="1898"/>
        <item x="1899"/>
        <item x="1900"/>
        <item x="1901"/>
        <item x="1902"/>
        <item x="1924"/>
        <item x="1925"/>
        <item x="1926"/>
        <item x="1927"/>
        <item x="1928"/>
        <item x="1929"/>
        <item x="1930"/>
        <item x="1931"/>
        <item x="1729"/>
        <item x="1768"/>
        <item x="1769"/>
        <item x="1773"/>
        <item x="1788"/>
        <item x="1789"/>
        <item x="1802"/>
        <item x="1803"/>
        <item x="1804"/>
        <item x="1805"/>
        <item x="1806"/>
        <item x="1807"/>
        <item x="1837"/>
        <item x="1838"/>
        <item x="1844"/>
        <item x="1845"/>
        <item x="1861"/>
        <item x="1865"/>
        <item x="1866"/>
        <item x="1867"/>
        <item x="1868"/>
        <item x="1869"/>
        <item x="1870"/>
        <item x="1871"/>
        <item x="1872"/>
        <item x="1880"/>
        <item x="1881"/>
        <item x="1883"/>
        <item x="1884"/>
        <item x="1885"/>
        <item x="1888"/>
        <item x="1892"/>
        <item x="1893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8"/>
        <item x="2039"/>
        <item x="2042"/>
        <item x="2043"/>
        <item x="2044"/>
        <item x="2045"/>
        <item x="2046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2"/>
        <item x="2073"/>
        <item x="2074"/>
        <item x="2075"/>
        <item x="2076"/>
        <item x="2077"/>
        <item x="2078"/>
        <item x="2083"/>
        <item x="2084"/>
        <item x="2085"/>
        <item x="2086"/>
        <item x="2087"/>
        <item x="2093"/>
        <item x="2094"/>
        <item x="2095"/>
        <item x="2097"/>
        <item x="2098"/>
        <item x="2099"/>
        <item x="2100"/>
        <item x="2101"/>
        <item x="2102"/>
        <item x="2103"/>
        <item x="2104"/>
        <item x="2105"/>
        <item x="2106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33"/>
        <item x="2136"/>
        <item x="2137"/>
        <item x="2138"/>
        <item x="2140"/>
        <item x="2141"/>
        <item x="2157"/>
        <item x="2158"/>
        <item x="2159"/>
        <item x="2160"/>
        <item x="2161"/>
        <item x="2162"/>
        <item x="2173"/>
        <item x="1641"/>
        <item x="1839"/>
        <item x="1840"/>
        <item x="1841"/>
        <item x="1842"/>
        <item x="1873"/>
        <item x="1874"/>
        <item x="1886"/>
        <item x="1887"/>
        <item x="1987"/>
        <item x="2037"/>
        <item x="2040"/>
        <item x="2041"/>
        <item x="2047"/>
        <item x="2048"/>
        <item x="2049"/>
        <item x="2050"/>
        <item x="2051"/>
        <item x="2052"/>
        <item x="2071"/>
        <item x="2079"/>
        <item x="2080"/>
        <item x="2081"/>
        <item x="2082"/>
        <item x="2088"/>
        <item x="2089"/>
        <item x="2090"/>
        <item x="2091"/>
        <item x="2092"/>
        <item x="2096"/>
        <item x="2107"/>
        <item x="2108"/>
        <item x="2109"/>
        <item x="2110"/>
        <item x="2111"/>
        <item x="2112"/>
        <item x="2113"/>
        <item x="2114"/>
        <item x="2126"/>
        <item x="2127"/>
        <item x="2128"/>
        <item x="2129"/>
        <item x="2130"/>
        <item x="2131"/>
        <item x="2132"/>
        <item x="2134"/>
        <item x="2135"/>
        <item x="2139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63"/>
        <item x="2164"/>
        <item x="2165"/>
        <item x="2166"/>
        <item x="2167"/>
        <item x="2168"/>
        <item x="2169"/>
        <item x="2170"/>
        <item x="2171"/>
        <item x="2172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5" outline="0" showAll="0">
      <items count="21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11">
        <item sd="0" x="1"/>
        <item sd="0" x="0"/>
        <item sd="0" x="3"/>
        <item sd="0" x="4"/>
        <item sd="0" x="2"/>
        <item sd="0" x="5"/>
        <item sd="0" x="6"/>
        <item sd="0" x="7"/>
        <item sd="0" x="9"/>
        <item sd="0" x="8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6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9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7">
        <item sd="0" x="0"/>
        <item sd="0" x="1"/>
        <item sd="0" x="2"/>
        <item sd="0" x="3"/>
        <item sd="0" x="4"/>
        <item sd="0" x="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5">
        <item sd="0" x="0"/>
        <item x="1"/>
        <item sd="0" x="2"/>
        <item sd="0" x="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2"/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omme de Qte Commandee (UVC)" fld="7" baseField="0" baseItem="0"/>
    <dataField name="Somme de Qte Réceptionnée (UVC)" fld="8" baseField="2" baseItem="0"/>
    <dataField name="Moyenne de Taux de service / commande" fld="9" subtotal="average" baseField="0" baseItem="172"/>
  </dataFields>
  <chartFormats count="3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E04EE7-5913-43C4-AD20-D59935C88D2F}" name="Tableau croisé dynamique21" cacheId="7" applyNumberFormats="0" applyBorderFormats="0" applyFontFormats="0" applyPatternFormats="0" applyAlignmentFormats="0" applyWidthHeightFormats="1" dataCaption="Valeurs" updatedVersion="8" minRefreshableVersion="3" useAutoFormatting="1" rowGrandTotals="0" colGrandTotals="0" itemPrintTitles="1" createdVersion="8" indent="0" outline="1" outlineData="1" multipleFieldFilters="0" chartFormat="4">
  <location ref="A28:B38" firstHeaderRow="1" firstDataRow="1" firstDataCol="1"/>
  <pivotFields count="5"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m="1" x="10"/>
        <item t="default"/>
      </items>
    </pivotField>
    <pivotField showAll="0"/>
    <pivotField showAll="0"/>
    <pivotField dataField="1" numFmtId="9" showAll="0"/>
    <pivotField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rowItems>
  <colItems count="1">
    <i/>
  </colItems>
  <dataFields count="1">
    <dataField name="Somme de Moyenne de Taux de Service / commande" fld="3" baseField="0" baseItem="0" numFmtId="9"/>
  </dataFields>
  <formats count="1">
    <format dxfId="14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14D32C-2421-4773-B1D5-5E2577D4B2A7}" name="Tableau2" displayName="Tableau2" ref="A1:A2159" totalsRowShown="0" headerRowDxfId="46" dataDxfId="45">
  <autoFilter ref="A1:A2159" xr:uid="{7814D32C-2421-4773-B1D5-5E2577D4B2A7}"/>
  <tableColumns count="1">
    <tableColumn id="1" xr3:uid="{A3E839C5-CE81-45BF-8732-AA2437EEDF29}" name="ID COMMANDES" dataDxfId="4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8A24282-97FC-46E9-983F-1CB7664E9471}" name="Tableau4" displayName="Tableau4" ref="B46:H51" totalsRowShown="0" headerRowDxfId="43" dataDxfId="42">
  <autoFilter ref="B46:H51" xr:uid="{88A24282-97FC-46E9-983F-1CB7664E9471}"/>
  <tableColumns count="7">
    <tableColumn id="1" xr3:uid="{6BBADFD5-F297-4BAA-8E43-B99F39ECB41A}" name="Colonne1" dataDxfId="41"/>
    <tableColumn id="2" xr3:uid="{E504657F-DDDF-4786-AE17-B0A757DD1D43}" name="BOULANGERIE" dataDxfId="40"/>
    <tableColumn id="3" xr3:uid="{22B77DEE-1CC1-462D-B940-F3D69082ED98}" name="CREMERIE" dataDxfId="39"/>
    <tableColumn id="4" xr3:uid="{8F01E829-E761-4C39-8A6B-BE29D17B96ED}" name="EMBALLAGES" dataDxfId="38"/>
    <tableColumn id="5" xr3:uid="{26ABDC37-9D4A-4D7C-8DE8-85CA50E03B53}" name="MIX LEGUMES" dataDxfId="37"/>
    <tableColumn id="6" xr3:uid="{AD8E5899-CFC9-42AA-A6F7-75A54935850C}" name="VOLAILLE" dataDxfId="36"/>
    <tableColumn id="7" xr3:uid="{A533FCB0-5FA9-405B-9768-26CD5E3886EC}" name="TOTAL" dataDxfId="3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1AA6A56-7B26-4214-9711-5BD225CB064A}" name="Tableau5" displayName="Tableau5" ref="B43:H47" totalsRowShown="0" headerRowDxfId="33" dataDxfId="32">
  <autoFilter ref="B43:H47" xr:uid="{C1AA6A56-7B26-4214-9711-5BD225CB064A}"/>
  <tableColumns count="7">
    <tableColumn id="1" xr3:uid="{8AF30333-D241-433A-942F-F2D573214E8C}" name="Colonne1" dataDxfId="31"/>
    <tableColumn id="2" xr3:uid="{127686A3-FA43-4641-A8DD-16E720B4D03B}" name="Boulangerie" dataDxfId="30"/>
    <tableColumn id="3" xr3:uid="{0A59DF96-520C-467D-B205-3975AF1B6CFF}" name="Crèmerie" dataDxfId="29"/>
    <tableColumn id="4" xr3:uid="{38E4174C-291F-42DD-A0C7-138032034AF6}" name="Emballage" dataDxfId="28"/>
    <tableColumn id="5" xr3:uid="{CFBE8858-438D-49EF-9C54-3CCC78A342C0}" name="Mix Légume" dataDxfId="27"/>
    <tableColumn id="6" xr3:uid="{9E94D95C-FA66-467F-9428-B65074E1B23C}" name="Volaille" dataDxfId="26"/>
    <tableColumn id="7" xr3:uid="{3D2B0EE7-D421-451C-995B-4129E256B90B}" name="total" dataDxfId="2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0F1B765-FD31-43D1-8086-C1D9DD8C2E77}" name="Tableau6" displayName="Tableau6" ref="A39:G43" totalsRowShown="0" headerRowDxfId="24" dataDxfId="23">
  <autoFilter ref="A39:G43" xr:uid="{40F1B765-FD31-43D1-8086-C1D9DD8C2E77}"/>
  <tableColumns count="7">
    <tableColumn id="1" xr3:uid="{88B6B64B-34A6-4D6F-B216-8BA12BBEB8EF}" name="Colonne1" dataDxfId="22"/>
    <tableColumn id="2" xr3:uid="{13F7CF4E-5DC7-42DA-B156-261E64988B7A}" name="Boulangerie" dataDxfId="21"/>
    <tableColumn id="3" xr3:uid="{FCC01FD8-C0D8-40E0-A1C5-A6A4A7B73EB6}" name="Crèmerie" dataDxfId="20"/>
    <tableColumn id="4" xr3:uid="{EAD2C1E1-1E7B-4040-BB01-EA15054D2432}" name="Emballage" dataDxfId="19"/>
    <tableColumn id="5" xr3:uid="{306FCE93-DDBC-4E56-BBB3-BA8314F1705F}" name="Mix Légume" dataDxfId="18"/>
    <tableColumn id="6" xr3:uid="{A9CF94CD-B175-482B-BA1A-C2E88C57277C}" name="Volaille" dataDxfId="17"/>
    <tableColumn id="7" xr3:uid="{0AA9880B-0C1D-4647-B45A-C3F2A8D07F62}" name="total" dataDxfId="1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AFF7270-3B30-42EC-8EA5-ECC93AE7709F}" name="Tableau7" displayName="Tableau7" ref="A2:F48" totalsRowShown="0">
  <autoFilter ref="A2:F48" xr:uid="{6AFF7270-3B30-42EC-8EA5-ECC93AE7709F}"/>
  <tableColumns count="6">
    <tableColumn id="1" xr3:uid="{05A596C7-C8F3-4664-985C-1A4E245CF117}" name="ID Receptions"/>
    <tableColumn id="2" xr3:uid="{CF60B277-F98B-4157-B21C-EB4692B6B3FE}" name="Date Annéemois"/>
    <tableColumn id="3" xr3:uid="{20C3EA34-19C6-4706-A224-61D7708D123C}" name="Familles produits"/>
    <tableColumn id="4" xr3:uid="{84842006-BA9A-46E5-9615-7F9C02D34730}" name="Somme de Qte receptionnee (UVC)"/>
    <tableColumn id="5" xr3:uid="{BB09B14B-0EC4-4650-BC39-47390E731F00}" name="Somme de Qte expédiées (UVC)"/>
    <tableColumn id="6" xr3:uid="{8B7A9AAA-B5CD-42A3-B3D3-AF07AAF4FEF0}" name="Qtés réceptionnées - Qtés expédiées" dataDxfId="15">
      <calculatedColumnFormula>Tableau7[[#This Row],[Somme de Qte receptionnee (UVC)]]-Tableau7[[#This Row],[Somme de Qte expédiées (UVC)]]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B7841C0-EE3B-4B04-BEAA-F360608302C0}" name="Tableau9" displayName="Tableau9" ref="A54:G62" totalsRowShown="0">
  <autoFilter ref="A54:G62" xr:uid="{9B7841C0-EE3B-4B04-BEAA-F360608302C0}"/>
  <tableColumns count="7">
    <tableColumn id="1" xr3:uid="{2442E03C-EE86-4C7B-8BF9-B472FC78E992}" name="Colonne1"/>
    <tableColumn id="2" xr3:uid="{884D5CA4-671A-464A-8696-A4166A9F7B40}" name="BOULANGERIE"/>
    <tableColumn id="3" xr3:uid="{2208C13C-B5EA-4010-966A-A76FE7DFAABA}" name="CREMERIE"/>
    <tableColumn id="4" xr3:uid="{DA4B48B1-3BEE-4C63-8747-D341413BDDE1}" name="EMBALLAGES"/>
    <tableColumn id="5" xr3:uid="{857B2E13-84DD-4F59-9D13-C76DB3F62905}" name="MIX LEGUMES"/>
    <tableColumn id="6" xr3:uid="{19E73D9E-03A9-40E8-A627-D1CEB3ADDE13}" name="VOLAILLE"/>
    <tableColumn id="7" xr3:uid="{CEFCCB8C-FB73-4074-9097-B7CA732FEFB8}" name="TOTAL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06213EA-2AB5-44E6-95E6-185538B532B0}" name="Tableau11" displayName="Tableau11" ref="F43:G47" totalsRowShown="0">
  <autoFilter ref="F43:G47" xr:uid="{A06213EA-2AB5-44E6-95E6-185538B532B0}"/>
  <tableColumns count="2">
    <tableColumn id="1" xr3:uid="{FBDFB10A-65CB-48FC-B2E7-F6CB970D2BC6}" name="Colonne1"/>
    <tableColumn id="2" xr3:uid="{397044E1-F90B-4670-99EA-D88C67884A74}" name="Colonne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3A1210A-F21F-4B49-A7F1-272A96662866}" name="Tableau12" displayName="Tableau12" ref="D1:H12" totalsRowCount="1">
  <autoFilter ref="D1:H11" xr:uid="{63A1210A-F21F-4B49-A7F1-272A96662866}"/>
  <tableColumns count="5">
    <tableColumn id="1" xr3:uid="{A715E8D1-26CA-43C4-9395-DA968011FE5E}" name="Année Mois" totalsRowLabel="Total" totalsRowDxfId="13"/>
    <tableColumn id="2" xr3:uid="{543B46B9-A000-43C7-B11E-51CF21EA09F5}" name="Somme de QUANTITES RECUES " totalsRowFunction="custom">
      <totalsRowFormula>SUM(Tableau12[[Somme de QUANTITES RECUES ]])</totalsRowFormula>
    </tableColumn>
    <tableColumn id="3" xr3:uid="{D04F5EE2-9291-4BE8-933B-0C665FAC2957}" name="Somme de QUANTITES COMMANDEES" totalsRowFunction="custom">
      <totalsRowFormula>SUM(Tableau12[Somme de QUANTITES COMMANDEES])</totalsRowFormula>
    </tableColumn>
    <tableColumn id="5" xr3:uid="{C40D49E5-E150-4246-A0D0-BBF9A9A42154}" name="Moyenne de Taux de Service / commande" totalsRowFunction="custom" totalsRowDxfId="12" dataCellStyle="Pourcentage" totalsRowCellStyle="Pourcentage">
      <totalsRowFormula>GETPIVOTDATA("Moyenne de Taux de service / commande",'Etape 6-1'!$A$3)</totalsRowFormula>
    </tableColumn>
    <tableColumn id="6" xr3:uid="{4CBA2193-04B8-4E51-83F1-DEFE001E1FDE}" name="Points d'écarts (cmde-reçu)" totalsRowFunction="custom">
      <calculatedColumnFormula>Tableau12[[#This Row],[Somme de QUANTITES COMMANDEES]]-Tableau12[[#This Row],[Somme de QUANTITES RECUES ]]</calculatedColumnFormula>
      <totalsRowFormula>SUM(Tableau12[Points d''écarts (cmde-reçu)])</totalsRow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BCB2436-1551-42E9-BC46-C63E350CAFCA}" name="Tableau14" displayName="Tableau14" ref="A3:G13" totalsRowShown="0" headerRowDxfId="11" dataDxfId="10">
  <autoFilter ref="A3:G13" xr:uid="{4BCB2436-1551-42E9-BC46-C63E350CAFCA}"/>
  <tableColumns count="7">
    <tableColumn id="1" xr3:uid="{C1B948EA-AC50-40E8-8D52-B5463DDAA510}" name="Colonne1" dataDxfId="5"/>
    <tableColumn id="2" xr3:uid="{A7A6EFC5-943E-4A0B-85FC-CB3169410F12}" name="BOULANGERIE" dataDxfId="6"/>
    <tableColumn id="3" xr3:uid="{A0AD40DF-01C7-41B2-9163-0129D2024BC6}" name="CREMERIE" dataDxfId="4"/>
    <tableColumn id="4" xr3:uid="{704584E1-AE04-4386-91CB-1643D69F0ADD}" name="EMBALLAGES" dataDxfId="3"/>
    <tableColumn id="5" xr3:uid="{DDB319E2-9EAB-4424-8C11-038F5C49261C}" name="MIX LEGUMES" dataDxfId="2"/>
    <tableColumn id="6" xr3:uid="{8EC9D032-16FF-4FAE-98C8-C46A68471EE2}" name="VOLAILLE" dataDxfId="1"/>
    <tableColumn id="7" xr3:uid="{07A3E9D1-9870-4518-B4E0-16AB055EC9A1}" name="TOTAL" dataDxfId="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716A7B2-1C56-4A49-AF90-EB9527584ED0}" name="Tableau15" displayName="Tableau15" ref="A19:G23" totalsRowShown="0">
  <autoFilter ref="A19:G23" xr:uid="{8716A7B2-1C56-4A49-AF90-EB9527584ED0}"/>
  <tableColumns count="7">
    <tableColumn id="1" xr3:uid="{75E2E255-DF7D-4848-B72B-A8F14C3D13FB}" name="Colonne1"/>
    <tableColumn id="2" xr3:uid="{DEDF32BC-5328-47AE-93FA-13BE02857735}" name="Boulangerie"/>
    <tableColumn id="3" xr3:uid="{8B036189-5A55-4A46-B0A3-B11FABED090B}" name="Crèmerie"/>
    <tableColumn id="4" xr3:uid="{B6B4F236-68D9-41B0-9CF2-63BC82D52ECA}" name="Emballage"/>
    <tableColumn id="5" xr3:uid="{ABE821F8-7541-48A1-A3E6-1DC8AAFC652E}" name="Mix Légume"/>
    <tableColumn id="6" xr3:uid="{0A056D49-0A49-4075-A90D-E05E3EFA2914}" name="Volaille"/>
    <tableColumn id="7" xr3:uid="{FC659385-3170-4ED3-B2EA-7717856D4D74}" name="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6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9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workbookViewId="0">
      <selection activeCell="F1" sqref="F1"/>
    </sheetView>
  </sheetViews>
  <sheetFormatPr baseColWidth="10" defaultColWidth="12.5703125" defaultRowHeight="15.75" customHeight="1" x14ac:dyDescent="0.2"/>
  <cols>
    <col min="1" max="1" width="14.5703125" customWidth="1"/>
    <col min="2" max="2" width="17.7109375" customWidth="1"/>
    <col min="3" max="3" width="19.42578125" customWidth="1"/>
    <col min="4" max="4" width="17.7109375" bestFit="1" customWidth="1"/>
    <col min="5" max="5" width="8.5703125" customWidth="1"/>
    <col min="6" max="6" width="19.7109375" customWidth="1"/>
    <col min="7" max="26" width="8.5703125" customWidth="1"/>
  </cols>
  <sheetData>
    <row r="1" spans="1:6" ht="12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/>
    </row>
    <row r="2" spans="1:6" ht="12" customHeight="1" x14ac:dyDescent="0.2">
      <c r="A2" s="3">
        <v>5540246170256</v>
      </c>
      <c r="B2" s="4" t="s">
        <v>5</v>
      </c>
      <c r="C2" s="5" t="s">
        <v>6</v>
      </c>
      <c r="D2" s="5" t="s">
        <v>7</v>
      </c>
      <c r="E2" s="5" t="s">
        <v>8</v>
      </c>
      <c r="F2" s="3"/>
    </row>
    <row r="3" spans="1:6" ht="12" customHeight="1" x14ac:dyDescent="0.2">
      <c r="A3" s="3">
        <v>5540246170257</v>
      </c>
      <c r="B3" s="4" t="s">
        <v>9</v>
      </c>
      <c r="C3" s="5" t="s">
        <v>6</v>
      </c>
      <c r="D3" s="5" t="s">
        <v>7</v>
      </c>
      <c r="E3" s="5" t="s">
        <v>8</v>
      </c>
      <c r="F3" s="3"/>
    </row>
    <row r="4" spans="1:6" ht="12" customHeight="1" x14ac:dyDescent="0.2">
      <c r="A4" s="3">
        <v>5540246170499</v>
      </c>
      <c r="B4" s="4" t="s">
        <v>10</v>
      </c>
      <c r="C4" s="5" t="s">
        <v>6</v>
      </c>
      <c r="D4" s="5" t="s">
        <v>7</v>
      </c>
      <c r="E4" s="5" t="s">
        <v>8</v>
      </c>
      <c r="F4" s="3"/>
    </row>
    <row r="5" spans="1:6" ht="12" customHeight="1" x14ac:dyDescent="0.2">
      <c r="A5" s="3">
        <v>5540246171888</v>
      </c>
      <c r="B5" s="4" t="s">
        <v>11</v>
      </c>
      <c r="C5" s="5" t="s">
        <v>12</v>
      </c>
      <c r="D5" s="5" t="s">
        <v>7</v>
      </c>
      <c r="E5" s="5" t="s">
        <v>8</v>
      </c>
      <c r="F5" s="3"/>
    </row>
    <row r="6" spans="1:6" ht="12" customHeight="1" x14ac:dyDescent="0.2">
      <c r="A6" s="3">
        <v>5540246192213</v>
      </c>
      <c r="B6" s="4" t="s">
        <v>13</v>
      </c>
      <c r="C6" s="5" t="s">
        <v>12</v>
      </c>
      <c r="D6" s="5" t="s">
        <v>7</v>
      </c>
      <c r="E6" s="5" t="s">
        <v>8</v>
      </c>
      <c r="F6" s="3"/>
    </row>
    <row r="7" spans="1:6" ht="12" customHeight="1" x14ac:dyDescent="0.2">
      <c r="A7" s="3">
        <v>5540246193316</v>
      </c>
      <c r="B7" s="4" t="s">
        <v>14</v>
      </c>
      <c r="C7" s="5" t="s">
        <v>12</v>
      </c>
      <c r="D7" s="5" t="s">
        <v>7</v>
      </c>
      <c r="E7" s="5" t="s">
        <v>8</v>
      </c>
      <c r="F7" s="3"/>
    </row>
    <row r="8" spans="1:6" ht="12" customHeight="1" x14ac:dyDescent="0.2">
      <c r="A8" s="3">
        <v>5540246182684</v>
      </c>
      <c r="B8" s="4" t="s">
        <v>15</v>
      </c>
      <c r="C8" s="5" t="s">
        <v>12</v>
      </c>
      <c r="D8" s="5" t="s">
        <v>7</v>
      </c>
      <c r="E8" s="5" t="s">
        <v>8</v>
      </c>
      <c r="F8" s="3"/>
    </row>
    <row r="9" spans="1:6" ht="12" customHeight="1" x14ac:dyDescent="0.2">
      <c r="A9" s="3">
        <v>5540246183844</v>
      </c>
      <c r="B9" s="4" t="s">
        <v>16</v>
      </c>
      <c r="C9" s="5" t="s">
        <v>12</v>
      </c>
      <c r="D9" s="5" t="s">
        <v>7</v>
      </c>
      <c r="E9" s="5" t="s">
        <v>8</v>
      </c>
      <c r="F9" s="3"/>
    </row>
    <row r="10" spans="1:6" ht="12" customHeight="1" x14ac:dyDescent="0.2">
      <c r="A10" s="3">
        <v>5540246194467</v>
      </c>
      <c r="B10" s="4" t="s">
        <v>17</v>
      </c>
      <c r="C10" s="5" t="s">
        <v>12</v>
      </c>
      <c r="D10" s="5" t="s">
        <v>7</v>
      </c>
      <c r="E10" s="5" t="s">
        <v>8</v>
      </c>
      <c r="F10" s="3"/>
    </row>
    <row r="11" spans="1:6" ht="12" customHeight="1" x14ac:dyDescent="0.2">
      <c r="A11" s="3">
        <v>5540246196065</v>
      </c>
      <c r="B11" s="4" t="s">
        <v>18</v>
      </c>
      <c r="C11" s="5" t="s">
        <v>12</v>
      </c>
      <c r="D11" s="5" t="s">
        <v>7</v>
      </c>
      <c r="E11" s="5" t="s">
        <v>8</v>
      </c>
      <c r="F11" s="3"/>
    </row>
    <row r="12" spans="1:6" ht="12" customHeight="1" x14ac:dyDescent="0.2">
      <c r="A12" s="3">
        <v>5540246195596</v>
      </c>
      <c r="B12" s="4" t="s">
        <v>19</v>
      </c>
      <c r="C12" s="5" t="s">
        <v>20</v>
      </c>
      <c r="D12" s="5" t="s">
        <v>7</v>
      </c>
      <c r="E12" s="5" t="s">
        <v>8</v>
      </c>
      <c r="F12" s="3"/>
    </row>
    <row r="13" spans="1:6" ht="12" customHeight="1" x14ac:dyDescent="0.2">
      <c r="A13" s="3">
        <v>5540246178231</v>
      </c>
      <c r="B13" s="4" t="s">
        <v>21</v>
      </c>
      <c r="C13" s="5" t="s">
        <v>6</v>
      </c>
      <c r="D13" s="5" t="s">
        <v>7</v>
      </c>
      <c r="E13" s="5" t="s">
        <v>8</v>
      </c>
      <c r="F13" s="3"/>
    </row>
    <row r="14" spans="1:6" ht="12" customHeight="1" x14ac:dyDescent="0.2">
      <c r="A14" s="3">
        <v>5540246180522</v>
      </c>
      <c r="B14" s="4" t="s">
        <v>22</v>
      </c>
      <c r="C14" s="5" t="s">
        <v>6</v>
      </c>
      <c r="D14" s="5" t="s">
        <v>7</v>
      </c>
      <c r="E14" s="5" t="s">
        <v>8</v>
      </c>
      <c r="F14" s="3"/>
    </row>
    <row r="15" spans="1:6" ht="12" customHeight="1" x14ac:dyDescent="0.2">
      <c r="A15" s="3">
        <v>5540246182057</v>
      </c>
      <c r="B15" s="4" t="s">
        <v>22</v>
      </c>
      <c r="C15" s="5" t="s">
        <v>6</v>
      </c>
      <c r="D15" s="5" t="s">
        <v>7</v>
      </c>
      <c r="E15" s="5" t="s">
        <v>8</v>
      </c>
      <c r="F15" s="3"/>
    </row>
    <row r="16" spans="1:6" ht="12" customHeight="1" x14ac:dyDescent="0.2">
      <c r="A16" s="3">
        <v>5540246193409</v>
      </c>
      <c r="B16" s="4" t="s">
        <v>23</v>
      </c>
      <c r="C16" s="5" t="s">
        <v>6</v>
      </c>
      <c r="D16" s="5" t="s">
        <v>7</v>
      </c>
      <c r="E16" s="5" t="s">
        <v>8</v>
      </c>
      <c r="F16" s="3"/>
    </row>
    <row r="17" spans="1:6" ht="12" customHeight="1" x14ac:dyDescent="0.2">
      <c r="A17" s="3">
        <v>5540246188582</v>
      </c>
      <c r="B17" s="4" t="s">
        <v>24</v>
      </c>
      <c r="C17" s="5" t="s">
        <v>6</v>
      </c>
      <c r="D17" s="5" t="s">
        <v>7</v>
      </c>
      <c r="E17" s="5" t="s">
        <v>8</v>
      </c>
      <c r="F17" s="3"/>
    </row>
    <row r="18" spans="1:6" ht="12" customHeight="1" x14ac:dyDescent="0.2">
      <c r="A18" s="3">
        <v>5540246188583</v>
      </c>
      <c r="B18" s="4" t="s">
        <v>25</v>
      </c>
      <c r="C18" s="5" t="s">
        <v>6</v>
      </c>
      <c r="D18" s="5" t="s">
        <v>7</v>
      </c>
      <c r="E18" s="5" t="s">
        <v>8</v>
      </c>
      <c r="F18" s="3"/>
    </row>
    <row r="19" spans="1:6" ht="12" customHeight="1" x14ac:dyDescent="0.2">
      <c r="A19" s="3">
        <v>5540246184036</v>
      </c>
      <c r="B19" s="4" t="s">
        <v>26</v>
      </c>
      <c r="C19" s="5" t="s">
        <v>6</v>
      </c>
      <c r="D19" s="5" t="s">
        <v>7</v>
      </c>
      <c r="E19" s="5" t="s">
        <v>8</v>
      </c>
      <c r="F19" s="3"/>
    </row>
    <row r="20" spans="1:6" ht="12" customHeight="1" x14ac:dyDescent="0.2">
      <c r="A20" s="3">
        <v>5540246191596</v>
      </c>
      <c r="B20" s="4" t="s">
        <v>27</v>
      </c>
      <c r="C20" s="5" t="s">
        <v>6</v>
      </c>
      <c r="D20" s="5" t="s">
        <v>7</v>
      </c>
      <c r="E20" s="5" t="s">
        <v>8</v>
      </c>
      <c r="F20" s="3"/>
    </row>
    <row r="21" spans="1:6" ht="12" customHeight="1" x14ac:dyDescent="0.2">
      <c r="A21" s="3">
        <v>5540246193505</v>
      </c>
      <c r="B21" s="4" t="s">
        <v>28</v>
      </c>
      <c r="C21" s="5" t="s">
        <v>6</v>
      </c>
      <c r="D21" s="5" t="s">
        <v>7</v>
      </c>
      <c r="E21" s="5" t="s">
        <v>8</v>
      </c>
      <c r="F21" s="3"/>
    </row>
    <row r="22" spans="1:6" ht="12" customHeight="1" x14ac:dyDescent="0.2">
      <c r="A22" s="3">
        <v>5540246196466</v>
      </c>
      <c r="B22" s="4" t="s">
        <v>26</v>
      </c>
      <c r="C22" s="5" t="s">
        <v>6</v>
      </c>
      <c r="D22" s="5" t="s">
        <v>7</v>
      </c>
      <c r="E22" s="5" t="s">
        <v>8</v>
      </c>
      <c r="F22" s="3"/>
    </row>
    <row r="23" spans="1:6" ht="12" customHeight="1" x14ac:dyDescent="0.2">
      <c r="A23" s="3">
        <v>5540246177376</v>
      </c>
      <c r="B23" s="4" t="s">
        <v>29</v>
      </c>
      <c r="C23" s="5" t="s">
        <v>6</v>
      </c>
      <c r="D23" s="5" t="s">
        <v>7</v>
      </c>
      <c r="E23" s="5" t="s">
        <v>8</v>
      </c>
      <c r="F23" s="3"/>
    </row>
    <row r="24" spans="1:6" ht="12" customHeight="1" x14ac:dyDescent="0.2">
      <c r="A24" s="3">
        <v>5540246190835</v>
      </c>
      <c r="B24" s="4" t="s">
        <v>30</v>
      </c>
      <c r="C24" s="5" t="s">
        <v>6</v>
      </c>
      <c r="D24" s="5" t="s">
        <v>7</v>
      </c>
      <c r="E24" s="5" t="s">
        <v>8</v>
      </c>
      <c r="F24" s="3"/>
    </row>
    <row r="25" spans="1:6" ht="12" customHeight="1" x14ac:dyDescent="0.2">
      <c r="A25" s="3">
        <v>5540246190727</v>
      </c>
      <c r="B25" s="4" t="s">
        <v>31</v>
      </c>
      <c r="C25" s="5" t="s">
        <v>6</v>
      </c>
      <c r="D25" s="5" t="s">
        <v>7</v>
      </c>
      <c r="E25" s="5" t="s">
        <v>8</v>
      </c>
      <c r="F25" s="3"/>
    </row>
    <row r="26" spans="1:6" ht="12" customHeight="1" x14ac:dyDescent="0.2">
      <c r="A26" s="3">
        <v>5540246194632</v>
      </c>
      <c r="B26" s="4" t="s">
        <v>32</v>
      </c>
      <c r="C26" s="5" t="s">
        <v>6</v>
      </c>
      <c r="D26" s="5" t="s">
        <v>7</v>
      </c>
      <c r="E26" s="5" t="s">
        <v>8</v>
      </c>
      <c r="F26" s="3"/>
    </row>
    <row r="27" spans="1:6" ht="12" customHeight="1" x14ac:dyDescent="0.2">
      <c r="A27" s="3">
        <v>5540246195250</v>
      </c>
      <c r="B27" s="4" t="s">
        <v>33</v>
      </c>
      <c r="C27" s="5" t="s">
        <v>6</v>
      </c>
      <c r="D27" s="5" t="s">
        <v>7</v>
      </c>
      <c r="E27" s="5" t="s">
        <v>8</v>
      </c>
      <c r="F27" s="3"/>
    </row>
    <row r="28" spans="1:6" ht="12" customHeight="1" x14ac:dyDescent="0.2">
      <c r="A28" s="3">
        <v>5540246196046</v>
      </c>
      <c r="B28" s="4" t="s">
        <v>34</v>
      </c>
      <c r="C28" s="5" t="s">
        <v>6</v>
      </c>
      <c r="D28" s="5" t="s">
        <v>7</v>
      </c>
      <c r="E28" s="5" t="s">
        <v>8</v>
      </c>
      <c r="F28" s="3"/>
    </row>
    <row r="29" spans="1:6" ht="12" customHeight="1" x14ac:dyDescent="0.2">
      <c r="A29" s="3">
        <v>5540246175372</v>
      </c>
      <c r="B29" s="4" t="s">
        <v>35</v>
      </c>
      <c r="C29" s="5" t="s">
        <v>20</v>
      </c>
      <c r="D29" s="5" t="s">
        <v>7</v>
      </c>
      <c r="E29" s="5" t="s">
        <v>8</v>
      </c>
      <c r="F29" s="3"/>
    </row>
    <row r="30" spans="1:6" ht="12" customHeight="1" x14ac:dyDescent="0.2">
      <c r="A30" s="3">
        <v>5540246185429</v>
      </c>
      <c r="B30" s="4" t="s">
        <v>36</v>
      </c>
      <c r="C30" s="5" t="s">
        <v>12</v>
      </c>
      <c r="D30" s="5" t="s">
        <v>37</v>
      </c>
      <c r="E30" s="5" t="s">
        <v>8</v>
      </c>
      <c r="F30" s="3"/>
    </row>
    <row r="31" spans="1:6" ht="12" customHeight="1" x14ac:dyDescent="0.2">
      <c r="A31" s="3">
        <v>5540246185562</v>
      </c>
      <c r="B31" s="4" t="s">
        <v>38</v>
      </c>
      <c r="C31" s="5" t="s">
        <v>12</v>
      </c>
      <c r="D31" s="5" t="s">
        <v>37</v>
      </c>
      <c r="E31" s="5" t="s">
        <v>8</v>
      </c>
      <c r="F31" s="3"/>
    </row>
    <row r="32" spans="1:6" ht="12" customHeight="1" x14ac:dyDescent="0.2">
      <c r="A32" s="3">
        <v>5540246186325</v>
      </c>
      <c r="B32" s="4" t="s">
        <v>39</v>
      </c>
      <c r="C32" s="5" t="s">
        <v>12</v>
      </c>
      <c r="D32" s="5" t="s">
        <v>37</v>
      </c>
      <c r="E32" s="5" t="s">
        <v>8</v>
      </c>
      <c r="F32" s="3"/>
    </row>
    <row r="33" spans="1:6" ht="12" customHeight="1" x14ac:dyDescent="0.2">
      <c r="A33" s="3">
        <v>5540246171325</v>
      </c>
      <c r="B33" s="4" t="s">
        <v>40</v>
      </c>
      <c r="C33" s="5" t="s">
        <v>12</v>
      </c>
      <c r="D33" s="5" t="s">
        <v>37</v>
      </c>
      <c r="E33" s="5" t="s">
        <v>8</v>
      </c>
      <c r="F33" s="3"/>
    </row>
    <row r="34" spans="1:6" ht="12" customHeight="1" x14ac:dyDescent="0.2">
      <c r="A34" s="3">
        <v>5540246171796</v>
      </c>
      <c r="B34" s="4" t="s">
        <v>41</v>
      </c>
      <c r="C34" s="5" t="s">
        <v>12</v>
      </c>
      <c r="D34" s="5" t="s">
        <v>37</v>
      </c>
      <c r="E34" s="5" t="s">
        <v>8</v>
      </c>
      <c r="F34" s="3"/>
    </row>
    <row r="35" spans="1:6" ht="12" customHeight="1" x14ac:dyDescent="0.2">
      <c r="A35" s="3">
        <v>5540246171923</v>
      </c>
      <c r="B35" s="4" t="s">
        <v>42</v>
      </c>
      <c r="C35" s="5" t="s">
        <v>12</v>
      </c>
      <c r="D35" s="5" t="s">
        <v>37</v>
      </c>
      <c r="E35" s="5" t="s">
        <v>8</v>
      </c>
      <c r="F35" s="3"/>
    </row>
    <row r="36" spans="1:6" ht="12" customHeight="1" x14ac:dyDescent="0.2">
      <c r="A36" s="3">
        <v>5540246171924</v>
      </c>
      <c r="B36" s="4" t="s">
        <v>43</v>
      </c>
      <c r="C36" s="5" t="s">
        <v>12</v>
      </c>
      <c r="D36" s="5" t="s">
        <v>37</v>
      </c>
      <c r="E36" s="5" t="s">
        <v>8</v>
      </c>
      <c r="F36" s="3"/>
    </row>
    <row r="37" spans="1:6" ht="12" customHeight="1" x14ac:dyDescent="0.2">
      <c r="A37" s="3">
        <v>5540246171933</v>
      </c>
      <c r="B37" s="4" t="s">
        <v>44</v>
      </c>
      <c r="C37" s="5" t="s">
        <v>12</v>
      </c>
      <c r="D37" s="5" t="s">
        <v>37</v>
      </c>
      <c r="E37" s="5" t="s">
        <v>8</v>
      </c>
      <c r="F37" s="3"/>
    </row>
    <row r="38" spans="1:6" ht="12" customHeight="1" x14ac:dyDescent="0.2">
      <c r="A38" s="3">
        <v>5540246172539</v>
      </c>
      <c r="B38" s="4" t="s">
        <v>45</v>
      </c>
      <c r="C38" s="5" t="s">
        <v>12</v>
      </c>
      <c r="D38" s="5" t="s">
        <v>37</v>
      </c>
      <c r="E38" s="5" t="s">
        <v>8</v>
      </c>
      <c r="F38" s="3"/>
    </row>
    <row r="39" spans="1:6" ht="12" customHeight="1" x14ac:dyDescent="0.2">
      <c r="A39" s="3">
        <v>5540246172669</v>
      </c>
      <c r="B39" s="4" t="s">
        <v>46</v>
      </c>
      <c r="C39" s="5" t="s">
        <v>12</v>
      </c>
      <c r="D39" s="5" t="s">
        <v>37</v>
      </c>
      <c r="E39" s="5" t="s">
        <v>8</v>
      </c>
      <c r="F39" s="3"/>
    </row>
    <row r="40" spans="1:6" ht="12" customHeight="1" x14ac:dyDescent="0.2">
      <c r="A40" s="3">
        <v>5540246172978</v>
      </c>
      <c r="B40" s="4" t="s">
        <v>47</v>
      </c>
      <c r="C40" s="5" t="s">
        <v>12</v>
      </c>
      <c r="D40" s="5" t="s">
        <v>37</v>
      </c>
      <c r="E40" s="5" t="s">
        <v>8</v>
      </c>
      <c r="F40" s="3"/>
    </row>
    <row r="41" spans="1:6" ht="12" customHeight="1" x14ac:dyDescent="0.2">
      <c r="A41" s="3">
        <v>5540246174174</v>
      </c>
      <c r="B41" s="4" t="s">
        <v>48</v>
      </c>
      <c r="C41" s="5" t="s">
        <v>12</v>
      </c>
      <c r="D41" s="5" t="s">
        <v>37</v>
      </c>
      <c r="E41" s="5" t="s">
        <v>8</v>
      </c>
      <c r="F41" s="3"/>
    </row>
    <row r="42" spans="1:6" ht="12" customHeight="1" x14ac:dyDescent="0.2">
      <c r="A42" s="3">
        <v>5540246174459</v>
      </c>
      <c r="B42" s="4" t="s">
        <v>49</v>
      </c>
      <c r="C42" s="5" t="s">
        <v>12</v>
      </c>
      <c r="D42" s="5" t="s">
        <v>37</v>
      </c>
      <c r="E42" s="5" t="s">
        <v>8</v>
      </c>
      <c r="F42" s="3"/>
    </row>
    <row r="43" spans="1:6" ht="12" customHeight="1" x14ac:dyDescent="0.2">
      <c r="A43" s="3">
        <v>5540246176294</v>
      </c>
      <c r="B43" s="4" t="s">
        <v>50</v>
      </c>
      <c r="C43" s="5" t="s">
        <v>12</v>
      </c>
      <c r="D43" s="5" t="s">
        <v>37</v>
      </c>
      <c r="E43" s="5" t="s">
        <v>8</v>
      </c>
      <c r="F43" s="3"/>
    </row>
    <row r="44" spans="1:6" ht="12" customHeight="1" x14ac:dyDescent="0.2">
      <c r="A44" s="3">
        <v>5540246176295</v>
      </c>
      <c r="B44" s="4" t="s">
        <v>51</v>
      </c>
      <c r="C44" s="5" t="s">
        <v>12</v>
      </c>
      <c r="D44" s="5" t="s">
        <v>37</v>
      </c>
      <c r="E44" s="5" t="s">
        <v>8</v>
      </c>
      <c r="F44" s="3"/>
    </row>
    <row r="45" spans="1:6" ht="12" customHeight="1" x14ac:dyDescent="0.2">
      <c r="A45" s="3">
        <v>5540246176699</v>
      </c>
      <c r="B45" s="4" t="s">
        <v>52</v>
      </c>
      <c r="C45" s="5" t="s">
        <v>12</v>
      </c>
      <c r="D45" s="5" t="s">
        <v>37</v>
      </c>
      <c r="E45" s="5" t="s">
        <v>8</v>
      </c>
      <c r="F45" s="3"/>
    </row>
    <row r="46" spans="1:6" ht="12" customHeight="1" x14ac:dyDescent="0.2">
      <c r="A46" s="3">
        <v>5540246178285</v>
      </c>
      <c r="B46" s="4" t="s">
        <v>53</v>
      </c>
      <c r="C46" s="5" t="s">
        <v>12</v>
      </c>
      <c r="D46" s="5" t="s">
        <v>37</v>
      </c>
      <c r="E46" s="5" t="s">
        <v>8</v>
      </c>
      <c r="F46" s="3"/>
    </row>
    <row r="47" spans="1:6" ht="12" customHeight="1" x14ac:dyDescent="0.2">
      <c r="A47" s="3">
        <v>5540246178823</v>
      </c>
      <c r="B47" s="4" t="s">
        <v>54</v>
      </c>
      <c r="C47" s="5" t="s">
        <v>12</v>
      </c>
      <c r="D47" s="5" t="s">
        <v>37</v>
      </c>
      <c r="E47" s="5" t="s">
        <v>8</v>
      </c>
      <c r="F47" s="3"/>
    </row>
    <row r="48" spans="1:6" ht="12" customHeight="1" x14ac:dyDescent="0.2">
      <c r="A48" s="3">
        <v>5540246179236</v>
      </c>
      <c r="B48" s="4" t="s">
        <v>55</v>
      </c>
      <c r="C48" s="5" t="s">
        <v>12</v>
      </c>
      <c r="D48" s="5" t="s">
        <v>37</v>
      </c>
      <c r="E48" s="5" t="s">
        <v>8</v>
      </c>
      <c r="F48" s="3"/>
    </row>
    <row r="49" spans="1:6" ht="12" customHeight="1" x14ac:dyDescent="0.2">
      <c r="A49" s="3">
        <v>5540246184808</v>
      </c>
      <c r="B49" s="4" t="s">
        <v>56</v>
      </c>
      <c r="C49" s="5" t="s">
        <v>12</v>
      </c>
      <c r="D49" s="5" t="s">
        <v>37</v>
      </c>
      <c r="E49" s="5" t="s">
        <v>8</v>
      </c>
      <c r="F49" s="3"/>
    </row>
    <row r="50" spans="1:6" ht="12" customHeight="1" x14ac:dyDescent="0.2">
      <c r="A50" s="3">
        <v>5540246187987</v>
      </c>
      <c r="B50" s="4" t="s">
        <v>57</v>
      </c>
      <c r="C50" s="5" t="s">
        <v>12</v>
      </c>
      <c r="D50" s="5" t="s">
        <v>37</v>
      </c>
      <c r="E50" s="5" t="s">
        <v>8</v>
      </c>
      <c r="F50" s="3"/>
    </row>
    <row r="51" spans="1:6" ht="12" customHeight="1" x14ac:dyDescent="0.2">
      <c r="A51" s="3">
        <v>5540246188175</v>
      </c>
      <c r="B51" s="4" t="s">
        <v>55</v>
      </c>
      <c r="C51" s="5" t="s">
        <v>12</v>
      </c>
      <c r="D51" s="5" t="s">
        <v>37</v>
      </c>
      <c r="E51" s="5" t="s">
        <v>8</v>
      </c>
      <c r="F51" s="3"/>
    </row>
    <row r="52" spans="1:6" ht="12" customHeight="1" x14ac:dyDescent="0.2">
      <c r="A52" s="3">
        <v>5540246188200</v>
      </c>
      <c r="B52" s="4" t="s">
        <v>58</v>
      </c>
      <c r="C52" s="5" t="s">
        <v>12</v>
      </c>
      <c r="D52" s="5" t="s">
        <v>37</v>
      </c>
      <c r="E52" s="5" t="s">
        <v>8</v>
      </c>
      <c r="F52" s="3"/>
    </row>
    <row r="53" spans="1:6" ht="12" customHeight="1" x14ac:dyDescent="0.2">
      <c r="A53" s="3">
        <v>5540246188218</v>
      </c>
      <c r="B53" s="4" t="s">
        <v>44</v>
      </c>
      <c r="C53" s="5" t="s">
        <v>12</v>
      </c>
      <c r="D53" s="5" t="s">
        <v>37</v>
      </c>
      <c r="E53" s="5" t="s">
        <v>8</v>
      </c>
      <c r="F53" s="3"/>
    </row>
    <row r="54" spans="1:6" ht="12" customHeight="1" x14ac:dyDescent="0.2">
      <c r="A54" s="3">
        <v>5540246188702</v>
      </c>
      <c r="B54" s="4" t="s">
        <v>59</v>
      </c>
      <c r="C54" s="5" t="s">
        <v>12</v>
      </c>
      <c r="D54" s="5" t="s">
        <v>37</v>
      </c>
      <c r="E54" s="5" t="s">
        <v>8</v>
      </c>
      <c r="F54" s="3"/>
    </row>
    <row r="55" spans="1:6" ht="12" customHeight="1" x14ac:dyDescent="0.2">
      <c r="A55" s="3">
        <v>5540246191594</v>
      </c>
      <c r="B55" s="4" t="s">
        <v>60</v>
      </c>
      <c r="C55" s="5" t="s">
        <v>20</v>
      </c>
      <c r="D55" s="5" t="s">
        <v>37</v>
      </c>
      <c r="E55" s="5" t="s">
        <v>8</v>
      </c>
      <c r="F55" s="3"/>
    </row>
    <row r="56" spans="1:6" ht="12" customHeight="1" x14ac:dyDescent="0.2">
      <c r="A56" s="3">
        <v>5540246191598</v>
      </c>
      <c r="B56" s="4" t="s">
        <v>38</v>
      </c>
      <c r="C56" s="5" t="s">
        <v>20</v>
      </c>
      <c r="D56" s="5" t="s">
        <v>37</v>
      </c>
      <c r="E56" s="5" t="s">
        <v>8</v>
      </c>
      <c r="F56" s="3"/>
    </row>
    <row r="57" spans="1:6" ht="12" customHeight="1" x14ac:dyDescent="0.2">
      <c r="A57" s="3">
        <v>5540246192102</v>
      </c>
      <c r="B57" s="4" t="s">
        <v>60</v>
      </c>
      <c r="C57" s="5" t="s">
        <v>20</v>
      </c>
      <c r="D57" s="5" t="s">
        <v>37</v>
      </c>
      <c r="E57" s="5" t="s">
        <v>8</v>
      </c>
      <c r="F57" s="3"/>
    </row>
    <row r="58" spans="1:6" ht="12" customHeight="1" x14ac:dyDescent="0.2">
      <c r="A58" s="3">
        <v>5540246191394</v>
      </c>
      <c r="B58" s="4" t="s">
        <v>61</v>
      </c>
      <c r="C58" s="5" t="s">
        <v>6</v>
      </c>
      <c r="D58" s="5" t="s">
        <v>37</v>
      </c>
      <c r="E58" s="5" t="s">
        <v>8</v>
      </c>
      <c r="F58" s="3"/>
    </row>
    <row r="59" spans="1:6" ht="12" customHeight="1" x14ac:dyDescent="0.2">
      <c r="A59" s="3">
        <v>5540246191736</v>
      </c>
      <c r="B59" s="4" t="s">
        <v>55</v>
      </c>
      <c r="C59" s="5" t="s">
        <v>6</v>
      </c>
      <c r="D59" s="5" t="s">
        <v>37</v>
      </c>
      <c r="E59" s="5" t="s">
        <v>8</v>
      </c>
      <c r="F59" s="3"/>
    </row>
    <row r="60" spans="1:6" ht="12" customHeight="1" x14ac:dyDescent="0.2">
      <c r="A60" s="3">
        <v>5540246196002</v>
      </c>
      <c r="B60" s="4" t="s">
        <v>62</v>
      </c>
      <c r="C60" s="5" t="s">
        <v>6</v>
      </c>
      <c r="D60" s="5" t="s">
        <v>37</v>
      </c>
      <c r="E60" s="5" t="s">
        <v>8</v>
      </c>
      <c r="F60" s="3"/>
    </row>
    <row r="61" spans="1:6" ht="12" customHeight="1" x14ac:dyDescent="0.2">
      <c r="A61" s="3">
        <v>5540246175815</v>
      </c>
      <c r="B61" s="4" t="s">
        <v>63</v>
      </c>
      <c r="C61" s="5" t="s">
        <v>12</v>
      </c>
      <c r="D61" s="5" t="s">
        <v>37</v>
      </c>
      <c r="E61" s="5" t="s">
        <v>8</v>
      </c>
      <c r="F61" s="3"/>
    </row>
    <row r="62" spans="1:6" ht="12" customHeight="1" x14ac:dyDescent="0.2">
      <c r="A62" s="3">
        <v>5540246191380</v>
      </c>
      <c r="B62" s="4" t="s">
        <v>64</v>
      </c>
      <c r="C62" s="5" t="s">
        <v>20</v>
      </c>
      <c r="D62" s="5" t="s">
        <v>37</v>
      </c>
      <c r="E62" s="5" t="s">
        <v>8</v>
      </c>
      <c r="F62" s="3"/>
    </row>
    <row r="63" spans="1:6" ht="12" customHeight="1" x14ac:dyDescent="0.2">
      <c r="A63" s="3">
        <v>5540246172441</v>
      </c>
      <c r="B63" s="4" t="s">
        <v>65</v>
      </c>
      <c r="C63" s="5" t="s">
        <v>12</v>
      </c>
      <c r="D63" s="5" t="s">
        <v>37</v>
      </c>
      <c r="E63" s="5" t="s">
        <v>8</v>
      </c>
      <c r="F63" s="3"/>
    </row>
    <row r="64" spans="1:6" ht="12" customHeight="1" x14ac:dyDescent="0.2">
      <c r="A64" s="3">
        <v>5540246172463</v>
      </c>
      <c r="B64" s="4" t="s">
        <v>66</v>
      </c>
      <c r="C64" s="5" t="s">
        <v>12</v>
      </c>
      <c r="D64" s="5" t="s">
        <v>37</v>
      </c>
      <c r="E64" s="5" t="s">
        <v>8</v>
      </c>
      <c r="F64" s="3"/>
    </row>
    <row r="65" spans="1:6" ht="12" customHeight="1" x14ac:dyDescent="0.2">
      <c r="A65" s="3">
        <v>5540246173472</v>
      </c>
      <c r="B65" s="4" t="s">
        <v>67</v>
      </c>
      <c r="C65" s="5" t="s">
        <v>12</v>
      </c>
      <c r="D65" s="5" t="s">
        <v>37</v>
      </c>
      <c r="E65" s="5" t="s">
        <v>8</v>
      </c>
      <c r="F65" s="3"/>
    </row>
    <row r="66" spans="1:6" ht="12" customHeight="1" x14ac:dyDescent="0.2">
      <c r="A66" s="3">
        <v>5540246174095</v>
      </c>
      <c r="B66" s="4" t="s">
        <v>68</v>
      </c>
      <c r="C66" s="5" t="s">
        <v>12</v>
      </c>
      <c r="D66" s="5" t="s">
        <v>37</v>
      </c>
      <c r="E66" s="5" t="s">
        <v>8</v>
      </c>
      <c r="F66" s="3"/>
    </row>
    <row r="67" spans="1:6" ht="12" customHeight="1" x14ac:dyDescent="0.2">
      <c r="A67" s="3">
        <v>5540246175047</v>
      </c>
      <c r="B67" s="4" t="s">
        <v>69</v>
      </c>
      <c r="C67" s="5" t="s">
        <v>12</v>
      </c>
      <c r="D67" s="5" t="s">
        <v>37</v>
      </c>
      <c r="E67" s="5" t="s">
        <v>8</v>
      </c>
      <c r="F67" s="3"/>
    </row>
    <row r="68" spans="1:6" ht="12" customHeight="1" x14ac:dyDescent="0.2">
      <c r="A68" s="3">
        <v>5540246175049</v>
      </c>
      <c r="B68" s="4" t="s">
        <v>70</v>
      </c>
      <c r="C68" s="5" t="s">
        <v>12</v>
      </c>
      <c r="D68" s="5" t="s">
        <v>37</v>
      </c>
      <c r="E68" s="5" t="s">
        <v>8</v>
      </c>
      <c r="F68" s="3"/>
    </row>
    <row r="69" spans="1:6" ht="12" customHeight="1" x14ac:dyDescent="0.2">
      <c r="A69" s="3">
        <v>5540246175050</v>
      </c>
      <c r="B69" s="4" t="s">
        <v>71</v>
      </c>
      <c r="C69" s="5" t="s">
        <v>12</v>
      </c>
      <c r="D69" s="5" t="s">
        <v>37</v>
      </c>
      <c r="E69" s="5" t="s">
        <v>8</v>
      </c>
      <c r="F69" s="3"/>
    </row>
    <row r="70" spans="1:6" ht="12" customHeight="1" x14ac:dyDescent="0.2">
      <c r="A70" s="3">
        <v>5540246182605</v>
      </c>
      <c r="B70" s="4" t="s">
        <v>72</v>
      </c>
      <c r="C70" s="5" t="s">
        <v>12</v>
      </c>
      <c r="D70" s="5" t="s">
        <v>37</v>
      </c>
      <c r="E70" s="5" t="s">
        <v>8</v>
      </c>
      <c r="F70" s="3"/>
    </row>
    <row r="71" spans="1:6" ht="12" customHeight="1" x14ac:dyDescent="0.2">
      <c r="A71" s="3">
        <v>5540246190743</v>
      </c>
      <c r="B71" s="4" t="s">
        <v>69</v>
      </c>
      <c r="C71" s="5" t="s">
        <v>12</v>
      </c>
      <c r="D71" s="5" t="s">
        <v>37</v>
      </c>
      <c r="E71" s="5" t="s">
        <v>8</v>
      </c>
      <c r="F71" s="3"/>
    </row>
    <row r="72" spans="1:6" ht="12" customHeight="1" x14ac:dyDescent="0.2">
      <c r="A72" s="3">
        <v>5540246190744</v>
      </c>
      <c r="B72" s="4" t="s">
        <v>73</v>
      </c>
      <c r="C72" s="5" t="s">
        <v>12</v>
      </c>
      <c r="D72" s="5" t="s">
        <v>37</v>
      </c>
      <c r="E72" s="5" t="s">
        <v>8</v>
      </c>
      <c r="F72" s="3"/>
    </row>
    <row r="73" spans="1:6" ht="12" customHeight="1" x14ac:dyDescent="0.2">
      <c r="A73" s="3">
        <v>5540246192264</v>
      </c>
      <c r="B73" s="4" t="s">
        <v>65</v>
      </c>
      <c r="C73" s="5" t="s">
        <v>6</v>
      </c>
      <c r="D73" s="5" t="s">
        <v>37</v>
      </c>
      <c r="E73" s="5" t="s">
        <v>8</v>
      </c>
      <c r="F73" s="3"/>
    </row>
    <row r="74" spans="1:6" ht="12" customHeight="1" x14ac:dyDescent="0.2">
      <c r="A74" s="3">
        <v>5540246192265</v>
      </c>
      <c r="B74" s="4" t="s">
        <v>74</v>
      </c>
      <c r="C74" s="5" t="s">
        <v>6</v>
      </c>
      <c r="D74" s="5" t="s">
        <v>37</v>
      </c>
      <c r="E74" s="5" t="s">
        <v>8</v>
      </c>
      <c r="F74" s="3"/>
    </row>
    <row r="75" spans="1:6" ht="12" customHeight="1" x14ac:dyDescent="0.2">
      <c r="A75" s="3">
        <v>5540246195539</v>
      </c>
      <c r="B75" s="4" t="s">
        <v>70</v>
      </c>
      <c r="C75" s="5" t="s">
        <v>20</v>
      </c>
      <c r="D75" s="5" t="s">
        <v>37</v>
      </c>
      <c r="E75" s="5" t="s">
        <v>8</v>
      </c>
      <c r="F75" s="3"/>
    </row>
    <row r="76" spans="1:6" ht="12" customHeight="1" x14ac:dyDescent="0.2">
      <c r="A76" s="3">
        <v>5540246195943</v>
      </c>
      <c r="B76" s="4" t="s">
        <v>75</v>
      </c>
      <c r="C76" s="5" t="s">
        <v>6</v>
      </c>
      <c r="D76" s="5" t="s">
        <v>37</v>
      </c>
      <c r="E76" s="5" t="s">
        <v>8</v>
      </c>
      <c r="F76" s="3"/>
    </row>
    <row r="77" spans="1:6" ht="12" customHeight="1" x14ac:dyDescent="0.2">
      <c r="A77" s="3">
        <v>5540246195944</v>
      </c>
      <c r="B77" s="4" t="s">
        <v>76</v>
      </c>
      <c r="C77" s="5" t="s">
        <v>6</v>
      </c>
      <c r="D77" s="5" t="s">
        <v>37</v>
      </c>
      <c r="E77" s="5" t="s">
        <v>8</v>
      </c>
      <c r="F77" s="3"/>
    </row>
    <row r="78" spans="1:6" ht="12" customHeight="1" x14ac:dyDescent="0.2">
      <c r="A78" s="3">
        <v>5540246183540</v>
      </c>
      <c r="B78" s="4" t="s">
        <v>77</v>
      </c>
      <c r="C78" s="5" t="s">
        <v>6</v>
      </c>
      <c r="D78" s="5" t="s">
        <v>78</v>
      </c>
      <c r="E78" s="5" t="s">
        <v>8</v>
      </c>
      <c r="F78" s="3"/>
    </row>
    <row r="79" spans="1:6" ht="12" customHeight="1" x14ac:dyDescent="0.2">
      <c r="A79" s="3">
        <v>5540246183554</v>
      </c>
      <c r="B79" s="4" t="s">
        <v>79</v>
      </c>
      <c r="C79" s="5" t="s">
        <v>6</v>
      </c>
      <c r="D79" s="5" t="s">
        <v>78</v>
      </c>
      <c r="E79" s="5" t="s">
        <v>8</v>
      </c>
      <c r="F79" s="3"/>
    </row>
    <row r="80" spans="1:6" ht="12" customHeight="1" x14ac:dyDescent="0.2">
      <c r="A80" s="3">
        <v>5540246183556</v>
      </c>
      <c r="B80" s="4" t="s">
        <v>80</v>
      </c>
      <c r="C80" s="5" t="s">
        <v>6</v>
      </c>
      <c r="D80" s="5" t="s">
        <v>78</v>
      </c>
      <c r="E80" s="5" t="s">
        <v>8</v>
      </c>
      <c r="F80" s="3"/>
    </row>
    <row r="81" spans="1:6" ht="12" customHeight="1" x14ac:dyDescent="0.2">
      <c r="A81" s="3">
        <v>5540246183558</v>
      </c>
      <c r="B81" s="4" t="s">
        <v>81</v>
      </c>
      <c r="C81" s="5" t="s">
        <v>6</v>
      </c>
      <c r="D81" s="5" t="s">
        <v>78</v>
      </c>
      <c r="E81" s="5" t="s">
        <v>8</v>
      </c>
      <c r="F81" s="3"/>
    </row>
    <row r="82" spans="1:6" ht="12" customHeight="1" x14ac:dyDescent="0.2">
      <c r="A82" s="3">
        <v>5540246183560</v>
      </c>
      <c r="B82" s="4" t="s">
        <v>82</v>
      </c>
      <c r="C82" s="5" t="s">
        <v>6</v>
      </c>
      <c r="D82" s="5" t="s">
        <v>78</v>
      </c>
      <c r="E82" s="5" t="s">
        <v>8</v>
      </c>
      <c r="F82" s="3"/>
    </row>
    <row r="83" spans="1:6" ht="12" customHeight="1" x14ac:dyDescent="0.2">
      <c r="A83" s="3">
        <v>5540246187940</v>
      </c>
      <c r="B83" s="4" t="s">
        <v>83</v>
      </c>
      <c r="C83" s="5" t="s">
        <v>6</v>
      </c>
      <c r="D83" s="5" t="s">
        <v>78</v>
      </c>
      <c r="E83" s="5" t="s">
        <v>8</v>
      </c>
      <c r="F83" s="3"/>
    </row>
    <row r="84" spans="1:6" ht="12" customHeight="1" x14ac:dyDescent="0.2">
      <c r="A84" s="3">
        <v>5540246191846</v>
      </c>
      <c r="B84" s="4" t="s">
        <v>84</v>
      </c>
      <c r="C84" s="5" t="s">
        <v>6</v>
      </c>
      <c r="D84" s="5" t="s">
        <v>78</v>
      </c>
      <c r="E84" s="5" t="s">
        <v>8</v>
      </c>
      <c r="F84" s="3"/>
    </row>
    <row r="85" spans="1:6" ht="12" customHeight="1" x14ac:dyDescent="0.2">
      <c r="A85" s="3">
        <v>5540246192209</v>
      </c>
      <c r="B85" s="4" t="s">
        <v>85</v>
      </c>
      <c r="C85" s="5" t="s">
        <v>6</v>
      </c>
      <c r="D85" s="5" t="s">
        <v>78</v>
      </c>
      <c r="E85" s="5" t="s">
        <v>8</v>
      </c>
      <c r="F85" s="3"/>
    </row>
    <row r="86" spans="1:6" ht="12" customHeight="1" x14ac:dyDescent="0.2">
      <c r="A86" s="3">
        <v>5540246192462</v>
      </c>
      <c r="B86" s="4" t="s">
        <v>86</v>
      </c>
      <c r="C86" s="5" t="s">
        <v>6</v>
      </c>
      <c r="D86" s="5" t="s">
        <v>78</v>
      </c>
      <c r="E86" s="5" t="s">
        <v>8</v>
      </c>
      <c r="F86" s="3"/>
    </row>
    <row r="87" spans="1:6" ht="12" customHeight="1" x14ac:dyDescent="0.2">
      <c r="A87" s="3">
        <v>5540246192594</v>
      </c>
      <c r="B87" s="4" t="s">
        <v>87</v>
      </c>
      <c r="C87" s="5" t="s">
        <v>6</v>
      </c>
      <c r="D87" s="5" t="s">
        <v>78</v>
      </c>
      <c r="E87" s="5" t="s">
        <v>8</v>
      </c>
      <c r="F87" s="3"/>
    </row>
    <row r="88" spans="1:6" ht="12" customHeight="1" x14ac:dyDescent="0.2">
      <c r="A88" s="3">
        <v>5540246192749</v>
      </c>
      <c r="B88" s="4" t="s">
        <v>84</v>
      </c>
      <c r="C88" s="5" t="s">
        <v>6</v>
      </c>
      <c r="D88" s="5" t="s">
        <v>78</v>
      </c>
      <c r="E88" s="5" t="s">
        <v>8</v>
      </c>
      <c r="F88" s="3"/>
    </row>
    <row r="89" spans="1:6" ht="12" customHeight="1" x14ac:dyDescent="0.2">
      <c r="A89" s="3">
        <v>5540246192831</v>
      </c>
      <c r="B89" s="4" t="s">
        <v>84</v>
      </c>
      <c r="C89" s="5" t="s">
        <v>6</v>
      </c>
      <c r="D89" s="5" t="s">
        <v>78</v>
      </c>
      <c r="E89" s="5" t="s">
        <v>8</v>
      </c>
      <c r="F89" s="3"/>
    </row>
    <row r="90" spans="1:6" ht="12" customHeight="1" x14ac:dyDescent="0.2">
      <c r="A90" s="3">
        <v>5540246195999</v>
      </c>
      <c r="B90" s="4" t="s">
        <v>88</v>
      </c>
      <c r="C90" s="5" t="s">
        <v>6</v>
      </c>
      <c r="D90" s="5" t="s">
        <v>78</v>
      </c>
      <c r="E90" s="5" t="s">
        <v>8</v>
      </c>
      <c r="F90" s="3"/>
    </row>
    <row r="91" spans="1:6" ht="12" customHeight="1" x14ac:dyDescent="0.2">
      <c r="A91" s="3">
        <v>5540246171759</v>
      </c>
      <c r="B91" s="4" t="s">
        <v>89</v>
      </c>
      <c r="C91" s="5" t="s">
        <v>6</v>
      </c>
      <c r="D91" s="5" t="s">
        <v>78</v>
      </c>
      <c r="E91" s="5" t="s">
        <v>8</v>
      </c>
      <c r="F91" s="3"/>
    </row>
    <row r="92" spans="1:6" ht="12" customHeight="1" x14ac:dyDescent="0.2">
      <c r="A92" s="3">
        <v>5540246175461</v>
      </c>
      <c r="B92" s="4" t="s">
        <v>90</v>
      </c>
      <c r="C92" s="5" t="s">
        <v>6</v>
      </c>
      <c r="D92" s="5" t="s">
        <v>78</v>
      </c>
      <c r="E92" s="5" t="s">
        <v>8</v>
      </c>
      <c r="F92" s="3"/>
    </row>
    <row r="93" spans="1:6" ht="12" customHeight="1" x14ac:dyDescent="0.2">
      <c r="A93" s="3">
        <v>5540246177132</v>
      </c>
      <c r="B93" s="4" t="s">
        <v>91</v>
      </c>
      <c r="C93" s="5" t="s">
        <v>6</v>
      </c>
      <c r="D93" s="5" t="s">
        <v>78</v>
      </c>
      <c r="E93" s="5" t="s">
        <v>8</v>
      </c>
      <c r="F93" s="3"/>
    </row>
    <row r="94" spans="1:6" ht="12" customHeight="1" x14ac:dyDescent="0.2">
      <c r="A94" s="3">
        <v>5540246177133</v>
      </c>
      <c r="B94" s="4" t="s">
        <v>91</v>
      </c>
      <c r="C94" s="5" t="s">
        <v>6</v>
      </c>
      <c r="D94" s="5" t="s">
        <v>78</v>
      </c>
      <c r="E94" s="5" t="s">
        <v>8</v>
      </c>
      <c r="F94" s="3"/>
    </row>
    <row r="95" spans="1:6" ht="12" customHeight="1" x14ac:dyDescent="0.2">
      <c r="A95" s="3">
        <v>5540246183542</v>
      </c>
      <c r="B95" s="4" t="s">
        <v>92</v>
      </c>
      <c r="C95" s="5" t="s">
        <v>6</v>
      </c>
      <c r="D95" s="5" t="s">
        <v>78</v>
      </c>
      <c r="E95" s="5" t="s">
        <v>8</v>
      </c>
      <c r="F95" s="3"/>
    </row>
    <row r="96" spans="1:6" ht="12" customHeight="1" x14ac:dyDescent="0.2">
      <c r="A96" s="3">
        <v>5540246183562</v>
      </c>
      <c r="B96" s="4" t="s">
        <v>93</v>
      </c>
      <c r="C96" s="5" t="s">
        <v>6</v>
      </c>
      <c r="D96" s="5" t="s">
        <v>78</v>
      </c>
      <c r="E96" s="5" t="s">
        <v>8</v>
      </c>
      <c r="F96" s="3"/>
    </row>
    <row r="97" spans="1:6" ht="12" customHeight="1" x14ac:dyDescent="0.2">
      <c r="A97" s="3">
        <v>5540246187678</v>
      </c>
      <c r="B97" s="4" t="s">
        <v>94</v>
      </c>
      <c r="C97" s="5" t="s">
        <v>6</v>
      </c>
      <c r="D97" s="5" t="s">
        <v>78</v>
      </c>
      <c r="E97" s="5" t="s">
        <v>8</v>
      </c>
      <c r="F97" s="3"/>
    </row>
    <row r="98" spans="1:6" ht="12" customHeight="1" x14ac:dyDescent="0.2">
      <c r="A98" s="3">
        <v>5540246190831</v>
      </c>
      <c r="B98" s="4" t="s">
        <v>95</v>
      </c>
      <c r="C98" s="5" t="s">
        <v>6</v>
      </c>
      <c r="D98" s="5" t="s">
        <v>78</v>
      </c>
      <c r="E98" s="5" t="s">
        <v>8</v>
      </c>
      <c r="F98" s="3"/>
    </row>
    <row r="99" spans="1:6" ht="12" customHeight="1" x14ac:dyDescent="0.2">
      <c r="A99" s="3">
        <v>5540246192148</v>
      </c>
      <c r="B99" s="4" t="s">
        <v>96</v>
      </c>
      <c r="C99" s="5" t="s">
        <v>6</v>
      </c>
      <c r="D99" s="5" t="s">
        <v>78</v>
      </c>
      <c r="E99" s="5" t="s">
        <v>8</v>
      </c>
      <c r="F99" s="3"/>
    </row>
    <row r="100" spans="1:6" ht="12" customHeight="1" x14ac:dyDescent="0.2">
      <c r="A100" s="3">
        <v>5540246192518</v>
      </c>
      <c r="B100" s="4" t="s">
        <v>97</v>
      </c>
      <c r="C100" s="5" t="s">
        <v>6</v>
      </c>
      <c r="D100" s="5" t="s">
        <v>78</v>
      </c>
      <c r="E100" s="5" t="s">
        <v>8</v>
      </c>
      <c r="F100" s="3"/>
    </row>
    <row r="101" spans="1:6" ht="12" customHeight="1" x14ac:dyDescent="0.2">
      <c r="A101" s="3">
        <v>5540246183587</v>
      </c>
      <c r="B101" s="4" t="s">
        <v>98</v>
      </c>
      <c r="C101" s="5" t="s">
        <v>6</v>
      </c>
      <c r="D101" s="5" t="s">
        <v>78</v>
      </c>
      <c r="E101" s="5" t="s">
        <v>8</v>
      </c>
      <c r="F101" s="3"/>
    </row>
    <row r="102" spans="1:6" ht="12" customHeight="1" x14ac:dyDescent="0.2">
      <c r="A102" s="3">
        <v>5540246183588</v>
      </c>
      <c r="B102" s="4" t="s">
        <v>84</v>
      </c>
      <c r="C102" s="5" t="s">
        <v>6</v>
      </c>
      <c r="D102" s="5" t="s">
        <v>78</v>
      </c>
      <c r="E102" s="5" t="s">
        <v>8</v>
      </c>
      <c r="F102" s="3"/>
    </row>
    <row r="103" spans="1:6" ht="12" customHeight="1" x14ac:dyDescent="0.2">
      <c r="A103" s="3">
        <v>5540246183589</v>
      </c>
      <c r="B103" s="4" t="s">
        <v>99</v>
      </c>
      <c r="C103" s="5" t="s">
        <v>6</v>
      </c>
      <c r="D103" s="5" t="s">
        <v>78</v>
      </c>
      <c r="E103" s="5" t="s">
        <v>8</v>
      </c>
      <c r="F103" s="3"/>
    </row>
    <row r="104" spans="1:6" ht="12" customHeight="1" x14ac:dyDescent="0.2">
      <c r="A104" s="3">
        <v>5540246183590</v>
      </c>
      <c r="B104" s="4" t="s">
        <v>100</v>
      </c>
      <c r="C104" s="5" t="s">
        <v>6</v>
      </c>
      <c r="D104" s="5" t="s">
        <v>78</v>
      </c>
      <c r="E104" s="5" t="s">
        <v>8</v>
      </c>
      <c r="F104" s="3"/>
    </row>
    <row r="105" spans="1:6" ht="12" customHeight="1" x14ac:dyDescent="0.2">
      <c r="A105" s="3">
        <v>5540246186351</v>
      </c>
      <c r="B105" s="4" t="s">
        <v>101</v>
      </c>
      <c r="C105" s="5" t="s">
        <v>6</v>
      </c>
      <c r="D105" s="5" t="s">
        <v>78</v>
      </c>
      <c r="E105" s="5" t="s">
        <v>8</v>
      </c>
      <c r="F105" s="3"/>
    </row>
    <row r="106" spans="1:6" ht="12" customHeight="1" x14ac:dyDescent="0.2">
      <c r="A106" s="3">
        <v>5540246186352</v>
      </c>
      <c r="B106" s="4" t="s">
        <v>102</v>
      </c>
      <c r="C106" s="5" t="s">
        <v>6</v>
      </c>
      <c r="D106" s="5" t="s">
        <v>78</v>
      </c>
      <c r="E106" s="5" t="s">
        <v>8</v>
      </c>
      <c r="F106" s="3"/>
    </row>
    <row r="107" spans="1:6" ht="12" customHeight="1" x14ac:dyDescent="0.2">
      <c r="A107" s="3">
        <v>5540246188647</v>
      </c>
      <c r="B107" s="4" t="s">
        <v>103</v>
      </c>
      <c r="C107" s="5" t="s">
        <v>6</v>
      </c>
      <c r="D107" s="5" t="s">
        <v>78</v>
      </c>
      <c r="E107" s="5" t="s">
        <v>8</v>
      </c>
      <c r="F107" s="3"/>
    </row>
    <row r="108" spans="1:6" ht="12" customHeight="1" x14ac:dyDescent="0.2">
      <c r="A108" s="3">
        <v>5540246190870</v>
      </c>
      <c r="B108" s="4" t="s">
        <v>104</v>
      </c>
      <c r="C108" s="5" t="s">
        <v>6</v>
      </c>
      <c r="D108" s="5" t="s">
        <v>78</v>
      </c>
      <c r="E108" s="5" t="s">
        <v>8</v>
      </c>
      <c r="F108" s="3"/>
    </row>
    <row r="109" spans="1:6" ht="12" customHeight="1" x14ac:dyDescent="0.2">
      <c r="A109" s="3">
        <v>5540246191718</v>
      </c>
      <c r="B109" s="4" t="s">
        <v>104</v>
      </c>
      <c r="C109" s="5" t="s">
        <v>6</v>
      </c>
      <c r="D109" s="5" t="s">
        <v>78</v>
      </c>
      <c r="E109" s="5" t="s">
        <v>8</v>
      </c>
      <c r="F109" s="3"/>
    </row>
    <row r="110" spans="1:6" ht="12" customHeight="1" x14ac:dyDescent="0.2">
      <c r="A110" s="3">
        <v>5540246194790</v>
      </c>
      <c r="B110" s="4" t="s">
        <v>100</v>
      </c>
      <c r="C110" s="5" t="s">
        <v>6</v>
      </c>
      <c r="D110" s="5" t="s">
        <v>78</v>
      </c>
      <c r="E110" s="5" t="s">
        <v>8</v>
      </c>
      <c r="F110" s="3"/>
    </row>
    <row r="111" spans="1:6" ht="12" customHeight="1" x14ac:dyDescent="0.2">
      <c r="A111" s="3">
        <v>5540246193999</v>
      </c>
      <c r="B111" s="4" t="s">
        <v>105</v>
      </c>
      <c r="C111" s="5" t="s">
        <v>6</v>
      </c>
      <c r="D111" s="5" t="s">
        <v>78</v>
      </c>
      <c r="E111" s="5" t="s">
        <v>8</v>
      </c>
      <c r="F111" s="3"/>
    </row>
    <row r="112" spans="1:6" ht="12" customHeight="1" x14ac:dyDescent="0.2">
      <c r="A112" s="3">
        <v>5540246183561</v>
      </c>
      <c r="B112" s="4" t="s">
        <v>106</v>
      </c>
      <c r="C112" s="5" t="s">
        <v>6</v>
      </c>
      <c r="D112" s="5" t="s">
        <v>78</v>
      </c>
      <c r="E112" s="5" t="s">
        <v>8</v>
      </c>
      <c r="F112" s="3"/>
    </row>
    <row r="113" spans="1:6" ht="12" customHeight="1" x14ac:dyDescent="0.2">
      <c r="A113" s="3">
        <v>5540246195096</v>
      </c>
      <c r="B113" s="4" t="s">
        <v>107</v>
      </c>
      <c r="C113" s="5" t="s">
        <v>6</v>
      </c>
      <c r="D113" s="5" t="s">
        <v>78</v>
      </c>
      <c r="E113" s="5" t="s">
        <v>8</v>
      </c>
      <c r="F113" s="3"/>
    </row>
    <row r="114" spans="1:6" ht="12" customHeight="1" x14ac:dyDescent="0.2">
      <c r="A114" s="3">
        <v>5540246183130</v>
      </c>
      <c r="B114" s="4" t="s">
        <v>108</v>
      </c>
      <c r="C114" s="5" t="s">
        <v>6</v>
      </c>
      <c r="D114" s="5" t="s">
        <v>78</v>
      </c>
      <c r="E114" s="5" t="s">
        <v>8</v>
      </c>
      <c r="F114" s="3"/>
    </row>
    <row r="115" spans="1:6" ht="12" customHeight="1" x14ac:dyDescent="0.2">
      <c r="A115" s="3">
        <v>5540246183455</v>
      </c>
      <c r="B115" s="4" t="s">
        <v>109</v>
      </c>
      <c r="C115" s="5" t="s">
        <v>6</v>
      </c>
      <c r="D115" s="5" t="s">
        <v>78</v>
      </c>
      <c r="E115" s="5" t="s">
        <v>8</v>
      </c>
      <c r="F115" s="3"/>
    </row>
    <row r="116" spans="1:6" ht="12" customHeight="1" x14ac:dyDescent="0.2">
      <c r="A116" s="3">
        <v>5540246183537</v>
      </c>
      <c r="B116" s="4" t="s">
        <v>110</v>
      </c>
      <c r="C116" s="5" t="s">
        <v>6</v>
      </c>
      <c r="D116" s="5" t="s">
        <v>78</v>
      </c>
      <c r="E116" s="5" t="s">
        <v>8</v>
      </c>
      <c r="F116" s="3"/>
    </row>
    <row r="117" spans="1:6" ht="12" customHeight="1" x14ac:dyDescent="0.2">
      <c r="A117" s="3">
        <v>5540246183538</v>
      </c>
      <c r="B117" s="4" t="s">
        <v>111</v>
      </c>
      <c r="C117" s="5" t="s">
        <v>6</v>
      </c>
      <c r="D117" s="5" t="s">
        <v>78</v>
      </c>
      <c r="E117" s="5" t="s">
        <v>8</v>
      </c>
      <c r="F117" s="3"/>
    </row>
    <row r="118" spans="1:6" ht="12" customHeight="1" x14ac:dyDescent="0.2">
      <c r="A118" s="3">
        <v>5540246183541</v>
      </c>
      <c r="B118" s="4" t="s">
        <v>112</v>
      </c>
      <c r="C118" s="5" t="s">
        <v>6</v>
      </c>
      <c r="D118" s="5" t="s">
        <v>78</v>
      </c>
      <c r="E118" s="5" t="s">
        <v>8</v>
      </c>
      <c r="F118" s="3"/>
    </row>
    <row r="119" spans="1:6" ht="12" customHeight="1" x14ac:dyDescent="0.2">
      <c r="A119" s="3">
        <v>5540246183552</v>
      </c>
      <c r="B119" s="4" t="s">
        <v>113</v>
      </c>
      <c r="C119" s="5" t="s">
        <v>6</v>
      </c>
      <c r="D119" s="5" t="s">
        <v>78</v>
      </c>
      <c r="E119" s="5" t="s">
        <v>8</v>
      </c>
      <c r="F119" s="3"/>
    </row>
    <row r="120" spans="1:6" ht="12" customHeight="1" x14ac:dyDescent="0.2">
      <c r="A120" s="3">
        <v>5540246183555</v>
      </c>
      <c r="B120" s="4" t="s">
        <v>114</v>
      </c>
      <c r="C120" s="5" t="s">
        <v>6</v>
      </c>
      <c r="D120" s="5" t="s">
        <v>78</v>
      </c>
      <c r="E120" s="5" t="s">
        <v>8</v>
      </c>
      <c r="F120" s="3"/>
    </row>
    <row r="121" spans="1:6" ht="12" customHeight="1" x14ac:dyDescent="0.2">
      <c r="A121" s="3">
        <v>5540246192571</v>
      </c>
      <c r="B121" s="4" t="s">
        <v>115</v>
      </c>
      <c r="C121" s="5" t="s">
        <v>6</v>
      </c>
      <c r="D121" s="5" t="s">
        <v>78</v>
      </c>
      <c r="E121" s="5" t="s">
        <v>8</v>
      </c>
      <c r="F121" s="3"/>
    </row>
    <row r="122" spans="1:6" ht="12" customHeight="1" x14ac:dyDescent="0.2">
      <c r="A122" s="3">
        <v>5540246192824</v>
      </c>
      <c r="B122" s="4" t="s">
        <v>116</v>
      </c>
      <c r="C122" s="5" t="s">
        <v>6</v>
      </c>
      <c r="D122" s="5" t="s">
        <v>78</v>
      </c>
      <c r="E122" s="5" t="s">
        <v>8</v>
      </c>
      <c r="F122" s="3"/>
    </row>
    <row r="123" spans="1:6" ht="12" customHeight="1" x14ac:dyDescent="0.2">
      <c r="A123" s="3">
        <v>5540246196800</v>
      </c>
      <c r="B123" s="4" t="s">
        <v>117</v>
      </c>
      <c r="C123" s="5" t="s">
        <v>6</v>
      </c>
      <c r="D123" s="5" t="s">
        <v>78</v>
      </c>
      <c r="E123" s="5" t="s">
        <v>8</v>
      </c>
      <c r="F123" s="3"/>
    </row>
    <row r="124" spans="1:6" ht="12" customHeight="1" x14ac:dyDescent="0.2">
      <c r="A124" s="3">
        <v>5540246195241</v>
      </c>
      <c r="B124" s="4" t="s">
        <v>118</v>
      </c>
      <c r="C124" s="5" t="s">
        <v>6</v>
      </c>
      <c r="D124" s="5" t="s">
        <v>78</v>
      </c>
      <c r="E124" s="5" t="s">
        <v>8</v>
      </c>
      <c r="F124" s="3"/>
    </row>
    <row r="125" spans="1:6" ht="12" customHeight="1" x14ac:dyDescent="0.2">
      <c r="A125" s="3">
        <v>5540246195242</v>
      </c>
      <c r="B125" s="4" t="s">
        <v>119</v>
      </c>
      <c r="C125" s="5" t="s">
        <v>6</v>
      </c>
      <c r="D125" s="5" t="s">
        <v>78</v>
      </c>
      <c r="E125" s="5" t="s">
        <v>8</v>
      </c>
      <c r="F125" s="3"/>
    </row>
    <row r="126" spans="1:6" ht="12" customHeight="1" x14ac:dyDescent="0.2">
      <c r="A126" s="3">
        <v>5540246184617</v>
      </c>
      <c r="B126" s="4" t="s">
        <v>120</v>
      </c>
      <c r="C126" s="5" t="s">
        <v>12</v>
      </c>
      <c r="D126" s="5" t="s">
        <v>78</v>
      </c>
      <c r="E126" s="5" t="s">
        <v>8</v>
      </c>
      <c r="F126" s="3"/>
    </row>
    <row r="127" spans="1:6" ht="12" customHeight="1" x14ac:dyDescent="0.2">
      <c r="A127" s="3">
        <v>5540246192505</v>
      </c>
      <c r="B127" s="4" t="s">
        <v>121</v>
      </c>
      <c r="C127" s="5" t="s">
        <v>12</v>
      </c>
      <c r="D127" s="5" t="s">
        <v>78</v>
      </c>
      <c r="E127" s="5" t="s">
        <v>8</v>
      </c>
      <c r="F127" s="3"/>
    </row>
    <row r="128" spans="1:6" ht="12" customHeight="1" x14ac:dyDescent="0.2">
      <c r="A128" s="3">
        <v>5540246194330</v>
      </c>
      <c r="B128" s="4" t="s">
        <v>122</v>
      </c>
      <c r="C128" s="5" t="s">
        <v>12</v>
      </c>
      <c r="D128" s="5" t="s">
        <v>78</v>
      </c>
      <c r="E128" s="5" t="s">
        <v>8</v>
      </c>
      <c r="F128" s="3"/>
    </row>
    <row r="129" spans="1:6" ht="12" customHeight="1" x14ac:dyDescent="0.2">
      <c r="A129" s="3">
        <v>5540246194478</v>
      </c>
      <c r="B129" s="4" t="s">
        <v>123</v>
      </c>
      <c r="C129" s="5" t="s">
        <v>20</v>
      </c>
      <c r="D129" s="5" t="s">
        <v>124</v>
      </c>
      <c r="E129" s="5" t="s">
        <v>8</v>
      </c>
      <c r="F129" s="3"/>
    </row>
    <row r="130" spans="1:6" ht="12" customHeight="1" x14ac:dyDescent="0.2">
      <c r="A130" s="3">
        <v>5540246196148</v>
      </c>
      <c r="B130" s="4" t="s">
        <v>123</v>
      </c>
      <c r="C130" s="5" t="s">
        <v>20</v>
      </c>
      <c r="D130" s="5" t="s">
        <v>124</v>
      </c>
      <c r="E130" s="5" t="s">
        <v>8</v>
      </c>
      <c r="F130" s="3"/>
    </row>
    <row r="131" spans="1:6" ht="12" customHeight="1" x14ac:dyDescent="0.2">
      <c r="A131" s="3">
        <v>5540246186010</v>
      </c>
      <c r="B131" s="4" t="s">
        <v>125</v>
      </c>
      <c r="C131" s="5" t="s">
        <v>20</v>
      </c>
      <c r="D131" s="5" t="s">
        <v>124</v>
      </c>
      <c r="E131" s="5" t="s">
        <v>8</v>
      </c>
      <c r="F131" s="3"/>
    </row>
    <row r="132" spans="1:6" ht="12" customHeight="1" x14ac:dyDescent="0.2">
      <c r="A132" s="3">
        <v>5540246186011</v>
      </c>
      <c r="B132" s="4" t="s">
        <v>126</v>
      </c>
      <c r="C132" s="5" t="s">
        <v>20</v>
      </c>
      <c r="D132" s="5" t="s">
        <v>124</v>
      </c>
      <c r="E132" s="5" t="s">
        <v>8</v>
      </c>
      <c r="F132" s="3"/>
    </row>
    <row r="133" spans="1:6" ht="12" customHeight="1" x14ac:dyDescent="0.2">
      <c r="A133" s="3">
        <v>5540246186017</v>
      </c>
      <c r="B133" s="4" t="s">
        <v>127</v>
      </c>
      <c r="C133" s="5" t="s">
        <v>20</v>
      </c>
      <c r="D133" s="5" t="s">
        <v>124</v>
      </c>
      <c r="E133" s="5" t="s">
        <v>8</v>
      </c>
      <c r="F133" s="3"/>
    </row>
    <row r="134" spans="1:6" ht="12" customHeight="1" x14ac:dyDescent="0.2">
      <c r="A134" s="3">
        <v>5540246187882</v>
      </c>
      <c r="B134" s="4" t="s">
        <v>128</v>
      </c>
      <c r="C134" s="5" t="s">
        <v>20</v>
      </c>
      <c r="D134" s="5" t="s">
        <v>124</v>
      </c>
      <c r="E134" s="5" t="s">
        <v>8</v>
      </c>
      <c r="F134" s="3"/>
    </row>
    <row r="135" spans="1:6" ht="12" customHeight="1" x14ac:dyDescent="0.2">
      <c r="A135" s="3">
        <v>5540246187995</v>
      </c>
      <c r="B135" s="4" t="s">
        <v>129</v>
      </c>
      <c r="C135" s="5" t="s">
        <v>20</v>
      </c>
      <c r="D135" s="5" t="s">
        <v>124</v>
      </c>
      <c r="E135" s="5" t="s">
        <v>8</v>
      </c>
      <c r="F135" s="3"/>
    </row>
    <row r="136" spans="1:6" ht="12" customHeight="1" x14ac:dyDescent="0.2">
      <c r="A136" s="3">
        <v>5540246187996</v>
      </c>
      <c r="B136" s="4" t="s">
        <v>130</v>
      </c>
      <c r="C136" s="5" t="s">
        <v>20</v>
      </c>
      <c r="D136" s="5" t="s">
        <v>124</v>
      </c>
      <c r="E136" s="5" t="s">
        <v>8</v>
      </c>
      <c r="F136" s="3"/>
    </row>
    <row r="137" spans="1:6" ht="12" customHeight="1" x14ac:dyDescent="0.2">
      <c r="A137" s="3">
        <v>5540246187997</v>
      </c>
      <c r="B137" s="4" t="s">
        <v>131</v>
      </c>
      <c r="C137" s="5" t="s">
        <v>20</v>
      </c>
      <c r="D137" s="5" t="s">
        <v>124</v>
      </c>
      <c r="E137" s="5" t="s">
        <v>8</v>
      </c>
      <c r="F137" s="3"/>
    </row>
    <row r="138" spans="1:6" ht="12" customHeight="1" x14ac:dyDescent="0.2">
      <c r="A138" s="3">
        <v>5540246187998</v>
      </c>
      <c r="B138" s="4" t="s">
        <v>132</v>
      </c>
      <c r="C138" s="5" t="s">
        <v>20</v>
      </c>
      <c r="D138" s="5" t="s">
        <v>124</v>
      </c>
      <c r="E138" s="5" t="s">
        <v>8</v>
      </c>
      <c r="F138" s="3"/>
    </row>
    <row r="139" spans="1:6" ht="12" customHeight="1" x14ac:dyDescent="0.2">
      <c r="A139" s="3">
        <v>5540246193249</v>
      </c>
      <c r="B139" s="4" t="s">
        <v>129</v>
      </c>
      <c r="C139" s="5" t="s">
        <v>20</v>
      </c>
      <c r="D139" s="5" t="s">
        <v>124</v>
      </c>
      <c r="E139" s="5" t="s">
        <v>8</v>
      </c>
      <c r="F139" s="3"/>
    </row>
    <row r="140" spans="1:6" ht="12" customHeight="1" x14ac:dyDescent="0.2">
      <c r="A140" s="3">
        <v>5540246194947</v>
      </c>
      <c r="B140" s="4" t="s">
        <v>133</v>
      </c>
      <c r="C140" s="5" t="s">
        <v>20</v>
      </c>
      <c r="D140" s="5" t="s">
        <v>124</v>
      </c>
      <c r="E140" s="5" t="s">
        <v>8</v>
      </c>
      <c r="F140" s="3"/>
    </row>
    <row r="141" spans="1:6" ht="12" customHeight="1" x14ac:dyDescent="0.2">
      <c r="A141" s="3">
        <v>5540246188047</v>
      </c>
      <c r="B141" s="4" t="s">
        <v>134</v>
      </c>
      <c r="C141" s="5" t="s">
        <v>20</v>
      </c>
      <c r="D141" s="5" t="s">
        <v>124</v>
      </c>
      <c r="E141" s="5" t="s">
        <v>8</v>
      </c>
      <c r="F141" s="3"/>
    </row>
    <row r="142" spans="1:6" ht="12" customHeight="1" x14ac:dyDescent="0.2">
      <c r="A142" s="3">
        <v>5540246188512</v>
      </c>
      <c r="B142" s="4" t="s">
        <v>135</v>
      </c>
      <c r="C142" s="5" t="s">
        <v>20</v>
      </c>
      <c r="D142" s="5" t="s">
        <v>124</v>
      </c>
      <c r="E142" s="5" t="s">
        <v>8</v>
      </c>
      <c r="F142" s="3"/>
    </row>
    <row r="143" spans="1:6" ht="12" customHeight="1" x14ac:dyDescent="0.2">
      <c r="A143" s="3">
        <v>5540246188513</v>
      </c>
      <c r="B143" s="4" t="s">
        <v>136</v>
      </c>
      <c r="C143" s="5" t="s">
        <v>20</v>
      </c>
      <c r="D143" s="5" t="s">
        <v>124</v>
      </c>
      <c r="E143" s="5" t="s">
        <v>8</v>
      </c>
      <c r="F143" s="3"/>
    </row>
    <row r="144" spans="1:6" ht="12" customHeight="1" x14ac:dyDescent="0.2">
      <c r="A144" s="3">
        <v>5540246190092</v>
      </c>
      <c r="B144" s="4" t="s">
        <v>137</v>
      </c>
      <c r="C144" s="5" t="s">
        <v>20</v>
      </c>
      <c r="D144" s="5" t="s">
        <v>124</v>
      </c>
      <c r="E144" s="5" t="s">
        <v>8</v>
      </c>
      <c r="F144" s="3"/>
    </row>
    <row r="145" spans="1:6" ht="12" customHeight="1" x14ac:dyDescent="0.2">
      <c r="A145" s="3">
        <v>5540246192836</v>
      </c>
      <c r="B145" s="4" t="s">
        <v>138</v>
      </c>
      <c r="C145" s="5" t="s">
        <v>20</v>
      </c>
      <c r="D145" s="5" t="s">
        <v>124</v>
      </c>
      <c r="E145" s="5" t="s">
        <v>8</v>
      </c>
      <c r="F145" s="3"/>
    </row>
    <row r="146" spans="1:6" ht="12" customHeight="1" x14ac:dyDescent="0.2">
      <c r="A146" s="3">
        <v>5540246185627</v>
      </c>
      <c r="B146" s="4" t="s">
        <v>139</v>
      </c>
      <c r="C146" s="5" t="s">
        <v>20</v>
      </c>
      <c r="D146" s="5" t="s">
        <v>124</v>
      </c>
      <c r="E146" s="5" t="s">
        <v>8</v>
      </c>
      <c r="F146" s="3"/>
    </row>
    <row r="147" spans="1:6" ht="12" customHeight="1" x14ac:dyDescent="0.2">
      <c r="A147" s="3">
        <v>5540246173685</v>
      </c>
      <c r="B147" s="4" t="s">
        <v>140</v>
      </c>
      <c r="C147" s="5" t="s">
        <v>20</v>
      </c>
      <c r="D147" s="5" t="s">
        <v>124</v>
      </c>
      <c r="E147" s="5" t="s">
        <v>8</v>
      </c>
      <c r="F147" s="3"/>
    </row>
    <row r="148" spans="1:6" ht="12" customHeight="1" x14ac:dyDescent="0.2">
      <c r="A148" s="3">
        <v>5540246173686</v>
      </c>
      <c r="B148" s="4" t="s">
        <v>140</v>
      </c>
      <c r="C148" s="5" t="s">
        <v>20</v>
      </c>
      <c r="D148" s="5" t="s">
        <v>124</v>
      </c>
      <c r="E148" s="5" t="s">
        <v>8</v>
      </c>
      <c r="F148" s="3"/>
    </row>
    <row r="149" spans="1:6" ht="12" customHeight="1" x14ac:dyDescent="0.2">
      <c r="A149" s="3">
        <v>5540246195653</v>
      </c>
      <c r="B149" s="4" t="s">
        <v>141</v>
      </c>
      <c r="C149" s="5" t="s">
        <v>20</v>
      </c>
      <c r="D149" s="5" t="s">
        <v>124</v>
      </c>
      <c r="E149" s="5" t="s">
        <v>8</v>
      </c>
      <c r="F149" s="3"/>
    </row>
    <row r="150" spans="1:6" ht="12" customHeight="1" x14ac:dyDescent="0.2">
      <c r="A150" s="3">
        <v>5540246195195</v>
      </c>
      <c r="B150" s="4" t="s">
        <v>142</v>
      </c>
      <c r="C150" s="5" t="s">
        <v>20</v>
      </c>
      <c r="D150" s="5" t="s">
        <v>124</v>
      </c>
      <c r="E150" s="5" t="s">
        <v>8</v>
      </c>
      <c r="F150" s="3"/>
    </row>
    <row r="151" spans="1:6" ht="12" customHeight="1" x14ac:dyDescent="0.2">
      <c r="A151" s="3">
        <v>5540246190097</v>
      </c>
      <c r="B151" s="4" t="s">
        <v>143</v>
      </c>
      <c r="C151" s="5" t="s">
        <v>12</v>
      </c>
      <c r="D151" s="5" t="s">
        <v>144</v>
      </c>
      <c r="E151" s="5" t="s">
        <v>8</v>
      </c>
      <c r="F151" s="3"/>
    </row>
    <row r="152" spans="1:6" ht="12" customHeight="1" x14ac:dyDescent="0.2">
      <c r="A152" s="3">
        <v>5540246192907</v>
      </c>
      <c r="B152" s="4" t="s">
        <v>145</v>
      </c>
      <c r="C152" s="5" t="s">
        <v>12</v>
      </c>
      <c r="D152" s="5" t="s">
        <v>144</v>
      </c>
      <c r="E152" s="5" t="s">
        <v>8</v>
      </c>
      <c r="F152" s="3"/>
    </row>
    <row r="153" spans="1:6" ht="12" customHeight="1" x14ac:dyDescent="0.2">
      <c r="A153" s="3">
        <v>5540246193878</v>
      </c>
      <c r="B153" s="4" t="s">
        <v>146</v>
      </c>
      <c r="C153" s="5" t="s">
        <v>12</v>
      </c>
      <c r="D153" s="5" t="s">
        <v>144</v>
      </c>
      <c r="E153" s="5" t="s">
        <v>8</v>
      </c>
      <c r="F153" s="3"/>
    </row>
    <row r="154" spans="1:6" ht="12" customHeight="1" x14ac:dyDescent="0.2">
      <c r="A154" s="3">
        <v>5540246181061</v>
      </c>
      <c r="B154" s="4" t="s">
        <v>145</v>
      </c>
      <c r="C154" s="5" t="s">
        <v>12</v>
      </c>
      <c r="D154" s="5" t="s">
        <v>144</v>
      </c>
      <c r="E154" s="5" t="s">
        <v>8</v>
      </c>
      <c r="F154" s="3"/>
    </row>
    <row r="155" spans="1:6" ht="12" customHeight="1" x14ac:dyDescent="0.2">
      <c r="A155" s="3">
        <v>5540246183547</v>
      </c>
      <c r="B155" s="4" t="s">
        <v>147</v>
      </c>
      <c r="C155" s="5" t="s">
        <v>12</v>
      </c>
      <c r="D155" s="5" t="s">
        <v>144</v>
      </c>
      <c r="E155" s="5" t="s">
        <v>8</v>
      </c>
      <c r="F155" s="3"/>
    </row>
    <row r="156" spans="1:6" ht="12" customHeight="1" x14ac:dyDescent="0.2">
      <c r="A156" s="3">
        <v>5540246185278</v>
      </c>
      <c r="B156" s="4" t="s">
        <v>148</v>
      </c>
      <c r="C156" s="5" t="s">
        <v>6</v>
      </c>
      <c r="D156" s="5" t="s">
        <v>144</v>
      </c>
      <c r="E156" s="5" t="s">
        <v>8</v>
      </c>
      <c r="F156" s="3"/>
    </row>
    <row r="157" spans="1:6" ht="12" customHeight="1" x14ac:dyDescent="0.2">
      <c r="A157" s="3">
        <v>5540246173492</v>
      </c>
      <c r="B157" s="4" t="s">
        <v>149</v>
      </c>
      <c r="C157" s="5" t="s">
        <v>6</v>
      </c>
      <c r="D157" s="5" t="s">
        <v>144</v>
      </c>
      <c r="E157" s="5" t="s">
        <v>8</v>
      </c>
      <c r="F157" s="3"/>
    </row>
    <row r="158" spans="1:6" ht="12" customHeight="1" x14ac:dyDescent="0.2">
      <c r="A158" s="3">
        <v>5540246179983</v>
      </c>
      <c r="B158" s="4" t="s">
        <v>149</v>
      </c>
      <c r="C158" s="5" t="s">
        <v>6</v>
      </c>
      <c r="D158" s="5" t="s">
        <v>144</v>
      </c>
      <c r="E158" s="5" t="s">
        <v>8</v>
      </c>
      <c r="F158" s="3"/>
    </row>
    <row r="159" spans="1:6" ht="12" customHeight="1" x14ac:dyDescent="0.2">
      <c r="A159" s="3">
        <v>5540246193566</v>
      </c>
      <c r="B159" s="4" t="s">
        <v>149</v>
      </c>
      <c r="C159" s="5" t="s">
        <v>6</v>
      </c>
      <c r="D159" s="5" t="s">
        <v>144</v>
      </c>
      <c r="E159" s="5" t="s">
        <v>8</v>
      </c>
      <c r="F159" s="3"/>
    </row>
    <row r="160" spans="1:6" ht="12" customHeight="1" x14ac:dyDescent="0.2">
      <c r="A160" s="3">
        <v>5540246173906</v>
      </c>
      <c r="B160" s="4" t="s">
        <v>150</v>
      </c>
      <c r="C160" s="5" t="s">
        <v>6</v>
      </c>
      <c r="D160" s="5" t="s">
        <v>144</v>
      </c>
      <c r="E160" s="5" t="s">
        <v>8</v>
      </c>
      <c r="F160" s="3"/>
    </row>
    <row r="161" spans="1:6" ht="12" customHeight="1" x14ac:dyDescent="0.2">
      <c r="A161" s="3">
        <v>5540246181016</v>
      </c>
      <c r="B161" s="4" t="s">
        <v>151</v>
      </c>
      <c r="C161" s="5" t="s">
        <v>6</v>
      </c>
      <c r="D161" s="5" t="s">
        <v>144</v>
      </c>
      <c r="E161" s="5" t="s">
        <v>8</v>
      </c>
      <c r="F161" s="3"/>
    </row>
    <row r="162" spans="1:6" ht="12" customHeight="1" x14ac:dyDescent="0.2">
      <c r="A162" s="3">
        <v>5540246188224</v>
      </c>
      <c r="B162" s="4" t="s">
        <v>152</v>
      </c>
      <c r="C162" s="5" t="s">
        <v>6</v>
      </c>
      <c r="D162" s="5" t="s">
        <v>144</v>
      </c>
      <c r="E162" s="5" t="s">
        <v>8</v>
      </c>
      <c r="F162" s="3"/>
    </row>
    <row r="163" spans="1:6" ht="12" customHeight="1" x14ac:dyDescent="0.2">
      <c r="A163" s="3">
        <v>5540246196092</v>
      </c>
      <c r="B163" s="4" t="s">
        <v>152</v>
      </c>
      <c r="C163" s="5" t="s">
        <v>6</v>
      </c>
      <c r="D163" s="5" t="s">
        <v>144</v>
      </c>
      <c r="E163" s="5" t="s">
        <v>8</v>
      </c>
      <c r="F163" s="3"/>
    </row>
    <row r="164" spans="1:6" ht="12" customHeight="1" x14ac:dyDescent="0.2">
      <c r="A164" s="3"/>
      <c r="F164" s="3"/>
    </row>
    <row r="165" spans="1:6" ht="12" customHeight="1" x14ac:dyDescent="0.2">
      <c r="A165" s="3"/>
      <c r="F165" s="3"/>
    </row>
    <row r="166" spans="1:6" ht="12" customHeight="1" x14ac:dyDescent="0.2">
      <c r="A166" s="3"/>
      <c r="F166" s="3"/>
    </row>
    <row r="167" spans="1:6" ht="12" customHeight="1" x14ac:dyDescent="0.2">
      <c r="A167" s="3"/>
      <c r="F167" s="3"/>
    </row>
    <row r="168" spans="1:6" ht="12" customHeight="1" x14ac:dyDescent="0.2">
      <c r="A168" s="3"/>
      <c r="F168" s="3"/>
    </row>
    <row r="169" spans="1:6" ht="12" customHeight="1" x14ac:dyDescent="0.2">
      <c r="A169" s="3"/>
      <c r="F169" s="3"/>
    </row>
    <row r="170" spans="1:6" ht="12" customHeight="1" x14ac:dyDescent="0.2">
      <c r="A170" s="3"/>
      <c r="F170" s="3"/>
    </row>
    <row r="171" spans="1:6" ht="12" customHeight="1" x14ac:dyDescent="0.2">
      <c r="A171" s="3"/>
      <c r="F171" s="3"/>
    </row>
    <row r="172" spans="1:6" ht="12" customHeight="1" x14ac:dyDescent="0.2">
      <c r="A172" s="3"/>
      <c r="F172" s="3"/>
    </row>
    <row r="173" spans="1:6" ht="12" customHeight="1" x14ac:dyDescent="0.2">
      <c r="A173" s="3"/>
      <c r="F173" s="3"/>
    </row>
    <row r="174" spans="1:6" ht="12" customHeight="1" x14ac:dyDescent="0.2">
      <c r="A174" s="3"/>
      <c r="F174" s="3"/>
    </row>
    <row r="175" spans="1:6" ht="12" customHeight="1" x14ac:dyDescent="0.2">
      <c r="A175" s="3"/>
      <c r="F175" s="3"/>
    </row>
    <row r="176" spans="1:6" ht="12" customHeight="1" x14ac:dyDescent="0.2">
      <c r="A176" s="3"/>
      <c r="F176" s="3"/>
    </row>
    <row r="177" spans="1:6" ht="12" customHeight="1" x14ac:dyDescent="0.2">
      <c r="A177" s="3"/>
      <c r="F177" s="3"/>
    </row>
    <row r="178" spans="1:6" ht="12" customHeight="1" x14ac:dyDescent="0.2">
      <c r="A178" s="3"/>
      <c r="F178" s="3"/>
    </row>
    <row r="179" spans="1:6" ht="12" customHeight="1" x14ac:dyDescent="0.2">
      <c r="A179" s="3"/>
      <c r="F179" s="3"/>
    </row>
    <row r="180" spans="1:6" ht="12" customHeight="1" x14ac:dyDescent="0.2">
      <c r="A180" s="3"/>
      <c r="F180" s="3"/>
    </row>
    <row r="181" spans="1:6" ht="12" customHeight="1" x14ac:dyDescent="0.2">
      <c r="A181" s="3"/>
      <c r="F181" s="3"/>
    </row>
    <row r="182" spans="1:6" ht="12" customHeight="1" x14ac:dyDescent="0.2">
      <c r="A182" s="3"/>
      <c r="F182" s="3"/>
    </row>
    <row r="183" spans="1:6" ht="12" customHeight="1" x14ac:dyDescent="0.2">
      <c r="A183" s="3"/>
      <c r="F183" s="3"/>
    </row>
    <row r="184" spans="1:6" ht="12" customHeight="1" x14ac:dyDescent="0.2">
      <c r="A184" s="3"/>
      <c r="F184" s="3"/>
    </row>
    <row r="185" spans="1:6" ht="12" customHeight="1" x14ac:dyDescent="0.2">
      <c r="A185" s="3"/>
      <c r="F185" s="3"/>
    </row>
    <row r="186" spans="1:6" ht="12" customHeight="1" x14ac:dyDescent="0.2">
      <c r="A186" s="3"/>
      <c r="F186" s="3"/>
    </row>
    <row r="187" spans="1:6" ht="12" customHeight="1" x14ac:dyDescent="0.2">
      <c r="A187" s="3"/>
      <c r="F187" s="3"/>
    </row>
    <row r="188" spans="1:6" ht="12" customHeight="1" x14ac:dyDescent="0.2">
      <c r="A188" s="3"/>
      <c r="F188" s="3"/>
    </row>
    <row r="189" spans="1:6" ht="12" customHeight="1" x14ac:dyDescent="0.2">
      <c r="A189" s="3"/>
      <c r="F189" s="3"/>
    </row>
    <row r="190" spans="1:6" ht="12" customHeight="1" x14ac:dyDescent="0.2">
      <c r="A190" s="3"/>
      <c r="F190" s="3"/>
    </row>
    <row r="191" spans="1:6" ht="12" customHeight="1" x14ac:dyDescent="0.2">
      <c r="A191" s="3"/>
      <c r="F191" s="3"/>
    </row>
    <row r="192" spans="1:6" ht="12" customHeight="1" x14ac:dyDescent="0.2">
      <c r="A192" s="3"/>
      <c r="F192" s="3"/>
    </row>
    <row r="193" spans="1:6" ht="12" customHeight="1" x14ac:dyDescent="0.2">
      <c r="A193" s="3"/>
      <c r="F193" s="3"/>
    </row>
    <row r="194" spans="1:6" ht="12" customHeight="1" x14ac:dyDescent="0.2">
      <c r="A194" s="3"/>
      <c r="F194" s="3"/>
    </row>
    <row r="195" spans="1:6" ht="12" customHeight="1" x14ac:dyDescent="0.2">
      <c r="A195" s="3"/>
      <c r="F195" s="3"/>
    </row>
    <row r="196" spans="1:6" ht="12" customHeight="1" x14ac:dyDescent="0.2">
      <c r="A196" s="3"/>
      <c r="F196" s="3"/>
    </row>
    <row r="197" spans="1:6" ht="12" customHeight="1" x14ac:dyDescent="0.2">
      <c r="A197" s="3"/>
      <c r="F197" s="3"/>
    </row>
    <row r="198" spans="1:6" ht="12" customHeight="1" x14ac:dyDescent="0.2">
      <c r="A198" s="3"/>
      <c r="F198" s="3"/>
    </row>
    <row r="199" spans="1:6" ht="12" customHeight="1" x14ac:dyDescent="0.2">
      <c r="A199" s="3"/>
      <c r="F199" s="3"/>
    </row>
    <row r="200" spans="1:6" ht="12" customHeight="1" x14ac:dyDescent="0.2">
      <c r="A200" s="3"/>
      <c r="F200" s="3"/>
    </row>
    <row r="201" spans="1:6" ht="12" customHeight="1" x14ac:dyDescent="0.2">
      <c r="A201" s="3"/>
      <c r="F201" s="3"/>
    </row>
    <row r="202" spans="1:6" ht="12" customHeight="1" x14ac:dyDescent="0.2">
      <c r="A202" s="3"/>
      <c r="F202" s="3"/>
    </row>
    <row r="203" spans="1:6" ht="12" customHeight="1" x14ac:dyDescent="0.2">
      <c r="A203" s="3"/>
      <c r="F203" s="3"/>
    </row>
    <row r="204" spans="1:6" ht="12" customHeight="1" x14ac:dyDescent="0.2">
      <c r="A204" s="3"/>
      <c r="F204" s="3"/>
    </row>
    <row r="205" spans="1:6" ht="12" customHeight="1" x14ac:dyDescent="0.2">
      <c r="A205" s="3"/>
      <c r="F205" s="3"/>
    </row>
    <row r="206" spans="1:6" ht="12" customHeight="1" x14ac:dyDescent="0.2">
      <c r="A206" s="3"/>
      <c r="F206" s="3"/>
    </row>
    <row r="207" spans="1:6" ht="12" customHeight="1" x14ac:dyDescent="0.2">
      <c r="A207" s="3"/>
      <c r="F207" s="3"/>
    </row>
    <row r="208" spans="1:6" ht="12" customHeight="1" x14ac:dyDescent="0.2">
      <c r="A208" s="3"/>
      <c r="F208" s="3"/>
    </row>
    <row r="209" spans="1:6" ht="12" customHeight="1" x14ac:dyDescent="0.2">
      <c r="A209" s="3"/>
      <c r="F209" s="3"/>
    </row>
    <row r="210" spans="1:6" ht="12" customHeight="1" x14ac:dyDescent="0.2">
      <c r="A210" s="3"/>
      <c r="F210" s="3"/>
    </row>
    <row r="211" spans="1:6" ht="12" customHeight="1" x14ac:dyDescent="0.2">
      <c r="A211" s="3"/>
      <c r="F211" s="3"/>
    </row>
    <row r="212" spans="1:6" ht="12" customHeight="1" x14ac:dyDescent="0.2">
      <c r="A212" s="3"/>
      <c r="F212" s="3"/>
    </row>
    <row r="213" spans="1:6" ht="12" customHeight="1" x14ac:dyDescent="0.2">
      <c r="A213" s="3"/>
      <c r="F213" s="3"/>
    </row>
    <row r="214" spans="1:6" ht="12" customHeight="1" x14ac:dyDescent="0.2">
      <c r="A214" s="3"/>
      <c r="F214" s="3"/>
    </row>
    <row r="215" spans="1:6" ht="12" customHeight="1" x14ac:dyDescent="0.2">
      <c r="A215" s="3"/>
      <c r="F215" s="3"/>
    </row>
    <row r="216" spans="1:6" ht="12" customHeight="1" x14ac:dyDescent="0.2">
      <c r="A216" s="3"/>
      <c r="F216" s="3"/>
    </row>
    <row r="217" spans="1:6" ht="12" customHeight="1" x14ac:dyDescent="0.2">
      <c r="A217" s="3"/>
      <c r="F217" s="3"/>
    </row>
    <row r="218" spans="1:6" ht="12" customHeight="1" x14ac:dyDescent="0.2">
      <c r="A218" s="3"/>
      <c r="F218" s="3"/>
    </row>
    <row r="219" spans="1:6" ht="12" customHeight="1" x14ac:dyDescent="0.2">
      <c r="A219" s="3"/>
      <c r="F219" s="3"/>
    </row>
    <row r="220" spans="1:6" ht="12" customHeight="1" x14ac:dyDescent="0.2">
      <c r="A220" s="3"/>
      <c r="F220" s="3"/>
    </row>
    <row r="221" spans="1:6" ht="12" customHeight="1" x14ac:dyDescent="0.2">
      <c r="A221" s="3"/>
      <c r="F221" s="3"/>
    </row>
    <row r="222" spans="1:6" ht="12" customHeight="1" x14ac:dyDescent="0.2">
      <c r="A222" s="3"/>
      <c r="F222" s="3"/>
    </row>
    <row r="223" spans="1:6" ht="12" customHeight="1" x14ac:dyDescent="0.2">
      <c r="A223" s="3"/>
      <c r="F223" s="3"/>
    </row>
    <row r="224" spans="1:6" ht="12" customHeight="1" x14ac:dyDescent="0.2">
      <c r="A224" s="3"/>
      <c r="F224" s="3"/>
    </row>
    <row r="225" spans="1:6" ht="12" customHeight="1" x14ac:dyDescent="0.2">
      <c r="A225" s="3"/>
      <c r="F225" s="3"/>
    </row>
    <row r="226" spans="1:6" ht="12" customHeight="1" x14ac:dyDescent="0.2">
      <c r="A226" s="3"/>
      <c r="F226" s="3"/>
    </row>
    <row r="227" spans="1:6" ht="12" customHeight="1" x14ac:dyDescent="0.2">
      <c r="A227" s="3"/>
      <c r="F227" s="3"/>
    </row>
    <row r="228" spans="1:6" ht="12" customHeight="1" x14ac:dyDescent="0.2">
      <c r="A228" s="3"/>
      <c r="F228" s="3"/>
    </row>
    <row r="229" spans="1:6" ht="12" customHeight="1" x14ac:dyDescent="0.2">
      <c r="A229" s="3"/>
      <c r="F229" s="3"/>
    </row>
    <row r="230" spans="1:6" ht="12" customHeight="1" x14ac:dyDescent="0.2">
      <c r="A230" s="3"/>
      <c r="F230" s="3"/>
    </row>
    <row r="231" spans="1:6" ht="12" customHeight="1" x14ac:dyDescent="0.2">
      <c r="A231" s="3"/>
      <c r="F231" s="3"/>
    </row>
    <row r="232" spans="1:6" ht="12" customHeight="1" x14ac:dyDescent="0.2">
      <c r="A232" s="3"/>
      <c r="F232" s="3"/>
    </row>
    <row r="233" spans="1:6" ht="12" customHeight="1" x14ac:dyDescent="0.2">
      <c r="A233" s="3"/>
      <c r="F233" s="3"/>
    </row>
    <row r="234" spans="1:6" ht="12" customHeight="1" x14ac:dyDescent="0.2">
      <c r="A234" s="3"/>
      <c r="F234" s="3"/>
    </row>
    <row r="235" spans="1:6" ht="12" customHeight="1" x14ac:dyDescent="0.2">
      <c r="A235" s="3"/>
      <c r="F235" s="3"/>
    </row>
    <row r="236" spans="1:6" ht="12" customHeight="1" x14ac:dyDescent="0.2">
      <c r="A236" s="3"/>
      <c r="F236" s="3"/>
    </row>
    <row r="237" spans="1:6" ht="12" customHeight="1" x14ac:dyDescent="0.2">
      <c r="A237" s="3"/>
      <c r="F237" s="3"/>
    </row>
    <row r="238" spans="1:6" ht="12" customHeight="1" x14ac:dyDescent="0.2">
      <c r="A238" s="3"/>
      <c r="F238" s="3"/>
    </row>
    <row r="239" spans="1:6" ht="12" customHeight="1" x14ac:dyDescent="0.2">
      <c r="A239" s="3"/>
      <c r="F239" s="3"/>
    </row>
    <row r="240" spans="1:6" ht="12" customHeight="1" x14ac:dyDescent="0.2">
      <c r="A240" s="3"/>
      <c r="F240" s="3"/>
    </row>
    <row r="241" spans="1:6" ht="12" customHeight="1" x14ac:dyDescent="0.2">
      <c r="A241" s="3"/>
      <c r="F241" s="3"/>
    </row>
    <row r="242" spans="1:6" ht="12" customHeight="1" x14ac:dyDescent="0.2">
      <c r="A242" s="3"/>
      <c r="F242" s="3"/>
    </row>
    <row r="243" spans="1:6" ht="12" customHeight="1" x14ac:dyDescent="0.2">
      <c r="A243" s="3"/>
      <c r="F243" s="3"/>
    </row>
    <row r="244" spans="1:6" ht="12" customHeight="1" x14ac:dyDescent="0.2">
      <c r="A244" s="3"/>
      <c r="F244" s="3"/>
    </row>
    <row r="245" spans="1:6" ht="12" customHeight="1" x14ac:dyDescent="0.2">
      <c r="A245" s="3"/>
      <c r="F245" s="3"/>
    </row>
    <row r="246" spans="1:6" ht="12" customHeight="1" x14ac:dyDescent="0.2">
      <c r="A246" s="3"/>
      <c r="F246" s="3"/>
    </row>
    <row r="247" spans="1:6" ht="12" customHeight="1" x14ac:dyDescent="0.2">
      <c r="A247" s="3"/>
      <c r="F247" s="3"/>
    </row>
    <row r="248" spans="1:6" ht="12" customHeight="1" x14ac:dyDescent="0.2">
      <c r="A248" s="3"/>
      <c r="F248" s="3"/>
    </row>
    <row r="249" spans="1:6" ht="12" customHeight="1" x14ac:dyDescent="0.2">
      <c r="A249" s="3"/>
      <c r="F249" s="3"/>
    </row>
    <row r="250" spans="1:6" ht="12" customHeight="1" x14ac:dyDescent="0.2">
      <c r="A250" s="3"/>
      <c r="F250" s="3"/>
    </row>
    <row r="251" spans="1:6" ht="12" customHeight="1" x14ac:dyDescent="0.2">
      <c r="A251" s="3"/>
      <c r="F251" s="3"/>
    </row>
    <row r="252" spans="1:6" ht="12" customHeight="1" x14ac:dyDescent="0.2">
      <c r="A252" s="3"/>
      <c r="F252" s="3"/>
    </row>
    <row r="253" spans="1:6" ht="12" customHeight="1" x14ac:dyDescent="0.2">
      <c r="A253" s="3"/>
      <c r="F253" s="3"/>
    </row>
    <row r="254" spans="1:6" ht="12" customHeight="1" x14ac:dyDescent="0.2">
      <c r="A254" s="3"/>
      <c r="F254" s="3"/>
    </row>
    <row r="255" spans="1:6" ht="12" customHeight="1" x14ac:dyDescent="0.2">
      <c r="A255" s="3"/>
      <c r="F255" s="3"/>
    </row>
    <row r="256" spans="1:6" ht="12" customHeight="1" x14ac:dyDescent="0.2">
      <c r="A256" s="3"/>
      <c r="F256" s="3"/>
    </row>
    <row r="257" spans="1:6" ht="12" customHeight="1" x14ac:dyDescent="0.2">
      <c r="A257" s="3"/>
      <c r="F257" s="3"/>
    </row>
    <row r="258" spans="1:6" ht="12" customHeight="1" x14ac:dyDescent="0.2">
      <c r="A258" s="3"/>
      <c r="F258" s="3"/>
    </row>
    <row r="259" spans="1:6" ht="12" customHeight="1" x14ac:dyDescent="0.2">
      <c r="A259" s="3"/>
      <c r="F259" s="3"/>
    </row>
    <row r="260" spans="1:6" ht="12" customHeight="1" x14ac:dyDescent="0.2">
      <c r="A260" s="3"/>
      <c r="F260" s="3"/>
    </row>
    <row r="261" spans="1:6" ht="12" customHeight="1" x14ac:dyDescent="0.2">
      <c r="A261" s="3"/>
      <c r="F261" s="3"/>
    </row>
    <row r="262" spans="1:6" ht="12" customHeight="1" x14ac:dyDescent="0.2">
      <c r="A262" s="3"/>
      <c r="F262" s="3"/>
    </row>
    <row r="263" spans="1:6" ht="12" customHeight="1" x14ac:dyDescent="0.2">
      <c r="A263" s="3"/>
      <c r="F263" s="3"/>
    </row>
    <row r="264" spans="1:6" ht="12" customHeight="1" x14ac:dyDescent="0.2">
      <c r="A264" s="3"/>
      <c r="F264" s="3"/>
    </row>
    <row r="265" spans="1:6" ht="12" customHeight="1" x14ac:dyDescent="0.2">
      <c r="A265" s="3"/>
      <c r="F265" s="3"/>
    </row>
    <row r="266" spans="1:6" ht="12" customHeight="1" x14ac:dyDescent="0.2">
      <c r="A266" s="3"/>
      <c r="F266" s="3"/>
    </row>
    <row r="267" spans="1:6" ht="12" customHeight="1" x14ac:dyDescent="0.2">
      <c r="A267" s="3"/>
      <c r="F267" s="3"/>
    </row>
    <row r="268" spans="1:6" ht="12" customHeight="1" x14ac:dyDescent="0.2">
      <c r="A268" s="3"/>
      <c r="F268" s="3"/>
    </row>
    <row r="269" spans="1:6" ht="12" customHeight="1" x14ac:dyDescent="0.2">
      <c r="A269" s="3"/>
      <c r="F269" s="3"/>
    </row>
    <row r="270" spans="1:6" ht="12" customHeight="1" x14ac:dyDescent="0.2">
      <c r="A270" s="3"/>
      <c r="F270" s="3"/>
    </row>
    <row r="271" spans="1:6" ht="12" customHeight="1" x14ac:dyDescent="0.2">
      <c r="A271" s="3"/>
      <c r="F271" s="3"/>
    </row>
    <row r="272" spans="1:6" ht="12" customHeight="1" x14ac:dyDescent="0.2">
      <c r="A272" s="3"/>
      <c r="F272" s="3"/>
    </row>
    <row r="273" spans="1:6" ht="12" customHeight="1" x14ac:dyDescent="0.2">
      <c r="A273" s="3"/>
      <c r="F273" s="3"/>
    </row>
    <row r="274" spans="1:6" ht="12" customHeight="1" x14ac:dyDescent="0.2">
      <c r="A274" s="3"/>
      <c r="F274" s="3"/>
    </row>
    <row r="275" spans="1:6" ht="12" customHeight="1" x14ac:dyDescent="0.2">
      <c r="A275" s="3"/>
      <c r="F275" s="3"/>
    </row>
    <row r="276" spans="1:6" ht="12" customHeight="1" x14ac:dyDescent="0.2">
      <c r="A276" s="3"/>
      <c r="F276" s="3"/>
    </row>
    <row r="277" spans="1:6" ht="12" customHeight="1" x14ac:dyDescent="0.2">
      <c r="A277" s="3"/>
      <c r="F277" s="3"/>
    </row>
    <row r="278" spans="1:6" ht="12" customHeight="1" x14ac:dyDescent="0.2">
      <c r="A278" s="3"/>
      <c r="F278" s="3"/>
    </row>
    <row r="279" spans="1:6" ht="12" customHeight="1" x14ac:dyDescent="0.2">
      <c r="A279" s="3"/>
      <c r="F279" s="3"/>
    </row>
    <row r="280" spans="1:6" ht="12" customHeight="1" x14ac:dyDescent="0.2">
      <c r="A280" s="3"/>
      <c r="F280" s="3"/>
    </row>
    <row r="281" spans="1:6" ht="12" customHeight="1" x14ac:dyDescent="0.2">
      <c r="A281" s="3"/>
      <c r="F281" s="3"/>
    </row>
    <row r="282" spans="1:6" ht="12" customHeight="1" x14ac:dyDescent="0.2">
      <c r="A282" s="3"/>
      <c r="F282" s="3"/>
    </row>
    <row r="283" spans="1:6" ht="12" customHeight="1" x14ac:dyDescent="0.2">
      <c r="A283" s="3"/>
      <c r="F283" s="3"/>
    </row>
    <row r="284" spans="1:6" ht="12" customHeight="1" x14ac:dyDescent="0.2">
      <c r="A284" s="3"/>
      <c r="F284" s="3"/>
    </row>
    <row r="285" spans="1:6" ht="12" customHeight="1" x14ac:dyDescent="0.2">
      <c r="A285" s="3"/>
      <c r="F285" s="3"/>
    </row>
    <row r="286" spans="1:6" ht="12" customHeight="1" x14ac:dyDescent="0.2">
      <c r="A286" s="3"/>
      <c r="F286" s="3"/>
    </row>
    <row r="287" spans="1:6" ht="12" customHeight="1" x14ac:dyDescent="0.2">
      <c r="A287" s="3"/>
      <c r="F287" s="3"/>
    </row>
    <row r="288" spans="1:6" ht="12" customHeight="1" x14ac:dyDescent="0.2">
      <c r="A288" s="3"/>
      <c r="F288" s="3"/>
    </row>
    <row r="289" spans="1:6" ht="12" customHeight="1" x14ac:dyDescent="0.2">
      <c r="A289" s="3"/>
      <c r="F289" s="3"/>
    </row>
    <row r="290" spans="1:6" ht="12" customHeight="1" x14ac:dyDescent="0.2">
      <c r="A290" s="3"/>
      <c r="F290" s="3"/>
    </row>
    <row r="291" spans="1:6" ht="12" customHeight="1" x14ac:dyDescent="0.2">
      <c r="A291" s="3"/>
      <c r="F291" s="3"/>
    </row>
    <row r="292" spans="1:6" ht="12" customHeight="1" x14ac:dyDescent="0.2">
      <c r="A292" s="3"/>
      <c r="F292" s="3"/>
    </row>
    <row r="293" spans="1:6" ht="12" customHeight="1" x14ac:dyDescent="0.2">
      <c r="A293" s="3"/>
      <c r="F293" s="3"/>
    </row>
    <row r="294" spans="1:6" ht="12" customHeight="1" x14ac:dyDescent="0.2">
      <c r="A294" s="3"/>
      <c r="F294" s="3"/>
    </row>
    <row r="295" spans="1:6" ht="12" customHeight="1" x14ac:dyDescent="0.2">
      <c r="A295" s="3"/>
      <c r="F295" s="3"/>
    </row>
    <row r="296" spans="1:6" ht="12" customHeight="1" x14ac:dyDescent="0.2">
      <c r="A296" s="3"/>
      <c r="F296" s="3"/>
    </row>
    <row r="297" spans="1:6" ht="12" customHeight="1" x14ac:dyDescent="0.2">
      <c r="A297" s="3"/>
      <c r="F297" s="3"/>
    </row>
    <row r="298" spans="1:6" ht="12" customHeight="1" x14ac:dyDescent="0.2">
      <c r="A298" s="3"/>
      <c r="F298" s="3"/>
    </row>
    <row r="299" spans="1:6" ht="12" customHeight="1" x14ac:dyDescent="0.2">
      <c r="A299" s="3"/>
      <c r="F299" s="3"/>
    </row>
    <row r="300" spans="1:6" ht="12" customHeight="1" x14ac:dyDescent="0.2">
      <c r="A300" s="3"/>
      <c r="F300" s="3"/>
    </row>
    <row r="301" spans="1:6" ht="12" customHeight="1" x14ac:dyDescent="0.2">
      <c r="A301" s="3"/>
      <c r="F301" s="3"/>
    </row>
    <row r="302" spans="1:6" ht="12" customHeight="1" x14ac:dyDescent="0.2">
      <c r="A302" s="3"/>
      <c r="F302" s="3"/>
    </row>
    <row r="303" spans="1:6" ht="12" customHeight="1" x14ac:dyDescent="0.2">
      <c r="A303" s="3"/>
      <c r="F303" s="3"/>
    </row>
    <row r="304" spans="1:6" ht="12" customHeight="1" x14ac:dyDescent="0.2">
      <c r="A304" s="3"/>
      <c r="F304" s="3"/>
    </row>
    <row r="305" spans="1:6" ht="12" customHeight="1" x14ac:dyDescent="0.2">
      <c r="A305" s="3"/>
      <c r="F305" s="3"/>
    </row>
    <row r="306" spans="1:6" ht="12" customHeight="1" x14ac:dyDescent="0.2">
      <c r="A306" s="3"/>
      <c r="F306" s="3"/>
    </row>
    <row r="307" spans="1:6" ht="12" customHeight="1" x14ac:dyDescent="0.2">
      <c r="A307" s="3"/>
      <c r="F307" s="3"/>
    </row>
    <row r="308" spans="1:6" ht="12" customHeight="1" x14ac:dyDescent="0.2">
      <c r="A308" s="3"/>
      <c r="F308" s="3"/>
    </row>
    <row r="309" spans="1:6" ht="12" customHeight="1" x14ac:dyDescent="0.2">
      <c r="A309" s="3"/>
      <c r="F309" s="3"/>
    </row>
    <row r="310" spans="1:6" ht="12" customHeight="1" x14ac:dyDescent="0.2">
      <c r="A310" s="3"/>
      <c r="F310" s="3"/>
    </row>
    <row r="311" spans="1:6" ht="12" customHeight="1" x14ac:dyDescent="0.2">
      <c r="A311" s="3"/>
      <c r="F311" s="3"/>
    </row>
    <row r="312" spans="1:6" ht="12" customHeight="1" x14ac:dyDescent="0.2">
      <c r="A312" s="3"/>
      <c r="F312" s="3"/>
    </row>
    <row r="313" spans="1:6" ht="12" customHeight="1" x14ac:dyDescent="0.2">
      <c r="A313" s="3"/>
      <c r="F313" s="3"/>
    </row>
    <row r="314" spans="1:6" ht="12" customHeight="1" x14ac:dyDescent="0.2">
      <c r="A314" s="3"/>
      <c r="F314" s="3"/>
    </row>
    <row r="315" spans="1:6" ht="12" customHeight="1" x14ac:dyDescent="0.2">
      <c r="A315" s="3"/>
      <c r="F315" s="3"/>
    </row>
    <row r="316" spans="1:6" ht="12" customHeight="1" x14ac:dyDescent="0.2">
      <c r="A316" s="3"/>
      <c r="F316" s="3"/>
    </row>
    <row r="317" spans="1:6" ht="12" customHeight="1" x14ac:dyDescent="0.2">
      <c r="A317" s="3"/>
      <c r="F317" s="3"/>
    </row>
    <row r="318" spans="1:6" ht="12" customHeight="1" x14ac:dyDescent="0.2">
      <c r="A318" s="3"/>
      <c r="F318" s="3"/>
    </row>
    <row r="319" spans="1:6" ht="12" customHeight="1" x14ac:dyDescent="0.2">
      <c r="A319" s="3"/>
      <c r="F319" s="3"/>
    </row>
    <row r="320" spans="1:6" ht="12" customHeight="1" x14ac:dyDescent="0.2">
      <c r="A320" s="3"/>
      <c r="F320" s="3"/>
    </row>
    <row r="321" spans="1:6" ht="12" customHeight="1" x14ac:dyDescent="0.2">
      <c r="A321" s="3"/>
      <c r="F321" s="3"/>
    </row>
    <row r="322" spans="1:6" ht="12" customHeight="1" x14ac:dyDescent="0.2">
      <c r="A322" s="3"/>
      <c r="F322" s="3"/>
    </row>
    <row r="323" spans="1:6" ht="12" customHeight="1" x14ac:dyDescent="0.2">
      <c r="A323" s="3"/>
      <c r="F323" s="3"/>
    </row>
    <row r="324" spans="1:6" ht="12" customHeight="1" x14ac:dyDescent="0.2">
      <c r="A324" s="3"/>
      <c r="F324" s="3"/>
    </row>
    <row r="325" spans="1:6" ht="12" customHeight="1" x14ac:dyDescent="0.2">
      <c r="A325" s="3"/>
      <c r="F325" s="3"/>
    </row>
    <row r="326" spans="1:6" ht="12" customHeight="1" x14ac:dyDescent="0.2">
      <c r="A326" s="3"/>
      <c r="F326" s="3"/>
    </row>
    <row r="327" spans="1:6" ht="12" customHeight="1" x14ac:dyDescent="0.2">
      <c r="A327" s="3"/>
      <c r="F327" s="3"/>
    </row>
    <row r="328" spans="1:6" ht="12" customHeight="1" x14ac:dyDescent="0.2">
      <c r="A328" s="3"/>
      <c r="F328" s="3"/>
    </row>
    <row r="329" spans="1:6" ht="12" customHeight="1" x14ac:dyDescent="0.2">
      <c r="A329" s="3"/>
      <c r="F329" s="3"/>
    </row>
    <row r="330" spans="1:6" ht="12" customHeight="1" x14ac:dyDescent="0.2">
      <c r="A330" s="3"/>
      <c r="F330" s="3"/>
    </row>
    <row r="331" spans="1:6" ht="12" customHeight="1" x14ac:dyDescent="0.2">
      <c r="A331" s="3"/>
      <c r="F331" s="3"/>
    </row>
    <row r="332" spans="1:6" ht="12" customHeight="1" x14ac:dyDescent="0.2">
      <c r="A332" s="3"/>
      <c r="F332" s="3"/>
    </row>
    <row r="333" spans="1:6" ht="12" customHeight="1" x14ac:dyDescent="0.2">
      <c r="A333" s="3"/>
      <c r="F333" s="3"/>
    </row>
    <row r="334" spans="1:6" ht="12" customHeight="1" x14ac:dyDescent="0.2">
      <c r="A334" s="3"/>
      <c r="F334" s="3"/>
    </row>
    <row r="335" spans="1:6" ht="12" customHeight="1" x14ac:dyDescent="0.2">
      <c r="A335" s="3"/>
      <c r="F335" s="3"/>
    </row>
    <row r="336" spans="1:6" ht="12" customHeight="1" x14ac:dyDescent="0.2">
      <c r="A336" s="3"/>
      <c r="F336" s="3"/>
    </row>
    <row r="337" spans="1:6" ht="12" customHeight="1" x14ac:dyDescent="0.2">
      <c r="A337" s="3"/>
      <c r="F337" s="3"/>
    </row>
    <row r="338" spans="1:6" ht="12" customHeight="1" x14ac:dyDescent="0.2">
      <c r="A338" s="3"/>
      <c r="F338" s="3"/>
    </row>
    <row r="339" spans="1:6" ht="12" customHeight="1" x14ac:dyDescent="0.2">
      <c r="A339" s="3"/>
      <c r="F339" s="3"/>
    </row>
    <row r="340" spans="1:6" ht="12" customHeight="1" x14ac:dyDescent="0.2">
      <c r="A340" s="3"/>
      <c r="F340" s="3"/>
    </row>
    <row r="341" spans="1:6" ht="12" customHeight="1" x14ac:dyDescent="0.2">
      <c r="A341" s="3"/>
      <c r="F341" s="3"/>
    </row>
    <row r="342" spans="1:6" ht="12" customHeight="1" x14ac:dyDescent="0.2">
      <c r="A342" s="3"/>
      <c r="F342" s="3"/>
    </row>
    <row r="343" spans="1:6" ht="12" customHeight="1" x14ac:dyDescent="0.2">
      <c r="A343" s="3"/>
      <c r="F343" s="3"/>
    </row>
    <row r="344" spans="1:6" ht="12" customHeight="1" x14ac:dyDescent="0.2">
      <c r="A344" s="3"/>
      <c r="F344" s="3"/>
    </row>
    <row r="345" spans="1:6" ht="12" customHeight="1" x14ac:dyDescent="0.2">
      <c r="A345" s="3"/>
      <c r="F345" s="3"/>
    </row>
    <row r="346" spans="1:6" ht="12" customHeight="1" x14ac:dyDescent="0.2">
      <c r="A346" s="3"/>
      <c r="F346" s="3"/>
    </row>
    <row r="347" spans="1:6" ht="12" customHeight="1" x14ac:dyDescent="0.2">
      <c r="A347" s="3"/>
      <c r="F347" s="3"/>
    </row>
    <row r="348" spans="1:6" ht="12" customHeight="1" x14ac:dyDescent="0.2">
      <c r="A348" s="3"/>
      <c r="F348" s="3"/>
    </row>
    <row r="349" spans="1:6" ht="12" customHeight="1" x14ac:dyDescent="0.2">
      <c r="A349" s="3"/>
      <c r="F349" s="3"/>
    </row>
    <row r="350" spans="1:6" ht="12" customHeight="1" x14ac:dyDescent="0.2">
      <c r="A350" s="3"/>
      <c r="F350" s="3"/>
    </row>
    <row r="351" spans="1:6" ht="12" customHeight="1" x14ac:dyDescent="0.2">
      <c r="A351" s="3"/>
      <c r="F351" s="3"/>
    </row>
    <row r="352" spans="1:6" ht="12" customHeight="1" x14ac:dyDescent="0.2">
      <c r="A352" s="3"/>
      <c r="F352" s="3"/>
    </row>
    <row r="353" spans="1:6" ht="12" customHeight="1" x14ac:dyDescent="0.2">
      <c r="A353" s="3"/>
      <c r="F353" s="3"/>
    </row>
    <row r="354" spans="1:6" ht="12" customHeight="1" x14ac:dyDescent="0.2">
      <c r="A354" s="3"/>
      <c r="F354" s="3"/>
    </row>
    <row r="355" spans="1:6" ht="12" customHeight="1" x14ac:dyDescent="0.2">
      <c r="A355" s="3"/>
      <c r="F355" s="3"/>
    </row>
    <row r="356" spans="1:6" ht="12" customHeight="1" x14ac:dyDescent="0.2">
      <c r="A356" s="3"/>
      <c r="F356" s="3"/>
    </row>
    <row r="357" spans="1:6" ht="12" customHeight="1" x14ac:dyDescent="0.2">
      <c r="A357" s="3"/>
      <c r="F357" s="3"/>
    </row>
    <row r="358" spans="1:6" ht="12" customHeight="1" x14ac:dyDescent="0.2">
      <c r="A358" s="3"/>
      <c r="F358" s="3"/>
    </row>
    <row r="359" spans="1:6" ht="12" customHeight="1" x14ac:dyDescent="0.2">
      <c r="A359" s="3"/>
      <c r="F359" s="3"/>
    </row>
    <row r="360" spans="1:6" ht="12" customHeight="1" x14ac:dyDescent="0.2">
      <c r="A360" s="3"/>
      <c r="F360" s="3"/>
    </row>
    <row r="361" spans="1:6" ht="12" customHeight="1" x14ac:dyDescent="0.2">
      <c r="A361" s="3"/>
      <c r="F361" s="3"/>
    </row>
    <row r="362" spans="1:6" ht="12" customHeight="1" x14ac:dyDescent="0.2">
      <c r="A362" s="3"/>
      <c r="F362" s="3"/>
    </row>
    <row r="363" spans="1:6" ht="12" customHeight="1" x14ac:dyDescent="0.2">
      <c r="A363" s="3"/>
      <c r="F363" s="3"/>
    </row>
    <row r="364" spans="1:6" ht="12" customHeight="1" x14ac:dyDescent="0.2">
      <c r="A364" s="3"/>
      <c r="F364" s="3"/>
    </row>
    <row r="365" spans="1:6" ht="12" customHeight="1" x14ac:dyDescent="0.2">
      <c r="A365" s="3"/>
      <c r="F365" s="3"/>
    </row>
    <row r="366" spans="1:6" ht="12" customHeight="1" x14ac:dyDescent="0.2">
      <c r="A366" s="3"/>
      <c r="F366" s="3"/>
    </row>
    <row r="367" spans="1:6" ht="12" customHeight="1" x14ac:dyDescent="0.2">
      <c r="A367" s="3"/>
      <c r="F367" s="3"/>
    </row>
    <row r="368" spans="1:6" ht="12" customHeight="1" x14ac:dyDescent="0.2">
      <c r="A368" s="3"/>
      <c r="F368" s="3"/>
    </row>
    <row r="369" spans="1:6" ht="12" customHeight="1" x14ac:dyDescent="0.2">
      <c r="A369" s="3"/>
      <c r="F369" s="3"/>
    </row>
    <row r="370" spans="1:6" ht="12" customHeight="1" x14ac:dyDescent="0.2">
      <c r="A370" s="3"/>
      <c r="F370" s="3"/>
    </row>
    <row r="371" spans="1:6" ht="12" customHeight="1" x14ac:dyDescent="0.2">
      <c r="A371" s="3"/>
      <c r="F371" s="3"/>
    </row>
    <row r="372" spans="1:6" ht="12" customHeight="1" x14ac:dyDescent="0.2">
      <c r="A372" s="3"/>
      <c r="F372" s="3"/>
    </row>
    <row r="373" spans="1:6" ht="12" customHeight="1" x14ac:dyDescent="0.2">
      <c r="A373" s="3"/>
      <c r="F373" s="3"/>
    </row>
    <row r="374" spans="1:6" ht="12" customHeight="1" x14ac:dyDescent="0.2">
      <c r="A374" s="3"/>
      <c r="F374" s="3"/>
    </row>
    <row r="375" spans="1:6" ht="12" customHeight="1" x14ac:dyDescent="0.2">
      <c r="A375" s="3"/>
      <c r="F375" s="3"/>
    </row>
    <row r="376" spans="1:6" ht="12" customHeight="1" x14ac:dyDescent="0.2">
      <c r="A376" s="3"/>
      <c r="F376" s="3"/>
    </row>
    <row r="377" spans="1:6" ht="12" customHeight="1" x14ac:dyDescent="0.2">
      <c r="A377" s="3"/>
      <c r="F377" s="3"/>
    </row>
    <row r="378" spans="1:6" ht="12" customHeight="1" x14ac:dyDescent="0.2">
      <c r="A378" s="3"/>
      <c r="F378" s="3"/>
    </row>
    <row r="379" spans="1:6" ht="12" customHeight="1" x14ac:dyDescent="0.2">
      <c r="A379" s="3"/>
      <c r="F379" s="3"/>
    </row>
    <row r="380" spans="1:6" ht="12" customHeight="1" x14ac:dyDescent="0.2">
      <c r="A380" s="3"/>
      <c r="F380" s="3"/>
    </row>
    <row r="381" spans="1:6" ht="12" customHeight="1" x14ac:dyDescent="0.2">
      <c r="A381" s="3"/>
      <c r="F381" s="3"/>
    </row>
    <row r="382" spans="1:6" ht="12" customHeight="1" x14ac:dyDescent="0.2">
      <c r="A382" s="3"/>
      <c r="F382" s="3"/>
    </row>
    <row r="383" spans="1:6" ht="12" customHeight="1" x14ac:dyDescent="0.2">
      <c r="A383" s="3"/>
      <c r="F383" s="3"/>
    </row>
    <row r="384" spans="1:6" ht="12" customHeight="1" x14ac:dyDescent="0.2">
      <c r="A384" s="3"/>
      <c r="F384" s="3"/>
    </row>
    <row r="385" spans="1:6" ht="12" customHeight="1" x14ac:dyDescent="0.2">
      <c r="A385" s="3"/>
      <c r="F385" s="3"/>
    </row>
    <row r="386" spans="1:6" ht="12" customHeight="1" x14ac:dyDescent="0.2">
      <c r="A386" s="3"/>
      <c r="F386" s="3"/>
    </row>
    <row r="387" spans="1:6" ht="12" customHeight="1" x14ac:dyDescent="0.2">
      <c r="A387" s="3"/>
      <c r="F387" s="3"/>
    </row>
    <row r="388" spans="1:6" ht="12" customHeight="1" x14ac:dyDescent="0.2">
      <c r="A388" s="3"/>
      <c r="F388" s="3"/>
    </row>
    <row r="389" spans="1:6" ht="12" customHeight="1" x14ac:dyDescent="0.2">
      <c r="A389" s="3"/>
      <c r="F389" s="3"/>
    </row>
    <row r="390" spans="1:6" ht="12" customHeight="1" x14ac:dyDescent="0.2">
      <c r="A390" s="3"/>
      <c r="F390" s="3"/>
    </row>
    <row r="391" spans="1:6" ht="12" customHeight="1" x14ac:dyDescent="0.2">
      <c r="A391" s="3"/>
      <c r="F391" s="3"/>
    </row>
    <row r="392" spans="1:6" ht="12" customHeight="1" x14ac:dyDescent="0.2">
      <c r="A392" s="3"/>
      <c r="F392" s="3"/>
    </row>
    <row r="393" spans="1:6" ht="12" customHeight="1" x14ac:dyDescent="0.2">
      <c r="A393" s="3"/>
      <c r="F393" s="3"/>
    </row>
    <row r="394" spans="1:6" ht="12" customHeight="1" x14ac:dyDescent="0.2">
      <c r="A394" s="3"/>
      <c r="F394" s="3"/>
    </row>
    <row r="395" spans="1:6" ht="12" customHeight="1" x14ac:dyDescent="0.2">
      <c r="A395" s="3"/>
      <c r="F395" s="3"/>
    </row>
    <row r="396" spans="1:6" ht="12" customHeight="1" x14ac:dyDescent="0.2">
      <c r="A396" s="3"/>
      <c r="F396" s="3"/>
    </row>
    <row r="397" spans="1:6" ht="12" customHeight="1" x14ac:dyDescent="0.2">
      <c r="A397" s="3"/>
      <c r="F397" s="3"/>
    </row>
    <row r="398" spans="1:6" ht="12" customHeight="1" x14ac:dyDescent="0.2">
      <c r="A398" s="3"/>
      <c r="F398" s="3"/>
    </row>
    <row r="399" spans="1:6" ht="12" customHeight="1" x14ac:dyDescent="0.2">
      <c r="A399" s="3"/>
      <c r="F399" s="3"/>
    </row>
    <row r="400" spans="1:6" ht="12" customHeight="1" x14ac:dyDescent="0.2">
      <c r="A400" s="3"/>
      <c r="F400" s="3"/>
    </row>
    <row r="401" spans="1:6" ht="12" customHeight="1" x14ac:dyDescent="0.2">
      <c r="A401" s="3"/>
      <c r="F401" s="3"/>
    </row>
    <row r="402" spans="1:6" ht="12" customHeight="1" x14ac:dyDescent="0.2">
      <c r="A402" s="3"/>
      <c r="F402" s="3"/>
    </row>
    <row r="403" spans="1:6" ht="12" customHeight="1" x14ac:dyDescent="0.2">
      <c r="A403" s="3"/>
      <c r="F403" s="3"/>
    </row>
    <row r="404" spans="1:6" ht="12" customHeight="1" x14ac:dyDescent="0.2">
      <c r="A404" s="3"/>
      <c r="F404" s="3"/>
    </row>
    <row r="405" spans="1:6" ht="12" customHeight="1" x14ac:dyDescent="0.2">
      <c r="A405" s="3"/>
      <c r="F405" s="3"/>
    </row>
    <row r="406" spans="1:6" ht="12" customHeight="1" x14ac:dyDescent="0.2">
      <c r="A406" s="3"/>
      <c r="F406" s="3"/>
    </row>
    <row r="407" spans="1:6" ht="12" customHeight="1" x14ac:dyDescent="0.2">
      <c r="A407" s="3"/>
      <c r="F407" s="3"/>
    </row>
    <row r="408" spans="1:6" ht="12" customHeight="1" x14ac:dyDescent="0.2">
      <c r="A408" s="3"/>
      <c r="F408" s="3"/>
    </row>
    <row r="409" spans="1:6" ht="12" customHeight="1" x14ac:dyDescent="0.2">
      <c r="A409" s="3"/>
      <c r="F409" s="3"/>
    </row>
    <row r="410" spans="1:6" ht="12" customHeight="1" x14ac:dyDescent="0.2">
      <c r="A410" s="3"/>
      <c r="F410" s="3"/>
    </row>
    <row r="411" spans="1:6" ht="12" customHeight="1" x14ac:dyDescent="0.2">
      <c r="A411" s="3"/>
      <c r="F411" s="3"/>
    </row>
    <row r="412" spans="1:6" ht="12" customHeight="1" x14ac:dyDescent="0.2">
      <c r="A412" s="3"/>
      <c r="F412" s="3"/>
    </row>
    <row r="413" spans="1:6" ht="12" customHeight="1" x14ac:dyDescent="0.2">
      <c r="A413" s="3"/>
      <c r="F413" s="3"/>
    </row>
    <row r="414" spans="1:6" ht="12" customHeight="1" x14ac:dyDescent="0.2">
      <c r="A414" s="3"/>
      <c r="F414" s="3"/>
    </row>
    <row r="415" spans="1:6" ht="12" customHeight="1" x14ac:dyDescent="0.2">
      <c r="A415" s="3"/>
      <c r="F415" s="3"/>
    </row>
    <row r="416" spans="1:6" ht="12" customHeight="1" x14ac:dyDescent="0.2">
      <c r="A416" s="3"/>
      <c r="F416" s="3"/>
    </row>
    <row r="417" spans="1:6" ht="12" customHeight="1" x14ac:dyDescent="0.2">
      <c r="A417" s="3"/>
      <c r="F417" s="3"/>
    </row>
    <row r="418" spans="1:6" ht="12" customHeight="1" x14ac:dyDescent="0.2">
      <c r="A418" s="3"/>
      <c r="F418" s="3"/>
    </row>
    <row r="419" spans="1:6" ht="12" customHeight="1" x14ac:dyDescent="0.2">
      <c r="A419" s="3"/>
      <c r="F419" s="3"/>
    </row>
    <row r="420" spans="1:6" ht="12" customHeight="1" x14ac:dyDescent="0.2">
      <c r="A420" s="3"/>
      <c r="F420" s="3"/>
    </row>
    <row r="421" spans="1:6" ht="12" customHeight="1" x14ac:dyDescent="0.2">
      <c r="A421" s="3"/>
      <c r="F421" s="3"/>
    </row>
    <row r="422" spans="1:6" ht="12" customHeight="1" x14ac:dyDescent="0.2">
      <c r="A422" s="3"/>
      <c r="F422" s="3"/>
    </row>
    <row r="423" spans="1:6" ht="12" customHeight="1" x14ac:dyDescent="0.2">
      <c r="A423" s="3"/>
      <c r="F423" s="3"/>
    </row>
    <row r="424" spans="1:6" ht="12" customHeight="1" x14ac:dyDescent="0.2">
      <c r="A424" s="3"/>
      <c r="F424" s="3"/>
    </row>
    <row r="425" spans="1:6" ht="12" customHeight="1" x14ac:dyDescent="0.2">
      <c r="A425" s="3"/>
      <c r="F425" s="3"/>
    </row>
    <row r="426" spans="1:6" ht="12" customHeight="1" x14ac:dyDescent="0.2">
      <c r="A426" s="3"/>
      <c r="F426" s="3"/>
    </row>
    <row r="427" spans="1:6" ht="12" customHeight="1" x14ac:dyDescent="0.2">
      <c r="A427" s="3"/>
      <c r="F427" s="3"/>
    </row>
    <row r="428" spans="1:6" ht="12" customHeight="1" x14ac:dyDescent="0.2">
      <c r="A428" s="3"/>
      <c r="F428" s="3"/>
    </row>
    <row r="429" spans="1:6" ht="12" customHeight="1" x14ac:dyDescent="0.2">
      <c r="A429" s="3"/>
      <c r="F429" s="3"/>
    </row>
    <row r="430" spans="1:6" ht="12" customHeight="1" x14ac:dyDescent="0.2">
      <c r="A430" s="3"/>
      <c r="F430" s="3"/>
    </row>
    <row r="431" spans="1:6" ht="12" customHeight="1" x14ac:dyDescent="0.2">
      <c r="A431" s="3"/>
      <c r="F431" s="3"/>
    </row>
    <row r="432" spans="1:6" ht="12" customHeight="1" x14ac:dyDescent="0.2">
      <c r="A432" s="3"/>
      <c r="F432" s="3"/>
    </row>
    <row r="433" spans="1:6" ht="12" customHeight="1" x14ac:dyDescent="0.2">
      <c r="A433" s="3"/>
      <c r="F433" s="3"/>
    </row>
    <row r="434" spans="1:6" ht="12" customHeight="1" x14ac:dyDescent="0.2">
      <c r="A434" s="3"/>
      <c r="F434" s="3"/>
    </row>
    <row r="435" spans="1:6" ht="12" customHeight="1" x14ac:dyDescent="0.2">
      <c r="A435" s="3"/>
      <c r="F435" s="3"/>
    </row>
    <row r="436" spans="1:6" ht="12" customHeight="1" x14ac:dyDescent="0.2">
      <c r="A436" s="3"/>
      <c r="F436" s="3"/>
    </row>
    <row r="437" spans="1:6" ht="12" customHeight="1" x14ac:dyDescent="0.2">
      <c r="A437" s="3"/>
      <c r="F437" s="3"/>
    </row>
    <row r="438" spans="1:6" ht="12" customHeight="1" x14ac:dyDescent="0.2">
      <c r="A438" s="3"/>
      <c r="F438" s="3"/>
    </row>
    <row r="439" spans="1:6" ht="12" customHeight="1" x14ac:dyDescent="0.2">
      <c r="A439" s="3"/>
      <c r="F439" s="3"/>
    </row>
    <row r="440" spans="1:6" ht="12" customHeight="1" x14ac:dyDescent="0.2">
      <c r="A440" s="3"/>
      <c r="F440" s="3"/>
    </row>
    <row r="441" spans="1:6" ht="12" customHeight="1" x14ac:dyDescent="0.2">
      <c r="A441" s="3"/>
      <c r="F441" s="3"/>
    </row>
    <row r="442" spans="1:6" ht="12" customHeight="1" x14ac:dyDescent="0.2">
      <c r="A442" s="3"/>
      <c r="F442" s="3"/>
    </row>
    <row r="443" spans="1:6" ht="12" customHeight="1" x14ac:dyDescent="0.2">
      <c r="A443" s="3"/>
      <c r="F443" s="3"/>
    </row>
    <row r="444" spans="1:6" ht="12" customHeight="1" x14ac:dyDescent="0.2">
      <c r="A444" s="3"/>
      <c r="F444" s="3"/>
    </row>
    <row r="445" spans="1:6" ht="12" customHeight="1" x14ac:dyDescent="0.2">
      <c r="A445" s="3"/>
      <c r="F445" s="3"/>
    </row>
    <row r="446" spans="1:6" ht="12" customHeight="1" x14ac:dyDescent="0.2">
      <c r="A446" s="3"/>
      <c r="F446" s="3"/>
    </row>
    <row r="447" spans="1:6" ht="12" customHeight="1" x14ac:dyDescent="0.2">
      <c r="A447" s="3"/>
      <c r="F447" s="3"/>
    </row>
    <row r="448" spans="1:6" ht="12" customHeight="1" x14ac:dyDescent="0.2">
      <c r="A448" s="3"/>
      <c r="F448" s="3"/>
    </row>
    <row r="449" spans="1:6" ht="12" customHeight="1" x14ac:dyDescent="0.2">
      <c r="A449" s="3"/>
      <c r="F449" s="3"/>
    </row>
    <row r="450" spans="1:6" ht="12" customHeight="1" x14ac:dyDescent="0.2">
      <c r="A450" s="3"/>
      <c r="F450" s="3"/>
    </row>
    <row r="451" spans="1:6" ht="12" customHeight="1" x14ac:dyDescent="0.2">
      <c r="A451" s="3"/>
      <c r="F451" s="3"/>
    </row>
    <row r="452" spans="1:6" ht="12" customHeight="1" x14ac:dyDescent="0.2">
      <c r="A452" s="3"/>
      <c r="F452" s="3"/>
    </row>
    <row r="453" spans="1:6" ht="12" customHeight="1" x14ac:dyDescent="0.2">
      <c r="A453" s="3"/>
      <c r="F453" s="3"/>
    </row>
    <row r="454" spans="1:6" ht="12" customHeight="1" x14ac:dyDescent="0.2">
      <c r="A454" s="3"/>
      <c r="F454" s="3"/>
    </row>
    <row r="455" spans="1:6" ht="12" customHeight="1" x14ac:dyDescent="0.2">
      <c r="A455" s="3"/>
      <c r="F455" s="3"/>
    </row>
    <row r="456" spans="1:6" ht="12" customHeight="1" x14ac:dyDescent="0.2">
      <c r="A456" s="3"/>
      <c r="F456" s="3"/>
    </row>
    <row r="457" spans="1:6" ht="12" customHeight="1" x14ac:dyDescent="0.2">
      <c r="A457" s="3"/>
      <c r="F457" s="3"/>
    </row>
    <row r="458" spans="1:6" ht="12" customHeight="1" x14ac:dyDescent="0.2">
      <c r="A458" s="3"/>
      <c r="F458" s="3"/>
    </row>
    <row r="459" spans="1:6" ht="12" customHeight="1" x14ac:dyDescent="0.2">
      <c r="A459" s="3"/>
      <c r="F459" s="3"/>
    </row>
    <row r="460" spans="1:6" ht="12" customHeight="1" x14ac:dyDescent="0.2">
      <c r="A460" s="3"/>
      <c r="F460" s="3"/>
    </row>
    <row r="461" spans="1:6" ht="12" customHeight="1" x14ac:dyDescent="0.2">
      <c r="A461" s="3"/>
      <c r="F461" s="3"/>
    </row>
    <row r="462" spans="1:6" ht="12" customHeight="1" x14ac:dyDescent="0.2">
      <c r="A462" s="3"/>
      <c r="F462" s="3"/>
    </row>
    <row r="463" spans="1:6" ht="12" customHeight="1" x14ac:dyDescent="0.2">
      <c r="A463" s="3"/>
      <c r="F463" s="3"/>
    </row>
    <row r="464" spans="1:6" ht="12" customHeight="1" x14ac:dyDescent="0.2">
      <c r="A464" s="3"/>
      <c r="F464" s="3"/>
    </row>
    <row r="465" spans="1:6" ht="12" customHeight="1" x14ac:dyDescent="0.2">
      <c r="A465" s="3"/>
      <c r="F465" s="3"/>
    </row>
    <row r="466" spans="1:6" ht="12" customHeight="1" x14ac:dyDescent="0.2">
      <c r="A466" s="3"/>
      <c r="F466" s="3"/>
    </row>
    <row r="467" spans="1:6" ht="12" customHeight="1" x14ac:dyDescent="0.2">
      <c r="A467" s="3"/>
      <c r="F467" s="3"/>
    </row>
    <row r="468" spans="1:6" ht="12" customHeight="1" x14ac:dyDescent="0.2">
      <c r="A468" s="3"/>
      <c r="F468" s="3"/>
    </row>
    <row r="469" spans="1:6" ht="12" customHeight="1" x14ac:dyDescent="0.2">
      <c r="A469" s="3"/>
      <c r="F469" s="3"/>
    </row>
    <row r="470" spans="1:6" ht="12" customHeight="1" x14ac:dyDescent="0.2">
      <c r="A470" s="3"/>
      <c r="F470" s="3"/>
    </row>
    <row r="471" spans="1:6" ht="12" customHeight="1" x14ac:dyDescent="0.2">
      <c r="A471" s="3"/>
      <c r="F471" s="3"/>
    </row>
    <row r="472" spans="1:6" ht="12" customHeight="1" x14ac:dyDescent="0.2">
      <c r="A472" s="3"/>
      <c r="F472" s="3"/>
    </row>
    <row r="473" spans="1:6" ht="12" customHeight="1" x14ac:dyDescent="0.2">
      <c r="A473" s="3"/>
      <c r="F473" s="3"/>
    </row>
    <row r="474" spans="1:6" ht="12" customHeight="1" x14ac:dyDescent="0.2">
      <c r="A474" s="3"/>
      <c r="F474" s="3"/>
    </row>
    <row r="475" spans="1:6" ht="12" customHeight="1" x14ac:dyDescent="0.2">
      <c r="A475" s="3"/>
      <c r="F475" s="3"/>
    </row>
    <row r="476" spans="1:6" ht="12" customHeight="1" x14ac:dyDescent="0.2">
      <c r="A476" s="3"/>
      <c r="F476" s="3"/>
    </row>
    <row r="477" spans="1:6" ht="12" customHeight="1" x14ac:dyDescent="0.2">
      <c r="A477" s="3"/>
      <c r="F477" s="3"/>
    </row>
    <row r="478" spans="1:6" ht="12" customHeight="1" x14ac:dyDescent="0.2">
      <c r="A478" s="3"/>
      <c r="F478" s="3"/>
    </row>
    <row r="479" spans="1:6" ht="12" customHeight="1" x14ac:dyDescent="0.2">
      <c r="A479" s="3"/>
      <c r="F479" s="3"/>
    </row>
    <row r="480" spans="1:6" ht="12" customHeight="1" x14ac:dyDescent="0.2">
      <c r="A480" s="3"/>
      <c r="F480" s="3"/>
    </row>
    <row r="481" spans="1:6" ht="12" customHeight="1" x14ac:dyDescent="0.2">
      <c r="A481" s="3"/>
      <c r="F481" s="3"/>
    </row>
    <row r="482" spans="1:6" ht="12" customHeight="1" x14ac:dyDescent="0.2">
      <c r="A482" s="3"/>
      <c r="F482" s="3"/>
    </row>
    <row r="483" spans="1:6" ht="12" customHeight="1" x14ac:dyDescent="0.2">
      <c r="A483" s="3"/>
      <c r="F483" s="3"/>
    </row>
    <row r="484" spans="1:6" ht="12" customHeight="1" x14ac:dyDescent="0.2">
      <c r="A484" s="3"/>
      <c r="F484" s="3"/>
    </row>
    <row r="485" spans="1:6" ht="12" customHeight="1" x14ac:dyDescent="0.2">
      <c r="A485" s="3"/>
      <c r="F485" s="3"/>
    </row>
    <row r="486" spans="1:6" ht="12" customHeight="1" x14ac:dyDescent="0.2">
      <c r="A486" s="3"/>
      <c r="F486" s="3"/>
    </row>
    <row r="487" spans="1:6" ht="12" customHeight="1" x14ac:dyDescent="0.2">
      <c r="A487" s="3"/>
      <c r="F487" s="3"/>
    </row>
    <row r="488" spans="1:6" ht="12" customHeight="1" x14ac:dyDescent="0.2">
      <c r="A488" s="3"/>
      <c r="F488" s="3"/>
    </row>
    <row r="489" spans="1:6" ht="12" customHeight="1" x14ac:dyDescent="0.2">
      <c r="A489" s="3"/>
      <c r="F489" s="3"/>
    </row>
    <row r="490" spans="1:6" ht="12" customHeight="1" x14ac:dyDescent="0.2">
      <c r="A490" s="3"/>
      <c r="F490" s="3"/>
    </row>
    <row r="491" spans="1:6" ht="12" customHeight="1" x14ac:dyDescent="0.2">
      <c r="A491" s="3"/>
      <c r="F491" s="3"/>
    </row>
    <row r="492" spans="1:6" ht="12" customHeight="1" x14ac:dyDescent="0.2">
      <c r="A492" s="3"/>
      <c r="F492" s="3"/>
    </row>
    <row r="493" spans="1:6" ht="12" customHeight="1" x14ac:dyDescent="0.2">
      <c r="A493" s="3"/>
      <c r="F493" s="3"/>
    </row>
    <row r="494" spans="1:6" ht="12" customHeight="1" x14ac:dyDescent="0.2">
      <c r="A494" s="3"/>
      <c r="F494" s="3"/>
    </row>
    <row r="495" spans="1:6" ht="12" customHeight="1" x14ac:dyDescent="0.2">
      <c r="A495" s="3"/>
      <c r="F495" s="3"/>
    </row>
    <row r="496" spans="1:6" ht="12" customHeight="1" x14ac:dyDescent="0.2">
      <c r="A496" s="3"/>
      <c r="F496" s="3"/>
    </row>
    <row r="497" spans="1:6" ht="12" customHeight="1" x14ac:dyDescent="0.2">
      <c r="A497" s="3"/>
      <c r="F497" s="3"/>
    </row>
    <row r="498" spans="1:6" ht="12" customHeight="1" x14ac:dyDescent="0.2">
      <c r="A498" s="3"/>
      <c r="F498" s="3"/>
    </row>
    <row r="499" spans="1:6" ht="12" customHeight="1" x14ac:dyDescent="0.2">
      <c r="A499" s="3"/>
      <c r="F499" s="3"/>
    </row>
    <row r="500" spans="1:6" ht="12" customHeight="1" x14ac:dyDescent="0.2">
      <c r="A500" s="3"/>
      <c r="F500" s="3"/>
    </row>
    <row r="501" spans="1:6" ht="12" customHeight="1" x14ac:dyDescent="0.2">
      <c r="A501" s="3"/>
      <c r="F501" s="3"/>
    </row>
    <row r="502" spans="1:6" ht="12" customHeight="1" x14ac:dyDescent="0.2">
      <c r="A502" s="3"/>
      <c r="F502" s="3"/>
    </row>
    <row r="503" spans="1:6" ht="12" customHeight="1" x14ac:dyDescent="0.2">
      <c r="A503" s="3"/>
      <c r="F503" s="3"/>
    </row>
    <row r="504" spans="1:6" ht="12" customHeight="1" x14ac:dyDescent="0.2">
      <c r="A504" s="3"/>
      <c r="F504" s="3"/>
    </row>
    <row r="505" spans="1:6" ht="12" customHeight="1" x14ac:dyDescent="0.2">
      <c r="A505" s="3"/>
      <c r="F505" s="3"/>
    </row>
    <row r="506" spans="1:6" ht="12" customHeight="1" x14ac:dyDescent="0.2">
      <c r="A506" s="3"/>
      <c r="F506" s="3"/>
    </row>
    <row r="507" spans="1:6" ht="12" customHeight="1" x14ac:dyDescent="0.2">
      <c r="A507" s="3"/>
      <c r="F507" s="3"/>
    </row>
    <row r="508" spans="1:6" ht="12" customHeight="1" x14ac:dyDescent="0.2">
      <c r="A508" s="3"/>
      <c r="F508" s="3"/>
    </row>
    <row r="509" spans="1:6" ht="12" customHeight="1" x14ac:dyDescent="0.2">
      <c r="A509" s="3"/>
      <c r="F509" s="3"/>
    </row>
    <row r="510" spans="1:6" ht="12" customHeight="1" x14ac:dyDescent="0.2">
      <c r="A510" s="3"/>
      <c r="F510" s="3"/>
    </row>
    <row r="511" spans="1:6" ht="12" customHeight="1" x14ac:dyDescent="0.2">
      <c r="A511" s="3"/>
      <c r="F511" s="3"/>
    </row>
    <row r="512" spans="1:6" ht="12" customHeight="1" x14ac:dyDescent="0.2">
      <c r="A512" s="3"/>
      <c r="F512" s="3"/>
    </row>
    <row r="513" spans="1:6" ht="12" customHeight="1" x14ac:dyDescent="0.2">
      <c r="A513" s="3"/>
      <c r="F513" s="3"/>
    </row>
    <row r="514" spans="1:6" ht="12" customHeight="1" x14ac:dyDescent="0.2">
      <c r="A514" s="3"/>
      <c r="F514" s="3"/>
    </row>
    <row r="515" spans="1:6" ht="12" customHeight="1" x14ac:dyDescent="0.2">
      <c r="A515" s="3"/>
      <c r="F515" s="3"/>
    </row>
    <row r="516" spans="1:6" ht="12" customHeight="1" x14ac:dyDescent="0.2">
      <c r="A516" s="3"/>
      <c r="F516" s="3"/>
    </row>
    <row r="517" spans="1:6" ht="12" customHeight="1" x14ac:dyDescent="0.2">
      <c r="A517" s="3"/>
      <c r="F517" s="3"/>
    </row>
    <row r="518" spans="1:6" ht="12" customHeight="1" x14ac:dyDescent="0.2">
      <c r="A518" s="3"/>
      <c r="F518" s="3"/>
    </row>
    <row r="519" spans="1:6" ht="12" customHeight="1" x14ac:dyDescent="0.2">
      <c r="A519" s="3"/>
      <c r="F519" s="3"/>
    </row>
    <row r="520" spans="1:6" ht="12" customHeight="1" x14ac:dyDescent="0.2">
      <c r="A520" s="3"/>
      <c r="F520" s="3"/>
    </row>
    <row r="521" spans="1:6" ht="12" customHeight="1" x14ac:dyDescent="0.2">
      <c r="A521" s="3"/>
      <c r="F521" s="3"/>
    </row>
    <row r="522" spans="1:6" ht="12" customHeight="1" x14ac:dyDescent="0.2">
      <c r="A522" s="3"/>
      <c r="F522" s="3"/>
    </row>
    <row r="523" spans="1:6" ht="12" customHeight="1" x14ac:dyDescent="0.2">
      <c r="A523" s="3"/>
      <c r="F523" s="3"/>
    </row>
    <row r="524" spans="1:6" ht="12" customHeight="1" x14ac:dyDescent="0.2">
      <c r="A524" s="3"/>
      <c r="F524" s="3"/>
    </row>
    <row r="525" spans="1:6" ht="12" customHeight="1" x14ac:dyDescent="0.2">
      <c r="A525" s="3"/>
      <c r="F525" s="3"/>
    </row>
    <row r="526" spans="1:6" ht="12" customHeight="1" x14ac:dyDescent="0.2">
      <c r="A526" s="3"/>
      <c r="F526" s="3"/>
    </row>
    <row r="527" spans="1:6" ht="12" customHeight="1" x14ac:dyDescent="0.2">
      <c r="A527" s="3"/>
      <c r="F527" s="3"/>
    </row>
    <row r="528" spans="1:6" ht="12" customHeight="1" x14ac:dyDescent="0.2">
      <c r="A528" s="3"/>
      <c r="F528" s="3"/>
    </row>
    <row r="529" spans="1:6" ht="12" customHeight="1" x14ac:dyDescent="0.2">
      <c r="A529" s="3"/>
      <c r="F529" s="3"/>
    </row>
    <row r="530" spans="1:6" ht="12" customHeight="1" x14ac:dyDescent="0.2">
      <c r="A530" s="3"/>
      <c r="F530" s="3"/>
    </row>
    <row r="531" spans="1:6" ht="12" customHeight="1" x14ac:dyDescent="0.2">
      <c r="A531" s="3"/>
      <c r="F531" s="3"/>
    </row>
    <row r="532" spans="1:6" ht="12" customHeight="1" x14ac:dyDescent="0.2">
      <c r="A532" s="3"/>
      <c r="F532" s="3"/>
    </row>
    <row r="533" spans="1:6" ht="12" customHeight="1" x14ac:dyDescent="0.2">
      <c r="A533" s="3"/>
      <c r="F533" s="3"/>
    </row>
    <row r="534" spans="1:6" ht="12" customHeight="1" x14ac:dyDescent="0.2">
      <c r="A534" s="3"/>
      <c r="F534" s="3"/>
    </row>
    <row r="535" spans="1:6" ht="12" customHeight="1" x14ac:dyDescent="0.2">
      <c r="A535" s="3"/>
      <c r="F535" s="3"/>
    </row>
    <row r="536" spans="1:6" ht="12" customHeight="1" x14ac:dyDescent="0.2">
      <c r="A536" s="3"/>
      <c r="F536" s="3"/>
    </row>
    <row r="537" spans="1:6" ht="12" customHeight="1" x14ac:dyDescent="0.2">
      <c r="A537" s="3"/>
      <c r="F537" s="3"/>
    </row>
    <row r="538" spans="1:6" ht="12" customHeight="1" x14ac:dyDescent="0.2">
      <c r="A538" s="3"/>
      <c r="F538" s="3"/>
    </row>
    <row r="539" spans="1:6" ht="12" customHeight="1" x14ac:dyDescent="0.2">
      <c r="A539" s="3"/>
      <c r="F539" s="3"/>
    </row>
    <row r="540" spans="1:6" ht="12" customHeight="1" x14ac:dyDescent="0.2">
      <c r="A540" s="3"/>
      <c r="F540" s="3"/>
    </row>
    <row r="541" spans="1:6" ht="12" customHeight="1" x14ac:dyDescent="0.2">
      <c r="A541" s="3"/>
      <c r="F541" s="3"/>
    </row>
    <row r="542" spans="1:6" ht="12" customHeight="1" x14ac:dyDescent="0.2">
      <c r="A542" s="3"/>
      <c r="F542" s="3"/>
    </row>
    <row r="543" spans="1:6" ht="12" customHeight="1" x14ac:dyDescent="0.2">
      <c r="A543" s="3"/>
      <c r="F543" s="3"/>
    </row>
    <row r="544" spans="1:6" ht="12" customHeight="1" x14ac:dyDescent="0.2">
      <c r="A544" s="3"/>
      <c r="F544" s="3"/>
    </row>
    <row r="545" spans="1:6" ht="12" customHeight="1" x14ac:dyDescent="0.2">
      <c r="A545" s="3"/>
      <c r="F545" s="3"/>
    </row>
    <row r="546" spans="1:6" ht="12" customHeight="1" x14ac:dyDescent="0.2">
      <c r="A546" s="3"/>
      <c r="F546" s="3"/>
    </row>
    <row r="547" spans="1:6" ht="12" customHeight="1" x14ac:dyDescent="0.2">
      <c r="A547" s="3"/>
      <c r="F547" s="3"/>
    </row>
    <row r="548" spans="1:6" ht="12" customHeight="1" x14ac:dyDescent="0.2">
      <c r="A548" s="3"/>
      <c r="F548" s="3"/>
    </row>
    <row r="549" spans="1:6" ht="12" customHeight="1" x14ac:dyDescent="0.2">
      <c r="A549" s="3"/>
      <c r="F549" s="3"/>
    </row>
    <row r="550" spans="1:6" ht="12" customHeight="1" x14ac:dyDescent="0.2">
      <c r="A550" s="3"/>
      <c r="F550" s="3"/>
    </row>
    <row r="551" spans="1:6" ht="12" customHeight="1" x14ac:dyDescent="0.2">
      <c r="A551" s="3"/>
      <c r="F551" s="3"/>
    </row>
    <row r="552" spans="1:6" ht="12" customHeight="1" x14ac:dyDescent="0.2">
      <c r="A552" s="3"/>
      <c r="F552" s="3"/>
    </row>
    <row r="553" spans="1:6" ht="12" customHeight="1" x14ac:dyDescent="0.2">
      <c r="A553" s="3"/>
      <c r="F553" s="3"/>
    </row>
    <row r="554" spans="1:6" ht="12" customHeight="1" x14ac:dyDescent="0.2">
      <c r="A554" s="3"/>
      <c r="F554" s="3"/>
    </row>
    <row r="555" spans="1:6" ht="12" customHeight="1" x14ac:dyDescent="0.2">
      <c r="A555" s="3"/>
      <c r="F555" s="3"/>
    </row>
    <row r="556" spans="1:6" ht="12" customHeight="1" x14ac:dyDescent="0.2">
      <c r="A556" s="3"/>
      <c r="F556" s="3"/>
    </row>
    <row r="557" spans="1:6" ht="12" customHeight="1" x14ac:dyDescent="0.2">
      <c r="A557" s="3"/>
      <c r="F557" s="3"/>
    </row>
    <row r="558" spans="1:6" ht="12" customHeight="1" x14ac:dyDescent="0.2">
      <c r="A558" s="3"/>
      <c r="F558" s="3"/>
    </row>
    <row r="559" spans="1:6" ht="12" customHeight="1" x14ac:dyDescent="0.2">
      <c r="A559" s="3"/>
      <c r="F559" s="3"/>
    </row>
    <row r="560" spans="1:6" ht="12" customHeight="1" x14ac:dyDescent="0.2">
      <c r="A560" s="3"/>
      <c r="F560" s="3"/>
    </row>
    <row r="561" spans="1:6" ht="12" customHeight="1" x14ac:dyDescent="0.2">
      <c r="A561" s="3"/>
      <c r="F561" s="3"/>
    </row>
    <row r="562" spans="1:6" ht="12" customHeight="1" x14ac:dyDescent="0.2">
      <c r="A562" s="3"/>
      <c r="F562" s="3"/>
    </row>
    <row r="563" spans="1:6" ht="12" customHeight="1" x14ac:dyDescent="0.2">
      <c r="A563" s="3"/>
      <c r="F563" s="3"/>
    </row>
    <row r="564" spans="1:6" ht="12" customHeight="1" x14ac:dyDescent="0.2">
      <c r="A564" s="3"/>
      <c r="F564" s="3"/>
    </row>
    <row r="565" spans="1:6" ht="12" customHeight="1" x14ac:dyDescent="0.2">
      <c r="A565" s="3"/>
      <c r="F565" s="3"/>
    </row>
    <row r="566" spans="1:6" ht="12" customHeight="1" x14ac:dyDescent="0.2">
      <c r="A566" s="3"/>
      <c r="F566" s="3"/>
    </row>
    <row r="567" spans="1:6" ht="12" customHeight="1" x14ac:dyDescent="0.2">
      <c r="A567" s="3"/>
      <c r="F567" s="3"/>
    </row>
    <row r="568" spans="1:6" ht="12" customHeight="1" x14ac:dyDescent="0.2">
      <c r="A568" s="3"/>
      <c r="F568" s="3"/>
    </row>
    <row r="569" spans="1:6" ht="12" customHeight="1" x14ac:dyDescent="0.2">
      <c r="A569" s="3"/>
      <c r="F569" s="3"/>
    </row>
    <row r="570" spans="1:6" ht="12" customHeight="1" x14ac:dyDescent="0.2">
      <c r="A570" s="3"/>
      <c r="F570" s="3"/>
    </row>
    <row r="571" spans="1:6" ht="12" customHeight="1" x14ac:dyDescent="0.2">
      <c r="A571" s="3"/>
      <c r="F571" s="3"/>
    </row>
    <row r="572" spans="1:6" ht="12" customHeight="1" x14ac:dyDescent="0.2">
      <c r="A572" s="3"/>
      <c r="F572" s="3"/>
    </row>
    <row r="573" spans="1:6" ht="12" customHeight="1" x14ac:dyDescent="0.2">
      <c r="A573" s="3"/>
      <c r="F573" s="3"/>
    </row>
    <row r="574" spans="1:6" ht="12" customHeight="1" x14ac:dyDescent="0.2">
      <c r="A574" s="3"/>
      <c r="F574" s="3"/>
    </row>
    <row r="575" spans="1:6" ht="12" customHeight="1" x14ac:dyDescent="0.2">
      <c r="A575" s="3"/>
      <c r="F575" s="3"/>
    </row>
    <row r="576" spans="1:6" ht="12" customHeight="1" x14ac:dyDescent="0.2">
      <c r="A576" s="3"/>
      <c r="F576" s="3"/>
    </row>
    <row r="577" spans="1:6" ht="12" customHeight="1" x14ac:dyDescent="0.2">
      <c r="A577" s="3"/>
      <c r="F577" s="3"/>
    </row>
    <row r="578" spans="1:6" ht="12" customHeight="1" x14ac:dyDescent="0.2">
      <c r="A578" s="3"/>
      <c r="F578" s="3"/>
    </row>
    <row r="579" spans="1:6" ht="12" customHeight="1" x14ac:dyDescent="0.2">
      <c r="A579" s="3"/>
      <c r="F579" s="3"/>
    </row>
    <row r="580" spans="1:6" ht="12" customHeight="1" x14ac:dyDescent="0.2">
      <c r="A580" s="3"/>
      <c r="F580" s="3"/>
    </row>
    <row r="581" spans="1:6" ht="12" customHeight="1" x14ac:dyDescent="0.2">
      <c r="A581" s="3"/>
      <c r="F581" s="3"/>
    </row>
    <row r="582" spans="1:6" ht="12" customHeight="1" x14ac:dyDescent="0.2">
      <c r="A582" s="3"/>
      <c r="F582" s="3"/>
    </row>
    <row r="583" spans="1:6" ht="12" customHeight="1" x14ac:dyDescent="0.2">
      <c r="A583" s="3"/>
      <c r="F583" s="3"/>
    </row>
    <row r="584" spans="1:6" ht="12" customHeight="1" x14ac:dyDescent="0.2">
      <c r="A584" s="3"/>
      <c r="F584" s="3"/>
    </row>
    <row r="585" spans="1:6" ht="12" customHeight="1" x14ac:dyDescent="0.2">
      <c r="A585" s="3"/>
      <c r="F585" s="3"/>
    </row>
    <row r="586" spans="1:6" ht="12" customHeight="1" x14ac:dyDescent="0.2">
      <c r="A586" s="3"/>
      <c r="F586" s="3"/>
    </row>
    <row r="587" spans="1:6" ht="12" customHeight="1" x14ac:dyDescent="0.2">
      <c r="A587" s="3"/>
      <c r="F587" s="3"/>
    </row>
    <row r="588" spans="1:6" ht="12" customHeight="1" x14ac:dyDescent="0.2">
      <c r="A588" s="3"/>
      <c r="F588" s="3"/>
    </row>
    <row r="589" spans="1:6" ht="12" customHeight="1" x14ac:dyDescent="0.2">
      <c r="A589" s="3"/>
      <c r="F589" s="3"/>
    </row>
    <row r="590" spans="1:6" ht="12" customHeight="1" x14ac:dyDescent="0.2">
      <c r="A590" s="3"/>
      <c r="F590" s="3"/>
    </row>
    <row r="591" spans="1:6" ht="12" customHeight="1" x14ac:dyDescent="0.2">
      <c r="A591" s="3"/>
      <c r="F591" s="3"/>
    </row>
    <row r="592" spans="1:6" ht="12" customHeight="1" x14ac:dyDescent="0.2">
      <c r="A592" s="3"/>
      <c r="F592" s="3"/>
    </row>
    <row r="593" spans="1:6" ht="12" customHeight="1" x14ac:dyDescent="0.2">
      <c r="A593" s="3"/>
      <c r="F593" s="3"/>
    </row>
    <row r="594" spans="1:6" ht="12" customHeight="1" x14ac:dyDescent="0.2">
      <c r="A594" s="3"/>
      <c r="F594" s="3"/>
    </row>
    <row r="595" spans="1:6" ht="12" customHeight="1" x14ac:dyDescent="0.2">
      <c r="A595" s="3"/>
      <c r="F595" s="3"/>
    </row>
    <row r="596" spans="1:6" ht="12" customHeight="1" x14ac:dyDescent="0.2">
      <c r="A596" s="3"/>
      <c r="F596" s="3"/>
    </row>
    <row r="597" spans="1:6" ht="12" customHeight="1" x14ac:dyDescent="0.2">
      <c r="A597" s="3"/>
      <c r="F597" s="3"/>
    </row>
    <row r="598" spans="1:6" ht="12" customHeight="1" x14ac:dyDescent="0.2">
      <c r="A598" s="3"/>
      <c r="F598" s="3"/>
    </row>
    <row r="599" spans="1:6" ht="12" customHeight="1" x14ac:dyDescent="0.2">
      <c r="A599" s="3"/>
      <c r="F599" s="3"/>
    </row>
    <row r="600" spans="1:6" ht="12" customHeight="1" x14ac:dyDescent="0.2">
      <c r="A600" s="3"/>
      <c r="F600" s="3"/>
    </row>
    <row r="601" spans="1:6" ht="12" customHeight="1" x14ac:dyDescent="0.2">
      <c r="A601" s="3"/>
      <c r="F601" s="3"/>
    </row>
    <row r="602" spans="1:6" ht="12" customHeight="1" x14ac:dyDescent="0.2">
      <c r="A602" s="3"/>
      <c r="F602" s="3"/>
    </row>
    <row r="603" spans="1:6" ht="12" customHeight="1" x14ac:dyDescent="0.2">
      <c r="A603" s="3"/>
      <c r="F603" s="3"/>
    </row>
    <row r="604" spans="1:6" ht="12" customHeight="1" x14ac:dyDescent="0.2">
      <c r="A604" s="3"/>
      <c r="F604" s="3"/>
    </row>
    <row r="605" spans="1:6" ht="12" customHeight="1" x14ac:dyDescent="0.2">
      <c r="A605" s="3"/>
      <c r="F605" s="3"/>
    </row>
    <row r="606" spans="1:6" ht="12" customHeight="1" x14ac:dyDescent="0.2">
      <c r="A606" s="3"/>
      <c r="F606" s="3"/>
    </row>
    <row r="607" spans="1:6" ht="12" customHeight="1" x14ac:dyDescent="0.2">
      <c r="A607" s="3"/>
      <c r="F607" s="3"/>
    </row>
    <row r="608" spans="1:6" ht="12" customHeight="1" x14ac:dyDescent="0.2">
      <c r="A608" s="3"/>
      <c r="F608" s="3"/>
    </row>
    <row r="609" spans="1:6" ht="12" customHeight="1" x14ac:dyDescent="0.2">
      <c r="A609" s="3"/>
      <c r="F609" s="3"/>
    </row>
    <row r="610" spans="1:6" ht="12" customHeight="1" x14ac:dyDescent="0.2">
      <c r="A610" s="3"/>
      <c r="F610" s="3"/>
    </row>
    <row r="611" spans="1:6" ht="12" customHeight="1" x14ac:dyDescent="0.2">
      <c r="A611" s="3"/>
      <c r="F611" s="3"/>
    </row>
    <row r="612" spans="1:6" ht="12" customHeight="1" x14ac:dyDescent="0.2">
      <c r="A612" s="3"/>
      <c r="F612" s="3"/>
    </row>
    <row r="613" spans="1:6" ht="12" customHeight="1" x14ac:dyDescent="0.2">
      <c r="A613" s="3"/>
      <c r="F613" s="3"/>
    </row>
    <row r="614" spans="1:6" ht="12" customHeight="1" x14ac:dyDescent="0.2">
      <c r="A614" s="3"/>
      <c r="F614" s="3"/>
    </row>
    <row r="615" spans="1:6" ht="12" customHeight="1" x14ac:dyDescent="0.2">
      <c r="A615" s="3"/>
      <c r="F615" s="3"/>
    </row>
    <row r="616" spans="1:6" ht="12" customHeight="1" x14ac:dyDescent="0.2">
      <c r="A616" s="3"/>
      <c r="F616" s="3"/>
    </row>
    <row r="617" spans="1:6" ht="12" customHeight="1" x14ac:dyDescent="0.2">
      <c r="A617" s="3"/>
      <c r="F617" s="3"/>
    </row>
    <row r="618" spans="1:6" ht="12" customHeight="1" x14ac:dyDescent="0.2">
      <c r="A618" s="3"/>
      <c r="F618" s="3"/>
    </row>
    <row r="619" spans="1:6" ht="12" customHeight="1" x14ac:dyDescent="0.2">
      <c r="A619" s="3"/>
      <c r="F619" s="3"/>
    </row>
    <row r="620" spans="1:6" ht="12" customHeight="1" x14ac:dyDescent="0.2">
      <c r="A620" s="3"/>
      <c r="F620" s="3"/>
    </row>
    <row r="621" spans="1:6" ht="12" customHeight="1" x14ac:dyDescent="0.2">
      <c r="A621" s="3"/>
      <c r="F621" s="3"/>
    </row>
    <row r="622" spans="1:6" ht="12" customHeight="1" x14ac:dyDescent="0.2">
      <c r="A622" s="3"/>
      <c r="F622" s="3"/>
    </row>
    <row r="623" spans="1:6" ht="12" customHeight="1" x14ac:dyDescent="0.2">
      <c r="A623" s="3"/>
      <c r="F623" s="3"/>
    </row>
    <row r="624" spans="1:6" ht="12" customHeight="1" x14ac:dyDescent="0.2">
      <c r="A624" s="3"/>
      <c r="F624" s="3"/>
    </row>
    <row r="625" spans="1:6" ht="12" customHeight="1" x14ac:dyDescent="0.2">
      <c r="A625" s="3"/>
      <c r="F625" s="3"/>
    </row>
    <row r="626" spans="1:6" ht="12" customHeight="1" x14ac:dyDescent="0.2">
      <c r="A626" s="3"/>
      <c r="F626" s="3"/>
    </row>
    <row r="627" spans="1:6" ht="12" customHeight="1" x14ac:dyDescent="0.2">
      <c r="A627" s="3"/>
      <c r="F627" s="3"/>
    </row>
    <row r="628" spans="1:6" ht="12" customHeight="1" x14ac:dyDescent="0.2">
      <c r="A628" s="3"/>
      <c r="F628" s="3"/>
    </row>
    <row r="629" spans="1:6" ht="12" customHeight="1" x14ac:dyDescent="0.2">
      <c r="A629" s="3"/>
      <c r="F629" s="3"/>
    </row>
    <row r="630" spans="1:6" ht="12" customHeight="1" x14ac:dyDescent="0.2">
      <c r="A630" s="3"/>
      <c r="F630" s="3"/>
    </row>
    <row r="631" spans="1:6" ht="12" customHeight="1" x14ac:dyDescent="0.2">
      <c r="A631" s="3"/>
      <c r="F631" s="3"/>
    </row>
    <row r="632" spans="1:6" ht="12" customHeight="1" x14ac:dyDescent="0.2">
      <c r="A632" s="3"/>
      <c r="F632" s="3"/>
    </row>
    <row r="633" spans="1:6" ht="12" customHeight="1" x14ac:dyDescent="0.2">
      <c r="A633" s="3"/>
      <c r="F633" s="3"/>
    </row>
    <row r="634" spans="1:6" ht="12" customHeight="1" x14ac:dyDescent="0.2">
      <c r="A634" s="3"/>
      <c r="F634" s="3"/>
    </row>
    <row r="635" spans="1:6" ht="12" customHeight="1" x14ac:dyDescent="0.2">
      <c r="A635" s="3"/>
      <c r="F635" s="3"/>
    </row>
    <row r="636" spans="1:6" ht="12" customHeight="1" x14ac:dyDescent="0.2">
      <c r="A636" s="3"/>
      <c r="F636" s="3"/>
    </row>
    <row r="637" spans="1:6" ht="12" customHeight="1" x14ac:dyDescent="0.2">
      <c r="A637" s="3"/>
      <c r="F637" s="3"/>
    </row>
    <row r="638" spans="1:6" ht="12" customHeight="1" x14ac:dyDescent="0.2">
      <c r="A638" s="3"/>
      <c r="F638" s="3"/>
    </row>
    <row r="639" spans="1:6" ht="12" customHeight="1" x14ac:dyDescent="0.2">
      <c r="A639" s="3"/>
      <c r="F639" s="3"/>
    </row>
    <row r="640" spans="1:6" ht="12" customHeight="1" x14ac:dyDescent="0.2">
      <c r="A640" s="3"/>
      <c r="F640" s="3"/>
    </row>
    <row r="641" spans="1:6" ht="12" customHeight="1" x14ac:dyDescent="0.2">
      <c r="A641" s="3"/>
      <c r="F641" s="3"/>
    </row>
    <row r="642" spans="1:6" ht="12" customHeight="1" x14ac:dyDescent="0.2">
      <c r="A642" s="3"/>
      <c r="F642" s="3"/>
    </row>
    <row r="643" spans="1:6" ht="12" customHeight="1" x14ac:dyDescent="0.2">
      <c r="A643" s="3"/>
      <c r="F643" s="3"/>
    </row>
    <row r="644" spans="1:6" ht="12" customHeight="1" x14ac:dyDescent="0.2">
      <c r="A644" s="3"/>
      <c r="F644" s="3"/>
    </row>
    <row r="645" spans="1:6" ht="12" customHeight="1" x14ac:dyDescent="0.2">
      <c r="A645" s="3"/>
      <c r="F645" s="3"/>
    </row>
    <row r="646" spans="1:6" ht="12" customHeight="1" x14ac:dyDescent="0.2">
      <c r="A646" s="3"/>
      <c r="F646" s="3"/>
    </row>
    <row r="647" spans="1:6" ht="12" customHeight="1" x14ac:dyDescent="0.2">
      <c r="A647" s="3"/>
      <c r="F647" s="3"/>
    </row>
    <row r="648" spans="1:6" ht="12" customHeight="1" x14ac:dyDescent="0.2">
      <c r="A648" s="3"/>
      <c r="F648" s="3"/>
    </row>
    <row r="649" spans="1:6" ht="12" customHeight="1" x14ac:dyDescent="0.2">
      <c r="A649" s="3"/>
      <c r="F649" s="3"/>
    </row>
    <row r="650" spans="1:6" ht="12" customHeight="1" x14ac:dyDescent="0.2">
      <c r="A650" s="3"/>
      <c r="F650" s="3"/>
    </row>
    <row r="651" spans="1:6" ht="12" customHeight="1" x14ac:dyDescent="0.2">
      <c r="A651" s="3"/>
      <c r="F651" s="3"/>
    </row>
    <row r="652" spans="1:6" ht="12" customHeight="1" x14ac:dyDescent="0.2">
      <c r="A652" s="3"/>
      <c r="F652" s="3"/>
    </row>
    <row r="653" spans="1:6" ht="12" customHeight="1" x14ac:dyDescent="0.2">
      <c r="A653" s="3"/>
      <c r="F653" s="3"/>
    </row>
    <row r="654" spans="1:6" ht="12" customHeight="1" x14ac:dyDescent="0.2">
      <c r="A654" s="3"/>
      <c r="F654" s="3"/>
    </row>
    <row r="655" spans="1:6" ht="12" customHeight="1" x14ac:dyDescent="0.2">
      <c r="A655" s="3"/>
      <c r="F655" s="3"/>
    </row>
    <row r="656" spans="1:6" ht="12" customHeight="1" x14ac:dyDescent="0.2">
      <c r="A656" s="3"/>
      <c r="F656" s="3"/>
    </row>
    <row r="657" spans="1:6" ht="12" customHeight="1" x14ac:dyDescent="0.2">
      <c r="A657" s="3"/>
      <c r="F657" s="3"/>
    </row>
    <row r="658" spans="1:6" ht="12" customHeight="1" x14ac:dyDescent="0.2">
      <c r="A658" s="3"/>
      <c r="F658" s="3"/>
    </row>
    <row r="659" spans="1:6" ht="12" customHeight="1" x14ac:dyDescent="0.2">
      <c r="A659" s="3"/>
      <c r="F659" s="3"/>
    </row>
    <row r="660" spans="1:6" ht="12" customHeight="1" x14ac:dyDescent="0.2">
      <c r="A660" s="3"/>
      <c r="F660" s="3"/>
    </row>
    <row r="661" spans="1:6" ht="12" customHeight="1" x14ac:dyDescent="0.2">
      <c r="A661" s="3"/>
      <c r="F661" s="3"/>
    </row>
    <row r="662" spans="1:6" ht="12" customHeight="1" x14ac:dyDescent="0.2">
      <c r="A662" s="3"/>
      <c r="F662" s="3"/>
    </row>
    <row r="663" spans="1:6" ht="12" customHeight="1" x14ac:dyDescent="0.2">
      <c r="A663" s="3"/>
      <c r="F663" s="3"/>
    </row>
    <row r="664" spans="1:6" ht="12" customHeight="1" x14ac:dyDescent="0.2">
      <c r="A664" s="3"/>
      <c r="F664" s="3"/>
    </row>
    <row r="665" spans="1:6" ht="12" customHeight="1" x14ac:dyDescent="0.2">
      <c r="A665" s="3"/>
      <c r="F665" s="3"/>
    </row>
    <row r="666" spans="1:6" ht="12" customHeight="1" x14ac:dyDescent="0.2">
      <c r="A666" s="3"/>
      <c r="F666" s="3"/>
    </row>
    <row r="667" spans="1:6" ht="12" customHeight="1" x14ac:dyDescent="0.2">
      <c r="A667" s="3"/>
      <c r="F667" s="3"/>
    </row>
    <row r="668" spans="1:6" ht="12" customHeight="1" x14ac:dyDescent="0.2">
      <c r="A668" s="3"/>
      <c r="F668" s="3"/>
    </row>
    <row r="669" spans="1:6" ht="12" customHeight="1" x14ac:dyDescent="0.2">
      <c r="A669" s="3"/>
      <c r="F669" s="3"/>
    </row>
    <row r="670" spans="1:6" ht="12" customHeight="1" x14ac:dyDescent="0.2">
      <c r="A670" s="3"/>
      <c r="F670" s="3"/>
    </row>
    <row r="671" spans="1:6" ht="12" customHeight="1" x14ac:dyDescent="0.2">
      <c r="A671" s="3"/>
      <c r="F671" s="3"/>
    </row>
    <row r="672" spans="1:6" ht="12" customHeight="1" x14ac:dyDescent="0.2">
      <c r="A672" s="3"/>
      <c r="F672" s="3"/>
    </row>
    <row r="673" spans="1:6" ht="12" customHeight="1" x14ac:dyDescent="0.2">
      <c r="A673" s="3"/>
      <c r="F673" s="3"/>
    </row>
    <row r="674" spans="1:6" ht="12" customHeight="1" x14ac:dyDescent="0.2">
      <c r="A674" s="3"/>
      <c r="F674" s="3"/>
    </row>
    <row r="675" spans="1:6" ht="12" customHeight="1" x14ac:dyDescent="0.2">
      <c r="A675" s="3"/>
      <c r="F675" s="3"/>
    </row>
    <row r="676" spans="1:6" ht="12" customHeight="1" x14ac:dyDescent="0.2">
      <c r="A676" s="3"/>
      <c r="F676" s="3"/>
    </row>
    <row r="677" spans="1:6" ht="12" customHeight="1" x14ac:dyDescent="0.2">
      <c r="A677" s="3"/>
      <c r="F677" s="3"/>
    </row>
    <row r="678" spans="1:6" ht="12" customHeight="1" x14ac:dyDescent="0.2">
      <c r="A678" s="3"/>
      <c r="F678" s="3"/>
    </row>
    <row r="679" spans="1:6" ht="12" customHeight="1" x14ac:dyDescent="0.2">
      <c r="A679" s="3"/>
      <c r="F679" s="3"/>
    </row>
    <row r="680" spans="1:6" ht="12" customHeight="1" x14ac:dyDescent="0.2">
      <c r="A680" s="3"/>
      <c r="F680" s="3"/>
    </row>
    <row r="681" spans="1:6" ht="12" customHeight="1" x14ac:dyDescent="0.2">
      <c r="A681" s="3"/>
      <c r="F681" s="3"/>
    </row>
    <row r="682" spans="1:6" ht="12" customHeight="1" x14ac:dyDescent="0.2">
      <c r="A682" s="3"/>
      <c r="F682" s="3"/>
    </row>
    <row r="683" spans="1:6" ht="12" customHeight="1" x14ac:dyDescent="0.2">
      <c r="A683" s="3"/>
      <c r="F683" s="3"/>
    </row>
    <row r="684" spans="1:6" ht="12" customHeight="1" x14ac:dyDescent="0.2">
      <c r="A684" s="3"/>
      <c r="F684" s="3"/>
    </row>
    <row r="685" spans="1:6" ht="12" customHeight="1" x14ac:dyDescent="0.2">
      <c r="A685" s="3"/>
      <c r="F685" s="3"/>
    </row>
    <row r="686" spans="1:6" ht="12" customHeight="1" x14ac:dyDescent="0.2">
      <c r="A686" s="3"/>
      <c r="F686" s="3"/>
    </row>
    <row r="687" spans="1:6" ht="12" customHeight="1" x14ac:dyDescent="0.2">
      <c r="A687" s="3"/>
      <c r="F687" s="3"/>
    </row>
    <row r="688" spans="1:6" ht="12" customHeight="1" x14ac:dyDescent="0.2">
      <c r="A688" s="3"/>
      <c r="F688" s="3"/>
    </row>
    <row r="689" spans="1:6" ht="12" customHeight="1" x14ac:dyDescent="0.2">
      <c r="A689" s="3"/>
      <c r="F689" s="3"/>
    </row>
    <row r="690" spans="1:6" ht="12" customHeight="1" x14ac:dyDescent="0.2">
      <c r="A690" s="3"/>
      <c r="F690" s="3"/>
    </row>
    <row r="691" spans="1:6" ht="12" customHeight="1" x14ac:dyDescent="0.2">
      <c r="A691" s="3"/>
      <c r="F691" s="3"/>
    </row>
    <row r="692" spans="1:6" ht="12" customHeight="1" x14ac:dyDescent="0.2">
      <c r="A692" s="3"/>
      <c r="F692" s="3"/>
    </row>
    <row r="693" spans="1:6" ht="12" customHeight="1" x14ac:dyDescent="0.2">
      <c r="A693" s="3"/>
      <c r="F693" s="3"/>
    </row>
    <row r="694" spans="1:6" ht="12" customHeight="1" x14ac:dyDescent="0.2">
      <c r="A694" s="3"/>
      <c r="F694" s="3"/>
    </row>
    <row r="695" spans="1:6" ht="12" customHeight="1" x14ac:dyDescent="0.2">
      <c r="A695" s="3"/>
      <c r="F695" s="3"/>
    </row>
    <row r="696" spans="1:6" ht="12" customHeight="1" x14ac:dyDescent="0.2">
      <c r="A696" s="3"/>
      <c r="F696" s="3"/>
    </row>
    <row r="697" spans="1:6" ht="12" customHeight="1" x14ac:dyDescent="0.2">
      <c r="A697" s="3"/>
      <c r="F697" s="3"/>
    </row>
    <row r="698" spans="1:6" ht="12" customHeight="1" x14ac:dyDescent="0.2">
      <c r="A698" s="3"/>
      <c r="F698" s="3"/>
    </row>
    <row r="699" spans="1:6" ht="12" customHeight="1" x14ac:dyDescent="0.2">
      <c r="A699" s="3"/>
      <c r="F699" s="3"/>
    </row>
    <row r="700" spans="1:6" ht="12" customHeight="1" x14ac:dyDescent="0.2">
      <c r="A700" s="3"/>
      <c r="F700" s="3"/>
    </row>
    <row r="701" spans="1:6" ht="12" customHeight="1" x14ac:dyDescent="0.2">
      <c r="A701" s="3"/>
      <c r="F701" s="3"/>
    </row>
    <row r="702" spans="1:6" ht="12" customHeight="1" x14ac:dyDescent="0.2">
      <c r="A702" s="3"/>
      <c r="F702" s="3"/>
    </row>
    <row r="703" spans="1:6" ht="12" customHeight="1" x14ac:dyDescent="0.2">
      <c r="A703" s="3"/>
      <c r="F703" s="3"/>
    </row>
    <row r="704" spans="1:6" ht="12" customHeight="1" x14ac:dyDescent="0.2">
      <c r="A704" s="3"/>
      <c r="F704" s="3"/>
    </row>
    <row r="705" spans="1:6" ht="12" customHeight="1" x14ac:dyDescent="0.2">
      <c r="A705" s="3"/>
      <c r="F705" s="3"/>
    </row>
    <row r="706" spans="1:6" ht="12" customHeight="1" x14ac:dyDescent="0.2">
      <c r="A706" s="3"/>
      <c r="F706" s="3"/>
    </row>
    <row r="707" spans="1:6" ht="12" customHeight="1" x14ac:dyDescent="0.2">
      <c r="A707" s="3"/>
      <c r="F707" s="3"/>
    </row>
    <row r="708" spans="1:6" ht="12" customHeight="1" x14ac:dyDescent="0.2">
      <c r="A708" s="3"/>
      <c r="F708" s="3"/>
    </row>
    <row r="709" spans="1:6" ht="12" customHeight="1" x14ac:dyDescent="0.2">
      <c r="A709" s="3"/>
      <c r="F709" s="3"/>
    </row>
    <row r="710" spans="1:6" ht="12" customHeight="1" x14ac:dyDescent="0.2">
      <c r="A710" s="3"/>
      <c r="F710" s="3"/>
    </row>
    <row r="711" spans="1:6" ht="12" customHeight="1" x14ac:dyDescent="0.2">
      <c r="A711" s="3"/>
      <c r="F711" s="3"/>
    </row>
    <row r="712" spans="1:6" ht="12" customHeight="1" x14ac:dyDescent="0.2">
      <c r="A712" s="3"/>
      <c r="F712" s="3"/>
    </row>
    <row r="713" spans="1:6" ht="12" customHeight="1" x14ac:dyDescent="0.2">
      <c r="A713" s="3"/>
      <c r="F713" s="3"/>
    </row>
    <row r="714" spans="1:6" ht="12" customHeight="1" x14ac:dyDescent="0.2">
      <c r="A714" s="3"/>
      <c r="F714" s="3"/>
    </row>
    <row r="715" spans="1:6" ht="12" customHeight="1" x14ac:dyDescent="0.2">
      <c r="A715" s="3"/>
      <c r="F715" s="3"/>
    </row>
    <row r="716" spans="1:6" ht="12" customHeight="1" x14ac:dyDescent="0.2">
      <c r="A716" s="3"/>
      <c r="F716" s="3"/>
    </row>
    <row r="717" spans="1:6" ht="12" customHeight="1" x14ac:dyDescent="0.2">
      <c r="A717" s="3"/>
      <c r="F717" s="3"/>
    </row>
    <row r="718" spans="1:6" ht="12" customHeight="1" x14ac:dyDescent="0.2">
      <c r="A718" s="3"/>
      <c r="F718" s="3"/>
    </row>
    <row r="719" spans="1:6" ht="12" customHeight="1" x14ac:dyDescent="0.2">
      <c r="A719" s="3"/>
      <c r="F719" s="3"/>
    </row>
    <row r="720" spans="1:6" ht="12" customHeight="1" x14ac:dyDescent="0.2">
      <c r="A720" s="3"/>
      <c r="F720" s="3"/>
    </row>
    <row r="721" spans="1:6" ht="12" customHeight="1" x14ac:dyDescent="0.2">
      <c r="A721" s="3"/>
      <c r="F721" s="3"/>
    </row>
    <row r="722" spans="1:6" ht="12" customHeight="1" x14ac:dyDescent="0.2">
      <c r="A722" s="3"/>
      <c r="F722" s="3"/>
    </row>
    <row r="723" spans="1:6" ht="12" customHeight="1" x14ac:dyDescent="0.2">
      <c r="A723" s="3"/>
      <c r="F723" s="3"/>
    </row>
    <row r="724" spans="1:6" ht="12" customHeight="1" x14ac:dyDescent="0.2">
      <c r="A724" s="3"/>
      <c r="F724" s="3"/>
    </row>
    <row r="725" spans="1:6" ht="12" customHeight="1" x14ac:dyDescent="0.2">
      <c r="A725" s="3"/>
      <c r="F725" s="3"/>
    </row>
    <row r="726" spans="1:6" ht="12" customHeight="1" x14ac:dyDescent="0.2">
      <c r="A726" s="3"/>
      <c r="F726" s="3"/>
    </row>
    <row r="727" spans="1:6" ht="12" customHeight="1" x14ac:dyDescent="0.2">
      <c r="A727" s="3"/>
      <c r="F727" s="3"/>
    </row>
    <row r="728" spans="1:6" ht="12" customHeight="1" x14ac:dyDescent="0.2">
      <c r="A728" s="3"/>
      <c r="F728" s="3"/>
    </row>
    <row r="729" spans="1:6" ht="12" customHeight="1" x14ac:dyDescent="0.2">
      <c r="A729" s="3"/>
      <c r="F729" s="3"/>
    </row>
    <row r="730" spans="1:6" ht="12" customHeight="1" x14ac:dyDescent="0.2">
      <c r="A730" s="3"/>
      <c r="F730" s="3"/>
    </row>
    <row r="731" spans="1:6" ht="12" customHeight="1" x14ac:dyDescent="0.2">
      <c r="A731" s="3"/>
      <c r="F731" s="3"/>
    </row>
    <row r="732" spans="1:6" ht="12" customHeight="1" x14ac:dyDescent="0.2">
      <c r="A732" s="3"/>
      <c r="F732" s="3"/>
    </row>
    <row r="733" spans="1:6" ht="12" customHeight="1" x14ac:dyDescent="0.2">
      <c r="A733" s="3"/>
      <c r="F733" s="3"/>
    </row>
    <row r="734" spans="1:6" ht="12" customHeight="1" x14ac:dyDescent="0.2">
      <c r="A734" s="3"/>
      <c r="F734" s="3"/>
    </row>
    <row r="735" spans="1:6" ht="12" customHeight="1" x14ac:dyDescent="0.2">
      <c r="A735" s="3"/>
      <c r="F735" s="3"/>
    </row>
    <row r="736" spans="1:6" ht="12" customHeight="1" x14ac:dyDescent="0.2">
      <c r="A736" s="3"/>
      <c r="F736" s="3"/>
    </row>
    <row r="737" spans="1:6" ht="12" customHeight="1" x14ac:dyDescent="0.2">
      <c r="A737" s="3"/>
      <c r="F737" s="3"/>
    </row>
    <row r="738" spans="1:6" ht="12" customHeight="1" x14ac:dyDescent="0.2">
      <c r="A738" s="3"/>
      <c r="F738" s="3"/>
    </row>
    <row r="739" spans="1:6" ht="12" customHeight="1" x14ac:dyDescent="0.2">
      <c r="A739" s="3"/>
      <c r="F739" s="3"/>
    </row>
    <row r="740" spans="1:6" ht="12" customHeight="1" x14ac:dyDescent="0.2">
      <c r="A740" s="3"/>
      <c r="F740" s="3"/>
    </row>
    <row r="741" spans="1:6" ht="12" customHeight="1" x14ac:dyDescent="0.2">
      <c r="A741" s="3"/>
      <c r="F741" s="3"/>
    </row>
    <row r="742" spans="1:6" ht="12" customHeight="1" x14ac:dyDescent="0.2">
      <c r="A742" s="3"/>
      <c r="F742" s="3"/>
    </row>
    <row r="743" spans="1:6" ht="12" customHeight="1" x14ac:dyDescent="0.2">
      <c r="A743" s="3"/>
      <c r="F743" s="3"/>
    </row>
    <row r="744" spans="1:6" ht="12" customHeight="1" x14ac:dyDescent="0.2">
      <c r="A744" s="3"/>
      <c r="F744" s="3"/>
    </row>
    <row r="745" spans="1:6" ht="12" customHeight="1" x14ac:dyDescent="0.2">
      <c r="A745" s="3"/>
      <c r="F745" s="3"/>
    </row>
    <row r="746" spans="1:6" ht="12" customHeight="1" x14ac:dyDescent="0.2">
      <c r="A746" s="3"/>
      <c r="F746" s="3"/>
    </row>
    <row r="747" spans="1:6" ht="12" customHeight="1" x14ac:dyDescent="0.2">
      <c r="A747" s="3"/>
      <c r="F747" s="3"/>
    </row>
    <row r="748" spans="1:6" ht="12" customHeight="1" x14ac:dyDescent="0.2">
      <c r="A748" s="3"/>
      <c r="F748" s="3"/>
    </row>
    <row r="749" spans="1:6" ht="12" customHeight="1" x14ac:dyDescent="0.2">
      <c r="A749" s="3"/>
      <c r="F749" s="3"/>
    </row>
    <row r="750" spans="1:6" ht="12" customHeight="1" x14ac:dyDescent="0.2">
      <c r="A750" s="3"/>
      <c r="F750" s="3"/>
    </row>
    <row r="751" spans="1:6" ht="12" customHeight="1" x14ac:dyDescent="0.2">
      <c r="A751" s="3"/>
      <c r="F751" s="3"/>
    </row>
    <row r="752" spans="1:6" ht="12" customHeight="1" x14ac:dyDescent="0.2">
      <c r="A752" s="3"/>
      <c r="F752" s="3"/>
    </row>
    <row r="753" spans="1:6" ht="12" customHeight="1" x14ac:dyDescent="0.2">
      <c r="A753" s="3"/>
      <c r="F753" s="3"/>
    </row>
    <row r="754" spans="1:6" ht="12" customHeight="1" x14ac:dyDescent="0.2">
      <c r="A754" s="3"/>
      <c r="F754" s="3"/>
    </row>
    <row r="755" spans="1:6" ht="12" customHeight="1" x14ac:dyDescent="0.2">
      <c r="A755" s="3"/>
      <c r="F755" s="3"/>
    </row>
    <row r="756" spans="1:6" ht="12" customHeight="1" x14ac:dyDescent="0.2">
      <c r="A756" s="3"/>
      <c r="F756" s="3"/>
    </row>
    <row r="757" spans="1:6" ht="12" customHeight="1" x14ac:dyDescent="0.2">
      <c r="A757" s="3"/>
      <c r="F757" s="3"/>
    </row>
    <row r="758" spans="1:6" ht="12" customHeight="1" x14ac:dyDescent="0.2">
      <c r="A758" s="3"/>
      <c r="F758" s="3"/>
    </row>
    <row r="759" spans="1:6" ht="12" customHeight="1" x14ac:dyDescent="0.2">
      <c r="A759" s="3"/>
      <c r="F759" s="3"/>
    </row>
    <row r="760" spans="1:6" ht="12" customHeight="1" x14ac:dyDescent="0.2">
      <c r="A760" s="3"/>
      <c r="F760" s="3"/>
    </row>
    <row r="761" spans="1:6" ht="12" customHeight="1" x14ac:dyDescent="0.2">
      <c r="A761" s="3"/>
      <c r="F761" s="3"/>
    </row>
    <row r="762" spans="1:6" ht="12" customHeight="1" x14ac:dyDescent="0.2">
      <c r="A762" s="3"/>
      <c r="F762" s="3"/>
    </row>
    <row r="763" spans="1:6" ht="12" customHeight="1" x14ac:dyDescent="0.2">
      <c r="A763" s="3"/>
      <c r="F763" s="3"/>
    </row>
    <row r="764" spans="1:6" ht="12" customHeight="1" x14ac:dyDescent="0.2">
      <c r="A764" s="3"/>
      <c r="F764" s="3"/>
    </row>
    <row r="765" spans="1:6" ht="12" customHeight="1" x14ac:dyDescent="0.2">
      <c r="A765" s="3"/>
      <c r="F765" s="3"/>
    </row>
    <row r="766" spans="1:6" ht="12" customHeight="1" x14ac:dyDescent="0.2">
      <c r="A766" s="3"/>
      <c r="F766" s="3"/>
    </row>
    <row r="767" spans="1:6" ht="12" customHeight="1" x14ac:dyDescent="0.2">
      <c r="A767" s="3"/>
      <c r="F767" s="3"/>
    </row>
    <row r="768" spans="1:6" ht="12" customHeight="1" x14ac:dyDescent="0.2">
      <c r="A768" s="3"/>
      <c r="F768" s="3"/>
    </row>
    <row r="769" spans="1:6" ht="12" customHeight="1" x14ac:dyDescent="0.2">
      <c r="A769" s="3"/>
      <c r="F769" s="3"/>
    </row>
    <row r="770" spans="1:6" ht="12" customHeight="1" x14ac:dyDescent="0.2">
      <c r="A770" s="3"/>
      <c r="F770" s="3"/>
    </row>
    <row r="771" spans="1:6" ht="12" customHeight="1" x14ac:dyDescent="0.2">
      <c r="A771" s="3"/>
      <c r="F771" s="3"/>
    </row>
    <row r="772" spans="1:6" ht="12" customHeight="1" x14ac:dyDescent="0.2">
      <c r="A772" s="3"/>
      <c r="F772" s="3"/>
    </row>
    <row r="773" spans="1:6" ht="12" customHeight="1" x14ac:dyDescent="0.2">
      <c r="A773" s="3"/>
      <c r="F773" s="3"/>
    </row>
    <row r="774" spans="1:6" ht="12" customHeight="1" x14ac:dyDescent="0.2">
      <c r="A774" s="3"/>
      <c r="F774" s="3"/>
    </row>
    <row r="775" spans="1:6" ht="12" customHeight="1" x14ac:dyDescent="0.2">
      <c r="A775" s="3"/>
      <c r="F775" s="3"/>
    </row>
    <row r="776" spans="1:6" ht="12" customHeight="1" x14ac:dyDescent="0.2">
      <c r="A776" s="3"/>
      <c r="F776" s="3"/>
    </row>
    <row r="777" spans="1:6" ht="12" customHeight="1" x14ac:dyDescent="0.2">
      <c r="A777" s="3"/>
      <c r="F777" s="3"/>
    </row>
    <row r="778" spans="1:6" ht="12" customHeight="1" x14ac:dyDescent="0.2">
      <c r="A778" s="3"/>
      <c r="F778" s="3"/>
    </row>
    <row r="779" spans="1:6" ht="12" customHeight="1" x14ac:dyDescent="0.2">
      <c r="A779" s="3"/>
      <c r="F779" s="3"/>
    </row>
    <row r="780" spans="1:6" ht="12" customHeight="1" x14ac:dyDescent="0.2">
      <c r="A780" s="3"/>
      <c r="F780" s="3"/>
    </row>
    <row r="781" spans="1:6" ht="12" customHeight="1" x14ac:dyDescent="0.2">
      <c r="A781" s="3"/>
      <c r="F781" s="3"/>
    </row>
    <row r="782" spans="1:6" ht="12" customHeight="1" x14ac:dyDescent="0.2">
      <c r="A782" s="3"/>
      <c r="F782" s="3"/>
    </row>
    <row r="783" spans="1:6" ht="12" customHeight="1" x14ac:dyDescent="0.2">
      <c r="A783" s="3"/>
      <c r="F783" s="3"/>
    </row>
    <row r="784" spans="1:6" ht="12" customHeight="1" x14ac:dyDescent="0.2">
      <c r="A784" s="3"/>
      <c r="F784" s="3"/>
    </row>
    <row r="785" spans="1:6" ht="12" customHeight="1" x14ac:dyDescent="0.2">
      <c r="A785" s="3"/>
      <c r="F785" s="3"/>
    </row>
    <row r="786" spans="1:6" ht="12" customHeight="1" x14ac:dyDescent="0.2">
      <c r="A786" s="3"/>
      <c r="F786" s="3"/>
    </row>
    <row r="787" spans="1:6" ht="12" customHeight="1" x14ac:dyDescent="0.2">
      <c r="A787" s="3"/>
      <c r="F787" s="3"/>
    </row>
    <row r="788" spans="1:6" ht="12" customHeight="1" x14ac:dyDescent="0.2">
      <c r="A788" s="3"/>
      <c r="F788" s="3"/>
    </row>
    <row r="789" spans="1:6" ht="12" customHeight="1" x14ac:dyDescent="0.2">
      <c r="A789" s="3"/>
      <c r="F789" s="3"/>
    </row>
    <row r="790" spans="1:6" ht="12" customHeight="1" x14ac:dyDescent="0.2">
      <c r="A790" s="3"/>
      <c r="F790" s="3"/>
    </row>
    <row r="791" spans="1:6" ht="12" customHeight="1" x14ac:dyDescent="0.2">
      <c r="A791" s="3"/>
      <c r="F791" s="3"/>
    </row>
    <row r="792" spans="1:6" ht="12" customHeight="1" x14ac:dyDescent="0.2">
      <c r="A792" s="3"/>
      <c r="F792" s="3"/>
    </row>
    <row r="793" spans="1:6" ht="12" customHeight="1" x14ac:dyDescent="0.2">
      <c r="A793" s="3"/>
      <c r="F793" s="3"/>
    </row>
    <row r="794" spans="1:6" ht="12" customHeight="1" x14ac:dyDescent="0.2">
      <c r="A794" s="3"/>
      <c r="F794" s="3"/>
    </row>
    <row r="795" spans="1:6" ht="12" customHeight="1" x14ac:dyDescent="0.2">
      <c r="A795" s="3"/>
      <c r="F795" s="3"/>
    </row>
    <row r="796" spans="1:6" ht="12" customHeight="1" x14ac:dyDescent="0.2">
      <c r="A796" s="3"/>
      <c r="F796" s="3"/>
    </row>
    <row r="797" spans="1:6" ht="12" customHeight="1" x14ac:dyDescent="0.2">
      <c r="A797" s="3"/>
      <c r="F797" s="3"/>
    </row>
    <row r="798" spans="1:6" ht="12" customHeight="1" x14ac:dyDescent="0.2">
      <c r="A798" s="3"/>
      <c r="F798" s="3"/>
    </row>
    <row r="799" spans="1:6" ht="12" customHeight="1" x14ac:dyDescent="0.2">
      <c r="A799" s="3"/>
      <c r="F799" s="3"/>
    </row>
    <row r="800" spans="1:6" ht="12" customHeight="1" x14ac:dyDescent="0.2">
      <c r="A800" s="3"/>
      <c r="F800" s="3"/>
    </row>
    <row r="801" spans="1:6" ht="12" customHeight="1" x14ac:dyDescent="0.2">
      <c r="A801" s="3"/>
      <c r="F801" s="3"/>
    </row>
    <row r="802" spans="1:6" ht="12" customHeight="1" x14ac:dyDescent="0.2">
      <c r="A802" s="3"/>
      <c r="F802" s="3"/>
    </row>
    <row r="803" spans="1:6" ht="12" customHeight="1" x14ac:dyDescent="0.2">
      <c r="A803" s="3"/>
      <c r="F803" s="3"/>
    </row>
    <row r="804" spans="1:6" ht="12" customHeight="1" x14ac:dyDescent="0.2">
      <c r="A804" s="3"/>
      <c r="F804" s="3"/>
    </row>
    <row r="805" spans="1:6" ht="12" customHeight="1" x14ac:dyDescent="0.2">
      <c r="A805" s="3"/>
      <c r="F805" s="3"/>
    </row>
    <row r="806" spans="1:6" ht="12" customHeight="1" x14ac:dyDescent="0.2">
      <c r="A806" s="3"/>
      <c r="F806" s="3"/>
    </row>
    <row r="807" spans="1:6" ht="12" customHeight="1" x14ac:dyDescent="0.2">
      <c r="A807" s="3"/>
      <c r="F807" s="3"/>
    </row>
    <row r="808" spans="1:6" ht="12" customHeight="1" x14ac:dyDescent="0.2">
      <c r="A808" s="3"/>
      <c r="F808" s="3"/>
    </row>
    <row r="809" spans="1:6" ht="12" customHeight="1" x14ac:dyDescent="0.2">
      <c r="A809" s="3"/>
      <c r="F809" s="3"/>
    </row>
    <row r="810" spans="1:6" ht="12" customHeight="1" x14ac:dyDescent="0.2">
      <c r="A810" s="3"/>
      <c r="F810" s="3"/>
    </row>
    <row r="811" spans="1:6" ht="12" customHeight="1" x14ac:dyDescent="0.2">
      <c r="A811" s="3"/>
      <c r="F811" s="3"/>
    </row>
    <row r="812" spans="1:6" ht="12" customHeight="1" x14ac:dyDescent="0.2">
      <c r="A812" s="3"/>
      <c r="F812" s="3"/>
    </row>
    <row r="813" spans="1:6" ht="12" customHeight="1" x14ac:dyDescent="0.2">
      <c r="A813" s="3"/>
      <c r="F813" s="3"/>
    </row>
    <row r="814" spans="1:6" ht="12" customHeight="1" x14ac:dyDescent="0.2">
      <c r="A814" s="3"/>
      <c r="F814" s="3"/>
    </row>
    <row r="815" spans="1:6" ht="12" customHeight="1" x14ac:dyDescent="0.2">
      <c r="A815" s="3"/>
      <c r="F815" s="3"/>
    </row>
    <row r="816" spans="1:6" ht="12" customHeight="1" x14ac:dyDescent="0.2">
      <c r="A816" s="3"/>
      <c r="F816" s="3"/>
    </row>
    <row r="817" spans="1:6" ht="12" customHeight="1" x14ac:dyDescent="0.2">
      <c r="A817" s="3"/>
      <c r="F817" s="3"/>
    </row>
    <row r="818" spans="1:6" ht="12" customHeight="1" x14ac:dyDescent="0.2">
      <c r="A818" s="3"/>
      <c r="F818" s="3"/>
    </row>
    <row r="819" spans="1:6" ht="12" customHeight="1" x14ac:dyDescent="0.2">
      <c r="A819" s="3"/>
      <c r="F819" s="3"/>
    </row>
    <row r="820" spans="1:6" ht="12" customHeight="1" x14ac:dyDescent="0.2">
      <c r="A820" s="3"/>
      <c r="F820" s="3"/>
    </row>
    <row r="821" spans="1:6" ht="12" customHeight="1" x14ac:dyDescent="0.2">
      <c r="A821" s="3"/>
      <c r="F821" s="3"/>
    </row>
    <row r="822" spans="1:6" ht="12" customHeight="1" x14ac:dyDescent="0.2">
      <c r="A822" s="3"/>
      <c r="F822" s="3"/>
    </row>
    <row r="823" spans="1:6" ht="12" customHeight="1" x14ac:dyDescent="0.2">
      <c r="A823" s="3"/>
      <c r="F823" s="3"/>
    </row>
    <row r="824" spans="1:6" ht="12" customHeight="1" x14ac:dyDescent="0.2">
      <c r="A824" s="3"/>
      <c r="F824" s="3"/>
    </row>
    <row r="825" spans="1:6" ht="12" customHeight="1" x14ac:dyDescent="0.2">
      <c r="A825" s="3"/>
      <c r="F825" s="3"/>
    </row>
    <row r="826" spans="1:6" ht="12" customHeight="1" x14ac:dyDescent="0.2">
      <c r="A826" s="3"/>
      <c r="F826" s="3"/>
    </row>
    <row r="827" spans="1:6" ht="12" customHeight="1" x14ac:dyDescent="0.2">
      <c r="A827" s="3"/>
      <c r="F827" s="3"/>
    </row>
    <row r="828" spans="1:6" ht="12" customHeight="1" x14ac:dyDescent="0.2">
      <c r="A828" s="3"/>
      <c r="F828" s="3"/>
    </row>
    <row r="829" spans="1:6" ht="12" customHeight="1" x14ac:dyDescent="0.2">
      <c r="A829" s="3"/>
      <c r="F829" s="3"/>
    </row>
    <row r="830" spans="1:6" ht="12" customHeight="1" x14ac:dyDescent="0.2">
      <c r="A830" s="3"/>
      <c r="F830" s="3"/>
    </row>
    <row r="831" spans="1:6" ht="12" customHeight="1" x14ac:dyDescent="0.2">
      <c r="A831" s="3"/>
      <c r="F831" s="3"/>
    </row>
    <row r="832" spans="1:6" ht="12" customHeight="1" x14ac:dyDescent="0.2">
      <c r="A832" s="3"/>
      <c r="F832" s="3"/>
    </row>
    <row r="833" spans="1:6" ht="12" customHeight="1" x14ac:dyDescent="0.2">
      <c r="A833" s="3"/>
      <c r="F833" s="3"/>
    </row>
    <row r="834" spans="1:6" ht="12" customHeight="1" x14ac:dyDescent="0.2">
      <c r="A834" s="3"/>
      <c r="F834" s="3"/>
    </row>
    <row r="835" spans="1:6" ht="12" customHeight="1" x14ac:dyDescent="0.2">
      <c r="A835" s="3"/>
      <c r="F835" s="3"/>
    </row>
    <row r="836" spans="1:6" ht="12" customHeight="1" x14ac:dyDescent="0.2">
      <c r="A836" s="3"/>
      <c r="F836" s="3"/>
    </row>
    <row r="837" spans="1:6" ht="12" customHeight="1" x14ac:dyDescent="0.2">
      <c r="A837" s="3"/>
      <c r="F837" s="3"/>
    </row>
    <row r="838" spans="1:6" ht="12" customHeight="1" x14ac:dyDescent="0.2">
      <c r="A838" s="3"/>
      <c r="F838" s="3"/>
    </row>
    <row r="839" spans="1:6" ht="12" customHeight="1" x14ac:dyDescent="0.2">
      <c r="A839" s="3"/>
      <c r="F839" s="3"/>
    </row>
    <row r="840" spans="1:6" ht="12" customHeight="1" x14ac:dyDescent="0.2">
      <c r="A840" s="3"/>
      <c r="F840" s="3"/>
    </row>
    <row r="841" spans="1:6" ht="12" customHeight="1" x14ac:dyDescent="0.2">
      <c r="A841" s="3"/>
      <c r="F841" s="3"/>
    </row>
    <row r="842" spans="1:6" ht="12" customHeight="1" x14ac:dyDescent="0.2">
      <c r="A842" s="3"/>
      <c r="F842" s="3"/>
    </row>
    <row r="843" spans="1:6" ht="12" customHeight="1" x14ac:dyDescent="0.2">
      <c r="A843" s="3"/>
      <c r="F843" s="3"/>
    </row>
    <row r="844" spans="1:6" ht="12" customHeight="1" x14ac:dyDescent="0.2">
      <c r="A844" s="3"/>
      <c r="F844" s="3"/>
    </row>
    <row r="845" spans="1:6" ht="12" customHeight="1" x14ac:dyDescent="0.2">
      <c r="A845" s="3"/>
      <c r="F845" s="3"/>
    </row>
    <row r="846" spans="1:6" ht="12" customHeight="1" x14ac:dyDescent="0.2">
      <c r="A846" s="3"/>
      <c r="F846" s="3"/>
    </row>
    <row r="847" spans="1:6" ht="12" customHeight="1" x14ac:dyDescent="0.2">
      <c r="A847" s="3"/>
      <c r="F847" s="3"/>
    </row>
    <row r="848" spans="1:6" ht="12" customHeight="1" x14ac:dyDescent="0.2">
      <c r="A848" s="3"/>
      <c r="F848" s="3"/>
    </row>
    <row r="849" spans="1:6" ht="12" customHeight="1" x14ac:dyDescent="0.2">
      <c r="A849" s="3"/>
      <c r="F849" s="3"/>
    </row>
    <row r="850" spans="1:6" ht="12" customHeight="1" x14ac:dyDescent="0.2">
      <c r="A850" s="3"/>
      <c r="F850" s="3"/>
    </row>
    <row r="851" spans="1:6" ht="12" customHeight="1" x14ac:dyDescent="0.2">
      <c r="A851" s="3"/>
      <c r="F851" s="3"/>
    </row>
    <row r="852" spans="1:6" ht="12" customHeight="1" x14ac:dyDescent="0.2">
      <c r="A852" s="3"/>
      <c r="F852" s="3"/>
    </row>
    <row r="853" spans="1:6" ht="12" customHeight="1" x14ac:dyDescent="0.2">
      <c r="A853" s="3"/>
      <c r="F853" s="3"/>
    </row>
    <row r="854" spans="1:6" ht="12" customHeight="1" x14ac:dyDescent="0.2">
      <c r="A854" s="3"/>
      <c r="F854" s="3"/>
    </row>
    <row r="855" spans="1:6" ht="12" customHeight="1" x14ac:dyDescent="0.2">
      <c r="A855" s="3"/>
      <c r="F855" s="3"/>
    </row>
    <row r="856" spans="1:6" ht="12" customHeight="1" x14ac:dyDescent="0.2">
      <c r="A856" s="3"/>
      <c r="F856" s="3"/>
    </row>
    <row r="857" spans="1:6" ht="12" customHeight="1" x14ac:dyDescent="0.2">
      <c r="A857" s="3"/>
      <c r="F857" s="3"/>
    </row>
    <row r="858" spans="1:6" ht="12" customHeight="1" x14ac:dyDescent="0.2">
      <c r="A858" s="3"/>
      <c r="F858" s="3"/>
    </row>
    <row r="859" spans="1:6" ht="12" customHeight="1" x14ac:dyDescent="0.2">
      <c r="A859" s="3"/>
      <c r="F859" s="3"/>
    </row>
    <row r="860" spans="1:6" ht="12" customHeight="1" x14ac:dyDescent="0.2">
      <c r="A860" s="3"/>
      <c r="F860" s="3"/>
    </row>
    <row r="861" spans="1:6" ht="12" customHeight="1" x14ac:dyDescent="0.2">
      <c r="A861" s="3"/>
      <c r="F861" s="3"/>
    </row>
    <row r="862" spans="1:6" ht="12" customHeight="1" x14ac:dyDescent="0.2">
      <c r="A862" s="3"/>
      <c r="F862" s="3"/>
    </row>
    <row r="863" spans="1:6" ht="12" customHeight="1" x14ac:dyDescent="0.2">
      <c r="A863" s="3"/>
      <c r="F863" s="3"/>
    </row>
    <row r="864" spans="1:6" ht="12" customHeight="1" x14ac:dyDescent="0.2">
      <c r="A864" s="3"/>
      <c r="F864" s="3"/>
    </row>
    <row r="865" spans="1:6" ht="12" customHeight="1" x14ac:dyDescent="0.2">
      <c r="A865" s="3"/>
      <c r="F865" s="3"/>
    </row>
    <row r="866" spans="1:6" ht="12" customHeight="1" x14ac:dyDescent="0.2">
      <c r="A866" s="3"/>
      <c r="F866" s="3"/>
    </row>
    <row r="867" spans="1:6" ht="12" customHeight="1" x14ac:dyDescent="0.2">
      <c r="A867" s="3"/>
      <c r="F867" s="3"/>
    </row>
    <row r="868" spans="1:6" ht="12" customHeight="1" x14ac:dyDescent="0.2">
      <c r="A868" s="3"/>
      <c r="F868" s="3"/>
    </row>
    <row r="869" spans="1:6" ht="12" customHeight="1" x14ac:dyDescent="0.2">
      <c r="A869" s="3"/>
      <c r="F869" s="3"/>
    </row>
    <row r="870" spans="1:6" ht="12" customHeight="1" x14ac:dyDescent="0.2">
      <c r="A870" s="3"/>
      <c r="F870" s="3"/>
    </row>
    <row r="871" spans="1:6" ht="12" customHeight="1" x14ac:dyDescent="0.2">
      <c r="A871" s="3"/>
      <c r="F871" s="3"/>
    </row>
    <row r="872" spans="1:6" ht="12" customHeight="1" x14ac:dyDescent="0.2">
      <c r="A872" s="3"/>
      <c r="F872" s="3"/>
    </row>
    <row r="873" spans="1:6" ht="12" customHeight="1" x14ac:dyDescent="0.2">
      <c r="A873" s="3"/>
      <c r="F873" s="3"/>
    </row>
    <row r="874" spans="1:6" ht="12" customHeight="1" x14ac:dyDescent="0.2">
      <c r="A874" s="3"/>
      <c r="F874" s="3"/>
    </row>
    <row r="875" spans="1:6" ht="12" customHeight="1" x14ac:dyDescent="0.2">
      <c r="A875" s="3"/>
      <c r="F875" s="3"/>
    </row>
    <row r="876" spans="1:6" ht="12" customHeight="1" x14ac:dyDescent="0.2">
      <c r="A876" s="3"/>
      <c r="F876" s="3"/>
    </row>
    <row r="877" spans="1:6" ht="12" customHeight="1" x14ac:dyDescent="0.2">
      <c r="A877" s="3"/>
      <c r="F877" s="3"/>
    </row>
    <row r="878" spans="1:6" ht="12" customHeight="1" x14ac:dyDescent="0.2">
      <c r="A878" s="3"/>
      <c r="F878" s="3"/>
    </row>
    <row r="879" spans="1:6" ht="12" customHeight="1" x14ac:dyDescent="0.2">
      <c r="A879" s="3"/>
      <c r="F879" s="3"/>
    </row>
    <row r="880" spans="1:6" ht="12" customHeight="1" x14ac:dyDescent="0.2">
      <c r="A880" s="3"/>
      <c r="F880" s="3"/>
    </row>
    <row r="881" spans="1:6" ht="12" customHeight="1" x14ac:dyDescent="0.2">
      <c r="A881" s="3"/>
      <c r="F881" s="3"/>
    </row>
    <row r="882" spans="1:6" ht="12" customHeight="1" x14ac:dyDescent="0.2">
      <c r="A882" s="3"/>
      <c r="F882" s="3"/>
    </row>
    <row r="883" spans="1:6" ht="12" customHeight="1" x14ac:dyDescent="0.2">
      <c r="A883" s="3"/>
      <c r="F883" s="3"/>
    </row>
    <row r="884" spans="1:6" ht="12" customHeight="1" x14ac:dyDescent="0.2">
      <c r="A884" s="3"/>
      <c r="F884" s="3"/>
    </row>
    <row r="885" spans="1:6" ht="12" customHeight="1" x14ac:dyDescent="0.2">
      <c r="A885" s="3"/>
      <c r="F885" s="3"/>
    </row>
    <row r="886" spans="1:6" ht="12" customHeight="1" x14ac:dyDescent="0.2">
      <c r="A886" s="3"/>
      <c r="F886" s="3"/>
    </row>
    <row r="887" spans="1:6" ht="12" customHeight="1" x14ac:dyDescent="0.2">
      <c r="A887" s="3"/>
      <c r="F887" s="3"/>
    </row>
    <row r="888" spans="1:6" ht="12" customHeight="1" x14ac:dyDescent="0.2">
      <c r="A888" s="3"/>
      <c r="F888" s="3"/>
    </row>
    <row r="889" spans="1:6" ht="12" customHeight="1" x14ac:dyDescent="0.2">
      <c r="A889" s="3"/>
      <c r="F889" s="3"/>
    </row>
    <row r="890" spans="1:6" ht="12" customHeight="1" x14ac:dyDescent="0.2">
      <c r="A890" s="3"/>
      <c r="F890" s="3"/>
    </row>
    <row r="891" spans="1:6" ht="12" customHeight="1" x14ac:dyDescent="0.2">
      <c r="A891" s="3"/>
      <c r="F891" s="3"/>
    </row>
    <row r="892" spans="1:6" ht="12" customHeight="1" x14ac:dyDescent="0.2">
      <c r="A892" s="3"/>
      <c r="F892" s="3"/>
    </row>
    <row r="893" spans="1:6" ht="12" customHeight="1" x14ac:dyDescent="0.2">
      <c r="A893" s="3"/>
      <c r="F893" s="3"/>
    </row>
    <row r="894" spans="1:6" ht="12" customHeight="1" x14ac:dyDescent="0.2">
      <c r="A894" s="3"/>
      <c r="F894" s="3"/>
    </row>
    <row r="895" spans="1:6" ht="12" customHeight="1" x14ac:dyDescent="0.2">
      <c r="A895" s="3"/>
      <c r="F895" s="3"/>
    </row>
    <row r="896" spans="1:6" ht="12" customHeight="1" x14ac:dyDescent="0.2">
      <c r="A896" s="3"/>
      <c r="F896" s="3"/>
    </row>
    <row r="897" spans="1:6" ht="12" customHeight="1" x14ac:dyDescent="0.2">
      <c r="A897" s="3"/>
      <c r="F897" s="3"/>
    </row>
    <row r="898" spans="1:6" ht="12" customHeight="1" x14ac:dyDescent="0.2">
      <c r="A898" s="3"/>
      <c r="F898" s="3"/>
    </row>
    <row r="899" spans="1:6" ht="12" customHeight="1" x14ac:dyDescent="0.2">
      <c r="A899" s="3"/>
      <c r="F899" s="3"/>
    </row>
    <row r="900" spans="1:6" ht="12" customHeight="1" x14ac:dyDescent="0.2">
      <c r="A900" s="3"/>
      <c r="F900" s="3"/>
    </row>
    <row r="901" spans="1:6" ht="12" customHeight="1" x14ac:dyDescent="0.2">
      <c r="A901" s="3"/>
      <c r="F901" s="3"/>
    </row>
    <row r="902" spans="1:6" ht="12" customHeight="1" x14ac:dyDescent="0.2">
      <c r="A902" s="3"/>
      <c r="F902" s="3"/>
    </row>
    <row r="903" spans="1:6" ht="12" customHeight="1" x14ac:dyDescent="0.2">
      <c r="A903" s="3"/>
      <c r="F903" s="3"/>
    </row>
    <row r="904" spans="1:6" ht="12" customHeight="1" x14ac:dyDescent="0.2">
      <c r="A904" s="3"/>
      <c r="F904" s="3"/>
    </row>
    <row r="905" spans="1:6" ht="12" customHeight="1" x14ac:dyDescent="0.2">
      <c r="A905" s="3"/>
      <c r="F905" s="3"/>
    </row>
    <row r="906" spans="1:6" ht="12" customHeight="1" x14ac:dyDescent="0.2">
      <c r="A906" s="3"/>
      <c r="F906" s="3"/>
    </row>
    <row r="907" spans="1:6" ht="12" customHeight="1" x14ac:dyDescent="0.2">
      <c r="A907" s="3"/>
      <c r="F907" s="3"/>
    </row>
    <row r="908" spans="1:6" ht="12" customHeight="1" x14ac:dyDescent="0.2">
      <c r="A908" s="3"/>
      <c r="F908" s="3"/>
    </row>
    <row r="909" spans="1:6" ht="12" customHeight="1" x14ac:dyDescent="0.2">
      <c r="A909" s="3"/>
      <c r="F909" s="3"/>
    </row>
    <row r="910" spans="1:6" ht="12" customHeight="1" x14ac:dyDescent="0.2">
      <c r="A910" s="3"/>
      <c r="F910" s="3"/>
    </row>
    <row r="911" spans="1:6" ht="12" customHeight="1" x14ac:dyDescent="0.2">
      <c r="A911" s="3"/>
      <c r="F911" s="3"/>
    </row>
    <row r="912" spans="1:6" ht="12" customHeight="1" x14ac:dyDescent="0.2">
      <c r="A912" s="3"/>
      <c r="F912" s="3"/>
    </row>
    <row r="913" spans="1:6" ht="12" customHeight="1" x14ac:dyDescent="0.2">
      <c r="A913" s="3"/>
      <c r="F913" s="3"/>
    </row>
    <row r="914" spans="1:6" ht="12" customHeight="1" x14ac:dyDescent="0.2">
      <c r="A914" s="3"/>
      <c r="F914" s="3"/>
    </row>
    <row r="915" spans="1:6" ht="12" customHeight="1" x14ac:dyDescent="0.2">
      <c r="A915" s="3"/>
      <c r="F915" s="3"/>
    </row>
    <row r="916" spans="1:6" ht="12" customHeight="1" x14ac:dyDescent="0.2">
      <c r="A916" s="3"/>
      <c r="F916" s="3"/>
    </row>
    <row r="917" spans="1:6" ht="12" customHeight="1" x14ac:dyDescent="0.2">
      <c r="A917" s="3"/>
      <c r="F917" s="3"/>
    </row>
    <row r="918" spans="1:6" ht="12" customHeight="1" x14ac:dyDescent="0.2">
      <c r="A918" s="3"/>
      <c r="F918" s="3"/>
    </row>
    <row r="919" spans="1:6" ht="12" customHeight="1" x14ac:dyDescent="0.2">
      <c r="A919" s="3"/>
      <c r="F919" s="3"/>
    </row>
    <row r="920" spans="1:6" ht="12" customHeight="1" x14ac:dyDescent="0.2">
      <c r="A920" s="3"/>
      <c r="F920" s="3"/>
    </row>
    <row r="921" spans="1:6" ht="12" customHeight="1" x14ac:dyDescent="0.2">
      <c r="A921" s="3"/>
      <c r="F921" s="3"/>
    </row>
    <row r="922" spans="1:6" ht="12" customHeight="1" x14ac:dyDescent="0.2">
      <c r="A922" s="3"/>
      <c r="F922" s="3"/>
    </row>
    <row r="923" spans="1:6" ht="12" customHeight="1" x14ac:dyDescent="0.2">
      <c r="A923" s="3"/>
      <c r="F923" s="3"/>
    </row>
    <row r="924" spans="1:6" ht="12" customHeight="1" x14ac:dyDescent="0.2">
      <c r="A924" s="3"/>
      <c r="F924" s="3"/>
    </row>
    <row r="925" spans="1:6" ht="12" customHeight="1" x14ac:dyDescent="0.2">
      <c r="A925" s="3"/>
      <c r="F925" s="3"/>
    </row>
    <row r="926" spans="1:6" ht="12" customHeight="1" x14ac:dyDescent="0.2">
      <c r="A926" s="3"/>
      <c r="F926" s="3"/>
    </row>
    <row r="927" spans="1:6" ht="12" customHeight="1" x14ac:dyDescent="0.2">
      <c r="A927" s="3"/>
      <c r="F927" s="3"/>
    </row>
    <row r="928" spans="1:6" ht="12" customHeight="1" x14ac:dyDescent="0.2">
      <c r="A928" s="3"/>
      <c r="F928" s="3"/>
    </row>
    <row r="929" spans="1:6" ht="12" customHeight="1" x14ac:dyDescent="0.2">
      <c r="A929" s="3"/>
      <c r="F929" s="3"/>
    </row>
    <row r="930" spans="1:6" ht="12" customHeight="1" x14ac:dyDescent="0.2">
      <c r="A930" s="3"/>
      <c r="F930" s="3"/>
    </row>
    <row r="931" spans="1:6" ht="12" customHeight="1" x14ac:dyDescent="0.2">
      <c r="A931" s="3"/>
      <c r="F931" s="3"/>
    </row>
    <row r="932" spans="1:6" ht="12" customHeight="1" x14ac:dyDescent="0.2">
      <c r="A932" s="3"/>
      <c r="F932" s="3"/>
    </row>
    <row r="933" spans="1:6" ht="12" customHeight="1" x14ac:dyDescent="0.2">
      <c r="A933" s="3"/>
      <c r="F933" s="3"/>
    </row>
    <row r="934" spans="1:6" ht="12" customHeight="1" x14ac:dyDescent="0.2">
      <c r="A934" s="3"/>
      <c r="F934" s="3"/>
    </row>
    <row r="935" spans="1:6" ht="12" customHeight="1" x14ac:dyDescent="0.2">
      <c r="A935" s="3"/>
      <c r="F935" s="3"/>
    </row>
    <row r="936" spans="1:6" ht="12" customHeight="1" x14ac:dyDescent="0.2">
      <c r="A936" s="3"/>
      <c r="F936" s="3"/>
    </row>
    <row r="937" spans="1:6" ht="12" customHeight="1" x14ac:dyDescent="0.2">
      <c r="A937" s="3"/>
      <c r="F937" s="3"/>
    </row>
    <row r="938" spans="1:6" ht="12" customHeight="1" x14ac:dyDescent="0.2">
      <c r="A938" s="3"/>
      <c r="F938" s="3"/>
    </row>
    <row r="939" spans="1:6" ht="12" customHeight="1" x14ac:dyDescent="0.2">
      <c r="A939" s="3"/>
      <c r="F939" s="3"/>
    </row>
    <row r="940" spans="1:6" ht="12" customHeight="1" x14ac:dyDescent="0.2">
      <c r="A940" s="3"/>
      <c r="F940" s="3"/>
    </row>
    <row r="941" spans="1:6" ht="12" customHeight="1" x14ac:dyDescent="0.2">
      <c r="A941" s="3"/>
      <c r="F941" s="3"/>
    </row>
    <row r="942" spans="1:6" ht="12" customHeight="1" x14ac:dyDescent="0.2">
      <c r="A942" s="3"/>
      <c r="F942" s="3"/>
    </row>
    <row r="943" spans="1:6" ht="12" customHeight="1" x14ac:dyDescent="0.2">
      <c r="A943" s="3"/>
      <c r="F943" s="3"/>
    </row>
    <row r="944" spans="1:6" ht="12" customHeight="1" x14ac:dyDescent="0.2">
      <c r="A944" s="3"/>
      <c r="F944" s="3"/>
    </row>
    <row r="945" spans="1:6" ht="12" customHeight="1" x14ac:dyDescent="0.2">
      <c r="A945" s="3"/>
      <c r="F945" s="3"/>
    </row>
    <row r="946" spans="1:6" ht="12" customHeight="1" x14ac:dyDescent="0.2">
      <c r="A946" s="3"/>
      <c r="F946" s="3"/>
    </row>
    <row r="947" spans="1:6" ht="12" customHeight="1" x14ac:dyDescent="0.2">
      <c r="A947" s="3"/>
      <c r="F947" s="3"/>
    </row>
    <row r="948" spans="1:6" ht="12" customHeight="1" x14ac:dyDescent="0.2">
      <c r="A948" s="3"/>
      <c r="F948" s="3"/>
    </row>
    <row r="949" spans="1:6" ht="12" customHeight="1" x14ac:dyDescent="0.2">
      <c r="A949" s="3"/>
      <c r="F949" s="3"/>
    </row>
    <row r="950" spans="1:6" ht="12" customHeight="1" x14ac:dyDescent="0.2">
      <c r="A950" s="3"/>
      <c r="F950" s="3"/>
    </row>
    <row r="951" spans="1:6" ht="12" customHeight="1" x14ac:dyDescent="0.2">
      <c r="A951" s="3"/>
      <c r="F951" s="3"/>
    </row>
    <row r="952" spans="1:6" ht="12" customHeight="1" x14ac:dyDescent="0.2">
      <c r="A952" s="3"/>
      <c r="F952" s="3"/>
    </row>
    <row r="953" spans="1:6" ht="12" customHeight="1" x14ac:dyDescent="0.2">
      <c r="A953" s="3"/>
      <c r="F953" s="3"/>
    </row>
    <row r="954" spans="1:6" ht="12" customHeight="1" x14ac:dyDescent="0.2">
      <c r="A954" s="3"/>
      <c r="F954" s="3"/>
    </row>
    <row r="955" spans="1:6" ht="12" customHeight="1" x14ac:dyDescent="0.2">
      <c r="A955" s="3"/>
      <c r="F955" s="3"/>
    </row>
    <row r="956" spans="1:6" ht="12" customHeight="1" x14ac:dyDescent="0.2">
      <c r="A956" s="3"/>
      <c r="F956" s="3"/>
    </row>
    <row r="957" spans="1:6" ht="12" customHeight="1" x14ac:dyDescent="0.2">
      <c r="A957" s="3"/>
      <c r="F957" s="3"/>
    </row>
    <row r="958" spans="1:6" ht="12" customHeight="1" x14ac:dyDescent="0.2">
      <c r="A958" s="3"/>
      <c r="F958" s="3"/>
    </row>
    <row r="959" spans="1:6" ht="12" customHeight="1" x14ac:dyDescent="0.2">
      <c r="A959" s="3"/>
      <c r="F959" s="3"/>
    </row>
    <row r="960" spans="1:6" ht="12" customHeight="1" x14ac:dyDescent="0.2">
      <c r="A960" s="3"/>
      <c r="F960" s="3"/>
    </row>
    <row r="961" spans="1:6" ht="12" customHeight="1" x14ac:dyDescent="0.2">
      <c r="A961" s="3"/>
      <c r="F961" s="3"/>
    </row>
    <row r="962" spans="1:6" ht="12" customHeight="1" x14ac:dyDescent="0.2">
      <c r="A962" s="3"/>
      <c r="F962" s="3"/>
    </row>
    <row r="963" spans="1:6" ht="12" customHeight="1" x14ac:dyDescent="0.2">
      <c r="A963" s="3"/>
      <c r="F963" s="3"/>
    </row>
    <row r="964" spans="1:6" ht="12" customHeight="1" x14ac:dyDescent="0.2">
      <c r="A964" s="3"/>
      <c r="F964" s="3"/>
    </row>
    <row r="965" spans="1:6" ht="12" customHeight="1" x14ac:dyDescent="0.2">
      <c r="A965" s="3"/>
      <c r="F965" s="3"/>
    </row>
    <row r="966" spans="1:6" ht="12" customHeight="1" x14ac:dyDescent="0.2">
      <c r="A966" s="3"/>
      <c r="F966" s="3"/>
    </row>
    <row r="967" spans="1:6" ht="12" customHeight="1" x14ac:dyDescent="0.2">
      <c r="A967" s="3"/>
      <c r="F967" s="3"/>
    </row>
    <row r="968" spans="1:6" ht="12" customHeight="1" x14ac:dyDescent="0.2">
      <c r="A968" s="3"/>
      <c r="F968" s="3"/>
    </row>
    <row r="969" spans="1:6" ht="12" customHeight="1" x14ac:dyDescent="0.2">
      <c r="A969" s="3"/>
      <c r="F969" s="3"/>
    </row>
    <row r="970" spans="1:6" ht="12" customHeight="1" x14ac:dyDescent="0.2">
      <c r="A970" s="3"/>
      <c r="F970" s="3"/>
    </row>
    <row r="971" spans="1:6" ht="12" customHeight="1" x14ac:dyDescent="0.2">
      <c r="A971" s="3"/>
      <c r="F971" s="3"/>
    </row>
    <row r="972" spans="1:6" ht="12" customHeight="1" x14ac:dyDescent="0.2">
      <c r="A972" s="3"/>
      <c r="F972" s="3"/>
    </row>
    <row r="973" spans="1:6" ht="12" customHeight="1" x14ac:dyDescent="0.2">
      <c r="A973" s="3"/>
      <c r="F973" s="3"/>
    </row>
    <row r="974" spans="1:6" ht="12" customHeight="1" x14ac:dyDescent="0.2">
      <c r="A974" s="3"/>
      <c r="F974" s="3"/>
    </row>
    <row r="975" spans="1:6" ht="12" customHeight="1" x14ac:dyDescent="0.2">
      <c r="A975" s="3"/>
      <c r="F975" s="3"/>
    </row>
    <row r="976" spans="1:6" ht="12" customHeight="1" x14ac:dyDescent="0.2">
      <c r="A976" s="3"/>
      <c r="F976" s="3"/>
    </row>
    <row r="977" spans="1:6" ht="12" customHeight="1" x14ac:dyDescent="0.2">
      <c r="A977" s="3"/>
      <c r="F977" s="3"/>
    </row>
    <row r="978" spans="1:6" ht="12" customHeight="1" x14ac:dyDescent="0.2">
      <c r="A978" s="3"/>
      <c r="F978" s="3"/>
    </row>
    <row r="979" spans="1:6" ht="12" customHeight="1" x14ac:dyDescent="0.2">
      <c r="A979" s="3"/>
      <c r="F979" s="3"/>
    </row>
    <row r="980" spans="1:6" ht="12" customHeight="1" x14ac:dyDescent="0.2">
      <c r="A980" s="3"/>
      <c r="F980" s="3"/>
    </row>
    <row r="981" spans="1:6" ht="12" customHeight="1" x14ac:dyDescent="0.2">
      <c r="A981" s="3"/>
      <c r="F981" s="3"/>
    </row>
    <row r="982" spans="1:6" ht="12" customHeight="1" x14ac:dyDescent="0.2">
      <c r="A982" s="3"/>
      <c r="F982" s="3"/>
    </row>
    <row r="983" spans="1:6" ht="12" customHeight="1" x14ac:dyDescent="0.2">
      <c r="A983" s="3"/>
      <c r="F983" s="3"/>
    </row>
    <row r="984" spans="1:6" ht="12" customHeight="1" x14ac:dyDescent="0.2">
      <c r="A984" s="3"/>
      <c r="F984" s="3"/>
    </row>
    <row r="985" spans="1:6" ht="12" customHeight="1" x14ac:dyDescent="0.2">
      <c r="A985" s="3"/>
      <c r="F985" s="3"/>
    </row>
    <row r="986" spans="1:6" ht="12" customHeight="1" x14ac:dyDescent="0.2">
      <c r="A986" s="3"/>
      <c r="F986" s="3"/>
    </row>
    <row r="987" spans="1:6" ht="12" customHeight="1" x14ac:dyDescent="0.2">
      <c r="A987" s="3"/>
      <c r="F987" s="3"/>
    </row>
    <row r="988" spans="1:6" ht="12" customHeight="1" x14ac:dyDescent="0.2">
      <c r="A988" s="3"/>
      <c r="F988" s="3"/>
    </row>
    <row r="989" spans="1:6" ht="12" customHeight="1" x14ac:dyDescent="0.2">
      <c r="A989" s="3"/>
      <c r="F989" s="3"/>
    </row>
    <row r="990" spans="1:6" ht="12" customHeight="1" x14ac:dyDescent="0.2">
      <c r="A990" s="3"/>
      <c r="F990" s="3"/>
    </row>
    <row r="991" spans="1:6" ht="12" customHeight="1" x14ac:dyDescent="0.2">
      <c r="A991" s="3"/>
      <c r="F991" s="3"/>
    </row>
    <row r="992" spans="1:6" ht="12" customHeight="1" x14ac:dyDescent="0.2">
      <c r="A992" s="3"/>
      <c r="F992" s="3"/>
    </row>
    <row r="993" spans="1:6" ht="12" customHeight="1" x14ac:dyDescent="0.2">
      <c r="A993" s="3"/>
      <c r="F993" s="3"/>
    </row>
    <row r="994" spans="1:6" ht="12" customHeight="1" x14ac:dyDescent="0.2">
      <c r="A994" s="3"/>
      <c r="F994" s="3"/>
    </row>
    <row r="995" spans="1:6" ht="12" customHeight="1" x14ac:dyDescent="0.2">
      <c r="A995" s="3"/>
      <c r="F995" s="3"/>
    </row>
    <row r="996" spans="1:6" ht="12" customHeight="1" x14ac:dyDescent="0.2">
      <c r="A996" s="3"/>
      <c r="F996" s="3"/>
    </row>
    <row r="997" spans="1:6" ht="12" customHeight="1" x14ac:dyDescent="0.2">
      <c r="A997" s="3"/>
      <c r="F997" s="3"/>
    </row>
    <row r="998" spans="1:6" ht="12" customHeight="1" x14ac:dyDescent="0.2">
      <c r="A998" s="3"/>
      <c r="F998" s="3"/>
    </row>
    <row r="999" spans="1:6" ht="12" customHeight="1" x14ac:dyDescent="0.2">
      <c r="A999" s="3"/>
      <c r="F999" s="3"/>
    </row>
    <row r="1000" spans="1:6" ht="12" customHeight="1" x14ac:dyDescent="0.2">
      <c r="A1000" s="3"/>
      <c r="F1000" s="3"/>
    </row>
  </sheetData>
  <autoFilter ref="A1:E1000" xr:uid="{00000000-0009-0000-0000-000000000000}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49"/>
  <sheetViews>
    <sheetView workbookViewId="0">
      <selection activeCell="L1" sqref="L1"/>
    </sheetView>
  </sheetViews>
  <sheetFormatPr baseColWidth="10" defaultColWidth="12.5703125" defaultRowHeight="15.75" customHeight="1" x14ac:dyDescent="0.2"/>
  <cols>
    <col min="1" max="1" width="24.42578125" bestFit="1" customWidth="1"/>
    <col min="2" max="2" width="24.42578125" customWidth="1"/>
    <col min="3" max="3" width="30.85546875" bestFit="1" customWidth="1"/>
    <col min="4" max="4" width="17.85546875" customWidth="1"/>
    <col min="5" max="5" width="23.5703125" bestFit="1" customWidth="1"/>
    <col min="6" max="6" width="23.5703125" customWidth="1"/>
    <col min="7" max="7" width="22" bestFit="1" customWidth="1"/>
    <col min="8" max="8" width="29.42578125" bestFit="1" customWidth="1"/>
    <col min="9" max="9" width="20.5703125" bestFit="1" customWidth="1"/>
    <col min="10" max="10" width="24.5703125" bestFit="1" customWidth="1"/>
    <col min="11" max="26" width="8.5703125" customWidth="1"/>
  </cols>
  <sheetData>
    <row r="1" spans="1:11" ht="12" customHeight="1" x14ac:dyDescent="0.2">
      <c r="A1" s="20" t="s">
        <v>166</v>
      </c>
      <c r="B1" s="1" t="s">
        <v>153</v>
      </c>
      <c r="C1" s="21" t="s">
        <v>2534</v>
      </c>
      <c r="D1" s="2" t="s">
        <v>154</v>
      </c>
      <c r="E1" s="1" t="s">
        <v>155</v>
      </c>
      <c r="F1" s="21" t="s">
        <v>2723</v>
      </c>
      <c r="G1" s="1" t="s">
        <v>156</v>
      </c>
      <c r="H1" s="21" t="s">
        <v>157</v>
      </c>
      <c r="I1" s="20" t="s">
        <v>2122</v>
      </c>
      <c r="J1" s="20" t="s">
        <v>2829</v>
      </c>
      <c r="K1" s="20" t="s">
        <v>2820</v>
      </c>
    </row>
    <row r="2" spans="1:11" ht="12" customHeight="1" x14ac:dyDescent="0.2">
      <c r="A2" t="s">
        <v>2127</v>
      </c>
      <c r="B2" s="17">
        <v>44654</v>
      </c>
      <c r="C2" s="6" t="s">
        <v>168</v>
      </c>
      <c r="D2" s="7">
        <v>142634985</v>
      </c>
      <c r="E2" s="3">
        <v>5540246188047</v>
      </c>
      <c r="F2" s="3" t="str">
        <f>VLOOKUP(E2,'Catégorie des articles'!$A$2:$E$163,4,FALSE)</f>
        <v>EMBALLAGES</v>
      </c>
      <c r="G2" s="22">
        <v>44696</v>
      </c>
      <c r="H2" s="7">
        <v>116</v>
      </c>
      <c r="I2" s="25">
        <f>IFERROR(VLOOKUP(A2,Réception!$A$2:$G$2159,7,FALSE),"0")</f>
        <v>116</v>
      </c>
      <c r="J2">
        <f>I2/H2</f>
        <v>1</v>
      </c>
      <c r="K2" s="31">
        <f>J2</f>
        <v>1</v>
      </c>
    </row>
    <row r="3" spans="1:11" ht="12" customHeight="1" x14ac:dyDescent="0.2">
      <c r="A3" t="s">
        <v>177</v>
      </c>
      <c r="B3" s="17">
        <v>44655</v>
      </c>
      <c r="C3" s="6" t="s">
        <v>167</v>
      </c>
      <c r="D3" s="7">
        <v>142634989</v>
      </c>
      <c r="E3" s="3">
        <v>5540246174174</v>
      </c>
      <c r="F3" s="3" t="str">
        <f>VLOOKUP(E3,'Catégorie des articles'!$A$2:$E$163,4,FALSE)</f>
        <v>CREMERIE</v>
      </c>
      <c r="G3" s="22">
        <v>44657</v>
      </c>
      <c r="H3" s="7">
        <v>47</v>
      </c>
      <c r="I3" s="25" t="str">
        <f>IFERROR(VLOOKUP(A3,Réception!$A$2:$G$2159,7,FALSE),"0")</f>
        <v>0</v>
      </c>
      <c r="J3">
        <f t="shared" ref="J3:J66" si="0">I3/H3</f>
        <v>0</v>
      </c>
      <c r="K3" s="31">
        <f t="shared" ref="K3:K66" si="1">J3</f>
        <v>0</v>
      </c>
    </row>
    <row r="4" spans="1:11" ht="12" customHeight="1" x14ac:dyDescent="0.2">
      <c r="A4" t="s">
        <v>178</v>
      </c>
      <c r="B4" s="17">
        <v>44655</v>
      </c>
      <c r="C4" s="6" t="s">
        <v>167</v>
      </c>
      <c r="D4" s="7">
        <v>142634990</v>
      </c>
      <c r="E4" s="3">
        <v>5540246193316</v>
      </c>
      <c r="F4" s="3" t="str">
        <f>VLOOKUP(E4,'Catégorie des articles'!$A$2:$E$163,4,FALSE)</f>
        <v>BOULANGERIE</v>
      </c>
      <c r="G4" s="22">
        <v>44658</v>
      </c>
      <c r="H4" s="7">
        <v>446</v>
      </c>
      <c r="I4" s="25" t="str">
        <f>IFERROR(VLOOKUP(A4,Réception!$A$2:$G$2159,7,FALSE),"0")</f>
        <v>0</v>
      </c>
      <c r="J4">
        <f t="shared" si="0"/>
        <v>0</v>
      </c>
      <c r="K4" s="31">
        <f t="shared" si="1"/>
        <v>0</v>
      </c>
    </row>
    <row r="5" spans="1:11" ht="12" customHeight="1" x14ac:dyDescent="0.2">
      <c r="A5" t="s">
        <v>179</v>
      </c>
      <c r="B5" s="17">
        <v>44656</v>
      </c>
      <c r="C5" s="6" t="s">
        <v>167</v>
      </c>
      <c r="D5" s="7">
        <v>142635006</v>
      </c>
      <c r="E5" s="3">
        <v>5540246192505</v>
      </c>
      <c r="F5" s="3" t="str">
        <f>VLOOKUP(E5,'Catégorie des articles'!$A$2:$E$163,4,FALSE)</f>
        <v>MIX LEGUMES</v>
      </c>
      <c r="G5" s="22">
        <v>44669</v>
      </c>
      <c r="H5" s="7">
        <v>18338</v>
      </c>
      <c r="I5" s="25" t="str">
        <f>IFERROR(VLOOKUP(A5,Réception!$A$2:$G$2159,7,FALSE),"0")</f>
        <v>0</v>
      </c>
      <c r="J5">
        <f t="shared" si="0"/>
        <v>0</v>
      </c>
      <c r="K5" s="31">
        <f t="shared" si="1"/>
        <v>0</v>
      </c>
    </row>
    <row r="6" spans="1:11" ht="12" customHeight="1" x14ac:dyDescent="0.2">
      <c r="A6" t="s">
        <v>180</v>
      </c>
      <c r="B6" s="17">
        <v>44656</v>
      </c>
      <c r="C6" s="6" t="s">
        <v>167</v>
      </c>
      <c r="D6" s="7">
        <v>142635013</v>
      </c>
      <c r="E6" s="3">
        <v>5540246171933</v>
      </c>
      <c r="F6" s="3" t="str">
        <f>VLOOKUP(E6,'Catégorie des articles'!$A$2:$E$163,4,FALSE)</f>
        <v>CREMERIE</v>
      </c>
      <c r="G6" s="22">
        <v>44658</v>
      </c>
      <c r="H6" s="7">
        <v>279</v>
      </c>
      <c r="I6" s="25" t="str">
        <f>IFERROR(VLOOKUP(A6,Réception!$A$2:$G$2159,7,FALSE),"0")</f>
        <v>0</v>
      </c>
      <c r="J6">
        <f t="shared" si="0"/>
        <v>0</v>
      </c>
      <c r="K6" s="31">
        <f t="shared" si="1"/>
        <v>0</v>
      </c>
    </row>
    <row r="7" spans="1:11" ht="12" customHeight="1" x14ac:dyDescent="0.2">
      <c r="A7" t="s">
        <v>181</v>
      </c>
      <c r="B7" s="18">
        <v>44656</v>
      </c>
      <c r="C7" s="6" t="s">
        <v>167</v>
      </c>
      <c r="D7" s="9">
        <v>142635013</v>
      </c>
      <c r="E7" s="3">
        <v>5540246172669</v>
      </c>
      <c r="F7" s="3" t="str">
        <f>VLOOKUP(E7,'Catégorie des articles'!$A$2:$E$163,4,FALSE)</f>
        <v>CREMERIE</v>
      </c>
      <c r="G7" s="23">
        <v>44658</v>
      </c>
      <c r="H7" s="9">
        <v>140</v>
      </c>
      <c r="I7" s="25" t="str">
        <f>IFERROR(VLOOKUP(A7,Réception!$A$2:$G$2159,7,FALSE),"0")</f>
        <v>0</v>
      </c>
      <c r="J7">
        <f t="shared" si="0"/>
        <v>0</v>
      </c>
      <c r="K7" s="31">
        <f t="shared" si="1"/>
        <v>0</v>
      </c>
    </row>
    <row r="8" spans="1:11" ht="12" customHeight="1" x14ac:dyDescent="0.2">
      <c r="A8" t="s">
        <v>182</v>
      </c>
      <c r="B8" s="18">
        <v>44656</v>
      </c>
      <c r="C8" s="6" t="s">
        <v>167</v>
      </c>
      <c r="D8" s="9">
        <v>142635013</v>
      </c>
      <c r="E8" s="3">
        <v>5540246176294</v>
      </c>
      <c r="F8" s="3" t="str">
        <f>VLOOKUP(E8,'Catégorie des articles'!$A$2:$E$163,4,FALSE)</f>
        <v>CREMERIE</v>
      </c>
      <c r="G8" s="23">
        <v>44658</v>
      </c>
      <c r="H8" s="9">
        <v>2228</v>
      </c>
      <c r="I8" s="25" t="str">
        <f>IFERROR(VLOOKUP(A8,Réception!$A$2:$G$2159,7,FALSE),"0")</f>
        <v>0</v>
      </c>
      <c r="J8">
        <f t="shared" si="0"/>
        <v>0</v>
      </c>
      <c r="K8" s="31">
        <f t="shared" si="1"/>
        <v>0</v>
      </c>
    </row>
    <row r="9" spans="1:11" ht="12" customHeight="1" x14ac:dyDescent="0.2">
      <c r="A9" t="s">
        <v>183</v>
      </c>
      <c r="B9" s="17">
        <v>44656</v>
      </c>
      <c r="C9" s="6" t="s">
        <v>167</v>
      </c>
      <c r="D9" s="7">
        <v>142635013</v>
      </c>
      <c r="E9" s="3">
        <v>5540246176295</v>
      </c>
      <c r="F9" s="3" t="str">
        <f>VLOOKUP(E9,'Catégorie des articles'!$A$2:$E$163,4,FALSE)</f>
        <v>CREMERIE</v>
      </c>
      <c r="G9" s="22">
        <v>44658</v>
      </c>
      <c r="H9" s="7">
        <v>5568</v>
      </c>
      <c r="I9" s="25" t="str">
        <f>IFERROR(VLOOKUP(A9,Réception!$A$2:$G$2159,7,FALSE),"0")</f>
        <v>0</v>
      </c>
      <c r="J9">
        <f t="shared" si="0"/>
        <v>0</v>
      </c>
      <c r="K9" s="31">
        <f t="shared" si="1"/>
        <v>0</v>
      </c>
    </row>
    <row r="10" spans="1:11" ht="12" customHeight="1" x14ac:dyDescent="0.2">
      <c r="A10" t="s">
        <v>184</v>
      </c>
      <c r="B10" s="18">
        <v>44656</v>
      </c>
      <c r="C10" s="6" t="s">
        <v>167</v>
      </c>
      <c r="D10" s="9">
        <v>142635013</v>
      </c>
      <c r="E10" s="3">
        <v>5540246184808</v>
      </c>
      <c r="F10" s="3" t="str">
        <f>VLOOKUP(E10,'Catégorie des articles'!$A$2:$E$163,4,FALSE)</f>
        <v>CREMERIE</v>
      </c>
      <c r="G10" s="23">
        <v>44658</v>
      </c>
      <c r="H10" s="9">
        <v>836</v>
      </c>
      <c r="I10" s="25" t="str">
        <f>IFERROR(VLOOKUP(A10,Réception!$A$2:$G$2159,7,FALSE),"0")</f>
        <v>0</v>
      </c>
      <c r="J10">
        <f t="shared" si="0"/>
        <v>0</v>
      </c>
      <c r="K10" s="31">
        <f t="shared" si="1"/>
        <v>0</v>
      </c>
    </row>
    <row r="11" spans="1:11" ht="12" customHeight="1" x14ac:dyDescent="0.2">
      <c r="A11" t="s">
        <v>185</v>
      </c>
      <c r="B11" s="17">
        <v>44656</v>
      </c>
      <c r="C11" s="6" t="s">
        <v>167</v>
      </c>
      <c r="D11" s="7">
        <v>142635013</v>
      </c>
      <c r="E11" s="3">
        <v>5540246187987</v>
      </c>
      <c r="F11" s="3" t="str">
        <f>VLOOKUP(E11,'Catégorie des articles'!$A$2:$E$163,4,FALSE)</f>
        <v>CREMERIE</v>
      </c>
      <c r="G11" s="22">
        <v>44658</v>
      </c>
      <c r="H11" s="7">
        <v>1114</v>
      </c>
      <c r="I11" s="25" t="str">
        <f>IFERROR(VLOOKUP(A11,Réception!$A$2:$G$2159,7,FALSE),"0")</f>
        <v>0</v>
      </c>
      <c r="J11">
        <f t="shared" si="0"/>
        <v>0</v>
      </c>
      <c r="K11" s="31">
        <f t="shared" si="1"/>
        <v>0</v>
      </c>
    </row>
    <row r="12" spans="1:11" ht="12" customHeight="1" x14ac:dyDescent="0.2">
      <c r="A12" t="s">
        <v>186</v>
      </c>
      <c r="B12" s="18">
        <v>44656</v>
      </c>
      <c r="C12" s="6" t="s">
        <v>167</v>
      </c>
      <c r="D12" s="9">
        <v>142635013</v>
      </c>
      <c r="E12" s="3">
        <v>5540246188200</v>
      </c>
      <c r="F12" s="3" t="str">
        <f>VLOOKUP(E12,'Catégorie des articles'!$A$2:$E$163,4,FALSE)</f>
        <v>CREMERIE</v>
      </c>
      <c r="G12" s="23">
        <v>44658</v>
      </c>
      <c r="H12" s="9">
        <v>372</v>
      </c>
      <c r="I12" s="25" t="str">
        <f>IFERROR(VLOOKUP(A12,Réception!$A$2:$G$2159,7,FALSE),"0")</f>
        <v>0</v>
      </c>
      <c r="J12">
        <f t="shared" si="0"/>
        <v>0</v>
      </c>
      <c r="K12" s="31">
        <f t="shared" si="1"/>
        <v>0</v>
      </c>
    </row>
    <row r="13" spans="1:11" ht="12" customHeight="1" x14ac:dyDescent="0.2">
      <c r="A13" t="s">
        <v>187</v>
      </c>
      <c r="B13" s="18">
        <v>44656</v>
      </c>
      <c r="C13" s="6" t="s">
        <v>167</v>
      </c>
      <c r="D13" s="9">
        <v>142635015</v>
      </c>
      <c r="E13" s="3">
        <v>5540246183589</v>
      </c>
      <c r="F13" s="3" t="str">
        <f>VLOOKUP(E13,'Catégorie des articles'!$A$2:$E$163,4,FALSE)</f>
        <v>MIX LEGUMES</v>
      </c>
      <c r="G13" s="23">
        <v>44665</v>
      </c>
      <c r="H13" s="9">
        <v>1300</v>
      </c>
      <c r="I13" s="25" t="str">
        <f>IFERROR(VLOOKUP(A13,Réception!$A$2:$G$2159,7,FALSE),"0")</f>
        <v>0</v>
      </c>
      <c r="J13">
        <f t="shared" si="0"/>
        <v>0</v>
      </c>
      <c r="K13" s="31">
        <f t="shared" si="1"/>
        <v>0</v>
      </c>
    </row>
    <row r="14" spans="1:11" ht="12" customHeight="1" x14ac:dyDescent="0.2">
      <c r="A14" t="s">
        <v>188</v>
      </c>
      <c r="B14" s="17">
        <v>44656</v>
      </c>
      <c r="C14" s="6" t="s">
        <v>167</v>
      </c>
      <c r="D14" s="7">
        <v>142635018</v>
      </c>
      <c r="E14" s="3">
        <v>5540246191596</v>
      </c>
      <c r="F14" s="3" t="str">
        <f>VLOOKUP(E14,'Catégorie des articles'!$A$2:$E$163,4,FALSE)</f>
        <v>BOULANGERIE</v>
      </c>
      <c r="G14" s="22">
        <v>44664</v>
      </c>
      <c r="H14" s="7">
        <v>75</v>
      </c>
      <c r="I14" s="25" t="str">
        <f>IFERROR(VLOOKUP(A14,Réception!$A$2:$G$2159,7,FALSE),"0")</f>
        <v>0</v>
      </c>
      <c r="J14">
        <f t="shared" si="0"/>
        <v>0</v>
      </c>
      <c r="K14" s="31">
        <f t="shared" si="1"/>
        <v>0</v>
      </c>
    </row>
    <row r="15" spans="1:11" ht="12" customHeight="1" x14ac:dyDescent="0.2">
      <c r="A15" t="s">
        <v>189</v>
      </c>
      <c r="B15" s="17">
        <v>44656</v>
      </c>
      <c r="C15" s="6" t="s">
        <v>167</v>
      </c>
      <c r="D15" s="7">
        <v>142635022</v>
      </c>
      <c r="E15" s="3">
        <v>5540246177132</v>
      </c>
      <c r="F15" s="3" t="str">
        <f>VLOOKUP(E15,'Catégorie des articles'!$A$2:$E$163,4,FALSE)</f>
        <v>MIX LEGUMES</v>
      </c>
      <c r="G15" s="22">
        <v>44661</v>
      </c>
      <c r="H15" s="7">
        <v>6032</v>
      </c>
      <c r="I15" s="25" t="str">
        <f>IFERROR(VLOOKUP(A15,Réception!$A$2:$G$2159,7,FALSE),"0")</f>
        <v>0</v>
      </c>
      <c r="J15">
        <f t="shared" si="0"/>
        <v>0</v>
      </c>
      <c r="K15" s="31">
        <f t="shared" si="1"/>
        <v>0</v>
      </c>
    </row>
    <row r="16" spans="1:11" ht="12" customHeight="1" x14ac:dyDescent="0.2">
      <c r="A16" t="s">
        <v>190</v>
      </c>
      <c r="B16" s="18">
        <v>44656</v>
      </c>
      <c r="C16" s="6" t="s">
        <v>167</v>
      </c>
      <c r="D16" s="9">
        <v>142635022</v>
      </c>
      <c r="E16" s="3">
        <v>5540246177133</v>
      </c>
      <c r="F16" s="3" t="str">
        <f>VLOOKUP(E16,'Catégorie des articles'!$A$2:$E$163,4,FALSE)</f>
        <v>MIX LEGUMES</v>
      </c>
      <c r="G16" s="23">
        <v>44661</v>
      </c>
      <c r="H16" s="9">
        <v>3898</v>
      </c>
      <c r="I16" s="25" t="str">
        <f>IFERROR(VLOOKUP(A16,Réception!$A$2:$G$2159,7,FALSE),"0")</f>
        <v>0</v>
      </c>
      <c r="J16">
        <f t="shared" si="0"/>
        <v>0</v>
      </c>
      <c r="K16" s="31">
        <f t="shared" si="1"/>
        <v>0</v>
      </c>
    </row>
    <row r="17" spans="1:11" ht="12" customHeight="1" x14ac:dyDescent="0.2">
      <c r="A17" t="s">
        <v>191</v>
      </c>
      <c r="B17" s="17">
        <v>44656</v>
      </c>
      <c r="C17" s="6" t="s">
        <v>167</v>
      </c>
      <c r="D17" s="7">
        <v>142635022</v>
      </c>
      <c r="E17" s="3">
        <v>5540246192518</v>
      </c>
      <c r="F17" s="3" t="str">
        <f>VLOOKUP(E17,'Catégorie des articles'!$A$2:$E$163,4,FALSE)</f>
        <v>MIX LEGUMES</v>
      </c>
      <c r="G17" s="22">
        <v>44661</v>
      </c>
      <c r="H17" s="7">
        <v>16704</v>
      </c>
      <c r="I17" s="25" t="str">
        <f>IFERROR(VLOOKUP(A17,Réception!$A$2:$G$2159,7,FALSE),"0")</f>
        <v>0</v>
      </c>
      <c r="J17">
        <f t="shared" si="0"/>
        <v>0</v>
      </c>
      <c r="K17" s="31">
        <f t="shared" si="1"/>
        <v>0</v>
      </c>
    </row>
    <row r="18" spans="1:11" ht="12" customHeight="1" x14ac:dyDescent="0.2">
      <c r="A18" t="s">
        <v>192</v>
      </c>
      <c r="B18" s="17">
        <v>44657</v>
      </c>
      <c r="C18" s="6" t="s">
        <v>167</v>
      </c>
      <c r="D18" s="7">
        <v>142635028</v>
      </c>
      <c r="E18" s="3">
        <v>5540246191594</v>
      </c>
      <c r="F18" s="3" t="str">
        <f>VLOOKUP(E18,'Catégorie des articles'!$A$2:$E$163,4,FALSE)</f>
        <v>CREMERIE</v>
      </c>
      <c r="G18" s="22">
        <v>44661</v>
      </c>
      <c r="H18" s="7">
        <v>279</v>
      </c>
      <c r="I18" s="25" t="str">
        <f>IFERROR(VLOOKUP(A18,Réception!$A$2:$G$2159,7,FALSE),"0")</f>
        <v>0</v>
      </c>
      <c r="J18">
        <f t="shared" si="0"/>
        <v>0</v>
      </c>
      <c r="K18" s="31">
        <f t="shared" si="1"/>
        <v>0</v>
      </c>
    </row>
    <row r="19" spans="1:11" ht="12" customHeight="1" x14ac:dyDescent="0.2">
      <c r="A19" t="s">
        <v>193</v>
      </c>
      <c r="B19" s="18">
        <v>44657</v>
      </c>
      <c r="C19" s="6" t="s">
        <v>167</v>
      </c>
      <c r="D19" s="9">
        <v>142635028</v>
      </c>
      <c r="E19" s="3">
        <v>5540246191598</v>
      </c>
      <c r="F19" s="3" t="str">
        <f>VLOOKUP(E19,'Catégorie des articles'!$A$2:$E$163,4,FALSE)</f>
        <v>CREMERIE</v>
      </c>
      <c r="G19" s="23">
        <v>44661</v>
      </c>
      <c r="H19" s="9">
        <v>696</v>
      </c>
      <c r="I19" s="25" t="str">
        <f>IFERROR(VLOOKUP(A19,Réception!$A$2:$G$2159,7,FALSE),"0")</f>
        <v>0</v>
      </c>
      <c r="J19">
        <f t="shared" si="0"/>
        <v>0</v>
      </c>
      <c r="K19" s="31">
        <f t="shared" si="1"/>
        <v>0</v>
      </c>
    </row>
    <row r="20" spans="1:11" ht="12" customHeight="1" x14ac:dyDescent="0.2">
      <c r="A20" t="s">
        <v>194</v>
      </c>
      <c r="B20" s="18">
        <v>44657</v>
      </c>
      <c r="C20" s="6" t="s">
        <v>167</v>
      </c>
      <c r="D20" s="9">
        <v>142635028</v>
      </c>
      <c r="E20" s="3">
        <v>5540246192102</v>
      </c>
      <c r="F20" s="3" t="str">
        <f>VLOOKUP(E20,'Catégorie des articles'!$A$2:$E$163,4,FALSE)</f>
        <v>CREMERIE</v>
      </c>
      <c r="G20" s="23">
        <v>44661</v>
      </c>
      <c r="H20" s="9">
        <v>4009</v>
      </c>
      <c r="I20" s="25" t="str">
        <f>IFERROR(VLOOKUP(A20,Réception!$A$2:$G$2159,7,FALSE),"0")</f>
        <v>0</v>
      </c>
      <c r="J20">
        <f t="shared" si="0"/>
        <v>0</v>
      </c>
      <c r="K20" s="31">
        <f t="shared" si="1"/>
        <v>0</v>
      </c>
    </row>
    <row r="21" spans="1:11" ht="12" customHeight="1" x14ac:dyDescent="0.2">
      <c r="A21" t="s">
        <v>195</v>
      </c>
      <c r="B21" s="18">
        <v>44657</v>
      </c>
      <c r="C21" s="6" t="s">
        <v>167</v>
      </c>
      <c r="D21" s="9">
        <v>142635033</v>
      </c>
      <c r="E21" s="3">
        <v>5540246175050</v>
      </c>
      <c r="F21" s="3" t="str">
        <f>VLOOKUP(E21,'Catégorie des articles'!$A$2:$E$163,4,FALSE)</f>
        <v>CREMERIE</v>
      </c>
      <c r="G21" s="23">
        <v>44663</v>
      </c>
      <c r="H21" s="9">
        <v>279</v>
      </c>
      <c r="I21" s="25" t="str">
        <f>IFERROR(VLOOKUP(A21,Réception!$A$2:$G$2159,7,FALSE),"0")</f>
        <v>0</v>
      </c>
      <c r="J21">
        <f t="shared" si="0"/>
        <v>0</v>
      </c>
      <c r="K21" s="31">
        <f t="shared" si="1"/>
        <v>0</v>
      </c>
    </row>
    <row r="22" spans="1:11" ht="12" customHeight="1" x14ac:dyDescent="0.2">
      <c r="A22" t="s">
        <v>196</v>
      </c>
      <c r="B22" s="18">
        <v>44657</v>
      </c>
      <c r="C22" s="6" t="s">
        <v>167</v>
      </c>
      <c r="D22" s="9">
        <v>142635034</v>
      </c>
      <c r="E22" s="3">
        <v>5540246185429</v>
      </c>
      <c r="F22" s="3" t="str">
        <f>VLOOKUP(E22,'Catégorie des articles'!$A$2:$E$163,4,FALSE)</f>
        <v>CREMERIE</v>
      </c>
      <c r="G22" s="23">
        <v>44661</v>
      </c>
      <c r="H22" s="9">
        <v>140</v>
      </c>
      <c r="I22" s="25" t="str">
        <f>IFERROR(VLOOKUP(A22,Réception!$A$2:$G$2159,7,FALSE),"0")</f>
        <v>0</v>
      </c>
      <c r="J22">
        <f t="shared" si="0"/>
        <v>0</v>
      </c>
      <c r="K22" s="31">
        <f t="shared" si="1"/>
        <v>0</v>
      </c>
    </row>
    <row r="23" spans="1:11" ht="12" customHeight="1" x14ac:dyDescent="0.2">
      <c r="A23" t="s">
        <v>197</v>
      </c>
      <c r="B23" s="17">
        <v>44657</v>
      </c>
      <c r="C23" s="6" t="s">
        <v>167</v>
      </c>
      <c r="D23" s="7">
        <v>142635034</v>
      </c>
      <c r="E23" s="3">
        <v>5540246185562</v>
      </c>
      <c r="F23" s="3" t="str">
        <f>VLOOKUP(E23,'Catégorie des articles'!$A$2:$E$163,4,FALSE)</f>
        <v>CREMERIE</v>
      </c>
      <c r="G23" s="22">
        <v>44661</v>
      </c>
      <c r="H23" s="7">
        <v>279</v>
      </c>
      <c r="I23" s="25" t="str">
        <f>IFERROR(VLOOKUP(A23,Réception!$A$2:$G$2159,7,FALSE),"0")</f>
        <v>0</v>
      </c>
      <c r="J23">
        <f t="shared" si="0"/>
        <v>0</v>
      </c>
      <c r="K23" s="31">
        <f t="shared" si="1"/>
        <v>0</v>
      </c>
    </row>
    <row r="24" spans="1:11" ht="12" customHeight="1" x14ac:dyDescent="0.2">
      <c r="A24" t="s">
        <v>198</v>
      </c>
      <c r="B24" s="18">
        <v>44657</v>
      </c>
      <c r="C24" s="6" t="s">
        <v>167</v>
      </c>
      <c r="D24" s="9">
        <v>142635034</v>
      </c>
      <c r="E24" s="3">
        <v>5540246186325</v>
      </c>
      <c r="F24" s="3" t="str">
        <f>VLOOKUP(E24,'Catégorie des articles'!$A$2:$E$163,4,FALSE)</f>
        <v>CREMERIE</v>
      </c>
      <c r="G24" s="23">
        <v>44661</v>
      </c>
      <c r="H24" s="9">
        <v>279</v>
      </c>
      <c r="I24" s="25" t="str">
        <f>IFERROR(VLOOKUP(A24,Réception!$A$2:$G$2159,7,FALSE),"0")</f>
        <v>0</v>
      </c>
      <c r="J24">
        <f t="shared" si="0"/>
        <v>0</v>
      </c>
      <c r="K24" s="31">
        <f t="shared" si="1"/>
        <v>0</v>
      </c>
    </row>
    <row r="25" spans="1:11" ht="12" customHeight="1" x14ac:dyDescent="0.2">
      <c r="A25" t="s">
        <v>199</v>
      </c>
      <c r="B25" s="17">
        <v>44657</v>
      </c>
      <c r="C25" s="6" t="s">
        <v>167</v>
      </c>
      <c r="D25" s="7">
        <v>142635039</v>
      </c>
      <c r="E25" s="3">
        <v>5540246193249</v>
      </c>
      <c r="F25" s="3" t="str">
        <f>VLOOKUP(E25,'Catégorie des articles'!$A$2:$E$163,4,FALSE)</f>
        <v>EMBALLAGES</v>
      </c>
      <c r="G25" s="22">
        <v>44670</v>
      </c>
      <c r="H25" s="7">
        <v>1392</v>
      </c>
      <c r="I25" s="25" t="str">
        <f>IFERROR(VLOOKUP(A25,Réception!$A$2:$G$2159,7,FALSE),"0")</f>
        <v>0</v>
      </c>
      <c r="J25">
        <f t="shared" si="0"/>
        <v>0</v>
      </c>
      <c r="K25" s="31">
        <f t="shared" si="1"/>
        <v>0</v>
      </c>
    </row>
    <row r="26" spans="1:11" ht="12" customHeight="1" x14ac:dyDescent="0.2">
      <c r="A26" t="s">
        <v>2128</v>
      </c>
      <c r="B26" s="18">
        <v>44657</v>
      </c>
      <c r="C26" s="6" t="s">
        <v>171</v>
      </c>
      <c r="D26" s="9">
        <v>142635040</v>
      </c>
      <c r="E26" s="3">
        <v>5540246187995</v>
      </c>
      <c r="F26" s="3" t="str">
        <f>VLOOKUP(E26,'Catégorie des articles'!$A$2:$E$163,4,FALSE)</f>
        <v>EMBALLAGES</v>
      </c>
      <c r="G26" s="23">
        <v>44787</v>
      </c>
      <c r="H26" s="9">
        <v>2320</v>
      </c>
      <c r="I26" s="25">
        <f>IFERROR(VLOOKUP(A26,Réception!$A$2:$G$2159,7,FALSE),"0")</f>
        <v>2320</v>
      </c>
      <c r="J26">
        <f t="shared" si="0"/>
        <v>1</v>
      </c>
      <c r="K26" s="31">
        <f t="shared" si="1"/>
        <v>1</v>
      </c>
    </row>
    <row r="27" spans="1:11" ht="12" customHeight="1" x14ac:dyDescent="0.2">
      <c r="A27" t="s">
        <v>200</v>
      </c>
      <c r="B27" s="17">
        <v>44657</v>
      </c>
      <c r="C27" s="6" t="s">
        <v>167</v>
      </c>
      <c r="D27" s="7">
        <v>142635044</v>
      </c>
      <c r="E27" s="3">
        <v>5540246183547</v>
      </c>
      <c r="F27" s="3" t="str">
        <f>VLOOKUP(E27,'Catégorie des articles'!$A$2:$E$163,4,FALSE)</f>
        <v>VOLAILLE</v>
      </c>
      <c r="G27" s="22">
        <v>44665</v>
      </c>
      <c r="H27" s="7">
        <v>11136</v>
      </c>
      <c r="I27" s="25" t="str">
        <f>IFERROR(VLOOKUP(A27,Réception!$A$2:$G$2159,7,FALSE),"0")</f>
        <v>0</v>
      </c>
      <c r="J27">
        <f t="shared" si="0"/>
        <v>0</v>
      </c>
      <c r="K27" s="31">
        <f t="shared" si="1"/>
        <v>0</v>
      </c>
    </row>
    <row r="28" spans="1:11" ht="12" customHeight="1" x14ac:dyDescent="0.2">
      <c r="A28" t="s">
        <v>201</v>
      </c>
      <c r="B28" s="17">
        <v>44658</v>
      </c>
      <c r="C28" s="6" t="s">
        <v>167</v>
      </c>
      <c r="D28" s="7">
        <v>142645057</v>
      </c>
      <c r="E28" s="3">
        <v>5540246171933</v>
      </c>
      <c r="F28" s="3" t="str">
        <f>VLOOKUP(E28,'Catégorie des articles'!$A$2:$E$163,4,FALSE)</f>
        <v>CREMERIE</v>
      </c>
      <c r="G28" s="22">
        <v>44662</v>
      </c>
      <c r="H28" s="7">
        <v>279</v>
      </c>
      <c r="I28" s="25" t="str">
        <f>IFERROR(VLOOKUP(A28,Réception!$A$2:$G$2159,7,FALSE),"0")</f>
        <v>0</v>
      </c>
      <c r="J28">
        <f t="shared" si="0"/>
        <v>0</v>
      </c>
      <c r="K28" s="31">
        <f t="shared" si="1"/>
        <v>0</v>
      </c>
    </row>
    <row r="29" spans="1:11" ht="12" customHeight="1" x14ac:dyDescent="0.2">
      <c r="A29" t="s">
        <v>202</v>
      </c>
      <c r="B29" s="18">
        <v>44658</v>
      </c>
      <c r="C29" s="6" t="s">
        <v>167</v>
      </c>
      <c r="D29" s="9">
        <v>142645057</v>
      </c>
      <c r="E29" s="3">
        <v>5540246174174</v>
      </c>
      <c r="F29" s="3" t="str">
        <f>VLOOKUP(E29,'Catégorie des articles'!$A$2:$E$163,4,FALSE)</f>
        <v>CREMERIE</v>
      </c>
      <c r="G29" s="23">
        <v>44662</v>
      </c>
      <c r="H29" s="9">
        <v>58</v>
      </c>
      <c r="I29" s="25" t="str">
        <f>IFERROR(VLOOKUP(A29,Réception!$A$2:$G$2159,7,FALSE),"0")</f>
        <v>0</v>
      </c>
      <c r="J29">
        <f t="shared" si="0"/>
        <v>0</v>
      </c>
      <c r="K29" s="31">
        <f t="shared" si="1"/>
        <v>0</v>
      </c>
    </row>
    <row r="30" spans="1:11" ht="12" customHeight="1" x14ac:dyDescent="0.2">
      <c r="A30" t="s">
        <v>203</v>
      </c>
      <c r="B30" s="17">
        <v>44658</v>
      </c>
      <c r="C30" s="6" t="s">
        <v>167</v>
      </c>
      <c r="D30" s="7">
        <v>142645057</v>
      </c>
      <c r="E30" s="3">
        <v>5540246176294</v>
      </c>
      <c r="F30" s="3" t="str">
        <f>VLOOKUP(E30,'Catégorie des articles'!$A$2:$E$163,4,FALSE)</f>
        <v>CREMERIE</v>
      </c>
      <c r="G30" s="22">
        <v>44662</v>
      </c>
      <c r="H30" s="7">
        <v>1485</v>
      </c>
      <c r="I30" s="25" t="str">
        <f>IFERROR(VLOOKUP(A30,Réception!$A$2:$G$2159,7,FALSE),"0")</f>
        <v>0</v>
      </c>
      <c r="J30">
        <f t="shared" si="0"/>
        <v>0</v>
      </c>
      <c r="K30" s="31">
        <f t="shared" si="1"/>
        <v>0</v>
      </c>
    </row>
    <row r="31" spans="1:11" ht="12" customHeight="1" x14ac:dyDescent="0.2">
      <c r="A31" t="s">
        <v>204</v>
      </c>
      <c r="B31" s="18">
        <v>44658</v>
      </c>
      <c r="C31" s="6" t="s">
        <v>167</v>
      </c>
      <c r="D31" s="9">
        <v>142645057</v>
      </c>
      <c r="E31" s="3">
        <v>5540246176295</v>
      </c>
      <c r="F31" s="3" t="str">
        <f>VLOOKUP(E31,'Catégorie des articles'!$A$2:$E$163,4,FALSE)</f>
        <v>CREMERIE</v>
      </c>
      <c r="G31" s="23">
        <v>44662</v>
      </c>
      <c r="H31" s="9">
        <v>4455</v>
      </c>
      <c r="I31" s="25" t="str">
        <f>IFERROR(VLOOKUP(A31,Réception!$A$2:$G$2159,7,FALSE),"0")</f>
        <v>0</v>
      </c>
      <c r="J31">
        <f t="shared" si="0"/>
        <v>0</v>
      </c>
      <c r="K31" s="31">
        <f t="shared" si="1"/>
        <v>0</v>
      </c>
    </row>
    <row r="32" spans="1:11" ht="12" customHeight="1" x14ac:dyDescent="0.2">
      <c r="A32" t="s">
        <v>205</v>
      </c>
      <c r="B32" s="17">
        <v>44658</v>
      </c>
      <c r="C32" s="6" t="s">
        <v>167</v>
      </c>
      <c r="D32" s="7">
        <v>142645057</v>
      </c>
      <c r="E32" s="3">
        <v>5540246184808</v>
      </c>
      <c r="F32" s="3" t="str">
        <f>VLOOKUP(E32,'Catégorie des articles'!$A$2:$E$163,4,FALSE)</f>
        <v>CREMERIE</v>
      </c>
      <c r="G32" s="22">
        <v>44662</v>
      </c>
      <c r="H32" s="7">
        <v>1044</v>
      </c>
      <c r="I32" s="25" t="str">
        <f>IFERROR(VLOOKUP(A32,Réception!$A$2:$G$2159,7,FALSE),"0")</f>
        <v>0</v>
      </c>
      <c r="J32">
        <f t="shared" si="0"/>
        <v>0</v>
      </c>
      <c r="K32" s="31">
        <f t="shared" si="1"/>
        <v>0</v>
      </c>
    </row>
    <row r="33" spans="1:11" ht="12" customHeight="1" x14ac:dyDescent="0.2">
      <c r="A33" t="s">
        <v>206</v>
      </c>
      <c r="B33" s="17">
        <v>44658</v>
      </c>
      <c r="C33" s="6" t="s">
        <v>167</v>
      </c>
      <c r="D33" s="7">
        <v>142645057</v>
      </c>
      <c r="E33" s="3">
        <v>5540246187987</v>
      </c>
      <c r="F33" s="3" t="str">
        <f>VLOOKUP(E33,'Catégorie des articles'!$A$2:$E$163,4,FALSE)</f>
        <v>CREMERIE</v>
      </c>
      <c r="G33" s="22">
        <v>44662</v>
      </c>
      <c r="H33" s="7">
        <v>2228</v>
      </c>
      <c r="I33" s="25" t="str">
        <f>IFERROR(VLOOKUP(A33,Réception!$A$2:$G$2159,7,FALSE),"0")</f>
        <v>0</v>
      </c>
      <c r="J33">
        <f t="shared" si="0"/>
        <v>0</v>
      </c>
      <c r="K33" s="31">
        <f t="shared" si="1"/>
        <v>0</v>
      </c>
    </row>
    <row r="34" spans="1:11" ht="12" customHeight="1" x14ac:dyDescent="0.2">
      <c r="A34" t="s">
        <v>207</v>
      </c>
      <c r="B34" s="18">
        <v>44658</v>
      </c>
      <c r="C34" s="6" t="s">
        <v>167</v>
      </c>
      <c r="D34" s="9">
        <v>142645057</v>
      </c>
      <c r="E34" s="3">
        <v>5540246188200</v>
      </c>
      <c r="F34" s="3" t="str">
        <f>VLOOKUP(E34,'Catégorie des articles'!$A$2:$E$163,4,FALSE)</f>
        <v>CREMERIE</v>
      </c>
      <c r="G34" s="23">
        <v>44662</v>
      </c>
      <c r="H34" s="9">
        <v>743</v>
      </c>
      <c r="I34" s="25" t="str">
        <f>IFERROR(VLOOKUP(A34,Réception!$A$2:$G$2159,7,FALSE),"0")</f>
        <v>0</v>
      </c>
      <c r="J34">
        <f t="shared" si="0"/>
        <v>0</v>
      </c>
      <c r="K34" s="31">
        <f t="shared" si="1"/>
        <v>0</v>
      </c>
    </row>
    <row r="35" spans="1:11" ht="12" customHeight="1" x14ac:dyDescent="0.2">
      <c r="A35" t="s">
        <v>208</v>
      </c>
      <c r="B35" s="17">
        <v>44658</v>
      </c>
      <c r="C35" s="6" t="s">
        <v>167</v>
      </c>
      <c r="D35" s="7">
        <v>142645060</v>
      </c>
      <c r="E35" s="3">
        <v>5540246173472</v>
      </c>
      <c r="F35" s="3" t="str">
        <f>VLOOKUP(E35,'Catégorie des articles'!$A$2:$E$163,4,FALSE)</f>
        <v>CREMERIE</v>
      </c>
      <c r="G35" s="22">
        <v>44665</v>
      </c>
      <c r="H35" s="7">
        <v>140</v>
      </c>
      <c r="I35" s="25" t="str">
        <f>IFERROR(VLOOKUP(A35,Réception!$A$2:$G$2159,7,FALSE),"0")</f>
        <v>0</v>
      </c>
      <c r="J35">
        <f t="shared" si="0"/>
        <v>0</v>
      </c>
      <c r="K35" s="31">
        <f t="shared" si="1"/>
        <v>0</v>
      </c>
    </row>
    <row r="36" spans="1:11" ht="12" customHeight="1" x14ac:dyDescent="0.2">
      <c r="A36" t="s">
        <v>209</v>
      </c>
      <c r="B36" s="18">
        <v>44658</v>
      </c>
      <c r="C36" s="6" t="s">
        <v>167</v>
      </c>
      <c r="D36" s="9">
        <v>142645060</v>
      </c>
      <c r="E36" s="3">
        <v>5540246174095</v>
      </c>
      <c r="F36" s="3" t="str">
        <f>VLOOKUP(E36,'Catégorie des articles'!$A$2:$E$163,4,FALSE)</f>
        <v>CREMERIE</v>
      </c>
      <c r="G36" s="23">
        <v>44665</v>
      </c>
      <c r="H36" s="9">
        <v>140</v>
      </c>
      <c r="I36" s="25" t="str">
        <f>IFERROR(VLOOKUP(A36,Réception!$A$2:$G$2159,7,FALSE),"0")</f>
        <v>0</v>
      </c>
      <c r="J36">
        <f t="shared" si="0"/>
        <v>0</v>
      </c>
      <c r="K36" s="31">
        <f t="shared" si="1"/>
        <v>0</v>
      </c>
    </row>
    <row r="37" spans="1:11" ht="12" customHeight="1" x14ac:dyDescent="0.2">
      <c r="A37" t="s">
        <v>210</v>
      </c>
      <c r="B37" s="17">
        <v>44658</v>
      </c>
      <c r="C37" s="6" t="s">
        <v>167</v>
      </c>
      <c r="D37" s="7">
        <v>142645060</v>
      </c>
      <c r="E37" s="3">
        <v>5540246175047</v>
      </c>
      <c r="F37" s="3" t="str">
        <f>VLOOKUP(E37,'Catégorie des articles'!$A$2:$E$163,4,FALSE)</f>
        <v>CREMERIE</v>
      </c>
      <c r="G37" s="22">
        <v>44665</v>
      </c>
      <c r="H37" s="7">
        <v>209</v>
      </c>
      <c r="I37" s="25" t="str">
        <f>IFERROR(VLOOKUP(A37,Réception!$A$2:$G$2159,7,FALSE),"0")</f>
        <v>0</v>
      </c>
      <c r="J37">
        <f t="shared" si="0"/>
        <v>0</v>
      </c>
      <c r="K37" s="31">
        <f t="shared" si="1"/>
        <v>0</v>
      </c>
    </row>
    <row r="38" spans="1:11" ht="12" customHeight="1" x14ac:dyDescent="0.2">
      <c r="A38" t="s">
        <v>211</v>
      </c>
      <c r="B38" s="18">
        <v>44658</v>
      </c>
      <c r="C38" s="6" t="s">
        <v>167</v>
      </c>
      <c r="D38" s="9">
        <v>142645060</v>
      </c>
      <c r="E38" s="3">
        <v>5540246175050</v>
      </c>
      <c r="F38" s="3" t="str">
        <f>VLOOKUP(E38,'Catégorie des articles'!$A$2:$E$163,4,FALSE)</f>
        <v>CREMERIE</v>
      </c>
      <c r="G38" s="23">
        <v>44665</v>
      </c>
      <c r="H38" s="9">
        <v>279</v>
      </c>
      <c r="I38" s="25" t="str">
        <f>IFERROR(VLOOKUP(A38,Réception!$A$2:$G$2159,7,FALSE),"0")</f>
        <v>0</v>
      </c>
      <c r="J38">
        <f t="shared" si="0"/>
        <v>0</v>
      </c>
      <c r="K38" s="31">
        <f t="shared" si="1"/>
        <v>0</v>
      </c>
    </row>
    <row r="39" spans="1:11" ht="12" customHeight="1" x14ac:dyDescent="0.2">
      <c r="A39" t="s">
        <v>212</v>
      </c>
      <c r="B39" s="17">
        <v>44658</v>
      </c>
      <c r="C39" s="6" t="s">
        <v>167</v>
      </c>
      <c r="D39" s="7">
        <v>142645078</v>
      </c>
      <c r="E39" s="3">
        <v>5540246186010</v>
      </c>
      <c r="F39" s="3" t="str">
        <f>VLOOKUP(E39,'Catégorie des articles'!$A$2:$E$163,4,FALSE)</f>
        <v>EMBALLAGES</v>
      </c>
      <c r="G39" s="22">
        <v>44672</v>
      </c>
      <c r="H39" s="7">
        <v>42</v>
      </c>
      <c r="I39" s="25" t="str">
        <f>IFERROR(VLOOKUP(A39,Réception!$A$2:$G$2159,7,FALSE),"0")</f>
        <v>0</v>
      </c>
      <c r="J39">
        <f t="shared" si="0"/>
        <v>0</v>
      </c>
      <c r="K39" s="31">
        <f t="shared" si="1"/>
        <v>0</v>
      </c>
    </row>
    <row r="40" spans="1:11" ht="12" customHeight="1" x14ac:dyDescent="0.2">
      <c r="A40" t="s">
        <v>213</v>
      </c>
      <c r="B40" s="18">
        <v>44658</v>
      </c>
      <c r="C40" s="6" t="s">
        <v>167</v>
      </c>
      <c r="D40" s="9">
        <v>142645078</v>
      </c>
      <c r="E40" s="3">
        <v>5540246186011</v>
      </c>
      <c r="F40" s="3" t="str">
        <f>VLOOKUP(E40,'Catégorie des articles'!$A$2:$E$163,4,FALSE)</f>
        <v>EMBALLAGES</v>
      </c>
      <c r="G40" s="23">
        <v>44672</v>
      </c>
      <c r="H40" s="9">
        <v>128</v>
      </c>
      <c r="I40" s="25" t="str">
        <f>IFERROR(VLOOKUP(A40,Réception!$A$2:$G$2159,7,FALSE),"0")</f>
        <v>0</v>
      </c>
      <c r="J40">
        <f t="shared" si="0"/>
        <v>0</v>
      </c>
      <c r="K40" s="31">
        <f t="shared" si="1"/>
        <v>0</v>
      </c>
    </row>
    <row r="41" spans="1:11" ht="12" customHeight="1" x14ac:dyDescent="0.2">
      <c r="A41" t="s">
        <v>2129</v>
      </c>
      <c r="B41" s="18">
        <v>44660</v>
      </c>
      <c r="C41" s="6" t="s">
        <v>168</v>
      </c>
      <c r="D41" s="9">
        <v>142645084</v>
      </c>
      <c r="E41" s="3">
        <v>5540246188047</v>
      </c>
      <c r="F41" s="3" t="str">
        <f>VLOOKUP(E41,'Catégorie des articles'!$A$2:$E$163,4,FALSE)</f>
        <v>EMBALLAGES</v>
      </c>
      <c r="G41" s="23">
        <v>44696</v>
      </c>
      <c r="H41" s="9">
        <v>116</v>
      </c>
      <c r="I41" s="25">
        <f>IFERROR(VLOOKUP(A41,Réception!$A$2:$G$2159,7,FALSE),"0")</f>
        <v>116</v>
      </c>
      <c r="J41">
        <f t="shared" si="0"/>
        <v>1</v>
      </c>
      <c r="K41" s="31">
        <f t="shared" si="1"/>
        <v>1</v>
      </c>
    </row>
    <row r="42" spans="1:11" ht="12" customHeight="1" x14ac:dyDescent="0.2">
      <c r="A42" t="s">
        <v>214</v>
      </c>
      <c r="B42" s="18">
        <v>44661</v>
      </c>
      <c r="C42" s="6" t="s">
        <v>167</v>
      </c>
      <c r="D42" s="9">
        <v>142645089</v>
      </c>
      <c r="E42" s="3">
        <v>5540246171933</v>
      </c>
      <c r="F42" s="3" t="str">
        <f>VLOOKUP(E42,'Catégorie des articles'!$A$2:$E$163,4,FALSE)</f>
        <v>CREMERIE</v>
      </c>
      <c r="G42" s="23">
        <v>44663</v>
      </c>
      <c r="H42" s="9">
        <v>836</v>
      </c>
      <c r="I42" s="25" t="str">
        <f>IFERROR(VLOOKUP(A42,Réception!$A$2:$G$2159,7,FALSE),"0")</f>
        <v>0</v>
      </c>
      <c r="J42">
        <f t="shared" si="0"/>
        <v>0</v>
      </c>
      <c r="K42" s="31">
        <f t="shared" si="1"/>
        <v>0</v>
      </c>
    </row>
    <row r="43" spans="1:11" ht="12" customHeight="1" x14ac:dyDescent="0.2">
      <c r="A43" t="s">
        <v>215</v>
      </c>
      <c r="B43" s="18">
        <v>44661</v>
      </c>
      <c r="C43" s="6" t="s">
        <v>167</v>
      </c>
      <c r="D43" s="9">
        <v>142645089</v>
      </c>
      <c r="E43" s="3">
        <v>5540246176294</v>
      </c>
      <c r="F43" s="3" t="str">
        <f>VLOOKUP(E43,'Catégorie des articles'!$A$2:$E$163,4,FALSE)</f>
        <v>CREMERIE</v>
      </c>
      <c r="G43" s="23">
        <v>44663</v>
      </c>
      <c r="H43" s="9">
        <v>1485</v>
      </c>
      <c r="I43" s="25" t="str">
        <f>IFERROR(VLOOKUP(A43,Réception!$A$2:$G$2159,7,FALSE),"0")</f>
        <v>0</v>
      </c>
      <c r="J43">
        <f t="shared" si="0"/>
        <v>0</v>
      </c>
      <c r="K43" s="31">
        <f t="shared" si="1"/>
        <v>0</v>
      </c>
    </row>
    <row r="44" spans="1:11" ht="12" customHeight="1" x14ac:dyDescent="0.2">
      <c r="A44" t="s">
        <v>216</v>
      </c>
      <c r="B44" s="17">
        <v>44661</v>
      </c>
      <c r="C44" s="6" t="s">
        <v>167</v>
      </c>
      <c r="D44" s="7">
        <v>142645089</v>
      </c>
      <c r="E44" s="3">
        <v>5540246176295</v>
      </c>
      <c r="F44" s="3" t="str">
        <f>VLOOKUP(E44,'Catégorie des articles'!$A$2:$E$163,4,FALSE)</f>
        <v>CREMERIE</v>
      </c>
      <c r="G44" s="22">
        <v>44663</v>
      </c>
      <c r="H44" s="7">
        <v>4455</v>
      </c>
      <c r="I44" s="25" t="str">
        <f>IFERROR(VLOOKUP(A44,Réception!$A$2:$G$2159,7,FALSE),"0")</f>
        <v>0</v>
      </c>
      <c r="J44">
        <f t="shared" si="0"/>
        <v>0</v>
      </c>
      <c r="K44" s="31">
        <f t="shared" si="1"/>
        <v>0</v>
      </c>
    </row>
    <row r="45" spans="1:11" ht="12" customHeight="1" x14ac:dyDescent="0.2">
      <c r="A45" t="s">
        <v>217</v>
      </c>
      <c r="B45" s="17">
        <v>44661</v>
      </c>
      <c r="C45" s="6" t="s">
        <v>167</v>
      </c>
      <c r="D45" s="7">
        <v>142645089</v>
      </c>
      <c r="E45" s="3">
        <v>5540246184808</v>
      </c>
      <c r="F45" s="3" t="str">
        <f>VLOOKUP(E45,'Catégorie des articles'!$A$2:$E$163,4,FALSE)</f>
        <v>CREMERIE</v>
      </c>
      <c r="G45" s="22">
        <v>44663</v>
      </c>
      <c r="H45" s="7">
        <v>1044</v>
      </c>
      <c r="I45" s="25" t="str">
        <f>IFERROR(VLOOKUP(A45,Réception!$A$2:$G$2159,7,FALSE),"0")</f>
        <v>0</v>
      </c>
      <c r="J45">
        <f t="shared" si="0"/>
        <v>0</v>
      </c>
      <c r="K45" s="31">
        <f t="shared" si="1"/>
        <v>0</v>
      </c>
    </row>
    <row r="46" spans="1:11" ht="12" customHeight="1" x14ac:dyDescent="0.2">
      <c r="A46" t="s">
        <v>218</v>
      </c>
      <c r="B46" s="17">
        <v>44661</v>
      </c>
      <c r="C46" s="6" t="s">
        <v>167</v>
      </c>
      <c r="D46" s="7">
        <v>142645089</v>
      </c>
      <c r="E46" s="3">
        <v>5540246187987</v>
      </c>
      <c r="F46" s="3" t="str">
        <f>VLOOKUP(E46,'Catégorie des articles'!$A$2:$E$163,4,FALSE)</f>
        <v>CREMERIE</v>
      </c>
      <c r="G46" s="22">
        <v>44663</v>
      </c>
      <c r="H46" s="7">
        <v>2228</v>
      </c>
      <c r="I46" s="25" t="str">
        <f>IFERROR(VLOOKUP(A46,Réception!$A$2:$G$2159,7,FALSE),"0")</f>
        <v>0</v>
      </c>
      <c r="J46">
        <f t="shared" si="0"/>
        <v>0</v>
      </c>
      <c r="K46" s="31">
        <f t="shared" si="1"/>
        <v>0</v>
      </c>
    </row>
    <row r="47" spans="1:11" ht="12" customHeight="1" x14ac:dyDescent="0.2">
      <c r="A47" t="s">
        <v>219</v>
      </c>
      <c r="B47" s="18">
        <v>44662</v>
      </c>
      <c r="C47" s="6" t="s">
        <v>167</v>
      </c>
      <c r="D47" s="9">
        <v>142645120</v>
      </c>
      <c r="E47" s="3">
        <v>5540246173492</v>
      </c>
      <c r="F47" s="3" t="str">
        <f>VLOOKUP(E47,'Catégorie des articles'!$A$2:$E$163,4,FALSE)</f>
        <v>VOLAILLE</v>
      </c>
      <c r="G47" s="23">
        <v>44670</v>
      </c>
      <c r="H47" s="9">
        <v>4176</v>
      </c>
      <c r="I47" s="25" t="str">
        <f>IFERROR(VLOOKUP(A47,Réception!$A$2:$G$2159,7,FALSE),"0")</f>
        <v>0</v>
      </c>
      <c r="J47">
        <f t="shared" si="0"/>
        <v>0</v>
      </c>
      <c r="K47" s="31">
        <f t="shared" si="1"/>
        <v>0</v>
      </c>
    </row>
    <row r="48" spans="1:11" ht="12" customHeight="1" x14ac:dyDescent="0.2">
      <c r="A48" t="s">
        <v>220</v>
      </c>
      <c r="B48" s="17">
        <v>44662</v>
      </c>
      <c r="C48" s="6" t="s">
        <v>167</v>
      </c>
      <c r="D48" s="7">
        <v>142645121</v>
      </c>
      <c r="E48" s="3">
        <v>5540246181016</v>
      </c>
      <c r="F48" s="3" t="str">
        <f>VLOOKUP(E48,'Catégorie des articles'!$A$2:$E$163,4,FALSE)</f>
        <v>VOLAILLE</v>
      </c>
      <c r="G48" s="22">
        <v>44672</v>
      </c>
      <c r="H48" s="7">
        <v>2729</v>
      </c>
      <c r="I48" s="25" t="str">
        <f>IFERROR(VLOOKUP(A48,Réception!$A$2:$G$2159,7,FALSE),"0")</f>
        <v>0</v>
      </c>
      <c r="J48">
        <f t="shared" si="0"/>
        <v>0</v>
      </c>
      <c r="K48" s="31">
        <f t="shared" si="1"/>
        <v>0</v>
      </c>
    </row>
    <row r="49" spans="1:11" ht="12" customHeight="1" x14ac:dyDescent="0.2">
      <c r="A49" t="s">
        <v>221</v>
      </c>
      <c r="B49" s="18">
        <v>44662</v>
      </c>
      <c r="C49" s="6" t="s">
        <v>167</v>
      </c>
      <c r="D49" s="9">
        <v>142645122</v>
      </c>
      <c r="E49" s="3">
        <v>5540246191594</v>
      </c>
      <c r="F49" s="3" t="str">
        <f>VLOOKUP(E49,'Catégorie des articles'!$A$2:$E$163,4,FALSE)</f>
        <v>CREMERIE</v>
      </c>
      <c r="G49" s="23">
        <v>44663</v>
      </c>
      <c r="H49" s="9">
        <v>655</v>
      </c>
      <c r="I49" s="25" t="str">
        <f>IFERROR(VLOOKUP(A49,Réception!$A$2:$G$2159,7,FALSE),"0")</f>
        <v>0</v>
      </c>
      <c r="J49">
        <f t="shared" si="0"/>
        <v>0</v>
      </c>
      <c r="K49" s="31">
        <f t="shared" si="1"/>
        <v>0</v>
      </c>
    </row>
    <row r="50" spans="1:11" ht="12" customHeight="1" x14ac:dyDescent="0.2">
      <c r="A50" t="s">
        <v>222</v>
      </c>
      <c r="B50" s="17">
        <v>44662</v>
      </c>
      <c r="C50" s="6" t="s">
        <v>167</v>
      </c>
      <c r="D50" s="7">
        <v>142645122</v>
      </c>
      <c r="E50" s="3">
        <v>5540246191598</v>
      </c>
      <c r="F50" s="3" t="str">
        <f>VLOOKUP(E50,'Catégorie des articles'!$A$2:$E$163,4,FALSE)</f>
        <v>CREMERIE</v>
      </c>
      <c r="G50" s="22">
        <v>44663</v>
      </c>
      <c r="H50" s="7">
        <v>1072</v>
      </c>
      <c r="I50" s="25" t="str">
        <f>IFERROR(VLOOKUP(A50,Réception!$A$2:$G$2159,7,FALSE),"0")</f>
        <v>0</v>
      </c>
      <c r="J50">
        <f t="shared" si="0"/>
        <v>0</v>
      </c>
      <c r="K50" s="31">
        <f t="shared" si="1"/>
        <v>0</v>
      </c>
    </row>
    <row r="51" spans="1:11" ht="12" customHeight="1" x14ac:dyDescent="0.2">
      <c r="A51" t="s">
        <v>223</v>
      </c>
      <c r="B51" s="18">
        <v>44662</v>
      </c>
      <c r="C51" s="6" t="s">
        <v>167</v>
      </c>
      <c r="D51" s="9">
        <v>142645123</v>
      </c>
      <c r="E51" s="3">
        <v>5540246174174</v>
      </c>
      <c r="F51" s="3" t="str">
        <f>VLOOKUP(E51,'Catégorie des articles'!$A$2:$E$163,4,FALSE)</f>
        <v>CREMERIE</v>
      </c>
      <c r="G51" s="23">
        <v>44664</v>
      </c>
      <c r="H51" s="9">
        <v>58</v>
      </c>
      <c r="I51" s="25" t="str">
        <f>IFERROR(VLOOKUP(A51,Réception!$A$2:$G$2159,7,FALSE),"0")</f>
        <v>0</v>
      </c>
      <c r="J51">
        <f t="shared" si="0"/>
        <v>0</v>
      </c>
      <c r="K51" s="31">
        <f t="shared" si="1"/>
        <v>0</v>
      </c>
    </row>
    <row r="52" spans="1:11" ht="12" customHeight="1" x14ac:dyDescent="0.2">
      <c r="A52" t="s">
        <v>224</v>
      </c>
      <c r="B52" s="17">
        <v>44662</v>
      </c>
      <c r="C52" s="6" t="s">
        <v>167</v>
      </c>
      <c r="D52" s="7">
        <v>142645123</v>
      </c>
      <c r="E52" s="3">
        <v>5540246176295</v>
      </c>
      <c r="F52" s="3" t="str">
        <f>VLOOKUP(E52,'Catégorie des articles'!$A$2:$E$163,4,FALSE)</f>
        <v>CREMERIE</v>
      </c>
      <c r="G52" s="22">
        <v>44664</v>
      </c>
      <c r="H52" s="7">
        <v>7424</v>
      </c>
      <c r="I52" s="25" t="str">
        <f>IFERROR(VLOOKUP(A52,Réception!$A$2:$G$2159,7,FALSE),"0")</f>
        <v>0</v>
      </c>
      <c r="J52">
        <f t="shared" si="0"/>
        <v>0</v>
      </c>
      <c r="K52" s="31">
        <f t="shared" si="1"/>
        <v>0</v>
      </c>
    </row>
    <row r="53" spans="1:11" ht="12" customHeight="1" x14ac:dyDescent="0.2">
      <c r="A53" t="s">
        <v>225</v>
      </c>
      <c r="B53" s="17">
        <v>44662</v>
      </c>
      <c r="C53" s="6" t="s">
        <v>167</v>
      </c>
      <c r="D53" s="7">
        <v>142645123</v>
      </c>
      <c r="E53" s="3">
        <v>5540246187987</v>
      </c>
      <c r="F53" s="3" t="str">
        <f>VLOOKUP(E53,'Catégorie des articles'!$A$2:$E$163,4,FALSE)</f>
        <v>CREMERIE</v>
      </c>
      <c r="G53" s="22">
        <v>44664</v>
      </c>
      <c r="H53" s="7">
        <v>2228</v>
      </c>
      <c r="I53" s="25" t="str">
        <f>IFERROR(VLOOKUP(A53,Réception!$A$2:$G$2159,7,FALSE),"0")</f>
        <v>0</v>
      </c>
      <c r="J53">
        <f t="shared" si="0"/>
        <v>0</v>
      </c>
      <c r="K53" s="31">
        <f t="shared" si="1"/>
        <v>0</v>
      </c>
    </row>
    <row r="54" spans="1:11" ht="12" customHeight="1" x14ac:dyDescent="0.2">
      <c r="A54" t="s">
        <v>226</v>
      </c>
      <c r="B54" s="17">
        <v>44662</v>
      </c>
      <c r="C54" s="6" t="s">
        <v>167</v>
      </c>
      <c r="D54" s="7">
        <v>142645130</v>
      </c>
      <c r="E54" s="3">
        <v>5540246183560</v>
      </c>
      <c r="F54" s="3" t="str">
        <f>VLOOKUP(E54,'Catégorie des articles'!$A$2:$E$163,4,FALSE)</f>
        <v>MIX LEGUMES</v>
      </c>
      <c r="G54" s="22">
        <v>44672</v>
      </c>
      <c r="H54" s="7">
        <v>223</v>
      </c>
      <c r="I54" s="25" t="str">
        <f>IFERROR(VLOOKUP(A54,Réception!$A$2:$G$2159,7,FALSE),"0")</f>
        <v>0</v>
      </c>
      <c r="J54">
        <f t="shared" si="0"/>
        <v>0</v>
      </c>
      <c r="K54" s="31">
        <f t="shared" si="1"/>
        <v>0</v>
      </c>
    </row>
    <row r="55" spans="1:11" ht="12" customHeight="1" x14ac:dyDescent="0.2">
      <c r="A55" t="s">
        <v>227</v>
      </c>
      <c r="B55" s="18">
        <v>44662</v>
      </c>
      <c r="C55" s="6" t="s">
        <v>167</v>
      </c>
      <c r="D55" s="9">
        <v>142645130</v>
      </c>
      <c r="E55" s="3">
        <v>5540246192209</v>
      </c>
      <c r="F55" s="3" t="str">
        <f>VLOOKUP(E55,'Catégorie des articles'!$A$2:$E$163,4,FALSE)</f>
        <v>MIX LEGUMES</v>
      </c>
      <c r="G55" s="23">
        <v>44672</v>
      </c>
      <c r="H55" s="9">
        <v>1114</v>
      </c>
      <c r="I55" s="25" t="str">
        <f>IFERROR(VLOOKUP(A55,Réception!$A$2:$G$2159,7,FALSE),"0")</f>
        <v>0</v>
      </c>
      <c r="J55">
        <f t="shared" si="0"/>
        <v>0</v>
      </c>
      <c r="K55" s="31">
        <f t="shared" si="1"/>
        <v>0</v>
      </c>
    </row>
    <row r="56" spans="1:11" ht="12" customHeight="1" x14ac:dyDescent="0.2">
      <c r="A56" t="s">
        <v>228</v>
      </c>
      <c r="B56" s="18">
        <v>44662</v>
      </c>
      <c r="C56" s="6" t="s">
        <v>167</v>
      </c>
      <c r="D56" s="9">
        <v>142645131</v>
      </c>
      <c r="E56" s="3">
        <v>5540246185562</v>
      </c>
      <c r="F56" s="3" t="str">
        <f>VLOOKUP(E56,'Catégorie des articles'!$A$2:$E$163,4,FALSE)</f>
        <v>CREMERIE</v>
      </c>
      <c r="G56" s="23">
        <v>44665</v>
      </c>
      <c r="H56" s="9">
        <v>140</v>
      </c>
      <c r="I56" s="25" t="str">
        <f>IFERROR(VLOOKUP(A56,Réception!$A$2:$G$2159,7,FALSE),"0")</f>
        <v>0</v>
      </c>
      <c r="J56">
        <f t="shared" si="0"/>
        <v>0</v>
      </c>
      <c r="K56" s="31">
        <f t="shared" si="1"/>
        <v>0</v>
      </c>
    </row>
    <row r="57" spans="1:11" ht="12" customHeight="1" x14ac:dyDescent="0.2">
      <c r="A57" t="s">
        <v>229</v>
      </c>
      <c r="B57" s="17">
        <v>44662</v>
      </c>
      <c r="C57" s="6" t="s">
        <v>167</v>
      </c>
      <c r="D57" s="7">
        <v>142645131</v>
      </c>
      <c r="E57" s="3">
        <v>5540246186325</v>
      </c>
      <c r="F57" s="3" t="str">
        <f>VLOOKUP(E57,'Catégorie des articles'!$A$2:$E$163,4,FALSE)</f>
        <v>CREMERIE</v>
      </c>
      <c r="G57" s="22">
        <v>44665</v>
      </c>
      <c r="H57" s="7">
        <v>140</v>
      </c>
      <c r="I57" s="25" t="str">
        <f>IFERROR(VLOOKUP(A57,Réception!$A$2:$G$2159,7,FALSE),"0")</f>
        <v>0</v>
      </c>
      <c r="J57">
        <f t="shared" si="0"/>
        <v>0</v>
      </c>
      <c r="K57" s="31">
        <f t="shared" si="1"/>
        <v>0</v>
      </c>
    </row>
    <row r="58" spans="1:11" ht="12" customHeight="1" x14ac:dyDescent="0.2">
      <c r="A58" t="s">
        <v>230</v>
      </c>
      <c r="B58" s="17">
        <v>44662</v>
      </c>
      <c r="C58" s="6" t="s">
        <v>167</v>
      </c>
      <c r="D58" s="7">
        <v>142645132</v>
      </c>
      <c r="E58" s="3">
        <v>5540246177132</v>
      </c>
      <c r="F58" s="3" t="str">
        <f>VLOOKUP(E58,'Catégorie des articles'!$A$2:$E$163,4,FALSE)</f>
        <v>MIX LEGUMES</v>
      </c>
      <c r="G58" s="22">
        <v>44669</v>
      </c>
      <c r="H58" s="7">
        <v>8816</v>
      </c>
      <c r="I58" s="25" t="str">
        <f>IFERROR(VLOOKUP(A58,Réception!$A$2:$G$2159,7,FALSE),"0")</f>
        <v>0</v>
      </c>
      <c r="J58">
        <f t="shared" si="0"/>
        <v>0</v>
      </c>
      <c r="K58" s="31">
        <f t="shared" si="1"/>
        <v>0</v>
      </c>
    </row>
    <row r="59" spans="1:11" ht="12" customHeight="1" x14ac:dyDescent="0.2">
      <c r="A59" t="s">
        <v>231</v>
      </c>
      <c r="B59" s="18">
        <v>44662</v>
      </c>
      <c r="C59" s="6" t="s">
        <v>167</v>
      </c>
      <c r="D59" s="9">
        <v>142645132</v>
      </c>
      <c r="E59" s="3">
        <v>5540246177133</v>
      </c>
      <c r="F59" s="3" t="str">
        <f>VLOOKUP(E59,'Catégorie des articles'!$A$2:$E$163,4,FALSE)</f>
        <v>MIX LEGUMES</v>
      </c>
      <c r="G59" s="23">
        <v>44669</v>
      </c>
      <c r="H59" s="9">
        <v>2784</v>
      </c>
      <c r="I59" s="25" t="str">
        <f>IFERROR(VLOOKUP(A59,Réception!$A$2:$G$2159,7,FALSE),"0")</f>
        <v>0</v>
      </c>
      <c r="J59">
        <f t="shared" si="0"/>
        <v>0</v>
      </c>
      <c r="K59" s="31">
        <f t="shared" si="1"/>
        <v>0</v>
      </c>
    </row>
    <row r="60" spans="1:11" ht="12" customHeight="1" x14ac:dyDescent="0.2">
      <c r="A60" t="s">
        <v>232</v>
      </c>
      <c r="B60" s="17">
        <v>44662</v>
      </c>
      <c r="C60" s="6" t="s">
        <v>167</v>
      </c>
      <c r="D60" s="7">
        <v>142645132</v>
      </c>
      <c r="E60" s="3">
        <v>5540246183542</v>
      </c>
      <c r="F60" s="3" t="str">
        <f>VLOOKUP(E60,'Catégorie des articles'!$A$2:$E$163,4,FALSE)</f>
        <v>MIX LEGUMES</v>
      </c>
      <c r="G60" s="22">
        <v>44669</v>
      </c>
      <c r="H60" s="7">
        <v>140</v>
      </c>
      <c r="I60" s="25" t="str">
        <f>IFERROR(VLOOKUP(A60,Réception!$A$2:$G$2159,7,FALSE),"0")</f>
        <v>0</v>
      </c>
      <c r="J60">
        <f t="shared" si="0"/>
        <v>0</v>
      </c>
      <c r="K60" s="31">
        <f t="shared" si="1"/>
        <v>0</v>
      </c>
    </row>
    <row r="61" spans="1:11" ht="12" customHeight="1" x14ac:dyDescent="0.2">
      <c r="A61" t="s">
        <v>233</v>
      </c>
      <c r="B61" s="17">
        <v>44662</v>
      </c>
      <c r="C61" s="6" t="s">
        <v>167</v>
      </c>
      <c r="D61" s="7">
        <v>142645133</v>
      </c>
      <c r="E61" s="3">
        <v>5540246186351</v>
      </c>
      <c r="F61" s="3" t="str">
        <f>VLOOKUP(E61,'Catégorie des articles'!$A$2:$E$163,4,FALSE)</f>
        <v>MIX LEGUMES</v>
      </c>
      <c r="G61" s="22">
        <v>44668</v>
      </c>
      <c r="H61" s="7">
        <v>564</v>
      </c>
      <c r="I61" s="25" t="str">
        <f>IFERROR(VLOOKUP(A61,Réception!$A$2:$G$2159,7,FALSE),"0")</f>
        <v>0</v>
      </c>
      <c r="J61">
        <f t="shared" si="0"/>
        <v>0</v>
      </c>
      <c r="K61" s="31">
        <f t="shared" si="1"/>
        <v>0</v>
      </c>
    </row>
    <row r="62" spans="1:11" ht="12" customHeight="1" x14ac:dyDescent="0.2">
      <c r="A62" t="s">
        <v>234</v>
      </c>
      <c r="B62" s="17">
        <v>44662</v>
      </c>
      <c r="C62" s="6" t="s">
        <v>167</v>
      </c>
      <c r="D62" s="7">
        <v>142645138</v>
      </c>
      <c r="E62" s="3">
        <v>5540246173686</v>
      </c>
      <c r="F62" s="3" t="str">
        <f>VLOOKUP(E62,'Catégorie des articles'!$A$2:$E$163,4,FALSE)</f>
        <v>EMBALLAGES</v>
      </c>
      <c r="G62" s="22">
        <v>44670</v>
      </c>
      <c r="H62" s="7">
        <v>406</v>
      </c>
      <c r="I62" s="25" t="str">
        <f>IFERROR(VLOOKUP(A62,Réception!$A$2:$G$2159,7,FALSE),"0")</f>
        <v>0</v>
      </c>
      <c r="J62">
        <f t="shared" si="0"/>
        <v>0</v>
      </c>
      <c r="K62" s="31">
        <f t="shared" si="1"/>
        <v>0</v>
      </c>
    </row>
    <row r="63" spans="1:11" ht="12" customHeight="1" x14ac:dyDescent="0.2">
      <c r="A63" t="s">
        <v>235</v>
      </c>
      <c r="B63" s="18">
        <v>44662</v>
      </c>
      <c r="C63" s="6" t="s">
        <v>167</v>
      </c>
      <c r="D63" s="9">
        <v>142645141</v>
      </c>
      <c r="E63" s="3">
        <v>5540246192907</v>
      </c>
      <c r="F63" s="3" t="str">
        <f>VLOOKUP(E63,'Catégorie des articles'!$A$2:$E$163,4,FALSE)</f>
        <v>VOLAILLE</v>
      </c>
      <c r="G63" s="23">
        <v>44679</v>
      </c>
      <c r="H63" s="9">
        <v>11136</v>
      </c>
      <c r="I63" s="25" t="str">
        <f>IFERROR(VLOOKUP(A63,Réception!$A$2:$G$2159,7,FALSE),"0")</f>
        <v>0</v>
      </c>
      <c r="J63">
        <f t="shared" si="0"/>
        <v>0</v>
      </c>
      <c r="K63" s="31">
        <f t="shared" si="1"/>
        <v>0</v>
      </c>
    </row>
    <row r="64" spans="1:11" ht="12" customHeight="1" x14ac:dyDescent="0.2">
      <c r="A64" t="s">
        <v>236</v>
      </c>
      <c r="B64" s="18">
        <v>44663</v>
      </c>
      <c r="C64" s="6" t="s">
        <v>167</v>
      </c>
      <c r="D64" s="9">
        <v>142645146</v>
      </c>
      <c r="E64" s="3">
        <v>5540246171933</v>
      </c>
      <c r="F64" s="3" t="str">
        <f>VLOOKUP(E64,'Catégorie des articles'!$A$2:$E$163,4,FALSE)</f>
        <v>CREMERIE</v>
      </c>
      <c r="G64" s="23">
        <v>44665</v>
      </c>
      <c r="H64" s="9">
        <v>1114</v>
      </c>
      <c r="I64" s="25" t="str">
        <f>IFERROR(VLOOKUP(A64,Réception!$A$2:$G$2159,7,FALSE),"0")</f>
        <v>0</v>
      </c>
      <c r="J64">
        <f t="shared" si="0"/>
        <v>0</v>
      </c>
      <c r="K64" s="31">
        <f t="shared" si="1"/>
        <v>0</v>
      </c>
    </row>
    <row r="65" spans="1:11" ht="12" customHeight="1" x14ac:dyDescent="0.2">
      <c r="A65" t="s">
        <v>237</v>
      </c>
      <c r="B65" s="18">
        <v>44663</v>
      </c>
      <c r="C65" s="6" t="s">
        <v>167</v>
      </c>
      <c r="D65" s="9">
        <v>142645146</v>
      </c>
      <c r="E65" s="3">
        <v>5540246174174</v>
      </c>
      <c r="F65" s="3" t="str">
        <f>VLOOKUP(E65,'Catégorie des articles'!$A$2:$E$163,4,FALSE)</f>
        <v>CREMERIE</v>
      </c>
      <c r="G65" s="23">
        <v>44665</v>
      </c>
      <c r="H65" s="9">
        <v>348</v>
      </c>
      <c r="I65" s="25" t="str">
        <f>IFERROR(VLOOKUP(A65,Réception!$A$2:$G$2159,7,FALSE),"0")</f>
        <v>0</v>
      </c>
      <c r="J65">
        <f t="shared" si="0"/>
        <v>0</v>
      </c>
      <c r="K65" s="31">
        <f t="shared" si="1"/>
        <v>0</v>
      </c>
    </row>
    <row r="66" spans="1:11" ht="12" customHeight="1" x14ac:dyDescent="0.2">
      <c r="A66" t="s">
        <v>238</v>
      </c>
      <c r="B66" s="17">
        <v>44663</v>
      </c>
      <c r="C66" s="6" t="s">
        <v>167</v>
      </c>
      <c r="D66" s="7">
        <v>142645146</v>
      </c>
      <c r="E66" s="3">
        <v>5540246176294</v>
      </c>
      <c r="F66" s="3" t="str">
        <f>VLOOKUP(E66,'Catégorie des articles'!$A$2:$E$163,4,FALSE)</f>
        <v>CREMERIE</v>
      </c>
      <c r="G66" s="22">
        <v>44665</v>
      </c>
      <c r="H66" s="7">
        <v>1485</v>
      </c>
      <c r="I66" s="25" t="str">
        <f>IFERROR(VLOOKUP(A66,Réception!$A$2:$G$2159,7,FALSE),"0")</f>
        <v>0</v>
      </c>
      <c r="J66">
        <f t="shared" si="0"/>
        <v>0</v>
      </c>
      <c r="K66" s="31">
        <f t="shared" si="1"/>
        <v>0</v>
      </c>
    </row>
    <row r="67" spans="1:11" ht="12" customHeight="1" x14ac:dyDescent="0.2">
      <c r="A67" t="s">
        <v>239</v>
      </c>
      <c r="B67" s="18">
        <v>44663</v>
      </c>
      <c r="C67" s="6" t="s">
        <v>167</v>
      </c>
      <c r="D67" s="9">
        <v>142645146</v>
      </c>
      <c r="E67" s="3">
        <v>5540246176295</v>
      </c>
      <c r="F67" s="3" t="str">
        <f>VLOOKUP(E67,'Catégorie des articles'!$A$2:$E$163,4,FALSE)</f>
        <v>CREMERIE</v>
      </c>
      <c r="G67" s="23">
        <v>44665</v>
      </c>
      <c r="H67" s="9">
        <v>2228</v>
      </c>
      <c r="I67" s="25" t="str">
        <f>IFERROR(VLOOKUP(A67,Réception!$A$2:$G$2159,7,FALSE),"0")</f>
        <v>0</v>
      </c>
      <c r="J67">
        <f t="shared" ref="J67:J130" si="2">I67/H67</f>
        <v>0</v>
      </c>
      <c r="K67" s="31">
        <f t="shared" ref="K67:K130" si="3">J67</f>
        <v>0</v>
      </c>
    </row>
    <row r="68" spans="1:11" ht="12" customHeight="1" x14ac:dyDescent="0.2">
      <c r="A68" t="s">
        <v>240</v>
      </c>
      <c r="B68" s="17">
        <v>44663</v>
      </c>
      <c r="C68" s="6" t="s">
        <v>167</v>
      </c>
      <c r="D68" s="7">
        <v>142645146</v>
      </c>
      <c r="E68" s="3">
        <v>5540246184808</v>
      </c>
      <c r="F68" s="3" t="str">
        <f>VLOOKUP(E68,'Catégorie des articles'!$A$2:$E$163,4,FALSE)</f>
        <v>CREMERIE</v>
      </c>
      <c r="G68" s="22">
        <v>44665</v>
      </c>
      <c r="H68" s="7">
        <v>1044</v>
      </c>
      <c r="I68" s="25" t="str">
        <f>IFERROR(VLOOKUP(A68,Réception!$A$2:$G$2159,7,FALSE),"0")</f>
        <v>0</v>
      </c>
      <c r="J68">
        <f t="shared" si="2"/>
        <v>0</v>
      </c>
      <c r="K68" s="31">
        <f t="shared" si="3"/>
        <v>0</v>
      </c>
    </row>
    <row r="69" spans="1:11" ht="12" customHeight="1" x14ac:dyDescent="0.2">
      <c r="A69" t="s">
        <v>241</v>
      </c>
      <c r="B69" s="17">
        <v>44663</v>
      </c>
      <c r="C69" s="6" t="s">
        <v>167</v>
      </c>
      <c r="D69" s="7">
        <v>142645146</v>
      </c>
      <c r="E69" s="3">
        <v>5540246187987</v>
      </c>
      <c r="F69" s="3" t="str">
        <f>VLOOKUP(E69,'Catégorie des articles'!$A$2:$E$163,4,FALSE)</f>
        <v>CREMERIE</v>
      </c>
      <c r="G69" s="22">
        <v>44665</v>
      </c>
      <c r="H69" s="7">
        <v>1114</v>
      </c>
      <c r="I69" s="25" t="str">
        <f>IFERROR(VLOOKUP(A69,Réception!$A$2:$G$2159,7,FALSE),"0")</f>
        <v>0</v>
      </c>
      <c r="J69">
        <f t="shared" si="2"/>
        <v>0</v>
      </c>
      <c r="K69" s="31">
        <f t="shared" si="3"/>
        <v>0</v>
      </c>
    </row>
    <row r="70" spans="1:11" ht="12" customHeight="1" x14ac:dyDescent="0.2">
      <c r="A70" t="s">
        <v>242</v>
      </c>
      <c r="B70" s="18">
        <v>44663</v>
      </c>
      <c r="C70" s="6" t="s">
        <v>167</v>
      </c>
      <c r="D70" s="9">
        <v>142645146</v>
      </c>
      <c r="E70" s="3">
        <v>5540246188200</v>
      </c>
      <c r="F70" s="3" t="str">
        <f>VLOOKUP(E70,'Catégorie des articles'!$A$2:$E$163,4,FALSE)</f>
        <v>CREMERIE</v>
      </c>
      <c r="G70" s="23">
        <v>44665</v>
      </c>
      <c r="H70" s="9">
        <v>743</v>
      </c>
      <c r="I70" s="25" t="str">
        <f>IFERROR(VLOOKUP(A70,Réception!$A$2:$G$2159,7,FALSE),"0")</f>
        <v>0</v>
      </c>
      <c r="J70">
        <f t="shared" si="2"/>
        <v>0</v>
      </c>
      <c r="K70" s="31">
        <f t="shared" si="3"/>
        <v>0</v>
      </c>
    </row>
    <row r="71" spans="1:11" ht="12" customHeight="1" x14ac:dyDescent="0.2">
      <c r="A71" t="s">
        <v>243</v>
      </c>
      <c r="B71" s="17">
        <v>44663</v>
      </c>
      <c r="C71" s="6" t="s">
        <v>167</v>
      </c>
      <c r="D71" s="7">
        <v>142645149</v>
      </c>
      <c r="E71" s="3">
        <v>5540246172669</v>
      </c>
      <c r="F71" s="3" t="str">
        <f>VLOOKUP(E71,'Catégorie des articles'!$A$2:$E$163,4,FALSE)</f>
        <v>CREMERIE</v>
      </c>
      <c r="G71" s="22">
        <v>44668</v>
      </c>
      <c r="H71" s="7">
        <v>140</v>
      </c>
      <c r="I71" s="25" t="str">
        <f>IFERROR(VLOOKUP(A71,Réception!$A$2:$G$2159,7,FALSE),"0")</f>
        <v>0</v>
      </c>
      <c r="J71">
        <f t="shared" si="2"/>
        <v>0</v>
      </c>
      <c r="K71" s="31">
        <f t="shared" si="3"/>
        <v>0</v>
      </c>
    </row>
    <row r="72" spans="1:11" ht="12" customHeight="1" x14ac:dyDescent="0.2">
      <c r="A72" t="s">
        <v>244</v>
      </c>
      <c r="B72" s="17">
        <v>44663</v>
      </c>
      <c r="C72" s="6" t="s">
        <v>167</v>
      </c>
      <c r="D72" s="7">
        <v>142645151</v>
      </c>
      <c r="E72" s="3">
        <v>5540246175050</v>
      </c>
      <c r="F72" s="3" t="str">
        <f>VLOOKUP(E72,'Catégorie des articles'!$A$2:$E$163,4,FALSE)</f>
        <v>CREMERIE</v>
      </c>
      <c r="G72" s="22">
        <v>44670</v>
      </c>
      <c r="H72" s="7">
        <v>279</v>
      </c>
      <c r="I72" s="25" t="str">
        <f>IFERROR(VLOOKUP(A72,Réception!$A$2:$G$2159,7,FALSE),"0")</f>
        <v>0</v>
      </c>
      <c r="J72">
        <f t="shared" si="2"/>
        <v>0</v>
      </c>
      <c r="K72" s="31">
        <f t="shared" si="3"/>
        <v>0</v>
      </c>
    </row>
    <row r="73" spans="1:11" ht="12" customHeight="1" x14ac:dyDescent="0.2">
      <c r="A73" t="s">
        <v>245</v>
      </c>
      <c r="B73" s="17">
        <v>44664</v>
      </c>
      <c r="C73" s="6" t="s">
        <v>167</v>
      </c>
      <c r="D73" s="7">
        <v>142645172</v>
      </c>
      <c r="E73" s="3">
        <v>5540246171933</v>
      </c>
      <c r="F73" s="3" t="str">
        <f>VLOOKUP(E73,'Catégorie des articles'!$A$2:$E$163,4,FALSE)</f>
        <v>CREMERIE</v>
      </c>
      <c r="G73" s="22">
        <v>44668</v>
      </c>
      <c r="H73" s="7">
        <v>1114</v>
      </c>
      <c r="I73" s="25" t="str">
        <f>IFERROR(VLOOKUP(A73,Réception!$A$2:$G$2159,7,FALSE),"0")</f>
        <v>0</v>
      </c>
      <c r="J73">
        <f t="shared" si="2"/>
        <v>0</v>
      </c>
      <c r="K73" s="31">
        <f t="shared" si="3"/>
        <v>0</v>
      </c>
    </row>
    <row r="74" spans="1:11" ht="12" customHeight="1" x14ac:dyDescent="0.2">
      <c r="A74" t="s">
        <v>246</v>
      </c>
      <c r="B74" s="17">
        <v>44664</v>
      </c>
      <c r="C74" s="6" t="s">
        <v>167</v>
      </c>
      <c r="D74" s="7">
        <v>142645172</v>
      </c>
      <c r="E74" s="3">
        <v>5540246172978</v>
      </c>
      <c r="F74" s="3" t="str">
        <f>VLOOKUP(E74,'Catégorie des articles'!$A$2:$E$163,4,FALSE)</f>
        <v>CREMERIE</v>
      </c>
      <c r="G74" s="22">
        <v>44668</v>
      </c>
      <c r="H74" s="7">
        <v>836</v>
      </c>
      <c r="I74" s="25" t="str">
        <f>IFERROR(VLOOKUP(A74,Réception!$A$2:$G$2159,7,FALSE),"0")</f>
        <v>0</v>
      </c>
      <c r="J74">
        <f t="shared" si="2"/>
        <v>0</v>
      </c>
      <c r="K74" s="31">
        <f t="shared" si="3"/>
        <v>0</v>
      </c>
    </row>
    <row r="75" spans="1:11" ht="12" customHeight="1" x14ac:dyDescent="0.2">
      <c r="A75" t="s">
        <v>247</v>
      </c>
      <c r="B75" s="18">
        <v>44664</v>
      </c>
      <c r="C75" s="6" t="s">
        <v>167</v>
      </c>
      <c r="D75" s="9">
        <v>142645172</v>
      </c>
      <c r="E75" s="3">
        <v>5540246174174</v>
      </c>
      <c r="F75" s="3" t="str">
        <f>VLOOKUP(E75,'Catégorie des articles'!$A$2:$E$163,4,FALSE)</f>
        <v>CREMERIE</v>
      </c>
      <c r="G75" s="23">
        <v>44668</v>
      </c>
      <c r="H75" s="9">
        <v>464</v>
      </c>
      <c r="I75" s="25" t="str">
        <f>IFERROR(VLOOKUP(A75,Réception!$A$2:$G$2159,7,FALSE),"0")</f>
        <v>0</v>
      </c>
      <c r="J75">
        <f t="shared" si="2"/>
        <v>0</v>
      </c>
      <c r="K75" s="31">
        <f t="shared" si="3"/>
        <v>0</v>
      </c>
    </row>
    <row r="76" spans="1:11" ht="12" customHeight="1" x14ac:dyDescent="0.2">
      <c r="A76" t="s">
        <v>248</v>
      </c>
      <c r="B76" s="17">
        <v>44664</v>
      </c>
      <c r="C76" s="6" t="s">
        <v>167</v>
      </c>
      <c r="D76" s="7">
        <v>142645172</v>
      </c>
      <c r="E76" s="3">
        <v>5540246176295</v>
      </c>
      <c r="F76" s="3" t="str">
        <f>VLOOKUP(E76,'Catégorie des articles'!$A$2:$E$163,4,FALSE)</f>
        <v>CREMERIE</v>
      </c>
      <c r="G76" s="22">
        <v>44668</v>
      </c>
      <c r="H76" s="7">
        <v>1485</v>
      </c>
      <c r="I76" s="25" t="str">
        <f>IFERROR(VLOOKUP(A76,Réception!$A$2:$G$2159,7,FALSE),"0")</f>
        <v>0</v>
      </c>
      <c r="J76">
        <f t="shared" si="2"/>
        <v>0</v>
      </c>
      <c r="K76" s="31">
        <f t="shared" si="3"/>
        <v>0</v>
      </c>
    </row>
    <row r="77" spans="1:11" ht="12" customHeight="1" x14ac:dyDescent="0.2">
      <c r="A77" t="s">
        <v>249</v>
      </c>
      <c r="B77" s="18">
        <v>44664</v>
      </c>
      <c r="C77" s="6" t="s">
        <v>167</v>
      </c>
      <c r="D77" s="9">
        <v>142645172</v>
      </c>
      <c r="E77" s="3">
        <v>5540246188200</v>
      </c>
      <c r="F77" s="3" t="str">
        <f>VLOOKUP(E77,'Catégorie des articles'!$A$2:$E$163,4,FALSE)</f>
        <v>CREMERIE</v>
      </c>
      <c r="G77" s="23">
        <v>44668</v>
      </c>
      <c r="H77" s="9">
        <v>372</v>
      </c>
      <c r="I77" s="25" t="str">
        <f>IFERROR(VLOOKUP(A77,Réception!$A$2:$G$2159,7,FALSE),"0")</f>
        <v>0</v>
      </c>
      <c r="J77">
        <f t="shared" si="2"/>
        <v>0</v>
      </c>
      <c r="K77" s="31">
        <f t="shared" si="3"/>
        <v>0</v>
      </c>
    </row>
    <row r="78" spans="1:11" ht="12" customHeight="1" x14ac:dyDescent="0.2">
      <c r="A78" t="s">
        <v>250</v>
      </c>
      <c r="B78" s="17">
        <v>44664</v>
      </c>
      <c r="C78" s="6" t="s">
        <v>167</v>
      </c>
      <c r="D78" s="7">
        <v>142645179</v>
      </c>
      <c r="E78" s="3">
        <v>5540246183554</v>
      </c>
      <c r="F78" s="3" t="str">
        <f>VLOOKUP(E78,'Catégorie des articles'!$A$2:$E$163,4,FALSE)</f>
        <v>MIX LEGUMES</v>
      </c>
      <c r="G78" s="22">
        <v>44670</v>
      </c>
      <c r="H78" s="7">
        <v>891</v>
      </c>
      <c r="I78" s="25" t="str">
        <f>IFERROR(VLOOKUP(A78,Réception!$A$2:$G$2159,7,FALSE),"0")</f>
        <v>0</v>
      </c>
      <c r="J78">
        <f t="shared" si="2"/>
        <v>0</v>
      </c>
      <c r="K78" s="31">
        <f t="shared" si="3"/>
        <v>0</v>
      </c>
    </row>
    <row r="79" spans="1:11" ht="12" customHeight="1" x14ac:dyDescent="0.2">
      <c r="A79" t="s">
        <v>251</v>
      </c>
      <c r="B79" s="18">
        <v>44664</v>
      </c>
      <c r="C79" s="6" t="s">
        <v>167</v>
      </c>
      <c r="D79" s="9">
        <v>142645180</v>
      </c>
      <c r="E79" s="3">
        <v>5540246191594</v>
      </c>
      <c r="F79" s="3" t="str">
        <f>VLOOKUP(E79,'Catégorie des articles'!$A$2:$E$163,4,FALSE)</f>
        <v>CREMERIE</v>
      </c>
      <c r="G79" s="23">
        <v>44665</v>
      </c>
      <c r="H79" s="9">
        <v>1504</v>
      </c>
      <c r="I79" s="25" t="str">
        <f>IFERROR(VLOOKUP(A79,Réception!$A$2:$G$2159,7,FALSE),"0")</f>
        <v>0</v>
      </c>
      <c r="J79">
        <f t="shared" si="2"/>
        <v>0</v>
      </c>
      <c r="K79" s="31">
        <f t="shared" si="3"/>
        <v>0</v>
      </c>
    </row>
    <row r="80" spans="1:11" ht="12" customHeight="1" x14ac:dyDescent="0.2">
      <c r="A80" t="s">
        <v>252</v>
      </c>
      <c r="B80" s="17">
        <v>44664</v>
      </c>
      <c r="C80" s="6" t="s">
        <v>167</v>
      </c>
      <c r="D80" s="7">
        <v>142645180</v>
      </c>
      <c r="E80" s="3">
        <v>5540246191598</v>
      </c>
      <c r="F80" s="3" t="str">
        <f>VLOOKUP(E80,'Catégorie des articles'!$A$2:$E$163,4,FALSE)</f>
        <v>CREMERIE</v>
      </c>
      <c r="G80" s="22">
        <v>44665</v>
      </c>
      <c r="H80" s="7">
        <v>2924</v>
      </c>
      <c r="I80" s="25" t="str">
        <f>IFERROR(VLOOKUP(A80,Réception!$A$2:$G$2159,7,FALSE),"0")</f>
        <v>0</v>
      </c>
      <c r="J80">
        <f t="shared" si="2"/>
        <v>0</v>
      </c>
      <c r="K80" s="31">
        <f t="shared" si="3"/>
        <v>0</v>
      </c>
    </row>
    <row r="81" spans="1:11" ht="12" customHeight="1" x14ac:dyDescent="0.2">
      <c r="A81" t="s">
        <v>253</v>
      </c>
      <c r="B81" s="18">
        <v>44664</v>
      </c>
      <c r="C81" s="6" t="s">
        <v>167</v>
      </c>
      <c r="D81" s="9">
        <v>142645181</v>
      </c>
      <c r="E81" s="3">
        <v>5540246186352</v>
      </c>
      <c r="F81" s="3" t="str">
        <f>VLOOKUP(E81,'Catégorie des articles'!$A$2:$E$163,4,FALSE)</f>
        <v>MIX LEGUMES</v>
      </c>
      <c r="G81" s="23">
        <v>44669</v>
      </c>
      <c r="H81" s="9">
        <v>940</v>
      </c>
      <c r="I81" s="25" t="str">
        <f>IFERROR(VLOOKUP(A81,Réception!$A$2:$G$2159,7,FALSE),"0")</f>
        <v>0</v>
      </c>
      <c r="J81">
        <f t="shared" si="2"/>
        <v>0</v>
      </c>
      <c r="K81" s="31">
        <f t="shared" si="3"/>
        <v>0</v>
      </c>
    </row>
    <row r="82" spans="1:11" ht="12" customHeight="1" x14ac:dyDescent="0.2">
      <c r="A82" t="s">
        <v>254</v>
      </c>
      <c r="B82" s="18">
        <v>44664</v>
      </c>
      <c r="C82" s="6" t="s">
        <v>167</v>
      </c>
      <c r="D82" s="9">
        <v>142645182</v>
      </c>
      <c r="E82" s="3">
        <v>5540246185429</v>
      </c>
      <c r="F82" s="3" t="str">
        <f>VLOOKUP(E82,'Catégorie des articles'!$A$2:$E$163,4,FALSE)</f>
        <v>CREMERIE</v>
      </c>
      <c r="G82" s="23">
        <v>44669</v>
      </c>
      <c r="H82" s="9">
        <v>140</v>
      </c>
      <c r="I82" s="25" t="str">
        <f>IFERROR(VLOOKUP(A82,Réception!$A$2:$G$2159,7,FALSE),"0")</f>
        <v>0</v>
      </c>
      <c r="J82">
        <f t="shared" si="2"/>
        <v>0</v>
      </c>
      <c r="K82" s="31">
        <f t="shared" si="3"/>
        <v>0</v>
      </c>
    </row>
    <row r="83" spans="1:11" ht="12" customHeight="1" x14ac:dyDescent="0.2">
      <c r="A83" t="s">
        <v>255</v>
      </c>
      <c r="B83" s="17">
        <v>44664</v>
      </c>
      <c r="C83" s="6" t="s">
        <v>167</v>
      </c>
      <c r="D83" s="7">
        <v>142645182</v>
      </c>
      <c r="E83" s="3">
        <v>5540246186325</v>
      </c>
      <c r="F83" s="3" t="str">
        <f>VLOOKUP(E83,'Catégorie des articles'!$A$2:$E$163,4,FALSE)</f>
        <v>CREMERIE</v>
      </c>
      <c r="G83" s="22">
        <v>44669</v>
      </c>
      <c r="H83" s="7">
        <v>209</v>
      </c>
      <c r="I83" s="25" t="str">
        <f>IFERROR(VLOOKUP(A83,Réception!$A$2:$G$2159,7,FALSE),"0")</f>
        <v>0</v>
      </c>
      <c r="J83">
        <f t="shared" si="2"/>
        <v>0</v>
      </c>
      <c r="K83" s="31">
        <f t="shared" si="3"/>
        <v>0</v>
      </c>
    </row>
    <row r="84" spans="1:11" ht="12" customHeight="1" x14ac:dyDescent="0.2">
      <c r="A84" t="s">
        <v>256</v>
      </c>
      <c r="B84" s="18">
        <v>44664</v>
      </c>
      <c r="C84" s="6" t="s">
        <v>167</v>
      </c>
      <c r="D84" s="9">
        <v>142645185</v>
      </c>
      <c r="E84" s="3">
        <v>5540246180522</v>
      </c>
      <c r="F84" s="3" t="str">
        <f>VLOOKUP(E84,'Catégorie des articles'!$A$2:$E$163,4,FALSE)</f>
        <v>BOULANGERIE</v>
      </c>
      <c r="G84" s="23">
        <v>44669</v>
      </c>
      <c r="H84" s="9">
        <v>1727</v>
      </c>
      <c r="I84" s="25" t="str">
        <f>IFERROR(VLOOKUP(A84,Réception!$A$2:$G$2159,7,FALSE),"0")</f>
        <v>0</v>
      </c>
      <c r="J84">
        <f t="shared" si="2"/>
        <v>0</v>
      </c>
      <c r="K84" s="31">
        <f t="shared" si="3"/>
        <v>0</v>
      </c>
    </row>
    <row r="85" spans="1:11" ht="12" customHeight="1" x14ac:dyDescent="0.2">
      <c r="A85" t="s">
        <v>257</v>
      </c>
      <c r="B85" s="17">
        <v>44664</v>
      </c>
      <c r="C85" s="6" t="s">
        <v>167</v>
      </c>
      <c r="D85" s="7">
        <v>142645185</v>
      </c>
      <c r="E85" s="3">
        <v>5540246193409</v>
      </c>
      <c r="F85" s="3" t="str">
        <f>VLOOKUP(E85,'Catégorie des articles'!$A$2:$E$163,4,FALSE)</f>
        <v>BOULANGERIE</v>
      </c>
      <c r="G85" s="22">
        <v>44669</v>
      </c>
      <c r="H85" s="7">
        <v>130</v>
      </c>
      <c r="I85" s="25" t="str">
        <f>IFERROR(VLOOKUP(A85,Réception!$A$2:$G$2159,7,FALSE),"0")</f>
        <v>0</v>
      </c>
      <c r="J85">
        <f t="shared" si="2"/>
        <v>0</v>
      </c>
      <c r="K85" s="31">
        <f t="shared" si="3"/>
        <v>0</v>
      </c>
    </row>
    <row r="86" spans="1:11" ht="12" customHeight="1" x14ac:dyDescent="0.2">
      <c r="A86" t="s">
        <v>2130</v>
      </c>
      <c r="B86" s="17">
        <v>44664</v>
      </c>
      <c r="C86" s="6" t="s">
        <v>168</v>
      </c>
      <c r="D86" s="7">
        <v>142645188</v>
      </c>
      <c r="E86" s="3">
        <v>5540246190727</v>
      </c>
      <c r="F86" s="3" t="str">
        <f>VLOOKUP(E86,'Catégorie des articles'!$A$2:$E$163,4,FALSE)</f>
        <v>BOULANGERIE</v>
      </c>
      <c r="G86" s="22">
        <v>44684</v>
      </c>
      <c r="H86" s="7">
        <v>877</v>
      </c>
      <c r="I86" s="25">
        <f>IFERROR(VLOOKUP(A86,Réception!$A$2:$G$2159,7,FALSE),"0")</f>
        <v>877</v>
      </c>
      <c r="J86">
        <f t="shared" si="2"/>
        <v>1</v>
      </c>
      <c r="K86" s="31">
        <f t="shared" si="3"/>
        <v>1</v>
      </c>
    </row>
    <row r="87" spans="1:11" ht="12" customHeight="1" x14ac:dyDescent="0.2">
      <c r="A87" t="s">
        <v>2131</v>
      </c>
      <c r="B87" s="18">
        <v>44664</v>
      </c>
      <c r="C87" s="6" t="s">
        <v>168</v>
      </c>
      <c r="D87" s="9">
        <v>142645192</v>
      </c>
      <c r="E87" s="3">
        <v>5540246192264</v>
      </c>
      <c r="F87" s="3" t="str">
        <f>VLOOKUP(E87,'Catégorie des articles'!$A$2:$E$163,4,FALSE)</f>
        <v>CREMERIE</v>
      </c>
      <c r="G87" s="23">
        <v>44686</v>
      </c>
      <c r="H87" s="9">
        <v>1300</v>
      </c>
      <c r="I87" s="25">
        <f>IFERROR(VLOOKUP(A87,Réception!$A$2:$G$2159,7,FALSE),"0")</f>
        <v>1300</v>
      </c>
      <c r="J87">
        <f t="shared" si="2"/>
        <v>1</v>
      </c>
      <c r="K87" s="31">
        <f t="shared" si="3"/>
        <v>1</v>
      </c>
    </row>
    <row r="88" spans="1:11" ht="12" customHeight="1" x14ac:dyDescent="0.2">
      <c r="A88" t="s">
        <v>2132</v>
      </c>
      <c r="B88" s="17">
        <v>44664</v>
      </c>
      <c r="C88" s="6" t="s">
        <v>168</v>
      </c>
      <c r="D88" s="7">
        <v>142645192</v>
      </c>
      <c r="E88" s="3">
        <v>5540246192265</v>
      </c>
      <c r="F88" s="3" t="str">
        <f>VLOOKUP(E88,'Catégorie des articles'!$A$2:$E$163,4,FALSE)</f>
        <v>CREMERIE</v>
      </c>
      <c r="G88" s="22">
        <v>44686</v>
      </c>
      <c r="H88" s="7">
        <v>483</v>
      </c>
      <c r="I88" s="25">
        <f>IFERROR(VLOOKUP(A88,Réception!$A$2:$G$2159,7,FALSE),"0")</f>
        <v>483</v>
      </c>
      <c r="J88">
        <f t="shared" si="2"/>
        <v>1</v>
      </c>
      <c r="K88" s="31">
        <f t="shared" si="3"/>
        <v>1</v>
      </c>
    </row>
    <row r="89" spans="1:11" ht="12" customHeight="1" x14ac:dyDescent="0.2">
      <c r="A89" t="s">
        <v>258</v>
      </c>
      <c r="B89" s="18">
        <v>44665</v>
      </c>
      <c r="C89" s="6" t="s">
        <v>167</v>
      </c>
      <c r="D89" s="9">
        <v>142655196</v>
      </c>
      <c r="E89" s="3">
        <v>5540246184617</v>
      </c>
      <c r="F89" s="3" t="str">
        <f>VLOOKUP(E89,'Catégorie des articles'!$A$2:$E$163,4,FALSE)</f>
        <v>MIX LEGUMES</v>
      </c>
      <c r="G89" s="23">
        <v>44678</v>
      </c>
      <c r="H89" s="9">
        <v>13753</v>
      </c>
      <c r="I89" s="25" t="str">
        <f>IFERROR(VLOOKUP(A89,Réception!$A$2:$G$2159,7,FALSE),"0")</f>
        <v>0</v>
      </c>
      <c r="J89">
        <f t="shared" si="2"/>
        <v>0</v>
      </c>
      <c r="K89" s="31">
        <f t="shared" si="3"/>
        <v>0</v>
      </c>
    </row>
    <row r="90" spans="1:11" ht="12" customHeight="1" x14ac:dyDescent="0.2">
      <c r="A90" t="s">
        <v>259</v>
      </c>
      <c r="B90" s="17">
        <v>44665</v>
      </c>
      <c r="C90" s="6" t="s">
        <v>167</v>
      </c>
      <c r="D90" s="7">
        <v>142655202</v>
      </c>
      <c r="E90" s="3">
        <v>5540246172978</v>
      </c>
      <c r="F90" s="3" t="str">
        <f>VLOOKUP(E90,'Catégorie des articles'!$A$2:$E$163,4,FALSE)</f>
        <v>CREMERIE</v>
      </c>
      <c r="G90" s="22">
        <v>44669</v>
      </c>
      <c r="H90" s="7">
        <v>1671</v>
      </c>
      <c r="I90" s="25" t="str">
        <f>IFERROR(VLOOKUP(A90,Réception!$A$2:$G$2159,7,FALSE),"0")</f>
        <v>0</v>
      </c>
      <c r="J90">
        <f t="shared" si="2"/>
        <v>0</v>
      </c>
      <c r="K90" s="31">
        <f t="shared" si="3"/>
        <v>0</v>
      </c>
    </row>
    <row r="91" spans="1:11" ht="12" customHeight="1" x14ac:dyDescent="0.2">
      <c r="A91" t="s">
        <v>260</v>
      </c>
      <c r="B91" s="18">
        <v>44665</v>
      </c>
      <c r="C91" s="6" t="s">
        <v>167</v>
      </c>
      <c r="D91" s="9">
        <v>142655202</v>
      </c>
      <c r="E91" s="3">
        <v>5540246174174</v>
      </c>
      <c r="F91" s="3" t="str">
        <f>VLOOKUP(E91,'Catégorie des articles'!$A$2:$E$163,4,FALSE)</f>
        <v>CREMERIE</v>
      </c>
      <c r="G91" s="23">
        <v>44669</v>
      </c>
      <c r="H91" s="9">
        <v>464</v>
      </c>
      <c r="I91" s="25" t="str">
        <f>IFERROR(VLOOKUP(A91,Réception!$A$2:$G$2159,7,FALSE),"0")</f>
        <v>0</v>
      </c>
      <c r="J91">
        <f t="shared" si="2"/>
        <v>0</v>
      </c>
      <c r="K91" s="31">
        <f t="shared" si="3"/>
        <v>0</v>
      </c>
    </row>
    <row r="92" spans="1:11" ht="12" customHeight="1" x14ac:dyDescent="0.2">
      <c r="A92" t="s">
        <v>261</v>
      </c>
      <c r="B92" s="17">
        <v>44665</v>
      </c>
      <c r="C92" s="6" t="s">
        <v>167</v>
      </c>
      <c r="D92" s="7">
        <v>142655202</v>
      </c>
      <c r="E92" s="3">
        <v>5540246176295</v>
      </c>
      <c r="F92" s="3" t="str">
        <f>VLOOKUP(E92,'Catégorie des articles'!$A$2:$E$163,4,FALSE)</f>
        <v>CREMERIE</v>
      </c>
      <c r="G92" s="22">
        <v>44669</v>
      </c>
      <c r="H92" s="7">
        <v>2970</v>
      </c>
      <c r="I92" s="25" t="str">
        <f>IFERROR(VLOOKUP(A92,Réception!$A$2:$G$2159,7,FALSE),"0")</f>
        <v>0</v>
      </c>
      <c r="J92">
        <f t="shared" si="2"/>
        <v>0</v>
      </c>
      <c r="K92" s="31">
        <f t="shared" si="3"/>
        <v>0</v>
      </c>
    </row>
    <row r="93" spans="1:11" ht="12" customHeight="1" x14ac:dyDescent="0.2">
      <c r="A93" t="s">
        <v>262</v>
      </c>
      <c r="B93" s="18">
        <v>44665</v>
      </c>
      <c r="C93" s="6" t="s">
        <v>167</v>
      </c>
      <c r="D93" s="9">
        <v>142655202</v>
      </c>
      <c r="E93" s="3">
        <v>5540246184808</v>
      </c>
      <c r="F93" s="3" t="str">
        <f>VLOOKUP(E93,'Catégorie des articles'!$A$2:$E$163,4,FALSE)</f>
        <v>CREMERIE</v>
      </c>
      <c r="G93" s="23">
        <v>44669</v>
      </c>
      <c r="H93" s="9">
        <v>1044</v>
      </c>
      <c r="I93" s="25" t="str">
        <f>IFERROR(VLOOKUP(A93,Réception!$A$2:$G$2159,7,FALSE),"0")</f>
        <v>0</v>
      </c>
      <c r="J93">
        <f t="shared" si="2"/>
        <v>0</v>
      </c>
      <c r="K93" s="31">
        <f t="shared" si="3"/>
        <v>0</v>
      </c>
    </row>
    <row r="94" spans="1:11" ht="12" customHeight="1" x14ac:dyDescent="0.2">
      <c r="A94" t="s">
        <v>263</v>
      </c>
      <c r="B94" s="18">
        <v>44665</v>
      </c>
      <c r="C94" s="6" t="s">
        <v>167</v>
      </c>
      <c r="D94" s="9">
        <v>142655221</v>
      </c>
      <c r="E94" s="3">
        <v>5540246192505</v>
      </c>
      <c r="F94" s="3" t="str">
        <f>VLOOKUP(E94,'Catégorie des articles'!$A$2:$E$163,4,FALSE)</f>
        <v>MIX LEGUMES</v>
      </c>
      <c r="G94" s="23">
        <v>44670</v>
      </c>
      <c r="H94" s="9">
        <v>4585</v>
      </c>
      <c r="I94" s="25" t="str">
        <f>IFERROR(VLOOKUP(A94,Réception!$A$2:$G$2159,7,FALSE),"0")</f>
        <v>0</v>
      </c>
      <c r="J94">
        <f t="shared" si="2"/>
        <v>0</v>
      </c>
      <c r="K94" s="31">
        <f t="shared" si="3"/>
        <v>0</v>
      </c>
    </row>
    <row r="95" spans="1:11" ht="12" customHeight="1" x14ac:dyDescent="0.2">
      <c r="A95" t="s">
        <v>264</v>
      </c>
      <c r="B95" s="18">
        <v>44668</v>
      </c>
      <c r="C95" s="6" t="s">
        <v>167</v>
      </c>
      <c r="D95" s="9">
        <v>142655227</v>
      </c>
      <c r="E95" s="3">
        <v>5540246172669</v>
      </c>
      <c r="F95" s="3" t="str">
        <f>VLOOKUP(E95,'Catégorie des articles'!$A$2:$E$163,4,FALSE)</f>
        <v>CREMERIE</v>
      </c>
      <c r="G95" s="23">
        <v>44670</v>
      </c>
      <c r="H95" s="9">
        <v>279</v>
      </c>
      <c r="I95" s="25" t="str">
        <f>IFERROR(VLOOKUP(A95,Réception!$A$2:$G$2159,7,FALSE),"0")</f>
        <v>0</v>
      </c>
      <c r="J95">
        <f t="shared" si="2"/>
        <v>0</v>
      </c>
      <c r="K95" s="31">
        <f t="shared" si="3"/>
        <v>0</v>
      </c>
    </row>
    <row r="96" spans="1:11" ht="12" customHeight="1" x14ac:dyDescent="0.2">
      <c r="A96" t="s">
        <v>265</v>
      </c>
      <c r="B96" s="17">
        <v>44668</v>
      </c>
      <c r="C96" s="6" t="s">
        <v>167</v>
      </c>
      <c r="D96" s="7">
        <v>142655227</v>
      </c>
      <c r="E96" s="3">
        <v>5540246172978</v>
      </c>
      <c r="F96" s="3" t="str">
        <f>VLOOKUP(E96,'Catégorie des articles'!$A$2:$E$163,4,FALSE)</f>
        <v>CREMERIE</v>
      </c>
      <c r="G96" s="22">
        <v>44670</v>
      </c>
      <c r="H96" s="7">
        <v>836</v>
      </c>
      <c r="I96" s="25" t="str">
        <f>IFERROR(VLOOKUP(A96,Réception!$A$2:$G$2159,7,FALSE),"0")</f>
        <v>0</v>
      </c>
      <c r="J96">
        <f t="shared" si="2"/>
        <v>0</v>
      </c>
      <c r="K96" s="31">
        <f t="shared" si="3"/>
        <v>0</v>
      </c>
    </row>
    <row r="97" spans="1:11" ht="12" customHeight="1" x14ac:dyDescent="0.2">
      <c r="A97" t="s">
        <v>266</v>
      </c>
      <c r="B97" s="17">
        <v>44668</v>
      </c>
      <c r="C97" s="6" t="s">
        <v>167</v>
      </c>
      <c r="D97" s="7">
        <v>142655227</v>
      </c>
      <c r="E97" s="3">
        <v>5540246184808</v>
      </c>
      <c r="F97" s="3" t="str">
        <f>VLOOKUP(E97,'Catégorie des articles'!$A$2:$E$163,4,FALSE)</f>
        <v>CREMERIE</v>
      </c>
      <c r="G97" s="22">
        <v>44670</v>
      </c>
      <c r="H97" s="7">
        <v>1044</v>
      </c>
      <c r="I97" s="25" t="str">
        <f>IFERROR(VLOOKUP(A97,Réception!$A$2:$G$2159,7,FALSE),"0")</f>
        <v>0</v>
      </c>
      <c r="J97">
        <f t="shared" si="2"/>
        <v>0</v>
      </c>
      <c r="K97" s="31">
        <f t="shared" si="3"/>
        <v>0</v>
      </c>
    </row>
    <row r="98" spans="1:11" ht="12" customHeight="1" x14ac:dyDescent="0.2">
      <c r="A98" t="s">
        <v>267</v>
      </c>
      <c r="B98" s="17">
        <v>44668</v>
      </c>
      <c r="C98" s="6" t="s">
        <v>167</v>
      </c>
      <c r="D98" s="7">
        <v>142655227</v>
      </c>
      <c r="E98" s="3">
        <v>5540246187987</v>
      </c>
      <c r="F98" s="3" t="str">
        <f>VLOOKUP(E98,'Catégorie des articles'!$A$2:$E$163,4,FALSE)</f>
        <v>CREMERIE</v>
      </c>
      <c r="G98" s="22">
        <v>44670</v>
      </c>
      <c r="H98" s="7">
        <v>3341</v>
      </c>
      <c r="I98" s="25" t="str">
        <f>IFERROR(VLOOKUP(A98,Réception!$A$2:$G$2159,7,FALSE),"0")</f>
        <v>0</v>
      </c>
      <c r="J98">
        <f t="shared" si="2"/>
        <v>0</v>
      </c>
      <c r="K98" s="31">
        <f t="shared" si="3"/>
        <v>0</v>
      </c>
    </row>
    <row r="99" spans="1:11" ht="12" customHeight="1" x14ac:dyDescent="0.2">
      <c r="A99" t="s">
        <v>268</v>
      </c>
      <c r="B99" s="18">
        <v>44668</v>
      </c>
      <c r="C99" s="6" t="s">
        <v>167</v>
      </c>
      <c r="D99" s="9">
        <v>142655227</v>
      </c>
      <c r="E99" s="3">
        <v>5540246188200</v>
      </c>
      <c r="F99" s="3" t="str">
        <f>VLOOKUP(E99,'Catégorie des articles'!$A$2:$E$163,4,FALSE)</f>
        <v>CREMERIE</v>
      </c>
      <c r="G99" s="23">
        <v>44670</v>
      </c>
      <c r="H99" s="9">
        <v>743</v>
      </c>
      <c r="I99" s="25" t="str">
        <f>IFERROR(VLOOKUP(A99,Réception!$A$2:$G$2159,7,FALSE),"0")</f>
        <v>0</v>
      </c>
      <c r="J99">
        <f t="shared" si="2"/>
        <v>0</v>
      </c>
      <c r="K99" s="31">
        <f t="shared" si="3"/>
        <v>0</v>
      </c>
    </row>
    <row r="100" spans="1:11" ht="12" customHeight="1" x14ac:dyDescent="0.2">
      <c r="A100" t="s">
        <v>269</v>
      </c>
      <c r="B100" s="18">
        <v>44668</v>
      </c>
      <c r="C100" s="6" t="s">
        <v>167</v>
      </c>
      <c r="D100" s="9">
        <v>142655227</v>
      </c>
      <c r="E100" s="3">
        <v>5540246191594</v>
      </c>
      <c r="F100" s="3" t="str">
        <f>VLOOKUP(E100,'Catégorie des articles'!$A$2:$E$163,4,FALSE)</f>
        <v>CREMERIE</v>
      </c>
      <c r="G100" s="23">
        <v>44670</v>
      </c>
      <c r="H100" s="9">
        <v>696</v>
      </c>
      <c r="I100" s="25" t="str">
        <f>IFERROR(VLOOKUP(A100,Réception!$A$2:$G$2159,7,FALSE),"0")</f>
        <v>0</v>
      </c>
      <c r="J100">
        <f t="shared" si="2"/>
        <v>0</v>
      </c>
      <c r="K100" s="31">
        <f t="shared" si="3"/>
        <v>0</v>
      </c>
    </row>
    <row r="101" spans="1:11" ht="12" customHeight="1" x14ac:dyDescent="0.2">
      <c r="A101" t="s">
        <v>270</v>
      </c>
      <c r="B101" s="17">
        <v>44668</v>
      </c>
      <c r="C101" s="6" t="s">
        <v>167</v>
      </c>
      <c r="D101" s="7">
        <v>142655227</v>
      </c>
      <c r="E101" s="3">
        <v>5540246191598</v>
      </c>
      <c r="F101" s="3" t="str">
        <f>VLOOKUP(E101,'Catégorie des articles'!$A$2:$E$163,4,FALSE)</f>
        <v>CREMERIE</v>
      </c>
      <c r="G101" s="22">
        <v>44670</v>
      </c>
      <c r="H101" s="7">
        <v>1462</v>
      </c>
      <c r="I101" s="25" t="str">
        <f>IFERROR(VLOOKUP(A101,Réception!$A$2:$G$2159,7,FALSE),"0")</f>
        <v>0</v>
      </c>
      <c r="J101">
        <f t="shared" si="2"/>
        <v>0</v>
      </c>
      <c r="K101" s="31">
        <f t="shared" si="3"/>
        <v>0</v>
      </c>
    </row>
    <row r="102" spans="1:11" ht="12" customHeight="1" x14ac:dyDescent="0.2">
      <c r="A102" t="s">
        <v>271</v>
      </c>
      <c r="B102" s="18">
        <v>44669</v>
      </c>
      <c r="C102" s="6" t="s">
        <v>167</v>
      </c>
      <c r="D102" s="9">
        <v>142655256</v>
      </c>
      <c r="E102" s="3">
        <v>5540246183589</v>
      </c>
      <c r="F102" s="3" t="str">
        <f>VLOOKUP(E102,'Catégorie des articles'!$A$2:$E$163,4,FALSE)</f>
        <v>MIX LEGUMES</v>
      </c>
      <c r="G102" s="23">
        <v>44669</v>
      </c>
      <c r="H102" s="9">
        <v>1300</v>
      </c>
      <c r="I102" s="25" t="str">
        <f>IFERROR(VLOOKUP(A102,Réception!$A$2:$G$2159,7,FALSE),"0")</f>
        <v>0</v>
      </c>
      <c r="J102">
        <f t="shared" si="2"/>
        <v>0</v>
      </c>
      <c r="K102" s="31">
        <f t="shared" si="3"/>
        <v>0</v>
      </c>
    </row>
    <row r="103" spans="1:11" ht="12" customHeight="1" x14ac:dyDescent="0.2">
      <c r="A103" t="s">
        <v>272</v>
      </c>
      <c r="B103" s="17">
        <v>44669</v>
      </c>
      <c r="C103" s="6" t="s">
        <v>167</v>
      </c>
      <c r="D103" s="7">
        <v>142655260</v>
      </c>
      <c r="E103" s="3">
        <v>5540246184617</v>
      </c>
      <c r="F103" s="3" t="str">
        <f>VLOOKUP(E103,'Catégorie des articles'!$A$2:$E$163,4,FALSE)</f>
        <v>MIX LEGUMES</v>
      </c>
      <c r="G103" s="22">
        <v>44671</v>
      </c>
      <c r="H103" s="7">
        <v>9169</v>
      </c>
      <c r="I103" s="25" t="str">
        <f>IFERROR(VLOOKUP(A103,Réception!$A$2:$G$2159,7,FALSE),"0")</f>
        <v>0</v>
      </c>
      <c r="J103">
        <f t="shared" si="2"/>
        <v>0</v>
      </c>
      <c r="K103" s="31">
        <f t="shared" si="3"/>
        <v>0</v>
      </c>
    </row>
    <row r="104" spans="1:11" ht="12" customHeight="1" x14ac:dyDescent="0.2">
      <c r="A104" t="s">
        <v>273</v>
      </c>
      <c r="B104" s="18">
        <v>44669</v>
      </c>
      <c r="C104" s="6" t="s">
        <v>167</v>
      </c>
      <c r="D104" s="9">
        <v>142655264</v>
      </c>
      <c r="E104" s="3">
        <v>5540246171933</v>
      </c>
      <c r="F104" s="3" t="str">
        <f>VLOOKUP(E104,'Catégorie des articles'!$A$2:$E$163,4,FALSE)</f>
        <v>CREMERIE</v>
      </c>
      <c r="G104" s="23">
        <v>44671</v>
      </c>
      <c r="H104" s="9">
        <v>557</v>
      </c>
      <c r="I104" s="25" t="str">
        <f>IFERROR(VLOOKUP(A104,Réception!$A$2:$G$2159,7,FALSE),"0")</f>
        <v>0</v>
      </c>
      <c r="J104">
        <f t="shared" si="2"/>
        <v>0</v>
      </c>
      <c r="K104" s="31">
        <f t="shared" si="3"/>
        <v>0</v>
      </c>
    </row>
    <row r="105" spans="1:11" ht="12" customHeight="1" x14ac:dyDescent="0.2">
      <c r="A105" t="s">
        <v>274</v>
      </c>
      <c r="B105" s="17">
        <v>44669</v>
      </c>
      <c r="C105" s="6" t="s">
        <v>167</v>
      </c>
      <c r="D105" s="7">
        <v>142655264</v>
      </c>
      <c r="E105" s="3">
        <v>5540246172978</v>
      </c>
      <c r="F105" s="3" t="str">
        <f>VLOOKUP(E105,'Catégorie des articles'!$A$2:$E$163,4,FALSE)</f>
        <v>CREMERIE</v>
      </c>
      <c r="G105" s="22">
        <v>44671</v>
      </c>
      <c r="H105" s="7">
        <v>1253</v>
      </c>
      <c r="I105" s="25" t="str">
        <f>IFERROR(VLOOKUP(A105,Réception!$A$2:$G$2159,7,FALSE),"0")</f>
        <v>0</v>
      </c>
      <c r="J105">
        <f t="shared" si="2"/>
        <v>0</v>
      </c>
      <c r="K105" s="31">
        <f t="shared" si="3"/>
        <v>0</v>
      </c>
    </row>
    <row r="106" spans="1:11" ht="12" customHeight="1" x14ac:dyDescent="0.2">
      <c r="A106" t="s">
        <v>275</v>
      </c>
      <c r="B106" s="18">
        <v>44669</v>
      </c>
      <c r="C106" s="6" t="s">
        <v>167</v>
      </c>
      <c r="D106" s="9">
        <v>142655264</v>
      </c>
      <c r="E106" s="3">
        <v>5540246176295</v>
      </c>
      <c r="F106" s="3" t="str">
        <f>VLOOKUP(E106,'Catégorie des articles'!$A$2:$E$163,4,FALSE)</f>
        <v>CREMERIE</v>
      </c>
      <c r="G106" s="23">
        <v>44671</v>
      </c>
      <c r="H106" s="9">
        <v>4455</v>
      </c>
      <c r="I106" s="25" t="str">
        <f>IFERROR(VLOOKUP(A106,Réception!$A$2:$G$2159,7,FALSE),"0")</f>
        <v>0</v>
      </c>
      <c r="J106">
        <f t="shared" si="2"/>
        <v>0</v>
      </c>
      <c r="K106" s="31">
        <f t="shared" si="3"/>
        <v>0</v>
      </c>
    </row>
    <row r="107" spans="1:11" ht="12" customHeight="1" x14ac:dyDescent="0.2">
      <c r="A107" t="s">
        <v>276</v>
      </c>
      <c r="B107" s="17">
        <v>44669</v>
      </c>
      <c r="C107" s="6" t="s">
        <v>167</v>
      </c>
      <c r="D107" s="7">
        <v>142655264</v>
      </c>
      <c r="E107" s="3">
        <v>5540246184808</v>
      </c>
      <c r="F107" s="3" t="str">
        <f>VLOOKUP(E107,'Catégorie des articles'!$A$2:$E$163,4,FALSE)</f>
        <v>CREMERIE</v>
      </c>
      <c r="G107" s="22">
        <v>44671</v>
      </c>
      <c r="H107" s="7">
        <v>1044</v>
      </c>
      <c r="I107" s="25" t="str">
        <f>IFERROR(VLOOKUP(A107,Réception!$A$2:$G$2159,7,FALSE),"0")</f>
        <v>0</v>
      </c>
      <c r="J107">
        <f t="shared" si="2"/>
        <v>0</v>
      </c>
      <c r="K107" s="31">
        <f t="shared" si="3"/>
        <v>0</v>
      </c>
    </row>
    <row r="108" spans="1:11" ht="12" customHeight="1" x14ac:dyDescent="0.2">
      <c r="A108" t="s">
        <v>277</v>
      </c>
      <c r="B108" s="17">
        <v>44669</v>
      </c>
      <c r="C108" s="6" t="s">
        <v>167</v>
      </c>
      <c r="D108" s="7">
        <v>142655264</v>
      </c>
      <c r="E108" s="3">
        <v>5540246188200</v>
      </c>
      <c r="F108" s="3" t="str">
        <f>VLOOKUP(E108,'Catégorie des articles'!$A$2:$E$163,4,FALSE)</f>
        <v>CREMERIE</v>
      </c>
      <c r="G108" s="22">
        <v>44671</v>
      </c>
      <c r="H108" s="7">
        <v>372</v>
      </c>
      <c r="I108" s="25" t="str">
        <f>IFERROR(VLOOKUP(A108,Réception!$A$2:$G$2159,7,FALSE),"0")</f>
        <v>0</v>
      </c>
      <c r="J108">
        <f t="shared" si="2"/>
        <v>0</v>
      </c>
      <c r="K108" s="31">
        <f t="shared" si="3"/>
        <v>0</v>
      </c>
    </row>
    <row r="109" spans="1:11" ht="12" customHeight="1" x14ac:dyDescent="0.2">
      <c r="A109" t="s">
        <v>278</v>
      </c>
      <c r="B109" s="18">
        <v>44669</v>
      </c>
      <c r="C109" s="6" t="s">
        <v>167</v>
      </c>
      <c r="D109" s="9">
        <v>142655276</v>
      </c>
      <c r="E109" s="3">
        <v>5540246177132</v>
      </c>
      <c r="F109" s="3" t="str">
        <f>VLOOKUP(E109,'Catégorie des articles'!$A$2:$E$163,4,FALSE)</f>
        <v>MIX LEGUMES</v>
      </c>
      <c r="G109" s="23">
        <v>44675</v>
      </c>
      <c r="H109" s="9">
        <v>11600</v>
      </c>
      <c r="I109" s="25" t="str">
        <f>IFERROR(VLOOKUP(A109,Réception!$A$2:$G$2159,7,FALSE),"0")</f>
        <v>0</v>
      </c>
      <c r="J109">
        <f t="shared" si="2"/>
        <v>0</v>
      </c>
      <c r="K109" s="31">
        <f t="shared" si="3"/>
        <v>0</v>
      </c>
    </row>
    <row r="110" spans="1:11" ht="12" customHeight="1" x14ac:dyDescent="0.2">
      <c r="A110" t="s">
        <v>279</v>
      </c>
      <c r="B110" s="17">
        <v>44669</v>
      </c>
      <c r="C110" s="6" t="s">
        <v>167</v>
      </c>
      <c r="D110" s="7">
        <v>142655276</v>
      </c>
      <c r="E110" s="3">
        <v>5540246177133</v>
      </c>
      <c r="F110" s="3" t="str">
        <f>VLOOKUP(E110,'Catégorie des articles'!$A$2:$E$163,4,FALSE)</f>
        <v>MIX LEGUMES</v>
      </c>
      <c r="G110" s="22">
        <v>44675</v>
      </c>
      <c r="H110" s="7">
        <v>4455</v>
      </c>
      <c r="I110" s="25" t="str">
        <f>IFERROR(VLOOKUP(A110,Réception!$A$2:$G$2159,7,FALSE),"0")</f>
        <v>0</v>
      </c>
      <c r="J110">
        <f t="shared" si="2"/>
        <v>0</v>
      </c>
      <c r="K110" s="31">
        <f t="shared" si="3"/>
        <v>0</v>
      </c>
    </row>
    <row r="111" spans="1:11" ht="12" customHeight="1" x14ac:dyDescent="0.2">
      <c r="A111" t="s">
        <v>280</v>
      </c>
      <c r="B111" s="17">
        <v>44669</v>
      </c>
      <c r="C111" s="6" t="s">
        <v>167</v>
      </c>
      <c r="D111" s="7">
        <v>142655278</v>
      </c>
      <c r="E111" s="3">
        <v>5540246183547</v>
      </c>
      <c r="F111" s="3" t="str">
        <f>VLOOKUP(E111,'Catégorie des articles'!$A$2:$E$163,4,FALSE)</f>
        <v>VOLAILLE</v>
      </c>
      <c r="G111" s="22">
        <v>44678</v>
      </c>
      <c r="H111" s="7">
        <v>6682</v>
      </c>
      <c r="I111" s="25" t="str">
        <f>IFERROR(VLOOKUP(A111,Réception!$A$2:$G$2159,7,FALSE),"0")</f>
        <v>0</v>
      </c>
      <c r="J111">
        <f t="shared" si="2"/>
        <v>0</v>
      </c>
      <c r="K111" s="31">
        <f t="shared" si="3"/>
        <v>0</v>
      </c>
    </row>
    <row r="112" spans="1:11" ht="12" customHeight="1" x14ac:dyDescent="0.2">
      <c r="A112" t="s">
        <v>281</v>
      </c>
      <c r="B112" s="17">
        <v>44669</v>
      </c>
      <c r="C112" s="6" t="s">
        <v>167</v>
      </c>
      <c r="D112" s="7">
        <v>142655279</v>
      </c>
      <c r="E112" s="3">
        <v>5540246173492</v>
      </c>
      <c r="F112" s="3" t="str">
        <f>VLOOKUP(E112,'Catégorie des articles'!$A$2:$E$163,4,FALSE)</f>
        <v>VOLAILLE</v>
      </c>
      <c r="G112" s="22">
        <v>44677</v>
      </c>
      <c r="H112" s="7">
        <v>940</v>
      </c>
      <c r="I112" s="25" t="str">
        <f>IFERROR(VLOOKUP(A112,Réception!$A$2:$G$2159,7,FALSE),"0")</f>
        <v>0</v>
      </c>
      <c r="J112">
        <f t="shared" si="2"/>
        <v>0</v>
      </c>
      <c r="K112" s="31">
        <f t="shared" si="3"/>
        <v>0</v>
      </c>
    </row>
    <row r="113" spans="1:11" ht="12" customHeight="1" x14ac:dyDescent="0.2">
      <c r="A113" t="s">
        <v>282</v>
      </c>
      <c r="B113" s="17">
        <v>44669</v>
      </c>
      <c r="C113" s="6" t="s">
        <v>167</v>
      </c>
      <c r="D113" s="7">
        <v>142655282</v>
      </c>
      <c r="E113" s="3">
        <v>5540246183130</v>
      </c>
      <c r="F113" s="3" t="str">
        <f>VLOOKUP(E113,'Catégorie des articles'!$A$2:$E$163,4,FALSE)</f>
        <v>MIX LEGUMES</v>
      </c>
      <c r="G113" s="22">
        <v>44676</v>
      </c>
      <c r="H113" s="7">
        <v>2819</v>
      </c>
      <c r="I113" s="25" t="str">
        <f>IFERROR(VLOOKUP(A113,Réception!$A$2:$G$2159,7,FALSE),"0")</f>
        <v>0</v>
      </c>
      <c r="J113">
        <f t="shared" si="2"/>
        <v>0</v>
      </c>
      <c r="K113" s="31">
        <f t="shared" si="3"/>
        <v>0</v>
      </c>
    </row>
    <row r="114" spans="1:11" ht="12" customHeight="1" x14ac:dyDescent="0.2">
      <c r="A114" t="s">
        <v>283</v>
      </c>
      <c r="B114" s="17">
        <v>44669</v>
      </c>
      <c r="C114" s="6" t="s">
        <v>167</v>
      </c>
      <c r="D114" s="7">
        <v>142655287</v>
      </c>
      <c r="E114" s="3">
        <v>5540246183587</v>
      </c>
      <c r="F114" s="3" t="str">
        <f>VLOOKUP(E114,'Catégorie des articles'!$A$2:$E$163,4,FALSE)</f>
        <v>MIX LEGUMES</v>
      </c>
      <c r="G114" s="22">
        <v>44678</v>
      </c>
      <c r="H114" s="7">
        <v>1003</v>
      </c>
      <c r="I114" s="25" t="str">
        <f>IFERROR(VLOOKUP(A114,Réception!$A$2:$G$2159,7,FALSE),"0")</f>
        <v>0</v>
      </c>
      <c r="J114">
        <f t="shared" si="2"/>
        <v>0</v>
      </c>
      <c r="K114" s="31">
        <f t="shared" si="3"/>
        <v>0</v>
      </c>
    </row>
    <row r="115" spans="1:11" ht="12" customHeight="1" x14ac:dyDescent="0.2">
      <c r="A115" t="s">
        <v>284</v>
      </c>
      <c r="B115" s="18">
        <v>44669</v>
      </c>
      <c r="C115" s="6" t="s">
        <v>167</v>
      </c>
      <c r="D115" s="9">
        <v>142655290</v>
      </c>
      <c r="E115" s="3">
        <v>5540246184036</v>
      </c>
      <c r="F115" s="3" t="str">
        <f>VLOOKUP(E115,'Catégorie des articles'!$A$2:$E$163,4,FALSE)</f>
        <v>BOULANGERIE</v>
      </c>
      <c r="G115" s="23">
        <v>44678</v>
      </c>
      <c r="H115" s="9">
        <v>130</v>
      </c>
      <c r="I115" s="25" t="str">
        <f>IFERROR(VLOOKUP(A115,Réception!$A$2:$G$2159,7,FALSE),"0")</f>
        <v>0</v>
      </c>
      <c r="J115">
        <f t="shared" si="2"/>
        <v>0</v>
      </c>
      <c r="K115" s="31">
        <f t="shared" si="3"/>
        <v>0</v>
      </c>
    </row>
    <row r="116" spans="1:11" ht="12" customHeight="1" x14ac:dyDescent="0.2">
      <c r="A116" t="s">
        <v>285</v>
      </c>
      <c r="B116" s="18">
        <v>44669</v>
      </c>
      <c r="C116" s="6" t="s">
        <v>167</v>
      </c>
      <c r="D116" s="9">
        <v>142655291</v>
      </c>
      <c r="E116" s="3">
        <v>5540246188583</v>
      </c>
      <c r="F116" s="3" t="str">
        <f>VLOOKUP(E116,'Catégorie des articles'!$A$2:$E$163,4,FALSE)</f>
        <v>BOULANGERIE</v>
      </c>
      <c r="G116" s="23">
        <v>44672</v>
      </c>
      <c r="H116" s="9">
        <v>3898</v>
      </c>
      <c r="I116" s="25" t="str">
        <f>IFERROR(VLOOKUP(A116,Réception!$A$2:$G$2159,7,FALSE),"0")</f>
        <v>0</v>
      </c>
      <c r="J116">
        <f t="shared" si="2"/>
        <v>0</v>
      </c>
      <c r="K116" s="31">
        <f t="shared" si="3"/>
        <v>0</v>
      </c>
    </row>
    <row r="117" spans="1:11" ht="12" customHeight="1" x14ac:dyDescent="0.2">
      <c r="A117" t="s">
        <v>286</v>
      </c>
      <c r="B117" s="17">
        <v>44670</v>
      </c>
      <c r="C117" s="6" t="s">
        <v>167</v>
      </c>
      <c r="D117" s="7">
        <v>142655305</v>
      </c>
      <c r="E117" s="3">
        <v>5540246171933</v>
      </c>
      <c r="F117" s="3" t="str">
        <f>VLOOKUP(E117,'Catégorie des articles'!$A$2:$E$163,4,FALSE)</f>
        <v>CREMERIE</v>
      </c>
      <c r="G117" s="22">
        <v>44672</v>
      </c>
      <c r="H117" s="7">
        <v>836</v>
      </c>
      <c r="I117" s="25" t="str">
        <f>IFERROR(VLOOKUP(A117,Réception!$A$2:$G$2159,7,FALSE),"0")</f>
        <v>0</v>
      </c>
      <c r="J117">
        <f t="shared" si="2"/>
        <v>0</v>
      </c>
      <c r="K117" s="31">
        <f t="shared" si="3"/>
        <v>0</v>
      </c>
    </row>
    <row r="118" spans="1:11" ht="12" customHeight="1" x14ac:dyDescent="0.2">
      <c r="A118" t="s">
        <v>287</v>
      </c>
      <c r="B118" s="17">
        <v>44670</v>
      </c>
      <c r="C118" s="6" t="s">
        <v>167</v>
      </c>
      <c r="D118" s="7">
        <v>142655305</v>
      </c>
      <c r="E118" s="3">
        <v>5540246172669</v>
      </c>
      <c r="F118" s="3" t="str">
        <f>VLOOKUP(E118,'Catégorie des articles'!$A$2:$E$163,4,FALSE)</f>
        <v>CREMERIE</v>
      </c>
      <c r="G118" s="22">
        <v>44672</v>
      </c>
      <c r="H118" s="7">
        <v>279</v>
      </c>
      <c r="I118" s="25" t="str">
        <f>IFERROR(VLOOKUP(A118,Réception!$A$2:$G$2159,7,FALSE),"0")</f>
        <v>0</v>
      </c>
      <c r="J118">
        <f t="shared" si="2"/>
        <v>0</v>
      </c>
      <c r="K118" s="31">
        <f t="shared" si="3"/>
        <v>0</v>
      </c>
    </row>
    <row r="119" spans="1:11" ht="12" customHeight="1" x14ac:dyDescent="0.2">
      <c r="A119" t="s">
        <v>288</v>
      </c>
      <c r="B119" s="18">
        <v>44670</v>
      </c>
      <c r="C119" s="6" t="s">
        <v>167</v>
      </c>
      <c r="D119" s="9">
        <v>142655305</v>
      </c>
      <c r="E119" s="3">
        <v>5540246172978</v>
      </c>
      <c r="F119" s="3" t="str">
        <f>VLOOKUP(E119,'Catégorie des articles'!$A$2:$E$163,4,FALSE)</f>
        <v>CREMERIE</v>
      </c>
      <c r="G119" s="23">
        <v>44672</v>
      </c>
      <c r="H119" s="9">
        <v>836</v>
      </c>
      <c r="I119" s="25" t="str">
        <f>IFERROR(VLOOKUP(A119,Réception!$A$2:$G$2159,7,FALSE),"0")</f>
        <v>0</v>
      </c>
      <c r="J119">
        <f t="shared" si="2"/>
        <v>0</v>
      </c>
      <c r="K119" s="31">
        <f t="shared" si="3"/>
        <v>0</v>
      </c>
    </row>
    <row r="120" spans="1:11" ht="12" customHeight="1" x14ac:dyDescent="0.2">
      <c r="A120" t="s">
        <v>289</v>
      </c>
      <c r="B120" s="17">
        <v>44670</v>
      </c>
      <c r="C120" s="6" t="s">
        <v>167</v>
      </c>
      <c r="D120" s="7">
        <v>142655305</v>
      </c>
      <c r="E120" s="3">
        <v>5540246176294</v>
      </c>
      <c r="F120" s="3" t="str">
        <f>VLOOKUP(E120,'Catégorie des articles'!$A$2:$E$163,4,FALSE)</f>
        <v>CREMERIE</v>
      </c>
      <c r="G120" s="22">
        <v>44672</v>
      </c>
      <c r="H120" s="7">
        <v>4455</v>
      </c>
      <c r="I120" s="25" t="str">
        <f>IFERROR(VLOOKUP(A120,Réception!$A$2:$G$2159,7,FALSE),"0")</f>
        <v>0</v>
      </c>
      <c r="J120">
        <f t="shared" si="2"/>
        <v>0</v>
      </c>
      <c r="K120" s="31">
        <f t="shared" si="3"/>
        <v>0</v>
      </c>
    </row>
    <row r="121" spans="1:11" ht="12" customHeight="1" x14ac:dyDescent="0.2">
      <c r="A121" t="s">
        <v>290</v>
      </c>
      <c r="B121" s="18">
        <v>44670</v>
      </c>
      <c r="C121" s="6" t="s">
        <v>167</v>
      </c>
      <c r="D121" s="9">
        <v>142655305</v>
      </c>
      <c r="E121" s="3">
        <v>5540246176295</v>
      </c>
      <c r="F121" s="3" t="str">
        <f>VLOOKUP(E121,'Catégorie des articles'!$A$2:$E$163,4,FALSE)</f>
        <v>CREMERIE</v>
      </c>
      <c r="G121" s="23">
        <v>44672</v>
      </c>
      <c r="H121" s="9">
        <v>7424</v>
      </c>
      <c r="I121" s="25" t="str">
        <f>IFERROR(VLOOKUP(A121,Réception!$A$2:$G$2159,7,FALSE),"0")</f>
        <v>0</v>
      </c>
      <c r="J121">
        <f t="shared" si="2"/>
        <v>0</v>
      </c>
      <c r="K121" s="31">
        <f t="shared" si="3"/>
        <v>0</v>
      </c>
    </row>
    <row r="122" spans="1:11" ht="12" customHeight="1" x14ac:dyDescent="0.2">
      <c r="A122" t="s">
        <v>291</v>
      </c>
      <c r="B122" s="17">
        <v>44670</v>
      </c>
      <c r="C122" s="6" t="s">
        <v>167</v>
      </c>
      <c r="D122" s="7">
        <v>142655305</v>
      </c>
      <c r="E122" s="3">
        <v>5540246184808</v>
      </c>
      <c r="F122" s="3" t="str">
        <f>VLOOKUP(E122,'Catégorie des articles'!$A$2:$E$163,4,FALSE)</f>
        <v>CREMERIE</v>
      </c>
      <c r="G122" s="22">
        <v>44672</v>
      </c>
      <c r="H122" s="7">
        <v>2088</v>
      </c>
      <c r="I122" s="25" t="str">
        <f>IFERROR(VLOOKUP(A122,Réception!$A$2:$G$2159,7,FALSE),"0")</f>
        <v>0</v>
      </c>
      <c r="J122">
        <f t="shared" si="2"/>
        <v>0</v>
      </c>
      <c r="K122" s="31">
        <f t="shared" si="3"/>
        <v>0</v>
      </c>
    </row>
    <row r="123" spans="1:11" ht="12" customHeight="1" x14ac:dyDescent="0.2">
      <c r="A123" t="s">
        <v>292</v>
      </c>
      <c r="B123" s="18">
        <v>44670</v>
      </c>
      <c r="C123" s="6" t="s">
        <v>167</v>
      </c>
      <c r="D123" s="9">
        <v>142655305</v>
      </c>
      <c r="E123" s="3">
        <v>5540246187987</v>
      </c>
      <c r="F123" s="3" t="str">
        <f>VLOOKUP(E123,'Catégorie des articles'!$A$2:$E$163,4,FALSE)</f>
        <v>CREMERIE</v>
      </c>
      <c r="G123" s="23">
        <v>44672</v>
      </c>
      <c r="H123" s="9">
        <v>4455</v>
      </c>
      <c r="I123" s="25" t="str">
        <f>IFERROR(VLOOKUP(A123,Réception!$A$2:$G$2159,7,FALSE),"0")</f>
        <v>0</v>
      </c>
      <c r="J123">
        <f t="shared" si="2"/>
        <v>0</v>
      </c>
      <c r="K123" s="31">
        <f t="shared" si="3"/>
        <v>0</v>
      </c>
    </row>
    <row r="124" spans="1:11" ht="12" customHeight="1" x14ac:dyDescent="0.2">
      <c r="A124" t="s">
        <v>293</v>
      </c>
      <c r="B124" s="18">
        <v>44670</v>
      </c>
      <c r="C124" s="6" t="s">
        <v>167</v>
      </c>
      <c r="D124" s="9">
        <v>142655305</v>
      </c>
      <c r="E124" s="3">
        <v>5540246188200</v>
      </c>
      <c r="F124" s="3" t="str">
        <f>VLOOKUP(E124,'Catégorie des articles'!$A$2:$E$163,4,FALSE)</f>
        <v>CREMERIE</v>
      </c>
      <c r="G124" s="23">
        <v>44672</v>
      </c>
      <c r="H124" s="9">
        <v>372</v>
      </c>
      <c r="I124" s="25" t="str">
        <f>IFERROR(VLOOKUP(A124,Réception!$A$2:$G$2159,7,FALSE),"0")</f>
        <v>0</v>
      </c>
      <c r="J124">
        <f t="shared" si="2"/>
        <v>0</v>
      </c>
      <c r="K124" s="31">
        <f t="shared" si="3"/>
        <v>0</v>
      </c>
    </row>
    <row r="125" spans="1:11" ht="12" customHeight="1" x14ac:dyDescent="0.2">
      <c r="A125" t="s">
        <v>294</v>
      </c>
      <c r="B125" s="17">
        <v>44671</v>
      </c>
      <c r="C125" s="6" t="s">
        <v>167</v>
      </c>
      <c r="D125" s="7">
        <v>142655325</v>
      </c>
      <c r="E125" s="3">
        <v>5540246176294</v>
      </c>
      <c r="F125" s="3" t="str">
        <f>VLOOKUP(E125,'Catégorie des articles'!$A$2:$E$163,4,FALSE)</f>
        <v>CREMERIE</v>
      </c>
      <c r="G125" s="22">
        <v>44675</v>
      </c>
      <c r="H125" s="7">
        <v>1485</v>
      </c>
      <c r="I125" s="25" t="str">
        <f>IFERROR(VLOOKUP(A125,Réception!$A$2:$G$2159,7,FALSE),"0")</f>
        <v>0</v>
      </c>
      <c r="J125">
        <f t="shared" si="2"/>
        <v>0</v>
      </c>
      <c r="K125" s="31">
        <f t="shared" si="3"/>
        <v>0</v>
      </c>
    </row>
    <row r="126" spans="1:11" ht="12" customHeight="1" x14ac:dyDescent="0.2">
      <c r="A126" t="s">
        <v>295</v>
      </c>
      <c r="B126" s="18">
        <v>44671</v>
      </c>
      <c r="C126" s="6" t="s">
        <v>167</v>
      </c>
      <c r="D126" s="9">
        <v>142655325</v>
      </c>
      <c r="E126" s="3">
        <v>5540246176295</v>
      </c>
      <c r="F126" s="3" t="str">
        <f>VLOOKUP(E126,'Catégorie des articles'!$A$2:$E$163,4,FALSE)</f>
        <v>CREMERIE</v>
      </c>
      <c r="G126" s="23">
        <v>44675</v>
      </c>
      <c r="H126" s="9">
        <v>7424</v>
      </c>
      <c r="I126" s="25" t="str">
        <f>IFERROR(VLOOKUP(A126,Réception!$A$2:$G$2159,7,FALSE),"0")</f>
        <v>0</v>
      </c>
      <c r="J126">
        <f t="shared" si="2"/>
        <v>0</v>
      </c>
      <c r="K126" s="31">
        <f t="shared" si="3"/>
        <v>0</v>
      </c>
    </row>
    <row r="127" spans="1:11" ht="12" customHeight="1" x14ac:dyDescent="0.2">
      <c r="A127" t="s">
        <v>296</v>
      </c>
      <c r="B127" s="18">
        <v>44671</v>
      </c>
      <c r="C127" s="6" t="s">
        <v>167</v>
      </c>
      <c r="D127" s="9">
        <v>142655325</v>
      </c>
      <c r="E127" s="3">
        <v>5540246184808</v>
      </c>
      <c r="F127" s="3" t="str">
        <f>VLOOKUP(E127,'Catégorie des articles'!$A$2:$E$163,4,FALSE)</f>
        <v>CREMERIE</v>
      </c>
      <c r="G127" s="23">
        <v>44675</v>
      </c>
      <c r="H127" s="9">
        <v>2088</v>
      </c>
      <c r="I127" s="25" t="str">
        <f>IFERROR(VLOOKUP(A127,Réception!$A$2:$G$2159,7,FALSE),"0")</f>
        <v>0</v>
      </c>
      <c r="J127">
        <f t="shared" si="2"/>
        <v>0</v>
      </c>
      <c r="K127" s="31">
        <f t="shared" si="3"/>
        <v>0</v>
      </c>
    </row>
    <row r="128" spans="1:11" ht="12" customHeight="1" x14ac:dyDescent="0.2">
      <c r="A128" t="s">
        <v>297</v>
      </c>
      <c r="B128" s="17">
        <v>44671</v>
      </c>
      <c r="C128" s="6" t="s">
        <v>167</v>
      </c>
      <c r="D128" s="7">
        <v>142655325</v>
      </c>
      <c r="E128" s="3">
        <v>5540246188200</v>
      </c>
      <c r="F128" s="3" t="str">
        <f>VLOOKUP(E128,'Catégorie des articles'!$A$2:$E$163,4,FALSE)</f>
        <v>CREMERIE</v>
      </c>
      <c r="G128" s="22">
        <v>44675</v>
      </c>
      <c r="H128" s="7">
        <v>743</v>
      </c>
      <c r="I128" s="25" t="str">
        <f>IFERROR(VLOOKUP(A128,Réception!$A$2:$G$2159,7,FALSE),"0")</f>
        <v>0</v>
      </c>
      <c r="J128">
        <f t="shared" si="2"/>
        <v>0</v>
      </c>
      <c r="K128" s="31">
        <f t="shared" si="3"/>
        <v>0</v>
      </c>
    </row>
    <row r="129" spans="1:11" ht="12" customHeight="1" x14ac:dyDescent="0.2">
      <c r="A129" t="s">
        <v>298</v>
      </c>
      <c r="B129" s="18">
        <v>44671</v>
      </c>
      <c r="C129" s="6" t="s">
        <v>167</v>
      </c>
      <c r="D129" s="9">
        <v>142655331</v>
      </c>
      <c r="E129" s="3">
        <v>5540246172539</v>
      </c>
      <c r="F129" s="3" t="str">
        <f>VLOOKUP(E129,'Catégorie des articles'!$A$2:$E$163,4,FALSE)</f>
        <v>CREMERIE</v>
      </c>
      <c r="G129" s="23">
        <v>44675</v>
      </c>
      <c r="H129" s="9">
        <v>47</v>
      </c>
      <c r="I129" s="25" t="str">
        <f>IFERROR(VLOOKUP(A129,Réception!$A$2:$G$2159,7,FALSE),"0")</f>
        <v>0</v>
      </c>
      <c r="J129">
        <f t="shared" si="2"/>
        <v>0</v>
      </c>
      <c r="K129" s="31">
        <f t="shared" si="3"/>
        <v>0</v>
      </c>
    </row>
    <row r="130" spans="1:11" ht="12" customHeight="1" x14ac:dyDescent="0.2">
      <c r="A130" t="s">
        <v>299</v>
      </c>
      <c r="B130" s="17">
        <v>44671</v>
      </c>
      <c r="C130" s="6" t="s">
        <v>167</v>
      </c>
      <c r="D130" s="7">
        <v>142655334</v>
      </c>
      <c r="E130" s="3">
        <v>5540246185429</v>
      </c>
      <c r="F130" s="3" t="str">
        <f>VLOOKUP(E130,'Catégorie des articles'!$A$2:$E$163,4,FALSE)</f>
        <v>CREMERIE</v>
      </c>
      <c r="G130" s="22">
        <v>44678</v>
      </c>
      <c r="H130" s="7">
        <v>140</v>
      </c>
      <c r="I130" s="25" t="str">
        <f>IFERROR(VLOOKUP(A130,Réception!$A$2:$G$2159,7,FALSE),"0")</f>
        <v>0</v>
      </c>
      <c r="J130">
        <f t="shared" si="2"/>
        <v>0</v>
      </c>
      <c r="K130" s="31">
        <f t="shared" si="3"/>
        <v>0</v>
      </c>
    </row>
    <row r="131" spans="1:11" ht="12" customHeight="1" x14ac:dyDescent="0.2">
      <c r="A131" t="s">
        <v>300</v>
      </c>
      <c r="B131" s="18">
        <v>44671</v>
      </c>
      <c r="C131" s="6" t="s">
        <v>167</v>
      </c>
      <c r="D131" s="9">
        <v>142655334</v>
      </c>
      <c r="E131" s="3">
        <v>5540246185562</v>
      </c>
      <c r="F131" s="3" t="str">
        <f>VLOOKUP(E131,'Catégorie des articles'!$A$2:$E$163,4,FALSE)</f>
        <v>CREMERIE</v>
      </c>
      <c r="G131" s="23">
        <v>44678</v>
      </c>
      <c r="H131" s="9">
        <v>279</v>
      </c>
      <c r="I131" s="25" t="str">
        <f>IFERROR(VLOOKUP(A131,Réception!$A$2:$G$2159,7,FALSE),"0")</f>
        <v>0</v>
      </c>
      <c r="J131">
        <f t="shared" ref="J131:J194" si="4">I131/H131</f>
        <v>0</v>
      </c>
      <c r="K131" s="31">
        <f t="shared" ref="K131:K194" si="5">J131</f>
        <v>0</v>
      </c>
    </row>
    <row r="132" spans="1:11" ht="12" customHeight="1" x14ac:dyDescent="0.2">
      <c r="A132" t="s">
        <v>301</v>
      </c>
      <c r="B132" s="17">
        <v>44671</v>
      </c>
      <c r="C132" s="6" t="s">
        <v>167</v>
      </c>
      <c r="D132" s="7">
        <v>142655334</v>
      </c>
      <c r="E132" s="3">
        <v>5540246186325</v>
      </c>
      <c r="F132" s="3" t="str">
        <f>VLOOKUP(E132,'Catégorie des articles'!$A$2:$E$163,4,FALSE)</f>
        <v>CREMERIE</v>
      </c>
      <c r="G132" s="22">
        <v>44678</v>
      </c>
      <c r="H132" s="7">
        <v>279</v>
      </c>
      <c r="I132" s="25" t="str">
        <f>IFERROR(VLOOKUP(A132,Réception!$A$2:$G$2159,7,FALSE),"0")</f>
        <v>0</v>
      </c>
      <c r="J132">
        <f t="shared" si="4"/>
        <v>0</v>
      </c>
      <c r="K132" s="31">
        <f t="shared" si="5"/>
        <v>0</v>
      </c>
    </row>
    <row r="133" spans="1:11" ht="12" customHeight="1" x14ac:dyDescent="0.2">
      <c r="A133" t="s">
        <v>2535</v>
      </c>
      <c r="B133" s="17">
        <v>44671</v>
      </c>
      <c r="C133" s="6" t="s">
        <v>168</v>
      </c>
      <c r="D133" s="7">
        <v>142655344</v>
      </c>
      <c r="E133" s="3">
        <v>5540246183547</v>
      </c>
      <c r="F133" s="3" t="str">
        <f>VLOOKUP(E133,'Catégorie des articles'!$A$2:$E$163,4,FALSE)</f>
        <v>VOLAILLE</v>
      </c>
      <c r="G133" s="22">
        <v>44684</v>
      </c>
      <c r="H133" s="7">
        <v>6682</v>
      </c>
      <c r="I133" s="25" t="str">
        <f>IFERROR(VLOOKUP(A133,Réception!$A$2:$G$2159,7,FALSE),"0")</f>
        <v>0</v>
      </c>
      <c r="J133">
        <f t="shared" si="4"/>
        <v>0</v>
      </c>
      <c r="K133" s="31">
        <f t="shared" si="5"/>
        <v>0</v>
      </c>
    </row>
    <row r="134" spans="1:11" ht="12" customHeight="1" x14ac:dyDescent="0.2">
      <c r="A134" t="s">
        <v>2536</v>
      </c>
      <c r="B134" s="18">
        <v>44671</v>
      </c>
      <c r="C134" s="6" t="s">
        <v>168</v>
      </c>
      <c r="D134" s="9">
        <v>142655344</v>
      </c>
      <c r="E134" s="3">
        <v>5540246185278</v>
      </c>
      <c r="F134" s="3" t="str">
        <f>VLOOKUP(E134,'Catégorie des articles'!$A$2:$E$163,4,FALSE)</f>
        <v>VOLAILLE</v>
      </c>
      <c r="G134" s="23">
        <v>44684</v>
      </c>
      <c r="H134" s="9">
        <v>3358</v>
      </c>
      <c r="I134" s="25" t="str">
        <f>IFERROR(VLOOKUP(A134,Réception!$A$2:$G$2159,7,FALSE),"0")</f>
        <v>0</v>
      </c>
      <c r="J134">
        <f t="shared" si="4"/>
        <v>0</v>
      </c>
      <c r="K134" s="31">
        <f t="shared" si="5"/>
        <v>0</v>
      </c>
    </row>
    <row r="135" spans="1:11" ht="12" customHeight="1" x14ac:dyDescent="0.2">
      <c r="A135" t="s">
        <v>2133</v>
      </c>
      <c r="B135" s="17">
        <v>44671</v>
      </c>
      <c r="C135" s="6" t="s">
        <v>168</v>
      </c>
      <c r="D135" s="7">
        <v>142655345</v>
      </c>
      <c r="E135" s="3">
        <v>5540246181061</v>
      </c>
      <c r="F135" s="3" t="str">
        <f>VLOOKUP(E135,'Catégorie des articles'!$A$2:$E$163,4,FALSE)</f>
        <v>VOLAILLE</v>
      </c>
      <c r="G135" s="22">
        <v>44686</v>
      </c>
      <c r="H135" s="7">
        <v>5513</v>
      </c>
      <c r="I135" s="25">
        <f>IFERROR(VLOOKUP(A135,Réception!$A$2:$G$2159,7,FALSE),"0")</f>
        <v>5099</v>
      </c>
      <c r="J135">
        <f t="shared" si="4"/>
        <v>0.92490477054235443</v>
      </c>
      <c r="K135" s="31">
        <f t="shared" si="5"/>
        <v>0.92490477054235443</v>
      </c>
    </row>
    <row r="136" spans="1:11" ht="12" customHeight="1" x14ac:dyDescent="0.2">
      <c r="A136" t="s">
        <v>2134</v>
      </c>
      <c r="B136" s="17">
        <v>44671</v>
      </c>
      <c r="C136" s="6" t="s">
        <v>168</v>
      </c>
      <c r="D136" s="7">
        <v>142655350</v>
      </c>
      <c r="E136" s="3">
        <v>5540246193505</v>
      </c>
      <c r="F136" s="3" t="str">
        <f>VLOOKUP(E136,'Catégorie des articles'!$A$2:$E$163,4,FALSE)</f>
        <v>BOULANGERIE</v>
      </c>
      <c r="G136" s="22">
        <v>44686</v>
      </c>
      <c r="H136" s="7">
        <v>15962</v>
      </c>
      <c r="I136" s="25">
        <f>IFERROR(VLOOKUP(A136,Réception!$A$2:$G$2159,7,FALSE),"0")</f>
        <v>14848</v>
      </c>
      <c r="J136">
        <f t="shared" si="4"/>
        <v>0.93020924696153362</v>
      </c>
      <c r="K136" s="31">
        <f t="shared" si="5"/>
        <v>0.93020924696153362</v>
      </c>
    </row>
    <row r="137" spans="1:11" ht="12" customHeight="1" x14ac:dyDescent="0.2">
      <c r="A137" t="s">
        <v>2135</v>
      </c>
      <c r="B137" s="18">
        <v>44671</v>
      </c>
      <c r="C137" s="6" t="s">
        <v>168</v>
      </c>
      <c r="D137" s="9">
        <v>142655351</v>
      </c>
      <c r="E137" s="3">
        <v>5540246193505</v>
      </c>
      <c r="F137" s="3" t="str">
        <f>VLOOKUP(E137,'Catégorie des articles'!$A$2:$E$163,4,FALSE)</f>
        <v>BOULANGERIE</v>
      </c>
      <c r="G137" s="23">
        <v>44691</v>
      </c>
      <c r="H137" s="9">
        <v>19154</v>
      </c>
      <c r="I137" s="25">
        <f>IFERROR(VLOOKUP(A137,Réception!$A$2:$G$2159,7,FALSE),"0")</f>
        <v>17818</v>
      </c>
      <c r="J137">
        <f t="shared" si="4"/>
        <v>0.93024955622846406</v>
      </c>
      <c r="K137" s="31">
        <f t="shared" si="5"/>
        <v>0.93024955622846406</v>
      </c>
    </row>
    <row r="138" spans="1:11" ht="12" customHeight="1" x14ac:dyDescent="0.2">
      <c r="A138" t="s">
        <v>302</v>
      </c>
      <c r="B138" s="17">
        <v>44672</v>
      </c>
      <c r="C138" s="6" t="s">
        <v>167</v>
      </c>
      <c r="D138" s="7">
        <v>142665361</v>
      </c>
      <c r="E138" s="3">
        <v>5540246171933</v>
      </c>
      <c r="F138" s="3" t="str">
        <f>VLOOKUP(E138,'Catégorie des articles'!$A$2:$E$163,4,FALSE)</f>
        <v>CREMERIE</v>
      </c>
      <c r="G138" s="22">
        <v>44676</v>
      </c>
      <c r="H138" s="7">
        <v>1671</v>
      </c>
      <c r="I138" s="25" t="str">
        <f>IFERROR(VLOOKUP(A138,Réception!$A$2:$G$2159,7,FALSE),"0")</f>
        <v>0</v>
      </c>
      <c r="J138">
        <f t="shared" si="4"/>
        <v>0</v>
      </c>
      <c r="K138" s="31">
        <f t="shared" si="5"/>
        <v>0</v>
      </c>
    </row>
    <row r="139" spans="1:11" ht="12" customHeight="1" x14ac:dyDescent="0.2">
      <c r="A139" t="s">
        <v>303</v>
      </c>
      <c r="B139" s="18">
        <v>44672</v>
      </c>
      <c r="C139" s="6" t="s">
        <v>167</v>
      </c>
      <c r="D139" s="9">
        <v>142665361</v>
      </c>
      <c r="E139" s="3">
        <v>5540246172978</v>
      </c>
      <c r="F139" s="3" t="str">
        <f>VLOOKUP(E139,'Catégorie des articles'!$A$2:$E$163,4,FALSE)</f>
        <v>CREMERIE</v>
      </c>
      <c r="G139" s="23">
        <v>44676</v>
      </c>
      <c r="H139" s="9">
        <v>836</v>
      </c>
      <c r="I139" s="25" t="str">
        <f>IFERROR(VLOOKUP(A139,Réception!$A$2:$G$2159,7,FALSE),"0")</f>
        <v>0</v>
      </c>
      <c r="J139">
        <f t="shared" si="4"/>
        <v>0</v>
      </c>
      <c r="K139" s="31">
        <f t="shared" si="5"/>
        <v>0</v>
      </c>
    </row>
    <row r="140" spans="1:11" ht="12" customHeight="1" x14ac:dyDescent="0.2">
      <c r="A140" t="s">
        <v>304</v>
      </c>
      <c r="B140" s="17">
        <v>44672</v>
      </c>
      <c r="C140" s="6" t="s">
        <v>167</v>
      </c>
      <c r="D140" s="7">
        <v>142665361</v>
      </c>
      <c r="E140" s="3">
        <v>5540246174174</v>
      </c>
      <c r="F140" s="3" t="str">
        <f>VLOOKUP(E140,'Catégorie des articles'!$A$2:$E$163,4,FALSE)</f>
        <v>CREMERIE</v>
      </c>
      <c r="G140" s="22">
        <v>44676</v>
      </c>
      <c r="H140" s="7">
        <v>464</v>
      </c>
      <c r="I140" s="25" t="str">
        <f>IFERROR(VLOOKUP(A140,Réception!$A$2:$G$2159,7,FALSE),"0")</f>
        <v>0</v>
      </c>
      <c r="J140">
        <f t="shared" si="4"/>
        <v>0</v>
      </c>
      <c r="K140" s="31">
        <f t="shared" si="5"/>
        <v>0</v>
      </c>
    </row>
    <row r="141" spans="1:11" ht="12" customHeight="1" x14ac:dyDescent="0.2">
      <c r="A141" t="s">
        <v>305</v>
      </c>
      <c r="B141" s="18">
        <v>44672</v>
      </c>
      <c r="C141" s="6" t="s">
        <v>167</v>
      </c>
      <c r="D141" s="9">
        <v>142665361</v>
      </c>
      <c r="E141" s="3">
        <v>5540246176294</v>
      </c>
      <c r="F141" s="3" t="str">
        <f>VLOOKUP(E141,'Catégorie des articles'!$A$2:$E$163,4,FALSE)</f>
        <v>CREMERIE</v>
      </c>
      <c r="G141" s="23">
        <v>44676</v>
      </c>
      <c r="H141" s="9">
        <v>4455</v>
      </c>
      <c r="I141" s="25" t="str">
        <f>IFERROR(VLOOKUP(A141,Réception!$A$2:$G$2159,7,FALSE),"0")</f>
        <v>0</v>
      </c>
      <c r="J141">
        <f t="shared" si="4"/>
        <v>0</v>
      </c>
      <c r="K141" s="31">
        <f t="shared" si="5"/>
        <v>0</v>
      </c>
    </row>
    <row r="142" spans="1:11" ht="12" customHeight="1" x14ac:dyDescent="0.2">
      <c r="A142" t="s">
        <v>306</v>
      </c>
      <c r="B142" s="17">
        <v>44672</v>
      </c>
      <c r="C142" s="6" t="s">
        <v>167</v>
      </c>
      <c r="D142" s="7">
        <v>142665361</v>
      </c>
      <c r="E142" s="3">
        <v>5540246176295</v>
      </c>
      <c r="F142" s="3" t="str">
        <f>VLOOKUP(E142,'Catégorie des articles'!$A$2:$E$163,4,FALSE)</f>
        <v>CREMERIE</v>
      </c>
      <c r="G142" s="22">
        <v>44676</v>
      </c>
      <c r="H142" s="7">
        <v>7424</v>
      </c>
      <c r="I142" s="25" t="str">
        <f>IFERROR(VLOOKUP(A142,Réception!$A$2:$G$2159,7,FALSE),"0")</f>
        <v>0</v>
      </c>
      <c r="J142">
        <f t="shared" si="4"/>
        <v>0</v>
      </c>
      <c r="K142" s="31">
        <f t="shared" si="5"/>
        <v>0</v>
      </c>
    </row>
    <row r="143" spans="1:11" ht="12" customHeight="1" x14ac:dyDescent="0.2">
      <c r="A143" t="s">
        <v>307</v>
      </c>
      <c r="B143" s="18">
        <v>44672</v>
      </c>
      <c r="C143" s="6" t="s">
        <v>167</v>
      </c>
      <c r="D143" s="9">
        <v>142665361</v>
      </c>
      <c r="E143" s="3">
        <v>5540246184808</v>
      </c>
      <c r="F143" s="3" t="str">
        <f>VLOOKUP(E143,'Catégorie des articles'!$A$2:$E$163,4,FALSE)</f>
        <v>CREMERIE</v>
      </c>
      <c r="G143" s="23">
        <v>44676</v>
      </c>
      <c r="H143" s="9">
        <v>2088</v>
      </c>
      <c r="I143" s="25" t="str">
        <f>IFERROR(VLOOKUP(A143,Réception!$A$2:$G$2159,7,FALSE),"0")</f>
        <v>0</v>
      </c>
      <c r="J143">
        <f t="shared" si="4"/>
        <v>0</v>
      </c>
      <c r="K143" s="31">
        <f t="shared" si="5"/>
        <v>0</v>
      </c>
    </row>
    <row r="144" spans="1:11" ht="12" customHeight="1" x14ac:dyDescent="0.2">
      <c r="A144" t="s">
        <v>308</v>
      </c>
      <c r="B144" s="18">
        <v>44672</v>
      </c>
      <c r="C144" s="6" t="s">
        <v>167</v>
      </c>
      <c r="D144" s="9">
        <v>142665361</v>
      </c>
      <c r="E144" s="3">
        <v>5540246188200</v>
      </c>
      <c r="F144" s="3" t="str">
        <f>VLOOKUP(E144,'Catégorie des articles'!$A$2:$E$163,4,FALSE)</f>
        <v>CREMERIE</v>
      </c>
      <c r="G144" s="23">
        <v>44676</v>
      </c>
      <c r="H144" s="9">
        <v>743</v>
      </c>
      <c r="I144" s="25" t="str">
        <f>IFERROR(VLOOKUP(A144,Réception!$A$2:$G$2159,7,FALSE),"0")</f>
        <v>0</v>
      </c>
      <c r="J144">
        <f t="shared" si="4"/>
        <v>0</v>
      </c>
      <c r="K144" s="31">
        <f t="shared" si="5"/>
        <v>0</v>
      </c>
    </row>
    <row r="145" spans="1:11" ht="12" customHeight="1" x14ac:dyDescent="0.2">
      <c r="A145" t="s">
        <v>309</v>
      </c>
      <c r="B145" s="17">
        <v>44672</v>
      </c>
      <c r="C145" s="6" t="s">
        <v>167</v>
      </c>
      <c r="D145" s="7">
        <v>142665365</v>
      </c>
      <c r="E145" s="3">
        <v>5540246173472</v>
      </c>
      <c r="F145" s="3" t="str">
        <f>VLOOKUP(E145,'Catégorie des articles'!$A$2:$E$163,4,FALSE)</f>
        <v>CREMERIE</v>
      </c>
      <c r="G145" s="22">
        <v>44679</v>
      </c>
      <c r="H145" s="7">
        <v>140</v>
      </c>
      <c r="I145" s="25" t="str">
        <f>IFERROR(VLOOKUP(A145,Réception!$A$2:$G$2159,7,FALSE),"0")</f>
        <v>0</v>
      </c>
      <c r="J145">
        <f t="shared" si="4"/>
        <v>0</v>
      </c>
      <c r="K145" s="31">
        <f t="shared" si="5"/>
        <v>0</v>
      </c>
    </row>
    <row r="146" spans="1:11" ht="12" customHeight="1" x14ac:dyDescent="0.2">
      <c r="A146" t="s">
        <v>310</v>
      </c>
      <c r="B146" s="18">
        <v>44672</v>
      </c>
      <c r="C146" s="6" t="s">
        <v>167</v>
      </c>
      <c r="D146" s="9">
        <v>142665365</v>
      </c>
      <c r="E146" s="3">
        <v>5540246174095</v>
      </c>
      <c r="F146" s="3" t="str">
        <f>VLOOKUP(E146,'Catégorie des articles'!$A$2:$E$163,4,FALSE)</f>
        <v>CREMERIE</v>
      </c>
      <c r="G146" s="23">
        <v>44679</v>
      </c>
      <c r="H146" s="9">
        <v>56</v>
      </c>
      <c r="I146" s="25" t="str">
        <f>IFERROR(VLOOKUP(A146,Réception!$A$2:$G$2159,7,FALSE),"0")</f>
        <v>0</v>
      </c>
      <c r="J146">
        <f t="shared" si="4"/>
        <v>0</v>
      </c>
      <c r="K146" s="31">
        <f t="shared" si="5"/>
        <v>0</v>
      </c>
    </row>
    <row r="147" spans="1:11" ht="12" customHeight="1" x14ac:dyDescent="0.2">
      <c r="A147" t="s">
        <v>311</v>
      </c>
      <c r="B147" s="17">
        <v>44672</v>
      </c>
      <c r="C147" s="6" t="s">
        <v>167</v>
      </c>
      <c r="D147" s="7">
        <v>142665365</v>
      </c>
      <c r="E147" s="3">
        <v>5540246175049</v>
      </c>
      <c r="F147" s="3" t="str">
        <f>VLOOKUP(E147,'Catégorie des articles'!$A$2:$E$163,4,FALSE)</f>
        <v>CREMERIE</v>
      </c>
      <c r="G147" s="22">
        <v>44679</v>
      </c>
      <c r="H147" s="7">
        <v>279</v>
      </c>
      <c r="I147" s="25" t="str">
        <f>IFERROR(VLOOKUP(A147,Réception!$A$2:$G$2159,7,FALSE),"0")</f>
        <v>0</v>
      </c>
      <c r="J147">
        <f t="shared" si="4"/>
        <v>0</v>
      </c>
      <c r="K147" s="31">
        <f t="shared" si="5"/>
        <v>0</v>
      </c>
    </row>
    <row r="148" spans="1:11" ht="12" customHeight="1" x14ac:dyDescent="0.2">
      <c r="A148" t="s">
        <v>312</v>
      </c>
      <c r="B148" s="18">
        <v>44672</v>
      </c>
      <c r="C148" s="6" t="s">
        <v>167</v>
      </c>
      <c r="D148" s="9">
        <v>142665365</v>
      </c>
      <c r="E148" s="3">
        <v>5540246175050</v>
      </c>
      <c r="F148" s="3" t="str">
        <f>VLOOKUP(E148,'Catégorie des articles'!$A$2:$E$163,4,FALSE)</f>
        <v>CREMERIE</v>
      </c>
      <c r="G148" s="23">
        <v>44679</v>
      </c>
      <c r="H148" s="9">
        <v>279</v>
      </c>
      <c r="I148" s="25" t="str">
        <f>IFERROR(VLOOKUP(A148,Réception!$A$2:$G$2159,7,FALSE),"0")</f>
        <v>0</v>
      </c>
      <c r="J148">
        <f t="shared" si="4"/>
        <v>0</v>
      </c>
      <c r="K148" s="31">
        <f t="shared" si="5"/>
        <v>0</v>
      </c>
    </row>
    <row r="149" spans="1:11" ht="12" customHeight="1" x14ac:dyDescent="0.2">
      <c r="A149" t="s">
        <v>313</v>
      </c>
      <c r="B149" s="17">
        <v>44672</v>
      </c>
      <c r="C149" s="6" t="s">
        <v>167</v>
      </c>
      <c r="D149" s="7">
        <v>142665365</v>
      </c>
      <c r="E149" s="3">
        <v>5540246190743</v>
      </c>
      <c r="F149" s="3" t="str">
        <f>VLOOKUP(E149,'Catégorie des articles'!$A$2:$E$163,4,FALSE)</f>
        <v>CREMERIE</v>
      </c>
      <c r="G149" s="22">
        <v>44679</v>
      </c>
      <c r="H149" s="7">
        <v>279</v>
      </c>
      <c r="I149" s="25" t="str">
        <f>IFERROR(VLOOKUP(A149,Réception!$A$2:$G$2159,7,FALSE),"0")</f>
        <v>0</v>
      </c>
      <c r="J149">
        <f t="shared" si="4"/>
        <v>0</v>
      </c>
      <c r="K149" s="31">
        <f t="shared" si="5"/>
        <v>0</v>
      </c>
    </row>
    <row r="150" spans="1:11" ht="12" customHeight="1" x14ac:dyDescent="0.2">
      <c r="A150" t="s">
        <v>2136</v>
      </c>
      <c r="B150" s="18">
        <v>44672</v>
      </c>
      <c r="C150" s="6" t="s">
        <v>168</v>
      </c>
      <c r="D150" s="9">
        <v>142665370</v>
      </c>
      <c r="E150" s="3">
        <v>5540246188224</v>
      </c>
      <c r="F150" s="3" t="str">
        <f>VLOOKUP(E150,'Catégorie des articles'!$A$2:$E$163,4,FALSE)</f>
        <v>VOLAILLE</v>
      </c>
      <c r="G150" s="23">
        <v>44686</v>
      </c>
      <c r="H150" s="9">
        <v>1207</v>
      </c>
      <c r="I150" s="25">
        <f>IFERROR(VLOOKUP(A150,Réception!$A$2:$G$2159,7,FALSE),"0")</f>
        <v>1207</v>
      </c>
      <c r="J150">
        <f t="shared" si="4"/>
        <v>1</v>
      </c>
      <c r="K150" s="31">
        <f t="shared" si="5"/>
        <v>1</v>
      </c>
    </row>
    <row r="151" spans="1:11" ht="12" customHeight="1" x14ac:dyDescent="0.2">
      <c r="A151" t="s">
        <v>314</v>
      </c>
      <c r="B151" s="17">
        <v>44672</v>
      </c>
      <c r="C151" s="6" t="s">
        <v>167</v>
      </c>
      <c r="D151" s="7">
        <v>142665373</v>
      </c>
      <c r="E151" s="3">
        <v>5540246183556</v>
      </c>
      <c r="F151" s="3" t="str">
        <f>VLOOKUP(E151,'Catégorie des articles'!$A$2:$E$163,4,FALSE)</f>
        <v>MIX LEGUMES</v>
      </c>
      <c r="G151" s="22">
        <v>44679</v>
      </c>
      <c r="H151" s="7">
        <v>1782</v>
      </c>
      <c r="I151" s="25" t="str">
        <f>IFERROR(VLOOKUP(A151,Réception!$A$2:$G$2159,7,FALSE),"0")</f>
        <v>0</v>
      </c>
      <c r="J151">
        <f t="shared" si="4"/>
        <v>0</v>
      </c>
      <c r="K151" s="31">
        <f t="shared" si="5"/>
        <v>0</v>
      </c>
    </row>
    <row r="152" spans="1:11" ht="12" customHeight="1" x14ac:dyDescent="0.2">
      <c r="A152" t="s">
        <v>315</v>
      </c>
      <c r="B152" s="18">
        <v>44672</v>
      </c>
      <c r="C152" s="6" t="s">
        <v>167</v>
      </c>
      <c r="D152" s="9">
        <v>142665373</v>
      </c>
      <c r="E152" s="3">
        <v>5540246183558</v>
      </c>
      <c r="F152" s="3" t="str">
        <f>VLOOKUP(E152,'Catégorie des articles'!$A$2:$E$163,4,FALSE)</f>
        <v>MIX LEGUMES</v>
      </c>
      <c r="G152" s="23">
        <v>44679</v>
      </c>
      <c r="H152" s="9">
        <v>1300</v>
      </c>
      <c r="I152" s="25" t="str">
        <f>IFERROR(VLOOKUP(A152,Réception!$A$2:$G$2159,7,FALSE),"0")</f>
        <v>0</v>
      </c>
      <c r="J152">
        <f t="shared" si="4"/>
        <v>0</v>
      </c>
      <c r="K152" s="31">
        <f t="shared" si="5"/>
        <v>0</v>
      </c>
    </row>
    <row r="153" spans="1:11" ht="12" customHeight="1" x14ac:dyDescent="0.2">
      <c r="A153" t="s">
        <v>316</v>
      </c>
      <c r="B153" s="17">
        <v>44672</v>
      </c>
      <c r="C153" s="6" t="s">
        <v>167</v>
      </c>
      <c r="D153" s="7">
        <v>142665373</v>
      </c>
      <c r="E153" s="3">
        <v>5540246192209</v>
      </c>
      <c r="F153" s="3" t="str">
        <f>VLOOKUP(E153,'Catégorie des articles'!$A$2:$E$163,4,FALSE)</f>
        <v>MIX LEGUMES</v>
      </c>
      <c r="G153" s="22">
        <v>44679</v>
      </c>
      <c r="H153" s="7">
        <v>1114</v>
      </c>
      <c r="I153" s="25" t="str">
        <f>IFERROR(VLOOKUP(A153,Réception!$A$2:$G$2159,7,FALSE),"0")</f>
        <v>0</v>
      </c>
      <c r="J153">
        <f t="shared" si="4"/>
        <v>0</v>
      </c>
      <c r="K153" s="31">
        <f t="shared" si="5"/>
        <v>0</v>
      </c>
    </row>
    <row r="154" spans="1:11" ht="12" customHeight="1" x14ac:dyDescent="0.2">
      <c r="A154" t="s">
        <v>317</v>
      </c>
      <c r="B154" s="18">
        <v>44672</v>
      </c>
      <c r="C154" s="6" t="s">
        <v>167</v>
      </c>
      <c r="D154" s="9">
        <v>142665373</v>
      </c>
      <c r="E154" s="3">
        <v>5540246192462</v>
      </c>
      <c r="F154" s="3" t="str">
        <f>VLOOKUP(E154,'Catégorie des articles'!$A$2:$E$163,4,FALSE)</f>
        <v>MIX LEGUMES</v>
      </c>
      <c r="G154" s="23">
        <v>44679</v>
      </c>
      <c r="H154" s="9">
        <v>2228</v>
      </c>
      <c r="I154" s="25" t="str">
        <f>IFERROR(VLOOKUP(A154,Réception!$A$2:$G$2159,7,FALSE),"0")</f>
        <v>0</v>
      </c>
      <c r="J154">
        <f t="shared" si="4"/>
        <v>0</v>
      </c>
      <c r="K154" s="31">
        <f t="shared" si="5"/>
        <v>0</v>
      </c>
    </row>
    <row r="155" spans="1:11" ht="12" customHeight="1" x14ac:dyDescent="0.2">
      <c r="A155" t="s">
        <v>318</v>
      </c>
      <c r="B155" s="17">
        <v>44672</v>
      </c>
      <c r="C155" s="6" t="s">
        <v>167</v>
      </c>
      <c r="D155" s="7">
        <v>142665373</v>
      </c>
      <c r="E155" s="3">
        <v>5540246192594</v>
      </c>
      <c r="F155" s="3" t="str">
        <f>VLOOKUP(E155,'Catégorie des articles'!$A$2:$E$163,4,FALSE)</f>
        <v>MIX LEGUMES</v>
      </c>
      <c r="G155" s="22">
        <v>44679</v>
      </c>
      <c r="H155" s="7">
        <v>743</v>
      </c>
      <c r="I155" s="25" t="str">
        <f>IFERROR(VLOOKUP(A155,Réception!$A$2:$G$2159,7,FALSE),"0")</f>
        <v>0</v>
      </c>
      <c r="J155">
        <f t="shared" si="4"/>
        <v>0</v>
      </c>
      <c r="K155" s="31">
        <f t="shared" si="5"/>
        <v>0</v>
      </c>
    </row>
    <row r="156" spans="1:11" ht="12" customHeight="1" x14ac:dyDescent="0.2">
      <c r="A156" t="s">
        <v>2537</v>
      </c>
      <c r="B156" s="18">
        <v>44672</v>
      </c>
      <c r="C156" s="6" t="s">
        <v>168</v>
      </c>
      <c r="D156" s="9">
        <v>142665376</v>
      </c>
      <c r="E156" s="3">
        <v>5540246170256</v>
      </c>
      <c r="F156" s="3" t="str">
        <f>VLOOKUP(E156,'Catégorie des articles'!$A$2:$E$163,4,FALSE)</f>
        <v>BOULANGERIE</v>
      </c>
      <c r="G156" s="23">
        <v>44683</v>
      </c>
      <c r="H156" s="9">
        <v>3351</v>
      </c>
      <c r="I156" s="25" t="str">
        <f>IFERROR(VLOOKUP(A156,Réception!$A$2:$G$2159,7,FALSE),"0")</f>
        <v>0</v>
      </c>
      <c r="J156">
        <f t="shared" si="4"/>
        <v>0</v>
      </c>
      <c r="K156" s="31">
        <f t="shared" si="5"/>
        <v>0</v>
      </c>
    </row>
    <row r="157" spans="1:11" ht="12" customHeight="1" x14ac:dyDescent="0.2">
      <c r="A157" t="s">
        <v>319</v>
      </c>
      <c r="B157" s="17">
        <v>44672</v>
      </c>
      <c r="C157" s="6" t="s">
        <v>167</v>
      </c>
      <c r="D157" s="7">
        <v>142665378</v>
      </c>
      <c r="E157" s="3">
        <v>5540246191596</v>
      </c>
      <c r="F157" s="3" t="str">
        <f>VLOOKUP(E157,'Catégorie des articles'!$A$2:$E$163,4,FALSE)</f>
        <v>BOULANGERIE</v>
      </c>
      <c r="G157" s="22">
        <v>44678</v>
      </c>
      <c r="H157" s="7">
        <v>149</v>
      </c>
      <c r="I157" s="25" t="str">
        <f>IFERROR(VLOOKUP(A157,Réception!$A$2:$G$2159,7,FALSE),"0")</f>
        <v>0</v>
      </c>
      <c r="J157">
        <f t="shared" si="4"/>
        <v>0</v>
      </c>
      <c r="K157" s="31">
        <f t="shared" si="5"/>
        <v>0</v>
      </c>
    </row>
    <row r="158" spans="1:11" ht="12" customHeight="1" x14ac:dyDescent="0.2">
      <c r="A158" t="s">
        <v>2137</v>
      </c>
      <c r="B158" s="18">
        <v>44672</v>
      </c>
      <c r="C158" s="6" t="s">
        <v>168</v>
      </c>
      <c r="D158" s="9">
        <v>142665379</v>
      </c>
      <c r="E158" s="3">
        <v>5540246180522</v>
      </c>
      <c r="F158" s="3" t="str">
        <f>VLOOKUP(E158,'Catégorie des articles'!$A$2:$E$163,4,FALSE)</f>
        <v>BOULANGERIE</v>
      </c>
      <c r="G158" s="23">
        <v>44685</v>
      </c>
      <c r="H158" s="9">
        <v>1337</v>
      </c>
      <c r="I158" s="25">
        <f>IFERROR(VLOOKUP(A158,Réception!$A$2:$G$2159,7,FALSE),"0")</f>
        <v>1337</v>
      </c>
      <c r="J158">
        <f t="shared" si="4"/>
        <v>1</v>
      </c>
      <c r="K158" s="31">
        <f t="shared" si="5"/>
        <v>1</v>
      </c>
    </row>
    <row r="159" spans="1:11" ht="12" customHeight="1" x14ac:dyDescent="0.2">
      <c r="A159" t="s">
        <v>320</v>
      </c>
      <c r="B159" s="17">
        <v>44672</v>
      </c>
      <c r="C159" s="6" t="s">
        <v>167</v>
      </c>
      <c r="D159" s="7">
        <v>142665380</v>
      </c>
      <c r="E159" s="3">
        <v>5540246175049</v>
      </c>
      <c r="F159" s="3" t="str">
        <f>VLOOKUP(E159,'Catégorie des articles'!$A$2:$E$163,4,FALSE)</f>
        <v>CREMERIE</v>
      </c>
      <c r="G159" s="22">
        <v>44675</v>
      </c>
      <c r="H159" s="7">
        <v>557</v>
      </c>
      <c r="I159" s="25" t="str">
        <f>IFERROR(VLOOKUP(A159,Réception!$A$2:$G$2159,7,FALSE),"0")</f>
        <v>0</v>
      </c>
      <c r="J159">
        <f t="shared" si="4"/>
        <v>0</v>
      </c>
      <c r="K159" s="31">
        <f t="shared" si="5"/>
        <v>0</v>
      </c>
    </row>
    <row r="160" spans="1:11" ht="12" customHeight="1" x14ac:dyDescent="0.2">
      <c r="A160" t="s">
        <v>321</v>
      </c>
      <c r="B160" s="18">
        <v>44672</v>
      </c>
      <c r="C160" s="6" t="s">
        <v>167</v>
      </c>
      <c r="D160" s="9">
        <v>142665380</v>
      </c>
      <c r="E160" s="3">
        <v>5540246175050</v>
      </c>
      <c r="F160" s="3" t="str">
        <f>VLOOKUP(E160,'Catégorie des articles'!$A$2:$E$163,4,FALSE)</f>
        <v>CREMERIE</v>
      </c>
      <c r="G160" s="23">
        <v>44675</v>
      </c>
      <c r="H160" s="9">
        <v>557</v>
      </c>
      <c r="I160" s="25" t="str">
        <f>IFERROR(VLOOKUP(A160,Réception!$A$2:$G$2159,7,FALSE),"0")</f>
        <v>0</v>
      </c>
      <c r="J160">
        <f t="shared" si="4"/>
        <v>0</v>
      </c>
      <c r="K160" s="31">
        <f t="shared" si="5"/>
        <v>0</v>
      </c>
    </row>
    <row r="161" spans="1:11" ht="12" customHeight="1" x14ac:dyDescent="0.2">
      <c r="A161" t="s">
        <v>322</v>
      </c>
      <c r="B161" s="17">
        <v>44675</v>
      </c>
      <c r="C161" s="6" t="s">
        <v>167</v>
      </c>
      <c r="D161" s="7">
        <v>142665396</v>
      </c>
      <c r="E161" s="3">
        <v>5540246172978</v>
      </c>
      <c r="F161" s="3" t="str">
        <f>VLOOKUP(E161,'Catégorie des articles'!$A$2:$E$163,4,FALSE)</f>
        <v>CREMERIE</v>
      </c>
      <c r="G161" s="22">
        <v>44677</v>
      </c>
      <c r="H161" s="7">
        <v>836</v>
      </c>
      <c r="I161" s="25" t="str">
        <f>IFERROR(VLOOKUP(A161,Réception!$A$2:$G$2159,7,FALSE),"0")</f>
        <v>0</v>
      </c>
      <c r="J161">
        <f t="shared" si="4"/>
        <v>0</v>
      </c>
      <c r="K161" s="31">
        <f t="shared" si="5"/>
        <v>0</v>
      </c>
    </row>
    <row r="162" spans="1:11" ht="12" customHeight="1" x14ac:dyDescent="0.2">
      <c r="A162" t="s">
        <v>323</v>
      </c>
      <c r="B162" s="18">
        <v>44675</v>
      </c>
      <c r="C162" s="6" t="s">
        <v>167</v>
      </c>
      <c r="D162" s="9">
        <v>142665396</v>
      </c>
      <c r="E162" s="3">
        <v>5540246184808</v>
      </c>
      <c r="F162" s="3" t="str">
        <f>VLOOKUP(E162,'Catégorie des articles'!$A$2:$E$163,4,FALSE)</f>
        <v>CREMERIE</v>
      </c>
      <c r="G162" s="23">
        <v>44677</v>
      </c>
      <c r="H162" s="9">
        <v>2088</v>
      </c>
      <c r="I162" s="25" t="str">
        <f>IFERROR(VLOOKUP(A162,Réception!$A$2:$G$2159,7,FALSE),"0")</f>
        <v>0</v>
      </c>
      <c r="J162">
        <f t="shared" si="4"/>
        <v>0</v>
      </c>
      <c r="K162" s="31">
        <f t="shared" si="5"/>
        <v>0</v>
      </c>
    </row>
    <row r="163" spans="1:11" ht="12" customHeight="1" x14ac:dyDescent="0.2">
      <c r="A163" t="s">
        <v>324</v>
      </c>
      <c r="B163" s="17">
        <v>44675</v>
      </c>
      <c r="C163" s="6" t="s">
        <v>167</v>
      </c>
      <c r="D163" s="7">
        <v>142665396</v>
      </c>
      <c r="E163" s="3">
        <v>5540246188175</v>
      </c>
      <c r="F163" s="3" t="str">
        <f>VLOOKUP(E163,'Catégorie des articles'!$A$2:$E$163,4,FALSE)</f>
        <v>CREMERIE</v>
      </c>
      <c r="G163" s="22">
        <v>44677</v>
      </c>
      <c r="H163" s="7">
        <v>116</v>
      </c>
      <c r="I163" s="25" t="str">
        <f>IFERROR(VLOOKUP(A163,Réception!$A$2:$G$2159,7,FALSE),"0")</f>
        <v>0</v>
      </c>
      <c r="J163">
        <f t="shared" si="4"/>
        <v>0</v>
      </c>
      <c r="K163" s="31">
        <f t="shared" si="5"/>
        <v>0</v>
      </c>
    </row>
    <row r="164" spans="1:11" ht="12" customHeight="1" x14ac:dyDescent="0.2">
      <c r="A164" t="s">
        <v>325</v>
      </c>
      <c r="B164" s="17">
        <v>44675</v>
      </c>
      <c r="C164" s="6" t="s">
        <v>167</v>
      </c>
      <c r="D164" s="7">
        <v>142665396</v>
      </c>
      <c r="E164" s="3">
        <v>5540246188200</v>
      </c>
      <c r="F164" s="3" t="str">
        <f>VLOOKUP(E164,'Catégorie des articles'!$A$2:$E$163,4,FALSE)</f>
        <v>CREMERIE</v>
      </c>
      <c r="G164" s="22">
        <v>44677</v>
      </c>
      <c r="H164" s="7">
        <v>743</v>
      </c>
      <c r="I164" s="25" t="str">
        <f>IFERROR(VLOOKUP(A164,Réception!$A$2:$G$2159,7,FALSE),"0")</f>
        <v>0</v>
      </c>
      <c r="J164">
        <f t="shared" si="4"/>
        <v>0</v>
      </c>
      <c r="K164" s="31">
        <f t="shared" si="5"/>
        <v>0</v>
      </c>
    </row>
    <row r="165" spans="1:11" ht="12" customHeight="1" x14ac:dyDescent="0.2">
      <c r="A165" t="s">
        <v>326</v>
      </c>
      <c r="B165" s="18">
        <v>44675</v>
      </c>
      <c r="C165" s="6" t="s">
        <v>167</v>
      </c>
      <c r="D165" s="9">
        <v>142665396</v>
      </c>
      <c r="E165" s="3">
        <v>5540246192102</v>
      </c>
      <c r="F165" s="3" t="str">
        <f>VLOOKUP(E165,'Catégorie des articles'!$A$2:$E$163,4,FALSE)</f>
        <v>CREMERIE</v>
      </c>
      <c r="G165" s="23">
        <v>44677</v>
      </c>
      <c r="H165" s="9">
        <v>4009</v>
      </c>
      <c r="I165" s="25" t="str">
        <f>IFERROR(VLOOKUP(A165,Réception!$A$2:$G$2159,7,FALSE),"0")</f>
        <v>0</v>
      </c>
      <c r="J165">
        <f t="shared" si="4"/>
        <v>0</v>
      </c>
      <c r="K165" s="31">
        <f t="shared" si="5"/>
        <v>0</v>
      </c>
    </row>
    <row r="166" spans="1:11" ht="12" customHeight="1" x14ac:dyDescent="0.2">
      <c r="A166" t="s">
        <v>327</v>
      </c>
      <c r="B166" s="17">
        <v>44675</v>
      </c>
      <c r="C166" s="6" t="s">
        <v>167</v>
      </c>
      <c r="D166" s="7">
        <v>142665408</v>
      </c>
      <c r="E166" s="3">
        <v>5540246184617</v>
      </c>
      <c r="F166" s="3" t="str">
        <f>VLOOKUP(E166,'Catégorie des articles'!$A$2:$E$163,4,FALSE)</f>
        <v>MIX LEGUMES</v>
      </c>
      <c r="G166" s="22">
        <v>44678</v>
      </c>
      <c r="H166" s="7">
        <v>18338</v>
      </c>
      <c r="I166" s="25" t="str">
        <f>IFERROR(VLOOKUP(A166,Réception!$A$2:$G$2159,7,FALSE),"0")</f>
        <v>0</v>
      </c>
      <c r="J166">
        <f t="shared" si="4"/>
        <v>0</v>
      </c>
      <c r="K166" s="31">
        <f t="shared" si="5"/>
        <v>0</v>
      </c>
    </row>
    <row r="167" spans="1:11" ht="12" customHeight="1" x14ac:dyDescent="0.2">
      <c r="A167" t="s">
        <v>328</v>
      </c>
      <c r="B167" s="18">
        <v>44675</v>
      </c>
      <c r="C167" s="6" t="s">
        <v>167</v>
      </c>
      <c r="D167" s="9">
        <v>142665409</v>
      </c>
      <c r="E167" s="3">
        <v>5540246187987</v>
      </c>
      <c r="F167" s="3" t="str">
        <f>VLOOKUP(E167,'Catégorie des articles'!$A$2:$E$163,4,FALSE)</f>
        <v>CREMERIE</v>
      </c>
      <c r="G167" s="23">
        <v>44677</v>
      </c>
      <c r="H167" s="9">
        <v>2228</v>
      </c>
      <c r="I167" s="25" t="str">
        <f>IFERROR(VLOOKUP(A167,Réception!$A$2:$G$2159,7,FALSE),"0")</f>
        <v>0</v>
      </c>
      <c r="J167">
        <f t="shared" si="4"/>
        <v>0</v>
      </c>
      <c r="K167" s="31">
        <f t="shared" si="5"/>
        <v>0</v>
      </c>
    </row>
    <row r="168" spans="1:11" ht="12" customHeight="1" x14ac:dyDescent="0.2">
      <c r="A168" t="s">
        <v>329</v>
      </c>
      <c r="B168" s="17">
        <v>44675</v>
      </c>
      <c r="C168" s="6" t="s">
        <v>167</v>
      </c>
      <c r="D168" s="7">
        <v>142665410</v>
      </c>
      <c r="E168" s="3">
        <v>5540246193566</v>
      </c>
      <c r="F168" s="3" t="str">
        <f>VLOOKUP(E168,'Catégorie des articles'!$A$2:$E$163,4,FALSE)</f>
        <v>VOLAILLE</v>
      </c>
      <c r="G168" s="22">
        <v>44678</v>
      </c>
      <c r="H168" s="7">
        <v>14292</v>
      </c>
      <c r="I168" s="25" t="str">
        <f>IFERROR(VLOOKUP(A168,Réception!$A$2:$G$2159,7,FALSE),"0")</f>
        <v>0</v>
      </c>
      <c r="J168">
        <f t="shared" si="4"/>
        <v>0</v>
      </c>
      <c r="K168" s="31">
        <f t="shared" si="5"/>
        <v>0</v>
      </c>
    </row>
    <row r="169" spans="1:11" ht="12" customHeight="1" x14ac:dyDescent="0.2">
      <c r="A169" t="s">
        <v>330</v>
      </c>
      <c r="B169" s="18">
        <v>44675</v>
      </c>
      <c r="C169" s="6" t="s">
        <v>167</v>
      </c>
      <c r="D169" s="9">
        <v>142665413</v>
      </c>
      <c r="E169" s="3">
        <v>5540246171759</v>
      </c>
      <c r="F169" s="3" t="str">
        <f>VLOOKUP(E169,'Catégorie des articles'!$A$2:$E$163,4,FALSE)</f>
        <v>MIX LEGUMES</v>
      </c>
      <c r="G169" s="23">
        <v>44679</v>
      </c>
      <c r="H169" s="9">
        <v>5012</v>
      </c>
      <c r="I169" s="25" t="str">
        <f>IFERROR(VLOOKUP(A169,Réception!$A$2:$G$2159,7,FALSE),"0")</f>
        <v>0</v>
      </c>
      <c r="J169">
        <f t="shared" si="4"/>
        <v>0</v>
      </c>
      <c r="K169" s="31">
        <f t="shared" si="5"/>
        <v>0</v>
      </c>
    </row>
    <row r="170" spans="1:11" ht="12" customHeight="1" x14ac:dyDescent="0.2">
      <c r="A170" t="s">
        <v>331</v>
      </c>
      <c r="B170" s="17">
        <v>44675</v>
      </c>
      <c r="C170" s="6" t="s">
        <v>167</v>
      </c>
      <c r="D170" s="7">
        <v>142665413</v>
      </c>
      <c r="E170" s="3">
        <v>5540246177132</v>
      </c>
      <c r="F170" s="3" t="str">
        <f>VLOOKUP(E170,'Catégorie des articles'!$A$2:$E$163,4,FALSE)</f>
        <v>MIX LEGUMES</v>
      </c>
      <c r="G170" s="22">
        <v>44679</v>
      </c>
      <c r="H170" s="7">
        <v>3898</v>
      </c>
      <c r="I170" s="25" t="str">
        <f>IFERROR(VLOOKUP(A170,Réception!$A$2:$G$2159,7,FALSE),"0")</f>
        <v>0</v>
      </c>
      <c r="J170">
        <f t="shared" si="4"/>
        <v>0</v>
      </c>
      <c r="K170" s="31">
        <f t="shared" si="5"/>
        <v>0</v>
      </c>
    </row>
    <row r="171" spans="1:11" ht="12" customHeight="1" x14ac:dyDescent="0.2">
      <c r="A171" t="s">
        <v>332</v>
      </c>
      <c r="B171" s="18">
        <v>44675</v>
      </c>
      <c r="C171" s="6" t="s">
        <v>167</v>
      </c>
      <c r="D171" s="9">
        <v>142665413</v>
      </c>
      <c r="E171" s="3">
        <v>5540246177133</v>
      </c>
      <c r="F171" s="3" t="str">
        <f>VLOOKUP(E171,'Catégorie des articles'!$A$2:$E$163,4,FALSE)</f>
        <v>MIX LEGUMES</v>
      </c>
      <c r="G171" s="23">
        <v>44679</v>
      </c>
      <c r="H171" s="9">
        <v>2784</v>
      </c>
      <c r="I171" s="25" t="str">
        <f>IFERROR(VLOOKUP(A171,Réception!$A$2:$G$2159,7,FALSE),"0")</f>
        <v>0</v>
      </c>
      <c r="J171">
        <f t="shared" si="4"/>
        <v>0</v>
      </c>
      <c r="K171" s="31">
        <f t="shared" si="5"/>
        <v>0</v>
      </c>
    </row>
    <row r="172" spans="1:11" ht="12" customHeight="1" x14ac:dyDescent="0.2">
      <c r="A172" t="s">
        <v>2538</v>
      </c>
      <c r="B172" s="18">
        <v>44675</v>
      </c>
      <c r="C172" s="6" t="s">
        <v>168</v>
      </c>
      <c r="D172" s="9">
        <v>142665418</v>
      </c>
      <c r="E172" s="3">
        <v>5540246181016</v>
      </c>
      <c r="F172" s="3" t="str">
        <f>VLOOKUP(E172,'Catégorie des articles'!$A$2:$E$163,4,FALSE)</f>
        <v>VOLAILLE</v>
      </c>
      <c r="G172" s="23">
        <v>44683</v>
      </c>
      <c r="H172" s="9">
        <v>12473</v>
      </c>
      <c r="I172" s="25" t="str">
        <f>IFERROR(VLOOKUP(A172,Réception!$A$2:$G$2159,7,FALSE),"0")</f>
        <v>0</v>
      </c>
      <c r="J172">
        <f t="shared" si="4"/>
        <v>0</v>
      </c>
      <c r="K172" s="31">
        <f t="shared" si="5"/>
        <v>0</v>
      </c>
    </row>
    <row r="173" spans="1:11" ht="12" customHeight="1" x14ac:dyDescent="0.2">
      <c r="A173" t="s">
        <v>2138</v>
      </c>
      <c r="B173" s="18">
        <v>44675</v>
      </c>
      <c r="C173" s="6" t="s">
        <v>168</v>
      </c>
      <c r="D173" s="9">
        <v>142665420</v>
      </c>
      <c r="E173" s="3">
        <v>5540246192264</v>
      </c>
      <c r="F173" s="3" t="str">
        <f>VLOOKUP(E173,'Catégorie des articles'!$A$2:$E$163,4,FALSE)</f>
        <v>CREMERIE</v>
      </c>
      <c r="G173" s="23">
        <v>44707</v>
      </c>
      <c r="H173" s="9">
        <v>1485</v>
      </c>
      <c r="I173" s="25">
        <f>IFERROR(VLOOKUP(A173,Réception!$A$2:$G$2159,7,FALSE),"0")</f>
        <v>1485</v>
      </c>
      <c r="J173">
        <f t="shared" si="4"/>
        <v>1</v>
      </c>
      <c r="K173" s="31">
        <f t="shared" si="5"/>
        <v>1</v>
      </c>
    </row>
    <row r="174" spans="1:11" ht="12" customHeight="1" x14ac:dyDescent="0.2">
      <c r="A174" t="s">
        <v>2139</v>
      </c>
      <c r="B174" s="17">
        <v>44675</v>
      </c>
      <c r="C174" s="6" t="s">
        <v>168</v>
      </c>
      <c r="D174" s="7">
        <v>142665420</v>
      </c>
      <c r="E174" s="3">
        <v>5540246192265</v>
      </c>
      <c r="F174" s="3" t="str">
        <f>VLOOKUP(E174,'Catégorie des articles'!$A$2:$E$163,4,FALSE)</f>
        <v>CREMERIE</v>
      </c>
      <c r="G174" s="22">
        <v>44707</v>
      </c>
      <c r="H174" s="7">
        <v>297</v>
      </c>
      <c r="I174" s="25">
        <f>IFERROR(VLOOKUP(A174,Réception!$A$2:$G$2159,7,FALSE),"0")</f>
        <v>297</v>
      </c>
      <c r="J174">
        <f t="shared" si="4"/>
        <v>1</v>
      </c>
      <c r="K174" s="31">
        <f t="shared" si="5"/>
        <v>1</v>
      </c>
    </row>
    <row r="175" spans="1:11" ht="12" customHeight="1" x14ac:dyDescent="0.2">
      <c r="A175" t="s">
        <v>333</v>
      </c>
      <c r="B175" s="17">
        <v>44676</v>
      </c>
      <c r="C175" s="6" t="s">
        <v>167</v>
      </c>
      <c r="D175" s="7">
        <v>142665438</v>
      </c>
      <c r="E175" s="3">
        <v>5540246172978</v>
      </c>
      <c r="F175" s="3" t="str">
        <f>VLOOKUP(E175,'Catégorie des articles'!$A$2:$E$163,4,FALSE)</f>
        <v>CREMERIE</v>
      </c>
      <c r="G175" s="22">
        <v>44678</v>
      </c>
      <c r="H175" s="7">
        <v>836</v>
      </c>
      <c r="I175" s="25" t="str">
        <f>IFERROR(VLOOKUP(A175,Réception!$A$2:$G$2159,7,FALSE),"0")</f>
        <v>0</v>
      </c>
      <c r="J175">
        <f t="shared" si="4"/>
        <v>0</v>
      </c>
      <c r="K175" s="31">
        <f t="shared" si="5"/>
        <v>0</v>
      </c>
    </row>
    <row r="176" spans="1:11" ht="12" customHeight="1" x14ac:dyDescent="0.2">
      <c r="A176" t="s">
        <v>334</v>
      </c>
      <c r="B176" s="18">
        <v>44676</v>
      </c>
      <c r="C176" s="6" t="s">
        <v>167</v>
      </c>
      <c r="D176" s="9">
        <v>142665438</v>
      </c>
      <c r="E176" s="3">
        <v>5540246187987</v>
      </c>
      <c r="F176" s="3" t="str">
        <f>VLOOKUP(E176,'Catégorie des articles'!$A$2:$E$163,4,FALSE)</f>
        <v>CREMERIE</v>
      </c>
      <c r="G176" s="23">
        <v>44678</v>
      </c>
      <c r="H176" s="9">
        <v>4455</v>
      </c>
      <c r="I176" s="25" t="str">
        <f>IFERROR(VLOOKUP(A176,Réception!$A$2:$G$2159,7,FALSE),"0")</f>
        <v>0</v>
      </c>
      <c r="J176">
        <f t="shared" si="4"/>
        <v>0</v>
      </c>
      <c r="K176" s="31">
        <f t="shared" si="5"/>
        <v>0</v>
      </c>
    </row>
    <row r="177" spans="1:11" ht="12" customHeight="1" x14ac:dyDescent="0.2">
      <c r="A177" t="s">
        <v>335</v>
      </c>
      <c r="B177" s="17">
        <v>44676</v>
      </c>
      <c r="C177" s="6" t="s">
        <v>167</v>
      </c>
      <c r="D177" s="7">
        <v>142665438</v>
      </c>
      <c r="E177" s="3">
        <v>5540246188200</v>
      </c>
      <c r="F177" s="3" t="str">
        <f>VLOOKUP(E177,'Catégorie des articles'!$A$2:$E$163,4,FALSE)</f>
        <v>CREMERIE</v>
      </c>
      <c r="G177" s="22">
        <v>44678</v>
      </c>
      <c r="H177" s="7">
        <v>372</v>
      </c>
      <c r="I177" s="25" t="str">
        <f>IFERROR(VLOOKUP(A177,Réception!$A$2:$G$2159,7,FALSE),"0")</f>
        <v>0</v>
      </c>
      <c r="J177">
        <f t="shared" si="4"/>
        <v>0</v>
      </c>
      <c r="K177" s="31">
        <f t="shared" si="5"/>
        <v>0</v>
      </c>
    </row>
    <row r="178" spans="1:11" ht="12" customHeight="1" x14ac:dyDescent="0.2">
      <c r="A178" t="s">
        <v>2140</v>
      </c>
      <c r="B178" s="18">
        <v>44676</v>
      </c>
      <c r="C178" s="6" t="s">
        <v>168</v>
      </c>
      <c r="D178" s="9">
        <v>142665441</v>
      </c>
      <c r="E178" s="3">
        <v>5540246173472</v>
      </c>
      <c r="F178" s="3" t="str">
        <f>VLOOKUP(E178,'Catégorie des articles'!$A$2:$E$163,4,FALSE)</f>
        <v>CREMERIE</v>
      </c>
      <c r="G178" s="23">
        <v>44683</v>
      </c>
      <c r="H178" s="9">
        <v>418</v>
      </c>
      <c r="I178" s="25">
        <f>IFERROR(VLOOKUP(A178,Réception!$A$2:$G$2159,7,FALSE),"0")</f>
        <v>307</v>
      </c>
      <c r="J178">
        <f t="shared" si="4"/>
        <v>0.73444976076555024</v>
      </c>
      <c r="K178" s="31">
        <f t="shared" si="5"/>
        <v>0.73444976076555024</v>
      </c>
    </row>
    <row r="179" spans="1:11" ht="12" customHeight="1" x14ac:dyDescent="0.2">
      <c r="A179" t="s">
        <v>2141</v>
      </c>
      <c r="B179" s="17">
        <v>44676</v>
      </c>
      <c r="C179" s="6" t="s">
        <v>168</v>
      </c>
      <c r="D179" s="7">
        <v>142665441</v>
      </c>
      <c r="E179" s="3">
        <v>5540246175050</v>
      </c>
      <c r="F179" s="3" t="str">
        <f>VLOOKUP(E179,'Catégorie des articles'!$A$2:$E$163,4,FALSE)</f>
        <v>CREMERIE</v>
      </c>
      <c r="G179" s="22">
        <v>44683</v>
      </c>
      <c r="H179" s="7">
        <v>279</v>
      </c>
      <c r="I179" s="25">
        <f>IFERROR(VLOOKUP(A179,Réception!$A$2:$G$2159,7,FALSE),"0")</f>
        <v>279</v>
      </c>
      <c r="J179">
        <f t="shared" si="4"/>
        <v>1</v>
      </c>
      <c r="K179" s="31">
        <f t="shared" si="5"/>
        <v>1</v>
      </c>
    </row>
    <row r="180" spans="1:11" ht="12" customHeight="1" x14ac:dyDescent="0.2">
      <c r="A180" t="s">
        <v>2142</v>
      </c>
      <c r="B180" s="18">
        <v>44676</v>
      </c>
      <c r="C180" s="6" t="s">
        <v>168</v>
      </c>
      <c r="D180" s="9">
        <v>142665458</v>
      </c>
      <c r="E180" s="3">
        <v>5540246182684</v>
      </c>
      <c r="F180" s="3" t="str">
        <f>VLOOKUP(E180,'Catégorie des articles'!$A$2:$E$163,4,FALSE)</f>
        <v>BOULANGERIE</v>
      </c>
      <c r="G180" s="23">
        <v>44685</v>
      </c>
      <c r="H180" s="9">
        <v>186</v>
      </c>
      <c r="I180" s="25">
        <f>IFERROR(VLOOKUP(A180,Réception!$A$2:$G$2159,7,FALSE),"0")</f>
        <v>186</v>
      </c>
      <c r="J180">
        <f t="shared" si="4"/>
        <v>1</v>
      </c>
      <c r="K180" s="31">
        <f t="shared" si="5"/>
        <v>1</v>
      </c>
    </row>
    <row r="181" spans="1:11" ht="12" customHeight="1" x14ac:dyDescent="0.2">
      <c r="A181" t="s">
        <v>2143</v>
      </c>
      <c r="B181" s="17">
        <v>44676</v>
      </c>
      <c r="C181" s="6" t="s">
        <v>168</v>
      </c>
      <c r="D181" s="7">
        <v>142665458</v>
      </c>
      <c r="E181" s="3">
        <v>5540246183844</v>
      </c>
      <c r="F181" s="3" t="str">
        <f>VLOOKUP(E181,'Catégorie des articles'!$A$2:$E$163,4,FALSE)</f>
        <v>BOULANGERIE</v>
      </c>
      <c r="G181" s="22">
        <v>44685</v>
      </c>
      <c r="H181" s="7">
        <v>232</v>
      </c>
      <c r="I181" s="25">
        <f>IFERROR(VLOOKUP(A181,Réception!$A$2:$G$2159,7,FALSE),"0")</f>
        <v>140</v>
      </c>
      <c r="J181">
        <f t="shared" si="4"/>
        <v>0.60344827586206895</v>
      </c>
      <c r="K181" s="31">
        <f t="shared" si="5"/>
        <v>0.60344827586206895</v>
      </c>
    </row>
    <row r="182" spans="1:11" ht="12" customHeight="1" x14ac:dyDescent="0.2">
      <c r="A182" t="s">
        <v>336</v>
      </c>
      <c r="B182" s="17">
        <v>44677</v>
      </c>
      <c r="C182" s="6" t="s">
        <v>167</v>
      </c>
      <c r="D182" s="7">
        <v>142665470</v>
      </c>
      <c r="E182" s="3">
        <v>5540246171933</v>
      </c>
      <c r="F182" s="3" t="str">
        <f>VLOOKUP(E182,'Catégorie des articles'!$A$2:$E$163,4,FALSE)</f>
        <v>CREMERIE</v>
      </c>
      <c r="G182" s="22">
        <v>44679</v>
      </c>
      <c r="H182" s="7">
        <v>836</v>
      </c>
      <c r="I182" s="25" t="str">
        <f>IFERROR(VLOOKUP(A182,Réception!$A$2:$G$2159,7,FALSE),"0")</f>
        <v>0</v>
      </c>
      <c r="J182">
        <f t="shared" si="4"/>
        <v>0</v>
      </c>
      <c r="K182" s="31">
        <f t="shared" si="5"/>
        <v>0</v>
      </c>
    </row>
    <row r="183" spans="1:11" ht="12" customHeight="1" x14ac:dyDescent="0.2">
      <c r="A183" t="s">
        <v>337</v>
      </c>
      <c r="B183" s="17">
        <v>44677</v>
      </c>
      <c r="C183" s="6" t="s">
        <v>167</v>
      </c>
      <c r="D183" s="7">
        <v>142665470</v>
      </c>
      <c r="E183" s="3">
        <v>5540246172978</v>
      </c>
      <c r="F183" s="3" t="str">
        <f>VLOOKUP(E183,'Catégorie des articles'!$A$2:$E$163,4,FALSE)</f>
        <v>CREMERIE</v>
      </c>
      <c r="G183" s="22">
        <v>44679</v>
      </c>
      <c r="H183" s="7">
        <v>1253</v>
      </c>
      <c r="I183" s="25" t="str">
        <f>IFERROR(VLOOKUP(A183,Réception!$A$2:$G$2159,7,FALSE),"0")</f>
        <v>0</v>
      </c>
      <c r="J183">
        <f t="shared" si="4"/>
        <v>0</v>
      </c>
      <c r="K183" s="31">
        <f t="shared" si="5"/>
        <v>0</v>
      </c>
    </row>
    <row r="184" spans="1:11" ht="12" customHeight="1" x14ac:dyDescent="0.2">
      <c r="A184" t="s">
        <v>338</v>
      </c>
      <c r="B184" s="17">
        <v>44677</v>
      </c>
      <c r="C184" s="6" t="s">
        <v>167</v>
      </c>
      <c r="D184" s="7">
        <v>142665470</v>
      </c>
      <c r="E184" s="3">
        <v>5540246174174</v>
      </c>
      <c r="F184" s="3" t="str">
        <f>VLOOKUP(E184,'Catégorie des articles'!$A$2:$E$163,4,FALSE)</f>
        <v>CREMERIE</v>
      </c>
      <c r="G184" s="22">
        <v>44679</v>
      </c>
      <c r="H184" s="7">
        <v>348</v>
      </c>
      <c r="I184" s="25" t="str">
        <f>IFERROR(VLOOKUP(A184,Réception!$A$2:$G$2159,7,FALSE),"0")</f>
        <v>0</v>
      </c>
      <c r="J184">
        <f t="shared" si="4"/>
        <v>0</v>
      </c>
      <c r="K184" s="31">
        <f t="shared" si="5"/>
        <v>0</v>
      </c>
    </row>
    <row r="185" spans="1:11" ht="12" customHeight="1" x14ac:dyDescent="0.2">
      <c r="A185" t="s">
        <v>339</v>
      </c>
      <c r="B185" s="18">
        <v>44677</v>
      </c>
      <c r="C185" s="6" t="s">
        <v>167</v>
      </c>
      <c r="D185" s="9">
        <v>142665470</v>
      </c>
      <c r="E185" s="3">
        <v>5540246176294</v>
      </c>
      <c r="F185" s="3" t="str">
        <f>VLOOKUP(E185,'Catégorie des articles'!$A$2:$E$163,4,FALSE)</f>
        <v>CREMERIE</v>
      </c>
      <c r="G185" s="23">
        <v>44679</v>
      </c>
      <c r="H185" s="9">
        <v>2970</v>
      </c>
      <c r="I185" s="25" t="str">
        <f>IFERROR(VLOOKUP(A185,Réception!$A$2:$G$2159,7,FALSE),"0")</f>
        <v>0</v>
      </c>
      <c r="J185">
        <f t="shared" si="4"/>
        <v>0</v>
      </c>
      <c r="K185" s="31">
        <f t="shared" si="5"/>
        <v>0</v>
      </c>
    </row>
    <row r="186" spans="1:11" ht="12" customHeight="1" x14ac:dyDescent="0.2">
      <c r="A186" t="s">
        <v>340</v>
      </c>
      <c r="B186" s="17">
        <v>44677</v>
      </c>
      <c r="C186" s="6" t="s">
        <v>167</v>
      </c>
      <c r="D186" s="7">
        <v>142665470</v>
      </c>
      <c r="E186" s="3">
        <v>5540246176295</v>
      </c>
      <c r="F186" s="3" t="str">
        <f>VLOOKUP(E186,'Catégorie des articles'!$A$2:$E$163,4,FALSE)</f>
        <v>CREMERIE</v>
      </c>
      <c r="G186" s="22">
        <v>44679</v>
      </c>
      <c r="H186" s="7">
        <v>5940</v>
      </c>
      <c r="I186" s="25" t="str">
        <f>IFERROR(VLOOKUP(A186,Réception!$A$2:$G$2159,7,FALSE),"0")</f>
        <v>0</v>
      </c>
      <c r="J186">
        <f t="shared" si="4"/>
        <v>0</v>
      </c>
      <c r="K186" s="31">
        <f t="shared" si="5"/>
        <v>0</v>
      </c>
    </row>
    <row r="187" spans="1:11" ht="12" customHeight="1" x14ac:dyDescent="0.2">
      <c r="A187" t="s">
        <v>341</v>
      </c>
      <c r="B187" s="18">
        <v>44677</v>
      </c>
      <c r="C187" s="6" t="s">
        <v>167</v>
      </c>
      <c r="D187" s="9">
        <v>142665470</v>
      </c>
      <c r="E187" s="3">
        <v>5540246184808</v>
      </c>
      <c r="F187" s="3" t="str">
        <f>VLOOKUP(E187,'Catégorie des articles'!$A$2:$E$163,4,FALSE)</f>
        <v>CREMERIE</v>
      </c>
      <c r="G187" s="23">
        <v>44679</v>
      </c>
      <c r="H187" s="9">
        <v>5220</v>
      </c>
      <c r="I187" s="25" t="str">
        <f>IFERROR(VLOOKUP(A187,Réception!$A$2:$G$2159,7,FALSE),"0")</f>
        <v>0</v>
      </c>
      <c r="J187">
        <f t="shared" si="4"/>
        <v>0</v>
      </c>
      <c r="K187" s="31">
        <f t="shared" si="5"/>
        <v>0</v>
      </c>
    </row>
    <row r="188" spans="1:11" ht="12" customHeight="1" x14ac:dyDescent="0.2">
      <c r="A188" t="s">
        <v>342</v>
      </c>
      <c r="B188" s="18">
        <v>44677</v>
      </c>
      <c r="C188" s="6" t="s">
        <v>167</v>
      </c>
      <c r="D188" s="9">
        <v>142665470</v>
      </c>
      <c r="E188" s="3">
        <v>5540246187987</v>
      </c>
      <c r="F188" s="3" t="str">
        <f>VLOOKUP(E188,'Catégorie des articles'!$A$2:$E$163,4,FALSE)</f>
        <v>CREMERIE</v>
      </c>
      <c r="G188" s="23">
        <v>44679</v>
      </c>
      <c r="H188" s="9">
        <v>5568</v>
      </c>
      <c r="I188" s="25" t="str">
        <f>IFERROR(VLOOKUP(A188,Réception!$A$2:$G$2159,7,FALSE),"0")</f>
        <v>0</v>
      </c>
      <c r="J188">
        <f t="shared" si="4"/>
        <v>0</v>
      </c>
      <c r="K188" s="31">
        <f t="shared" si="5"/>
        <v>0</v>
      </c>
    </row>
    <row r="189" spans="1:11" ht="12" customHeight="1" x14ac:dyDescent="0.2">
      <c r="A189" t="s">
        <v>343</v>
      </c>
      <c r="B189" s="17">
        <v>44677</v>
      </c>
      <c r="C189" s="6" t="s">
        <v>167</v>
      </c>
      <c r="D189" s="7">
        <v>142665470</v>
      </c>
      <c r="E189" s="3">
        <v>5540246188175</v>
      </c>
      <c r="F189" s="3" t="str">
        <f>VLOOKUP(E189,'Catégorie des articles'!$A$2:$E$163,4,FALSE)</f>
        <v>CREMERIE</v>
      </c>
      <c r="G189" s="22">
        <v>44679</v>
      </c>
      <c r="H189" s="7">
        <v>116</v>
      </c>
      <c r="I189" s="25" t="str">
        <f>IFERROR(VLOOKUP(A189,Réception!$A$2:$G$2159,7,FALSE),"0")</f>
        <v>0</v>
      </c>
      <c r="J189">
        <f t="shared" si="4"/>
        <v>0</v>
      </c>
      <c r="K189" s="31">
        <f t="shared" si="5"/>
        <v>0</v>
      </c>
    </row>
    <row r="190" spans="1:11" ht="12" customHeight="1" x14ac:dyDescent="0.2">
      <c r="A190" t="s">
        <v>344</v>
      </c>
      <c r="B190" s="18">
        <v>44677</v>
      </c>
      <c r="C190" s="6" t="s">
        <v>167</v>
      </c>
      <c r="D190" s="9">
        <v>142665470</v>
      </c>
      <c r="E190" s="3">
        <v>5540246188200</v>
      </c>
      <c r="F190" s="3" t="str">
        <f>VLOOKUP(E190,'Catégorie des articles'!$A$2:$E$163,4,FALSE)</f>
        <v>CREMERIE</v>
      </c>
      <c r="G190" s="23">
        <v>44679</v>
      </c>
      <c r="H190" s="9">
        <v>372</v>
      </c>
      <c r="I190" s="25" t="str">
        <f>IFERROR(VLOOKUP(A190,Réception!$A$2:$G$2159,7,FALSE),"0")</f>
        <v>0</v>
      </c>
      <c r="J190">
        <f t="shared" si="4"/>
        <v>0</v>
      </c>
      <c r="K190" s="31">
        <f t="shared" si="5"/>
        <v>0</v>
      </c>
    </row>
    <row r="191" spans="1:11" ht="12" customHeight="1" x14ac:dyDescent="0.2">
      <c r="A191" t="s">
        <v>345</v>
      </c>
      <c r="B191" s="18">
        <v>44677</v>
      </c>
      <c r="C191" s="6" t="s">
        <v>167</v>
      </c>
      <c r="D191" s="9">
        <v>142665470</v>
      </c>
      <c r="E191" s="3">
        <v>5540246192102</v>
      </c>
      <c r="F191" s="3" t="str">
        <f>VLOOKUP(E191,'Catégorie des articles'!$A$2:$E$163,4,FALSE)</f>
        <v>CREMERIE</v>
      </c>
      <c r="G191" s="23">
        <v>44679</v>
      </c>
      <c r="H191" s="9">
        <v>4009</v>
      </c>
      <c r="I191" s="25" t="str">
        <f>IFERROR(VLOOKUP(A191,Réception!$A$2:$G$2159,7,FALSE),"0")</f>
        <v>0</v>
      </c>
      <c r="J191">
        <f t="shared" si="4"/>
        <v>0</v>
      </c>
      <c r="K191" s="31">
        <f t="shared" si="5"/>
        <v>0</v>
      </c>
    </row>
    <row r="192" spans="1:11" ht="12" customHeight="1" x14ac:dyDescent="0.2">
      <c r="A192" t="s">
        <v>2144</v>
      </c>
      <c r="B192" s="17">
        <v>44677</v>
      </c>
      <c r="C192" s="6" t="s">
        <v>168</v>
      </c>
      <c r="D192" s="7">
        <v>142665488</v>
      </c>
      <c r="E192" s="3">
        <v>5540246170256</v>
      </c>
      <c r="F192" s="3" t="str">
        <f>VLOOKUP(E192,'Catégorie des articles'!$A$2:$E$163,4,FALSE)</f>
        <v>BOULANGERIE</v>
      </c>
      <c r="G192" s="22">
        <v>44690</v>
      </c>
      <c r="H192" s="7">
        <v>2645</v>
      </c>
      <c r="I192" s="25">
        <f>IFERROR(VLOOKUP(A192,Réception!$A$2:$G$2159,7,FALSE),"0")</f>
        <v>2645</v>
      </c>
      <c r="J192">
        <f t="shared" si="4"/>
        <v>1</v>
      </c>
      <c r="K192" s="31">
        <f t="shared" si="5"/>
        <v>1</v>
      </c>
    </row>
    <row r="193" spans="1:11" ht="12" customHeight="1" x14ac:dyDescent="0.2">
      <c r="A193" t="s">
        <v>2145</v>
      </c>
      <c r="B193" s="18">
        <v>44677</v>
      </c>
      <c r="C193" s="6" t="s">
        <v>168</v>
      </c>
      <c r="D193" s="9">
        <v>142665488</v>
      </c>
      <c r="E193" s="3">
        <v>5540246171888</v>
      </c>
      <c r="F193" s="3" t="str">
        <f>VLOOKUP(E193,'Catégorie des articles'!$A$2:$E$163,4,FALSE)</f>
        <v>BOULANGERIE</v>
      </c>
      <c r="G193" s="23">
        <v>44690</v>
      </c>
      <c r="H193" s="9">
        <v>910</v>
      </c>
      <c r="I193" s="25">
        <f>IFERROR(VLOOKUP(A193,Réception!$A$2:$G$2159,7,FALSE),"0")</f>
        <v>910</v>
      </c>
      <c r="J193">
        <f t="shared" si="4"/>
        <v>1</v>
      </c>
      <c r="K193" s="31">
        <f t="shared" si="5"/>
        <v>1</v>
      </c>
    </row>
    <row r="194" spans="1:11" ht="12" customHeight="1" x14ac:dyDescent="0.2">
      <c r="A194" t="s">
        <v>2146</v>
      </c>
      <c r="B194" s="17">
        <v>44677</v>
      </c>
      <c r="C194" s="6" t="s">
        <v>168</v>
      </c>
      <c r="D194" s="7">
        <v>142665490</v>
      </c>
      <c r="E194" s="3">
        <v>5540246177376</v>
      </c>
      <c r="F194" s="3" t="str">
        <f>VLOOKUP(E194,'Catégorie des articles'!$A$2:$E$163,4,FALSE)</f>
        <v>BOULANGERIE</v>
      </c>
      <c r="G194" s="22">
        <v>44696</v>
      </c>
      <c r="H194" s="7">
        <v>1244</v>
      </c>
      <c r="I194" s="25">
        <f>IFERROR(VLOOKUP(A194,Réception!$A$2:$G$2159,7,FALSE),"0")</f>
        <v>1244</v>
      </c>
      <c r="J194">
        <f t="shared" si="4"/>
        <v>1</v>
      </c>
      <c r="K194" s="31">
        <f t="shared" si="5"/>
        <v>1</v>
      </c>
    </row>
    <row r="195" spans="1:11" ht="12" customHeight="1" x14ac:dyDescent="0.2">
      <c r="A195" t="s">
        <v>2539</v>
      </c>
      <c r="B195" s="17">
        <v>44677</v>
      </c>
      <c r="C195" s="6" t="s">
        <v>168</v>
      </c>
      <c r="D195" s="7">
        <v>142665499</v>
      </c>
      <c r="E195" s="3">
        <v>5540246177132</v>
      </c>
      <c r="F195" s="3" t="str">
        <f>VLOOKUP(E195,'Catégorie des articles'!$A$2:$E$163,4,FALSE)</f>
        <v>MIX LEGUMES</v>
      </c>
      <c r="G195" s="22">
        <v>44683</v>
      </c>
      <c r="H195" s="7">
        <v>9280</v>
      </c>
      <c r="I195" s="25" t="str">
        <f>IFERROR(VLOOKUP(A195,Réception!$A$2:$G$2159,7,FALSE),"0")</f>
        <v>0</v>
      </c>
      <c r="J195">
        <f t="shared" ref="J195:J258" si="6">I195/H195</f>
        <v>0</v>
      </c>
      <c r="K195" s="31">
        <f t="shared" ref="K195:K258" si="7">J195</f>
        <v>0</v>
      </c>
    </row>
    <row r="196" spans="1:11" ht="12" customHeight="1" x14ac:dyDescent="0.2">
      <c r="A196" t="s">
        <v>2540</v>
      </c>
      <c r="B196" s="18">
        <v>44677</v>
      </c>
      <c r="C196" s="6" t="s">
        <v>168</v>
      </c>
      <c r="D196" s="9">
        <v>142665499</v>
      </c>
      <c r="E196" s="3">
        <v>5540246177133</v>
      </c>
      <c r="F196" s="3" t="str">
        <f>VLOOKUP(E196,'Catégorie des articles'!$A$2:$E$163,4,FALSE)</f>
        <v>MIX LEGUMES</v>
      </c>
      <c r="G196" s="23">
        <v>44683</v>
      </c>
      <c r="H196" s="9">
        <v>3898</v>
      </c>
      <c r="I196" s="25" t="str">
        <f>IFERROR(VLOOKUP(A196,Réception!$A$2:$G$2159,7,FALSE),"0")</f>
        <v>0</v>
      </c>
      <c r="J196">
        <f t="shared" si="6"/>
        <v>0</v>
      </c>
      <c r="K196" s="31">
        <f t="shared" si="7"/>
        <v>0</v>
      </c>
    </row>
    <row r="197" spans="1:11" ht="12" customHeight="1" x14ac:dyDescent="0.2">
      <c r="A197" t="s">
        <v>2541</v>
      </c>
      <c r="B197" s="17">
        <v>44678</v>
      </c>
      <c r="C197" s="6" t="s">
        <v>168</v>
      </c>
      <c r="D197" s="7">
        <v>142665510</v>
      </c>
      <c r="E197" s="3">
        <v>5540246172978</v>
      </c>
      <c r="F197" s="3" t="str">
        <f>VLOOKUP(E197,'Catégorie des articles'!$A$2:$E$163,4,FALSE)</f>
        <v>CREMERIE</v>
      </c>
      <c r="G197" s="22">
        <v>44683</v>
      </c>
      <c r="H197" s="7">
        <v>1253</v>
      </c>
      <c r="I197" s="25" t="str">
        <f>IFERROR(VLOOKUP(A197,Réception!$A$2:$G$2159,7,FALSE),"0")</f>
        <v>0</v>
      </c>
      <c r="J197">
        <f t="shared" si="6"/>
        <v>0</v>
      </c>
      <c r="K197" s="31">
        <f t="shared" si="7"/>
        <v>0</v>
      </c>
    </row>
    <row r="198" spans="1:11" ht="12" customHeight="1" x14ac:dyDescent="0.2">
      <c r="A198" t="s">
        <v>2542</v>
      </c>
      <c r="B198" s="17">
        <v>44678</v>
      </c>
      <c r="C198" s="6" t="s">
        <v>168</v>
      </c>
      <c r="D198" s="7">
        <v>142665510</v>
      </c>
      <c r="E198" s="3">
        <v>5540246174174</v>
      </c>
      <c r="F198" s="3" t="str">
        <f>VLOOKUP(E198,'Catégorie des articles'!$A$2:$E$163,4,FALSE)</f>
        <v>CREMERIE</v>
      </c>
      <c r="G198" s="22">
        <v>44683</v>
      </c>
      <c r="H198" s="7">
        <v>348</v>
      </c>
      <c r="I198" s="25" t="str">
        <f>IFERROR(VLOOKUP(A198,Réception!$A$2:$G$2159,7,FALSE),"0")</f>
        <v>0</v>
      </c>
      <c r="J198">
        <f t="shared" si="6"/>
        <v>0</v>
      </c>
      <c r="K198" s="31">
        <f t="shared" si="7"/>
        <v>0</v>
      </c>
    </row>
    <row r="199" spans="1:11" ht="12" customHeight="1" x14ac:dyDescent="0.2">
      <c r="A199" t="s">
        <v>2543</v>
      </c>
      <c r="B199" s="18">
        <v>44678</v>
      </c>
      <c r="C199" s="6" t="s">
        <v>168</v>
      </c>
      <c r="D199" s="9">
        <v>142665510</v>
      </c>
      <c r="E199" s="3">
        <v>5540246176294</v>
      </c>
      <c r="F199" s="3" t="str">
        <f>VLOOKUP(E199,'Catégorie des articles'!$A$2:$E$163,4,FALSE)</f>
        <v>CREMERIE</v>
      </c>
      <c r="G199" s="23">
        <v>44683</v>
      </c>
      <c r="H199" s="9">
        <v>2228</v>
      </c>
      <c r="I199" s="25" t="str">
        <f>IFERROR(VLOOKUP(A199,Réception!$A$2:$G$2159,7,FALSE),"0")</f>
        <v>0</v>
      </c>
      <c r="J199">
        <f t="shared" si="6"/>
        <v>0</v>
      </c>
      <c r="K199" s="31">
        <f t="shared" si="7"/>
        <v>0</v>
      </c>
    </row>
    <row r="200" spans="1:11" ht="12" customHeight="1" x14ac:dyDescent="0.2">
      <c r="A200" t="s">
        <v>2544</v>
      </c>
      <c r="B200" s="17">
        <v>44678</v>
      </c>
      <c r="C200" s="6" t="s">
        <v>168</v>
      </c>
      <c r="D200" s="7">
        <v>142665510</v>
      </c>
      <c r="E200" s="3">
        <v>5540246176295</v>
      </c>
      <c r="F200" s="3" t="str">
        <f>VLOOKUP(E200,'Catégorie des articles'!$A$2:$E$163,4,FALSE)</f>
        <v>CREMERIE</v>
      </c>
      <c r="G200" s="22">
        <v>44683</v>
      </c>
      <c r="H200" s="7">
        <v>7424</v>
      </c>
      <c r="I200" s="25" t="str">
        <f>IFERROR(VLOOKUP(A200,Réception!$A$2:$G$2159,7,FALSE),"0")</f>
        <v>0</v>
      </c>
      <c r="J200">
        <f t="shared" si="6"/>
        <v>0</v>
      </c>
      <c r="K200" s="31">
        <f t="shared" si="7"/>
        <v>0</v>
      </c>
    </row>
    <row r="201" spans="1:11" ht="12" customHeight="1" x14ac:dyDescent="0.2">
      <c r="A201" t="s">
        <v>2545</v>
      </c>
      <c r="B201" s="18">
        <v>44678</v>
      </c>
      <c r="C201" s="6" t="s">
        <v>168</v>
      </c>
      <c r="D201" s="9">
        <v>142665510</v>
      </c>
      <c r="E201" s="3">
        <v>5540246184808</v>
      </c>
      <c r="F201" s="3" t="str">
        <f>VLOOKUP(E201,'Catégorie des articles'!$A$2:$E$163,4,FALSE)</f>
        <v>CREMERIE</v>
      </c>
      <c r="G201" s="23">
        <v>44683</v>
      </c>
      <c r="H201" s="9">
        <v>2088</v>
      </c>
      <c r="I201" s="25" t="str">
        <f>IFERROR(VLOOKUP(A201,Réception!$A$2:$G$2159,7,FALSE),"0")</f>
        <v>0</v>
      </c>
      <c r="J201">
        <f t="shared" si="6"/>
        <v>0</v>
      </c>
      <c r="K201" s="31">
        <f t="shared" si="7"/>
        <v>0</v>
      </c>
    </row>
    <row r="202" spans="1:11" ht="12" customHeight="1" x14ac:dyDescent="0.2">
      <c r="A202" t="s">
        <v>2546</v>
      </c>
      <c r="B202" s="17">
        <v>44678</v>
      </c>
      <c r="C202" s="6" t="s">
        <v>168</v>
      </c>
      <c r="D202" s="7">
        <v>142665510</v>
      </c>
      <c r="E202" s="3">
        <v>5540246187987</v>
      </c>
      <c r="F202" s="3" t="str">
        <f>VLOOKUP(E202,'Catégorie des articles'!$A$2:$E$163,4,FALSE)</f>
        <v>CREMERIE</v>
      </c>
      <c r="G202" s="22">
        <v>44683</v>
      </c>
      <c r="H202" s="7">
        <v>4455</v>
      </c>
      <c r="I202" s="25" t="str">
        <f>IFERROR(VLOOKUP(A202,Réception!$A$2:$G$2159,7,FALSE),"0")</f>
        <v>0</v>
      </c>
      <c r="J202">
        <f t="shared" si="6"/>
        <v>0</v>
      </c>
      <c r="K202" s="31">
        <f t="shared" si="7"/>
        <v>0</v>
      </c>
    </row>
    <row r="203" spans="1:11" ht="12" customHeight="1" x14ac:dyDescent="0.2">
      <c r="A203" t="s">
        <v>2547</v>
      </c>
      <c r="B203" s="18">
        <v>44678</v>
      </c>
      <c r="C203" s="6" t="s">
        <v>168</v>
      </c>
      <c r="D203" s="9">
        <v>142665510</v>
      </c>
      <c r="E203" s="3">
        <v>5540246188200</v>
      </c>
      <c r="F203" s="3" t="str">
        <f>VLOOKUP(E203,'Catégorie des articles'!$A$2:$E$163,4,FALSE)</f>
        <v>CREMERIE</v>
      </c>
      <c r="G203" s="23">
        <v>44683</v>
      </c>
      <c r="H203" s="9">
        <v>1114</v>
      </c>
      <c r="I203" s="25" t="str">
        <f>IFERROR(VLOOKUP(A203,Réception!$A$2:$G$2159,7,FALSE),"0")</f>
        <v>0</v>
      </c>
      <c r="J203">
        <f t="shared" si="6"/>
        <v>0</v>
      </c>
      <c r="K203" s="31">
        <f t="shared" si="7"/>
        <v>0</v>
      </c>
    </row>
    <row r="204" spans="1:11" ht="12" customHeight="1" x14ac:dyDescent="0.2">
      <c r="A204" t="s">
        <v>2147</v>
      </c>
      <c r="B204" s="18">
        <v>44678</v>
      </c>
      <c r="C204" s="6" t="s">
        <v>168</v>
      </c>
      <c r="D204" s="9">
        <v>142665515</v>
      </c>
      <c r="E204" s="3">
        <v>5540246174095</v>
      </c>
      <c r="F204" s="3" t="str">
        <f>VLOOKUP(E204,'Catégorie des articles'!$A$2:$E$163,4,FALSE)</f>
        <v>CREMERIE</v>
      </c>
      <c r="G204" s="23">
        <v>44689</v>
      </c>
      <c r="H204" s="9">
        <v>84</v>
      </c>
      <c r="I204" s="25">
        <f>IFERROR(VLOOKUP(A204,Réception!$A$2:$G$2159,7,FALSE),"0")</f>
        <v>84</v>
      </c>
      <c r="J204">
        <f t="shared" si="6"/>
        <v>1</v>
      </c>
      <c r="K204" s="31">
        <f t="shared" si="7"/>
        <v>1</v>
      </c>
    </row>
    <row r="205" spans="1:11" ht="12" customHeight="1" x14ac:dyDescent="0.2">
      <c r="A205" t="s">
        <v>2148</v>
      </c>
      <c r="B205" s="17">
        <v>44678</v>
      </c>
      <c r="C205" s="6" t="s">
        <v>168</v>
      </c>
      <c r="D205" s="7">
        <v>142665515</v>
      </c>
      <c r="E205" s="3">
        <v>5540246190743</v>
      </c>
      <c r="F205" s="3" t="str">
        <f>VLOOKUP(E205,'Catégorie des articles'!$A$2:$E$163,4,FALSE)</f>
        <v>CREMERIE</v>
      </c>
      <c r="G205" s="22">
        <v>44689</v>
      </c>
      <c r="H205" s="7">
        <v>279</v>
      </c>
      <c r="I205" s="25">
        <f>IFERROR(VLOOKUP(A205,Réception!$A$2:$G$2159,7,FALSE),"0")</f>
        <v>279</v>
      </c>
      <c r="J205">
        <f t="shared" si="6"/>
        <v>1</v>
      </c>
      <c r="K205" s="31">
        <f t="shared" si="7"/>
        <v>1</v>
      </c>
    </row>
    <row r="206" spans="1:11" ht="12" customHeight="1" x14ac:dyDescent="0.2">
      <c r="A206" t="s">
        <v>2149</v>
      </c>
      <c r="B206" s="17">
        <v>44678</v>
      </c>
      <c r="C206" s="6" t="s">
        <v>168</v>
      </c>
      <c r="D206" s="7">
        <v>142665520</v>
      </c>
      <c r="E206" s="3">
        <v>5540246173906</v>
      </c>
      <c r="F206" s="3" t="str">
        <f>VLOOKUP(E206,'Catégorie des articles'!$A$2:$E$163,4,FALSE)</f>
        <v>VOLAILLE</v>
      </c>
      <c r="G206" s="22">
        <v>44690</v>
      </c>
      <c r="H206" s="7">
        <v>1634</v>
      </c>
      <c r="I206" s="25">
        <f>IFERROR(VLOOKUP(A206,Réception!$A$2:$G$2159,7,FALSE),"0")</f>
        <v>1634</v>
      </c>
      <c r="J206">
        <f t="shared" si="6"/>
        <v>1</v>
      </c>
      <c r="K206" s="31">
        <f t="shared" si="7"/>
        <v>1</v>
      </c>
    </row>
    <row r="207" spans="1:11" ht="12" customHeight="1" x14ac:dyDescent="0.2">
      <c r="A207" t="s">
        <v>2150</v>
      </c>
      <c r="B207" s="18">
        <v>44678</v>
      </c>
      <c r="C207" s="6" t="s">
        <v>168</v>
      </c>
      <c r="D207" s="9">
        <v>142665520</v>
      </c>
      <c r="E207" s="3">
        <v>5540246181016</v>
      </c>
      <c r="F207" s="3" t="str">
        <f>VLOOKUP(E207,'Catégorie des articles'!$A$2:$E$163,4,FALSE)</f>
        <v>VOLAILLE</v>
      </c>
      <c r="G207" s="23">
        <v>44690</v>
      </c>
      <c r="H207" s="9">
        <v>8909</v>
      </c>
      <c r="I207" s="25">
        <f>IFERROR(VLOOKUP(A207,Réception!$A$2:$G$2159,7,FALSE),"0")</f>
        <v>8909</v>
      </c>
      <c r="J207">
        <f t="shared" si="6"/>
        <v>1</v>
      </c>
      <c r="K207" s="31">
        <f t="shared" si="7"/>
        <v>1</v>
      </c>
    </row>
    <row r="208" spans="1:11" ht="12" customHeight="1" x14ac:dyDescent="0.2">
      <c r="A208" t="s">
        <v>2548</v>
      </c>
      <c r="B208" s="18">
        <v>44679</v>
      </c>
      <c r="C208" s="6" t="s">
        <v>168</v>
      </c>
      <c r="D208" s="9">
        <v>142675542</v>
      </c>
      <c r="E208" s="3">
        <v>5540246184808</v>
      </c>
      <c r="F208" s="3" t="str">
        <f>VLOOKUP(E208,'Catégorie des articles'!$A$2:$E$163,4,FALSE)</f>
        <v>CREMERIE</v>
      </c>
      <c r="G208" s="23">
        <v>44683</v>
      </c>
      <c r="H208" s="9">
        <v>3132</v>
      </c>
      <c r="I208" s="25" t="str">
        <f>IFERROR(VLOOKUP(A208,Réception!$A$2:$G$2159,7,FALSE),"0")</f>
        <v>0</v>
      </c>
      <c r="J208">
        <f t="shared" si="6"/>
        <v>0</v>
      </c>
      <c r="K208" s="31">
        <f t="shared" si="7"/>
        <v>0</v>
      </c>
    </row>
    <row r="209" spans="1:11" ht="12" customHeight="1" x14ac:dyDescent="0.2">
      <c r="A209" t="s">
        <v>2549</v>
      </c>
      <c r="B209" s="18">
        <v>44679</v>
      </c>
      <c r="C209" s="6" t="s">
        <v>168</v>
      </c>
      <c r="D209" s="9">
        <v>142675543</v>
      </c>
      <c r="E209" s="3">
        <v>5540246172669</v>
      </c>
      <c r="F209" s="3" t="str">
        <f>VLOOKUP(E209,'Catégorie des articles'!$A$2:$E$163,4,FALSE)</f>
        <v>CREMERIE</v>
      </c>
      <c r="G209" s="23">
        <v>44684</v>
      </c>
      <c r="H209" s="9">
        <v>279</v>
      </c>
      <c r="I209" s="25" t="str">
        <f>IFERROR(VLOOKUP(A209,Réception!$A$2:$G$2159,7,FALSE),"0")</f>
        <v>0</v>
      </c>
      <c r="J209">
        <f t="shared" si="6"/>
        <v>0</v>
      </c>
      <c r="K209" s="31">
        <f t="shared" si="7"/>
        <v>0</v>
      </c>
    </row>
    <row r="210" spans="1:11" ht="12" customHeight="1" x14ac:dyDescent="0.2">
      <c r="A210" t="s">
        <v>2550</v>
      </c>
      <c r="B210" s="17">
        <v>44679</v>
      </c>
      <c r="C210" s="6" t="s">
        <v>168</v>
      </c>
      <c r="D210" s="7">
        <v>142675543</v>
      </c>
      <c r="E210" s="3">
        <v>5540246174174</v>
      </c>
      <c r="F210" s="3" t="str">
        <f>VLOOKUP(E210,'Catégorie des articles'!$A$2:$E$163,4,FALSE)</f>
        <v>CREMERIE</v>
      </c>
      <c r="G210" s="22">
        <v>44684</v>
      </c>
      <c r="H210" s="7">
        <v>348</v>
      </c>
      <c r="I210" s="25" t="str">
        <f>IFERROR(VLOOKUP(A210,Réception!$A$2:$G$2159,7,FALSE),"0")</f>
        <v>0</v>
      </c>
      <c r="J210">
        <f t="shared" si="6"/>
        <v>0</v>
      </c>
      <c r="K210" s="31">
        <f t="shared" si="7"/>
        <v>0</v>
      </c>
    </row>
    <row r="211" spans="1:11" ht="12" customHeight="1" x14ac:dyDescent="0.2">
      <c r="A211" t="s">
        <v>2551</v>
      </c>
      <c r="B211" s="18">
        <v>44679</v>
      </c>
      <c r="C211" s="6" t="s">
        <v>168</v>
      </c>
      <c r="D211" s="9">
        <v>142675543</v>
      </c>
      <c r="E211" s="3">
        <v>5540246176294</v>
      </c>
      <c r="F211" s="3" t="str">
        <f>VLOOKUP(E211,'Catégorie des articles'!$A$2:$E$163,4,FALSE)</f>
        <v>CREMERIE</v>
      </c>
      <c r="G211" s="23">
        <v>44684</v>
      </c>
      <c r="H211" s="9">
        <v>1856</v>
      </c>
      <c r="I211" s="25" t="str">
        <f>IFERROR(VLOOKUP(A211,Réception!$A$2:$G$2159,7,FALSE),"0")</f>
        <v>0</v>
      </c>
      <c r="J211">
        <f t="shared" si="6"/>
        <v>0</v>
      </c>
      <c r="K211" s="31">
        <f t="shared" si="7"/>
        <v>0</v>
      </c>
    </row>
    <row r="212" spans="1:11" ht="12" customHeight="1" x14ac:dyDescent="0.2">
      <c r="A212" t="s">
        <v>2552</v>
      </c>
      <c r="B212" s="17">
        <v>44679</v>
      </c>
      <c r="C212" s="6" t="s">
        <v>168</v>
      </c>
      <c r="D212" s="7">
        <v>142675543</v>
      </c>
      <c r="E212" s="3">
        <v>5540246176295</v>
      </c>
      <c r="F212" s="3" t="str">
        <f>VLOOKUP(E212,'Catégorie des articles'!$A$2:$E$163,4,FALSE)</f>
        <v>CREMERIE</v>
      </c>
      <c r="G212" s="22">
        <v>44684</v>
      </c>
      <c r="H212" s="7">
        <v>7424</v>
      </c>
      <c r="I212" s="25" t="str">
        <f>IFERROR(VLOOKUP(A212,Réception!$A$2:$G$2159,7,FALSE),"0")</f>
        <v>0</v>
      </c>
      <c r="J212">
        <f t="shared" si="6"/>
        <v>0</v>
      </c>
      <c r="K212" s="31">
        <f t="shared" si="7"/>
        <v>0</v>
      </c>
    </row>
    <row r="213" spans="1:11" ht="12" customHeight="1" x14ac:dyDescent="0.2">
      <c r="A213" t="s">
        <v>2553</v>
      </c>
      <c r="B213" s="17">
        <v>44679</v>
      </c>
      <c r="C213" s="6" t="s">
        <v>168</v>
      </c>
      <c r="D213" s="7">
        <v>142675543</v>
      </c>
      <c r="E213" s="3">
        <v>5540246188175</v>
      </c>
      <c r="F213" s="3" t="str">
        <f>VLOOKUP(E213,'Catégorie des articles'!$A$2:$E$163,4,FALSE)</f>
        <v>CREMERIE</v>
      </c>
      <c r="G213" s="22">
        <v>44684</v>
      </c>
      <c r="H213" s="7">
        <v>232</v>
      </c>
      <c r="I213" s="25" t="str">
        <f>IFERROR(VLOOKUP(A213,Réception!$A$2:$G$2159,7,FALSE),"0")</f>
        <v>0</v>
      </c>
      <c r="J213">
        <f t="shared" si="6"/>
        <v>0</v>
      </c>
      <c r="K213" s="31">
        <f t="shared" si="7"/>
        <v>0</v>
      </c>
    </row>
    <row r="214" spans="1:11" ht="12" customHeight="1" x14ac:dyDescent="0.2">
      <c r="A214" t="s">
        <v>2554</v>
      </c>
      <c r="B214" s="18">
        <v>44679</v>
      </c>
      <c r="C214" s="6" t="s">
        <v>168</v>
      </c>
      <c r="D214" s="9">
        <v>142675543</v>
      </c>
      <c r="E214" s="3">
        <v>5540246188200</v>
      </c>
      <c r="F214" s="3" t="str">
        <f>VLOOKUP(E214,'Catégorie des articles'!$A$2:$E$163,4,FALSE)</f>
        <v>CREMERIE</v>
      </c>
      <c r="G214" s="23">
        <v>44684</v>
      </c>
      <c r="H214" s="9">
        <v>743</v>
      </c>
      <c r="I214" s="25" t="str">
        <f>IFERROR(VLOOKUP(A214,Réception!$A$2:$G$2159,7,FALSE),"0")</f>
        <v>0</v>
      </c>
      <c r="J214">
        <f t="shared" si="6"/>
        <v>0</v>
      </c>
      <c r="K214" s="31">
        <f t="shared" si="7"/>
        <v>0</v>
      </c>
    </row>
    <row r="215" spans="1:11" ht="12" customHeight="1" x14ac:dyDescent="0.2">
      <c r="A215" t="s">
        <v>2151</v>
      </c>
      <c r="B215" s="18">
        <v>44679</v>
      </c>
      <c r="C215" s="6" t="s">
        <v>168</v>
      </c>
      <c r="D215" s="9">
        <v>142675550</v>
      </c>
      <c r="E215" s="3">
        <v>5540246188583</v>
      </c>
      <c r="F215" s="3" t="str">
        <f>VLOOKUP(E215,'Catégorie des articles'!$A$2:$E$163,4,FALSE)</f>
        <v>BOULANGERIE</v>
      </c>
      <c r="G215" s="23">
        <v>44685</v>
      </c>
      <c r="H215" s="9">
        <v>2784</v>
      </c>
      <c r="I215" s="25">
        <f>IFERROR(VLOOKUP(A215,Réception!$A$2:$G$2159,7,FALSE),"0")</f>
        <v>2784</v>
      </c>
      <c r="J215">
        <f t="shared" si="6"/>
        <v>1</v>
      </c>
      <c r="K215" s="31">
        <f t="shared" si="7"/>
        <v>1</v>
      </c>
    </row>
    <row r="216" spans="1:11" ht="12" customHeight="1" x14ac:dyDescent="0.2">
      <c r="A216" t="s">
        <v>2152</v>
      </c>
      <c r="B216" s="17">
        <v>44679</v>
      </c>
      <c r="C216" s="6" t="s">
        <v>168</v>
      </c>
      <c r="D216" s="7">
        <v>142675553</v>
      </c>
      <c r="E216" s="3">
        <v>5540246175047</v>
      </c>
      <c r="F216" s="3" t="str">
        <f>VLOOKUP(E216,'Catégorie des articles'!$A$2:$E$163,4,FALSE)</f>
        <v>CREMERIE</v>
      </c>
      <c r="G216" s="22">
        <v>44689</v>
      </c>
      <c r="H216" s="7">
        <v>418</v>
      </c>
      <c r="I216" s="25">
        <f>IFERROR(VLOOKUP(A216,Réception!$A$2:$G$2159,7,FALSE),"0")</f>
        <v>418</v>
      </c>
      <c r="J216">
        <f t="shared" si="6"/>
        <v>1</v>
      </c>
      <c r="K216" s="31">
        <f t="shared" si="7"/>
        <v>1</v>
      </c>
    </row>
    <row r="217" spans="1:11" ht="12" customHeight="1" x14ac:dyDescent="0.2">
      <c r="A217" t="s">
        <v>2153</v>
      </c>
      <c r="B217" s="18">
        <v>44679</v>
      </c>
      <c r="C217" s="6" t="s">
        <v>168</v>
      </c>
      <c r="D217" s="9">
        <v>142675554</v>
      </c>
      <c r="E217" s="3">
        <v>5540246174095</v>
      </c>
      <c r="F217" s="3" t="str">
        <f>VLOOKUP(E217,'Catégorie des articles'!$A$2:$E$163,4,FALSE)</f>
        <v>CREMERIE</v>
      </c>
      <c r="G217" s="23">
        <v>44691</v>
      </c>
      <c r="H217" s="9">
        <v>140</v>
      </c>
      <c r="I217" s="25">
        <f>IFERROR(VLOOKUP(A217,Réception!$A$2:$G$2159,7,FALSE),"0")</f>
        <v>140</v>
      </c>
      <c r="J217">
        <f t="shared" si="6"/>
        <v>1</v>
      </c>
      <c r="K217" s="31">
        <f t="shared" si="7"/>
        <v>1</v>
      </c>
    </row>
    <row r="218" spans="1:11" ht="12" customHeight="1" x14ac:dyDescent="0.2">
      <c r="A218" t="s">
        <v>2154</v>
      </c>
      <c r="B218" s="17">
        <v>44679</v>
      </c>
      <c r="C218" s="6" t="s">
        <v>168</v>
      </c>
      <c r="D218" s="7">
        <v>142675554</v>
      </c>
      <c r="E218" s="3">
        <v>5540246175049</v>
      </c>
      <c r="F218" s="3" t="str">
        <f>VLOOKUP(E218,'Catégorie des articles'!$A$2:$E$163,4,FALSE)</f>
        <v>CREMERIE</v>
      </c>
      <c r="G218" s="22">
        <v>44691</v>
      </c>
      <c r="H218" s="7">
        <v>418</v>
      </c>
      <c r="I218" s="25">
        <f>IFERROR(VLOOKUP(A218,Réception!$A$2:$G$2159,7,FALSE),"0")</f>
        <v>223</v>
      </c>
      <c r="J218">
        <f t="shared" si="6"/>
        <v>0.53349282296650713</v>
      </c>
      <c r="K218" s="31">
        <f t="shared" si="7"/>
        <v>0.53349282296650713</v>
      </c>
    </row>
    <row r="219" spans="1:11" ht="12" customHeight="1" x14ac:dyDescent="0.2">
      <c r="A219" t="s">
        <v>2155</v>
      </c>
      <c r="B219" s="18">
        <v>44679</v>
      </c>
      <c r="C219" s="6" t="s">
        <v>168</v>
      </c>
      <c r="D219" s="9">
        <v>142675554</v>
      </c>
      <c r="E219" s="3">
        <v>5540246175050</v>
      </c>
      <c r="F219" s="3" t="str">
        <f>VLOOKUP(E219,'Catégorie des articles'!$A$2:$E$163,4,FALSE)</f>
        <v>CREMERIE</v>
      </c>
      <c r="G219" s="23">
        <v>44691</v>
      </c>
      <c r="H219" s="9">
        <v>836</v>
      </c>
      <c r="I219" s="25">
        <f>IFERROR(VLOOKUP(A219,Réception!$A$2:$G$2159,7,FALSE),"0")</f>
        <v>836</v>
      </c>
      <c r="J219">
        <f t="shared" si="6"/>
        <v>1</v>
      </c>
      <c r="K219" s="31">
        <f t="shared" si="7"/>
        <v>1</v>
      </c>
    </row>
    <row r="220" spans="1:11" ht="12" customHeight="1" x14ac:dyDescent="0.2">
      <c r="A220" t="s">
        <v>2156</v>
      </c>
      <c r="B220" s="18">
        <v>44679</v>
      </c>
      <c r="C220" s="6" t="s">
        <v>168</v>
      </c>
      <c r="D220" s="9">
        <v>142675555</v>
      </c>
      <c r="E220" s="3">
        <v>5540246173472</v>
      </c>
      <c r="F220" s="3" t="str">
        <f>VLOOKUP(E220,'Catégorie des articles'!$A$2:$E$163,4,FALSE)</f>
        <v>CREMERIE</v>
      </c>
      <c r="G220" s="23">
        <v>44698</v>
      </c>
      <c r="H220" s="9">
        <v>557</v>
      </c>
      <c r="I220" s="25">
        <f>IFERROR(VLOOKUP(A220,Réception!$A$2:$G$2159,7,FALSE),"0")</f>
        <v>557</v>
      </c>
      <c r="J220">
        <f t="shared" si="6"/>
        <v>1</v>
      </c>
      <c r="K220" s="31">
        <f t="shared" si="7"/>
        <v>1</v>
      </c>
    </row>
    <row r="221" spans="1:11" ht="12" customHeight="1" x14ac:dyDescent="0.2">
      <c r="A221" t="s">
        <v>2157</v>
      </c>
      <c r="B221" s="17">
        <v>44679</v>
      </c>
      <c r="C221" s="6" t="s">
        <v>168</v>
      </c>
      <c r="D221" s="7">
        <v>142675562</v>
      </c>
      <c r="E221" s="3">
        <v>5540246184617</v>
      </c>
      <c r="F221" s="3" t="str">
        <f>VLOOKUP(E221,'Catégorie des articles'!$A$2:$E$163,4,FALSE)</f>
        <v>MIX LEGUMES</v>
      </c>
      <c r="G221" s="22">
        <v>44689</v>
      </c>
      <c r="H221" s="7">
        <v>18338</v>
      </c>
      <c r="I221" s="25">
        <f>IFERROR(VLOOKUP(A221,Réception!$A$2:$G$2159,7,FALSE),"0")</f>
        <v>18338</v>
      </c>
      <c r="J221">
        <f t="shared" si="6"/>
        <v>1</v>
      </c>
      <c r="K221" s="31">
        <f t="shared" si="7"/>
        <v>1</v>
      </c>
    </row>
    <row r="222" spans="1:11" ht="12" customHeight="1" x14ac:dyDescent="0.2">
      <c r="A222" t="s">
        <v>2158</v>
      </c>
      <c r="B222" s="18">
        <v>44679</v>
      </c>
      <c r="C222" s="6" t="s">
        <v>168</v>
      </c>
      <c r="D222" s="9">
        <v>142675565</v>
      </c>
      <c r="E222" s="3">
        <v>5540246170256</v>
      </c>
      <c r="F222" s="3" t="str">
        <f>VLOOKUP(E222,'Catégorie des articles'!$A$2:$E$163,4,FALSE)</f>
        <v>BOULANGERIE</v>
      </c>
      <c r="G222" s="23">
        <v>44689</v>
      </c>
      <c r="H222" s="9">
        <v>1764</v>
      </c>
      <c r="I222" s="25">
        <f>IFERROR(VLOOKUP(A222,Réception!$A$2:$G$2159,7,FALSE),"0")</f>
        <v>1764</v>
      </c>
      <c r="J222">
        <f t="shared" si="6"/>
        <v>1</v>
      </c>
      <c r="K222" s="31">
        <f t="shared" si="7"/>
        <v>1</v>
      </c>
    </row>
    <row r="223" spans="1:11" ht="12" customHeight="1" x14ac:dyDescent="0.2">
      <c r="A223" t="s">
        <v>2159</v>
      </c>
      <c r="B223" s="17">
        <v>44679</v>
      </c>
      <c r="C223" s="6" t="s">
        <v>168</v>
      </c>
      <c r="D223" s="7">
        <v>142675565</v>
      </c>
      <c r="E223" s="3">
        <v>5540246171888</v>
      </c>
      <c r="F223" s="3" t="str">
        <f>VLOOKUP(E223,'Catégorie des articles'!$A$2:$E$163,4,FALSE)</f>
        <v>BOULANGERIE</v>
      </c>
      <c r="G223" s="22">
        <v>44689</v>
      </c>
      <c r="H223" s="7">
        <v>1560</v>
      </c>
      <c r="I223" s="25">
        <f>IFERROR(VLOOKUP(A223,Réception!$A$2:$G$2159,7,FALSE),"0")</f>
        <v>1560</v>
      </c>
      <c r="J223">
        <f t="shared" si="6"/>
        <v>1</v>
      </c>
      <c r="K223" s="31">
        <f t="shared" si="7"/>
        <v>1</v>
      </c>
    </row>
    <row r="224" spans="1:11" ht="12" customHeight="1" x14ac:dyDescent="0.2">
      <c r="A224" t="s">
        <v>346</v>
      </c>
      <c r="B224" s="17">
        <v>44683</v>
      </c>
      <c r="C224" s="6" t="s">
        <v>168</v>
      </c>
      <c r="D224" s="7">
        <v>142675576</v>
      </c>
      <c r="E224" s="3">
        <v>5540246172978</v>
      </c>
      <c r="F224" s="3" t="str">
        <f>VLOOKUP(E224,'Catégorie des articles'!$A$2:$E$163,4,FALSE)</f>
        <v>CREMERIE</v>
      </c>
      <c r="G224" s="22">
        <v>44685</v>
      </c>
      <c r="H224" s="7">
        <v>836</v>
      </c>
      <c r="I224" s="25">
        <f>IFERROR(VLOOKUP(A224,Réception!$A$2:$G$2159,7,FALSE),"0")</f>
        <v>836</v>
      </c>
      <c r="J224">
        <f t="shared" si="6"/>
        <v>1</v>
      </c>
      <c r="K224" s="31">
        <f t="shared" si="7"/>
        <v>1</v>
      </c>
    </row>
    <row r="225" spans="1:11" ht="12" customHeight="1" x14ac:dyDescent="0.2">
      <c r="A225" t="s">
        <v>347</v>
      </c>
      <c r="B225" s="18">
        <v>44683</v>
      </c>
      <c r="C225" s="6" t="s">
        <v>168</v>
      </c>
      <c r="D225" s="9">
        <v>142675576</v>
      </c>
      <c r="E225" s="3">
        <v>5540246174174</v>
      </c>
      <c r="F225" s="3" t="str">
        <f>VLOOKUP(E225,'Catégorie des articles'!$A$2:$E$163,4,FALSE)</f>
        <v>CREMERIE</v>
      </c>
      <c r="G225" s="23">
        <v>44685</v>
      </c>
      <c r="H225" s="9">
        <v>232</v>
      </c>
      <c r="I225" s="25">
        <f>IFERROR(VLOOKUP(A225,Réception!$A$2:$G$2159,7,FALSE),"0")</f>
        <v>232</v>
      </c>
      <c r="J225">
        <f t="shared" si="6"/>
        <v>1</v>
      </c>
      <c r="K225" s="31">
        <f t="shared" si="7"/>
        <v>1</v>
      </c>
    </row>
    <row r="226" spans="1:11" ht="12" customHeight="1" x14ac:dyDescent="0.2">
      <c r="A226" t="s">
        <v>348</v>
      </c>
      <c r="B226" s="17">
        <v>44683</v>
      </c>
      <c r="C226" s="6" t="s">
        <v>168</v>
      </c>
      <c r="D226" s="7">
        <v>142675576</v>
      </c>
      <c r="E226" s="3">
        <v>5540246176295</v>
      </c>
      <c r="F226" s="3" t="str">
        <f>VLOOKUP(E226,'Catégorie des articles'!$A$2:$E$163,4,FALSE)</f>
        <v>CREMERIE</v>
      </c>
      <c r="G226" s="22">
        <v>44685</v>
      </c>
      <c r="H226" s="7">
        <v>7424</v>
      </c>
      <c r="I226" s="25">
        <f>IFERROR(VLOOKUP(A226,Réception!$A$2:$G$2159,7,FALSE),"0")</f>
        <v>7424</v>
      </c>
      <c r="J226">
        <f t="shared" si="6"/>
        <v>1</v>
      </c>
      <c r="K226" s="31">
        <f t="shared" si="7"/>
        <v>1</v>
      </c>
    </row>
    <row r="227" spans="1:11" ht="12" customHeight="1" x14ac:dyDescent="0.2">
      <c r="A227" t="s">
        <v>349</v>
      </c>
      <c r="B227" s="18">
        <v>44683</v>
      </c>
      <c r="C227" s="6" t="s">
        <v>168</v>
      </c>
      <c r="D227" s="9">
        <v>142675576</v>
      </c>
      <c r="E227" s="3">
        <v>5540246184808</v>
      </c>
      <c r="F227" s="3" t="str">
        <f>VLOOKUP(E227,'Catégorie des articles'!$A$2:$E$163,4,FALSE)</f>
        <v>CREMERIE</v>
      </c>
      <c r="G227" s="23">
        <v>44685</v>
      </c>
      <c r="H227" s="9">
        <v>2088</v>
      </c>
      <c r="I227" s="25">
        <f>IFERROR(VLOOKUP(A227,Réception!$A$2:$G$2159,7,FALSE),"0")</f>
        <v>2088</v>
      </c>
      <c r="J227">
        <f t="shared" si="6"/>
        <v>1</v>
      </c>
      <c r="K227" s="31">
        <f t="shared" si="7"/>
        <v>1</v>
      </c>
    </row>
    <row r="228" spans="1:11" ht="12" customHeight="1" x14ac:dyDescent="0.2">
      <c r="A228" t="s">
        <v>350</v>
      </c>
      <c r="B228" s="17">
        <v>44683</v>
      </c>
      <c r="C228" s="6" t="s">
        <v>168</v>
      </c>
      <c r="D228" s="7">
        <v>142675576</v>
      </c>
      <c r="E228" s="3">
        <v>5540246187987</v>
      </c>
      <c r="F228" s="3" t="str">
        <f>VLOOKUP(E228,'Catégorie des articles'!$A$2:$E$163,4,FALSE)</f>
        <v>CREMERIE</v>
      </c>
      <c r="G228" s="22">
        <v>44685</v>
      </c>
      <c r="H228" s="7">
        <v>4455</v>
      </c>
      <c r="I228" s="25">
        <f>IFERROR(VLOOKUP(A228,Réception!$A$2:$G$2159,7,FALSE),"0")</f>
        <v>4455</v>
      </c>
      <c r="J228">
        <f t="shared" si="6"/>
        <v>1</v>
      </c>
      <c r="K228" s="31">
        <f t="shared" si="7"/>
        <v>1</v>
      </c>
    </row>
    <row r="229" spans="1:11" ht="12" customHeight="1" x14ac:dyDescent="0.2">
      <c r="A229" t="s">
        <v>351</v>
      </c>
      <c r="B229" s="18">
        <v>44683</v>
      </c>
      <c r="C229" s="6" t="s">
        <v>168</v>
      </c>
      <c r="D229" s="9">
        <v>142675581</v>
      </c>
      <c r="E229" s="3">
        <v>5540246177132</v>
      </c>
      <c r="F229" s="3" t="str">
        <f>VLOOKUP(E229,'Catégorie des articles'!$A$2:$E$163,4,FALSE)</f>
        <v>MIX LEGUMES</v>
      </c>
      <c r="G229" s="23">
        <v>44685</v>
      </c>
      <c r="H229" s="9">
        <v>9280</v>
      </c>
      <c r="I229" s="25">
        <f>IFERROR(VLOOKUP(A229,Réception!$A$2:$G$2159,7,FALSE),"0")</f>
        <v>9280</v>
      </c>
      <c r="J229">
        <f t="shared" si="6"/>
        <v>1</v>
      </c>
      <c r="K229" s="31">
        <f t="shared" si="7"/>
        <v>1</v>
      </c>
    </row>
    <row r="230" spans="1:11" ht="12" customHeight="1" x14ac:dyDescent="0.2">
      <c r="A230" t="s">
        <v>352</v>
      </c>
      <c r="B230" s="17">
        <v>44683</v>
      </c>
      <c r="C230" s="6" t="s">
        <v>168</v>
      </c>
      <c r="D230" s="7">
        <v>142675581</v>
      </c>
      <c r="E230" s="3">
        <v>5540246177133</v>
      </c>
      <c r="F230" s="3" t="str">
        <f>VLOOKUP(E230,'Catégorie des articles'!$A$2:$E$163,4,FALSE)</f>
        <v>MIX LEGUMES</v>
      </c>
      <c r="G230" s="22">
        <v>44685</v>
      </c>
      <c r="H230" s="7">
        <v>5012</v>
      </c>
      <c r="I230" s="25">
        <f>IFERROR(VLOOKUP(A230,Réception!$A$2:$G$2159,7,FALSE),"0")</f>
        <v>5012</v>
      </c>
      <c r="J230">
        <f t="shared" si="6"/>
        <v>1</v>
      </c>
      <c r="K230" s="31">
        <f t="shared" si="7"/>
        <v>1</v>
      </c>
    </row>
    <row r="231" spans="1:11" ht="12" customHeight="1" x14ac:dyDescent="0.2">
      <c r="A231" t="s">
        <v>353</v>
      </c>
      <c r="B231" s="18">
        <v>44683</v>
      </c>
      <c r="C231" s="6" t="s">
        <v>168</v>
      </c>
      <c r="D231" s="9">
        <v>142675581</v>
      </c>
      <c r="E231" s="3">
        <v>5540246183562</v>
      </c>
      <c r="F231" s="3" t="str">
        <f>VLOOKUP(E231,'Catégorie des articles'!$A$2:$E$163,4,FALSE)</f>
        <v>MIX LEGUMES</v>
      </c>
      <c r="G231" s="23">
        <v>44685</v>
      </c>
      <c r="H231" s="9">
        <v>1021</v>
      </c>
      <c r="I231" s="25">
        <f>IFERROR(VLOOKUP(A231,Réception!$A$2:$G$2159,7,FALSE),"0")</f>
        <v>1021</v>
      </c>
      <c r="J231">
        <f t="shared" si="6"/>
        <v>1</v>
      </c>
      <c r="K231" s="31">
        <f t="shared" si="7"/>
        <v>1</v>
      </c>
    </row>
    <row r="232" spans="1:11" ht="12" customHeight="1" x14ac:dyDescent="0.2">
      <c r="A232" t="s">
        <v>354</v>
      </c>
      <c r="B232" s="18">
        <v>44683</v>
      </c>
      <c r="C232" s="6" t="s">
        <v>168</v>
      </c>
      <c r="D232" s="9">
        <v>142675582</v>
      </c>
      <c r="E232" s="3">
        <v>5540246174095</v>
      </c>
      <c r="F232" s="3" t="str">
        <f>VLOOKUP(E232,'Catégorie des articles'!$A$2:$E$163,4,FALSE)</f>
        <v>CREMERIE</v>
      </c>
      <c r="G232" s="23">
        <v>44696</v>
      </c>
      <c r="H232" s="9">
        <v>70</v>
      </c>
      <c r="I232" s="25">
        <f>IFERROR(VLOOKUP(A232,Réception!$A$2:$G$2159,7,FALSE),"0")</f>
        <v>70</v>
      </c>
      <c r="J232">
        <f t="shared" si="6"/>
        <v>1</v>
      </c>
      <c r="K232" s="31">
        <f t="shared" si="7"/>
        <v>1</v>
      </c>
    </row>
    <row r="233" spans="1:11" ht="12" customHeight="1" x14ac:dyDescent="0.2">
      <c r="A233" t="s">
        <v>355</v>
      </c>
      <c r="B233" s="17">
        <v>44683</v>
      </c>
      <c r="C233" s="6" t="s">
        <v>168</v>
      </c>
      <c r="D233" s="7">
        <v>142675582</v>
      </c>
      <c r="E233" s="3">
        <v>5540246175047</v>
      </c>
      <c r="F233" s="3" t="str">
        <f>VLOOKUP(E233,'Catégorie des articles'!$A$2:$E$163,4,FALSE)</f>
        <v>CREMERIE</v>
      </c>
      <c r="G233" s="22">
        <v>44696</v>
      </c>
      <c r="H233" s="7">
        <v>140</v>
      </c>
      <c r="I233" s="25">
        <f>IFERROR(VLOOKUP(A233,Réception!$A$2:$G$2159,7,FALSE),"0")</f>
        <v>140</v>
      </c>
      <c r="J233">
        <f t="shared" si="6"/>
        <v>1</v>
      </c>
      <c r="K233" s="31">
        <f t="shared" si="7"/>
        <v>1</v>
      </c>
    </row>
    <row r="234" spans="1:11" ht="12" customHeight="1" x14ac:dyDescent="0.2">
      <c r="A234" t="s">
        <v>356</v>
      </c>
      <c r="B234" s="18">
        <v>44683</v>
      </c>
      <c r="C234" s="6" t="s">
        <v>168</v>
      </c>
      <c r="D234" s="9">
        <v>142675582</v>
      </c>
      <c r="E234" s="3">
        <v>5540246175049</v>
      </c>
      <c r="F234" s="3" t="str">
        <f>VLOOKUP(E234,'Catégorie des articles'!$A$2:$E$163,4,FALSE)</f>
        <v>CREMERIE</v>
      </c>
      <c r="G234" s="23">
        <v>44696</v>
      </c>
      <c r="H234" s="9">
        <v>418</v>
      </c>
      <c r="I234" s="25">
        <f>IFERROR(VLOOKUP(A234,Réception!$A$2:$G$2159,7,FALSE),"0")</f>
        <v>418</v>
      </c>
      <c r="J234">
        <f t="shared" si="6"/>
        <v>1</v>
      </c>
      <c r="K234" s="31">
        <f t="shared" si="7"/>
        <v>1</v>
      </c>
    </row>
    <row r="235" spans="1:11" ht="12" customHeight="1" x14ac:dyDescent="0.2">
      <c r="A235" t="s">
        <v>357</v>
      </c>
      <c r="B235" s="17">
        <v>44683</v>
      </c>
      <c r="C235" s="6" t="s">
        <v>168</v>
      </c>
      <c r="D235" s="7">
        <v>142675582</v>
      </c>
      <c r="E235" s="3">
        <v>5540246175050</v>
      </c>
      <c r="F235" s="3" t="str">
        <f>VLOOKUP(E235,'Catégorie des articles'!$A$2:$E$163,4,FALSE)</f>
        <v>CREMERIE</v>
      </c>
      <c r="G235" s="22">
        <v>44696</v>
      </c>
      <c r="H235" s="7">
        <v>696</v>
      </c>
      <c r="I235" s="25">
        <f>IFERROR(VLOOKUP(A235,Réception!$A$2:$G$2159,7,FALSE),"0")</f>
        <v>696</v>
      </c>
      <c r="J235">
        <f t="shared" si="6"/>
        <v>1</v>
      </c>
      <c r="K235" s="31">
        <f t="shared" si="7"/>
        <v>1</v>
      </c>
    </row>
    <row r="236" spans="1:11" ht="12" customHeight="1" x14ac:dyDescent="0.2">
      <c r="A236" t="s">
        <v>358</v>
      </c>
      <c r="B236" s="18">
        <v>44683</v>
      </c>
      <c r="C236" s="6" t="s">
        <v>168</v>
      </c>
      <c r="D236" s="9">
        <v>142675582</v>
      </c>
      <c r="E236" s="3">
        <v>5540246190743</v>
      </c>
      <c r="F236" s="3" t="str">
        <f>VLOOKUP(E236,'Catégorie des articles'!$A$2:$E$163,4,FALSE)</f>
        <v>CREMERIE</v>
      </c>
      <c r="G236" s="23">
        <v>44696</v>
      </c>
      <c r="H236" s="9">
        <v>140</v>
      </c>
      <c r="I236" s="25">
        <f>IFERROR(VLOOKUP(A236,Réception!$A$2:$G$2159,7,FALSE),"0")</f>
        <v>140</v>
      </c>
      <c r="J236">
        <f t="shared" si="6"/>
        <v>1</v>
      </c>
      <c r="K236" s="31">
        <f t="shared" si="7"/>
        <v>1</v>
      </c>
    </row>
    <row r="237" spans="1:11" ht="12" customHeight="1" x14ac:dyDescent="0.2">
      <c r="A237" t="s">
        <v>359</v>
      </c>
      <c r="B237" s="17">
        <v>44683</v>
      </c>
      <c r="C237" s="6" t="s">
        <v>168</v>
      </c>
      <c r="D237" s="7">
        <v>142675583</v>
      </c>
      <c r="E237" s="3">
        <v>5540246188224</v>
      </c>
      <c r="F237" s="3" t="str">
        <f>VLOOKUP(E237,'Catégorie des articles'!$A$2:$E$163,4,FALSE)</f>
        <v>VOLAILLE</v>
      </c>
      <c r="G237" s="22">
        <v>44696</v>
      </c>
      <c r="H237" s="7">
        <v>1207</v>
      </c>
      <c r="I237" s="25">
        <f>IFERROR(VLOOKUP(A237,Réception!$A$2:$G$2159,7,FALSE),"0")</f>
        <v>986</v>
      </c>
      <c r="J237">
        <f t="shared" si="6"/>
        <v>0.81690140845070425</v>
      </c>
      <c r="K237" s="31">
        <f t="shared" si="7"/>
        <v>0.81690140845070425</v>
      </c>
    </row>
    <row r="238" spans="1:11" ht="12" customHeight="1" x14ac:dyDescent="0.2">
      <c r="A238" t="s">
        <v>360</v>
      </c>
      <c r="B238" s="17">
        <v>44683</v>
      </c>
      <c r="C238" s="6" t="s">
        <v>168</v>
      </c>
      <c r="D238" s="7">
        <v>142675585</v>
      </c>
      <c r="E238" s="3">
        <v>5540246183130</v>
      </c>
      <c r="F238" s="3" t="str">
        <f>VLOOKUP(E238,'Catégorie des articles'!$A$2:$E$163,4,FALSE)</f>
        <v>MIX LEGUMES</v>
      </c>
      <c r="G238" s="22">
        <v>44690</v>
      </c>
      <c r="H238" s="7">
        <v>2256</v>
      </c>
      <c r="I238" s="25">
        <f>IFERROR(VLOOKUP(A238,Réception!$A$2:$G$2159,7,FALSE),"0")</f>
        <v>2256</v>
      </c>
      <c r="J238">
        <f t="shared" si="6"/>
        <v>1</v>
      </c>
      <c r="K238" s="31">
        <f t="shared" si="7"/>
        <v>1</v>
      </c>
    </row>
    <row r="239" spans="1:11" ht="12" customHeight="1" x14ac:dyDescent="0.2">
      <c r="A239" t="s">
        <v>361</v>
      </c>
      <c r="B239" s="18">
        <v>44683</v>
      </c>
      <c r="C239" s="6" t="s">
        <v>168</v>
      </c>
      <c r="D239" s="9">
        <v>142675585</v>
      </c>
      <c r="E239" s="3">
        <v>5540246183537</v>
      </c>
      <c r="F239" s="3" t="str">
        <f>VLOOKUP(E239,'Catégorie des articles'!$A$2:$E$163,4,FALSE)</f>
        <v>MIX LEGUMES</v>
      </c>
      <c r="G239" s="23">
        <v>44690</v>
      </c>
      <c r="H239" s="9">
        <v>961</v>
      </c>
      <c r="I239" s="25">
        <f>IFERROR(VLOOKUP(A239,Réception!$A$2:$G$2159,7,FALSE),"0")</f>
        <v>961</v>
      </c>
      <c r="J239">
        <f t="shared" si="6"/>
        <v>1</v>
      </c>
      <c r="K239" s="31">
        <f t="shared" si="7"/>
        <v>1</v>
      </c>
    </row>
    <row r="240" spans="1:11" ht="12" customHeight="1" x14ac:dyDescent="0.2">
      <c r="A240" t="s">
        <v>362</v>
      </c>
      <c r="B240" s="17">
        <v>44683</v>
      </c>
      <c r="C240" s="6" t="s">
        <v>168</v>
      </c>
      <c r="D240" s="7">
        <v>142675585</v>
      </c>
      <c r="E240" s="3">
        <v>5540246183538</v>
      </c>
      <c r="F240" s="3" t="str">
        <f>VLOOKUP(E240,'Catégorie des articles'!$A$2:$E$163,4,FALSE)</f>
        <v>MIX LEGUMES</v>
      </c>
      <c r="G240" s="22">
        <v>44690</v>
      </c>
      <c r="H240" s="7">
        <v>919</v>
      </c>
      <c r="I240" s="25">
        <f>IFERROR(VLOOKUP(A240,Réception!$A$2:$G$2159,7,FALSE),"0")</f>
        <v>919</v>
      </c>
      <c r="J240">
        <f t="shared" si="6"/>
        <v>1</v>
      </c>
      <c r="K240" s="31">
        <f t="shared" si="7"/>
        <v>1</v>
      </c>
    </row>
    <row r="241" spans="1:11" ht="12" customHeight="1" x14ac:dyDescent="0.2">
      <c r="A241" t="s">
        <v>363</v>
      </c>
      <c r="B241" s="18">
        <v>44683</v>
      </c>
      <c r="C241" s="6" t="s">
        <v>168</v>
      </c>
      <c r="D241" s="9">
        <v>142675587</v>
      </c>
      <c r="E241" s="3">
        <v>5540246183558</v>
      </c>
      <c r="F241" s="3" t="str">
        <f>VLOOKUP(E241,'Catégorie des articles'!$A$2:$E$163,4,FALSE)</f>
        <v>MIX LEGUMES</v>
      </c>
      <c r="G241" s="23">
        <v>44689</v>
      </c>
      <c r="H241" s="9">
        <v>1300</v>
      </c>
      <c r="I241" s="25">
        <f>IFERROR(VLOOKUP(A241,Réception!$A$2:$G$2159,7,FALSE),"0")</f>
        <v>1300</v>
      </c>
      <c r="J241">
        <f t="shared" si="6"/>
        <v>1</v>
      </c>
      <c r="K241" s="31">
        <f t="shared" si="7"/>
        <v>1</v>
      </c>
    </row>
    <row r="242" spans="1:11" ht="12" customHeight="1" x14ac:dyDescent="0.2">
      <c r="A242" t="s">
        <v>364</v>
      </c>
      <c r="B242" s="17">
        <v>44683</v>
      </c>
      <c r="C242" s="6" t="s">
        <v>168</v>
      </c>
      <c r="D242" s="7">
        <v>142675587</v>
      </c>
      <c r="E242" s="3">
        <v>5540246183560</v>
      </c>
      <c r="F242" s="3" t="str">
        <f>VLOOKUP(E242,'Catégorie des articles'!$A$2:$E$163,4,FALSE)</f>
        <v>MIX LEGUMES</v>
      </c>
      <c r="G242" s="22">
        <v>44689</v>
      </c>
      <c r="H242" s="7">
        <v>223</v>
      </c>
      <c r="I242" s="25">
        <f>IFERROR(VLOOKUP(A242,Réception!$A$2:$G$2159,7,FALSE),"0")</f>
        <v>223</v>
      </c>
      <c r="J242">
        <f t="shared" si="6"/>
        <v>1</v>
      </c>
      <c r="K242" s="31">
        <f t="shared" si="7"/>
        <v>1</v>
      </c>
    </row>
    <row r="243" spans="1:11" ht="12" customHeight="1" x14ac:dyDescent="0.2">
      <c r="A243" t="s">
        <v>365</v>
      </c>
      <c r="B243" s="18">
        <v>44683</v>
      </c>
      <c r="C243" s="6" t="s">
        <v>168</v>
      </c>
      <c r="D243" s="9">
        <v>142675589</v>
      </c>
      <c r="E243" s="3">
        <v>5540246183589</v>
      </c>
      <c r="F243" s="3" t="str">
        <f>VLOOKUP(E243,'Catégorie des articles'!$A$2:$E$163,4,FALSE)</f>
        <v>MIX LEGUMES</v>
      </c>
      <c r="G243" s="23">
        <v>44691</v>
      </c>
      <c r="H243" s="9">
        <v>1300</v>
      </c>
      <c r="I243" s="25">
        <f>IFERROR(VLOOKUP(A243,Réception!$A$2:$G$2159,7,FALSE),"0")</f>
        <v>1300</v>
      </c>
      <c r="J243">
        <f t="shared" si="6"/>
        <v>1</v>
      </c>
      <c r="K243" s="31">
        <f t="shared" si="7"/>
        <v>1</v>
      </c>
    </row>
    <row r="244" spans="1:11" ht="12" customHeight="1" x14ac:dyDescent="0.2">
      <c r="A244" t="s">
        <v>366</v>
      </c>
      <c r="B244" s="18">
        <v>44683</v>
      </c>
      <c r="C244" s="6" t="s">
        <v>168</v>
      </c>
      <c r="D244" s="9">
        <v>142675596</v>
      </c>
      <c r="E244" s="3">
        <v>5540246184617</v>
      </c>
      <c r="F244" s="3" t="str">
        <f>VLOOKUP(E244,'Catégorie des articles'!$A$2:$E$163,4,FALSE)</f>
        <v>MIX LEGUMES</v>
      </c>
      <c r="G244" s="23">
        <v>44686</v>
      </c>
      <c r="H244" s="9">
        <v>27506</v>
      </c>
      <c r="I244" s="25">
        <f>IFERROR(VLOOKUP(A244,Réception!$A$2:$G$2159,7,FALSE),"0")</f>
        <v>4585</v>
      </c>
      <c r="J244">
        <f t="shared" si="6"/>
        <v>0.16669090380280666</v>
      </c>
      <c r="K244" s="31">
        <f t="shared" si="7"/>
        <v>0.16669090380280666</v>
      </c>
    </row>
    <row r="245" spans="1:11" ht="12" customHeight="1" x14ac:dyDescent="0.2">
      <c r="A245" t="s">
        <v>367</v>
      </c>
      <c r="B245" s="18">
        <v>44683</v>
      </c>
      <c r="C245" s="6" t="s">
        <v>168</v>
      </c>
      <c r="D245" s="9">
        <v>142675607</v>
      </c>
      <c r="E245" s="3">
        <v>5540246173685</v>
      </c>
      <c r="F245" s="3" t="str">
        <f>VLOOKUP(E245,'Catégorie des articles'!$A$2:$E$163,4,FALSE)</f>
        <v>EMBALLAGES</v>
      </c>
      <c r="G245" s="23">
        <v>44691</v>
      </c>
      <c r="H245" s="9">
        <v>882</v>
      </c>
      <c r="I245" s="25">
        <f>IFERROR(VLOOKUP(A245,Réception!$A$2:$G$2159,7,FALSE),"0")</f>
        <v>891</v>
      </c>
      <c r="J245">
        <f t="shared" si="6"/>
        <v>1.010204081632653</v>
      </c>
      <c r="K245" s="31">
        <f t="shared" si="7"/>
        <v>1.010204081632653</v>
      </c>
    </row>
    <row r="246" spans="1:11" ht="12" customHeight="1" x14ac:dyDescent="0.2">
      <c r="A246" t="s">
        <v>368</v>
      </c>
      <c r="B246" s="18">
        <v>44684</v>
      </c>
      <c r="C246" s="6" t="s">
        <v>168</v>
      </c>
      <c r="D246" s="9">
        <v>142675617</v>
      </c>
      <c r="E246" s="3">
        <v>5540246171888</v>
      </c>
      <c r="F246" s="3" t="str">
        <f>VLOOKUP(E246,'Catégorie des articles'!$A$2:$E$163,4,FALSE)</f>
        <v>BOULANGERIE</v>
      </c>
      <c r="G246" s="23">
        <v>44684</v>
      </c>
      <c r="H246" s="9">
        <v>369</v>
      </c>
      <c r="I246" s="25" t="str">
        <f>IFERROR(VLOOKUP(A246,Réception!$A$2:$G$2159,7,FALSE),"0")</f>
        <v>0</v>
      </c>
      <c r="J246">
        <f t="shared" si="6"/>
        <v>0</v>
      </c>
      <c r="K246" s="31">
        <f t="shared" si="7"/>
        <v>0</v>
      </c>
    </row>
    <row r="247" spans="1:11" ht="12" customHeight="1" x14ac:dyDescent="0.2">
      <c r="A247" t="s">
        <v>369</v>
      </c>
      <c r="B247" s="17">
        <v>44684</v>
      </c>
      <c r="C247" s="6" t="s">
        <v>168</v>
      </c>
      <c r="D247" s="7">
        <v>142675618</v>
      </c>
      <c r="E247" s="3">
        <v>5540246171933</v>
      </c>
      <c r="F247" s="3" t="str">
        <f>VLOOKUP(E247,'Catégorie des articles'!$A$2:$E$163,4,FALSE)</f>
        <v>CREMERIE</v>
      </c>
      <c r="G247" s="22">
        <v>44686</v>
      </c>
      <c r="H247" s="7">
        <v>279</v>
      </c>
      <c r="I247" s="25">
        <f>IFERROR(VLOOKUP(A247,Réception!$A$2:$G$2159,7,FALSE),"0")</f>
        <v>279</v>
      </c>
      <c r="J247">
        <f t="shared" si="6"/>
        <v>1</v>
      </c>
      <c r="K247" s="31">
        <f t="shared" si="7"/>
        <v>1</v>
      </c>
    </row>
    <row r="248" spans="1:11" ht="12" customHeight="1" x14ac:dyDescent="0.2">
      <c r="A248" t="s">
        <v>370</v>
      </c>
      <c r="B248" s="18">
        <v>44684</v>
      </c>
      <c r="C248" s="6" t="s">
        <v>168</v>
      </c>
      <c r="D248" s="9">
        <v>142675618</v>
      </c>
      <c r="E248" s="3">
        <v>5540246176295</v>
      </c>
      <c r="F248" s="3" t="str">
        <f>VLOOKUP(E248,'Catégorie des articles'!$A$2:$E$163,4,FALSE)</f>
        <v>CREMERIE</v>
      </c>
      <c r="G248" s="23">
        <v>44686</v>
      </c>
      <c r="H248" s="9">
        <v>7424</v>
      </c>
      <c r="I248" s="25">
        <f>IFERROR(VLOOKUP(A248,Réception!$A$2:$G$2159,7,FALSE),"0")</f>
        <v>7424</v>
      </c>
      <c r="J248">
        <f t="shared" si="6"/>
        <v>1</v>
      </c>
      <c r="K248" s="31">
        <f t="shared" si="7"/>
        <v>1</v>
      </c>
    </row>
    <row r="249" spans="1:11" ht="12" customHeight="1" x14ac:dyDescent="0.2">
      <c r="A249" t="s">
        <v>371</v>
      </c>
      <c r="B249" s="18">
        <v>44684</v>
      </c>
      <c r="C249" s="6" t="s">
        <v>168</v>
      </c>
      <c r="D249" s="9">
        <v>142675618</v>
      </c>
      <c r="E249" s="3">
        <v>5540246187987</v>
      </c>
      <c r="F249" s="3" t="str">
        <f>VLOOKUP(E249,'Catégorie des articles'!$A$2:$E$163,4,FALSE)</f>
        <v>CREMERIE</v>
      </c>
      <c r="G249" s="23">
        <v>44686</v>
      </c>
      <c r="H249" s="9">
        <v>2228</v>
      </c>
      <c r="I249" s="25">
        <f>IFERROR(VLOOKUP(A249,Réception!$A$2:$G$2159,7,FALSE),"0")</f>
        <v>1782</v>
      </c>
      <c r="J249">
        <f t="shared" si="6"/>
        <v>0.79982046678635543</v>
      </c>
      <c r="K249" s="31">
        <f t="shared" si="7"/>
        <v>0.79982046678635543</v>
      </c>
    </row>
    <row r="250" spans="1:11" ht="12" customHeight="1" x14ac:dyDescent="0.2">
      <c r="A250" t="s">
        <v>372</v>
      </c>
      <c r="B250" s="17">
        <v>44684</v>
      </c>
      <c r="C250" s="6" t="s">
        <v>168</v>
      </c>
      <c r="D250" s="7">
        <v>142675618</v>
      </c>
      <c r="E250" s="3">
        <v>5540246188200</v>
      </c>
      <c r="F250" s="3" t="str">
        <f>VLOOKUP(E250,'Catégorie des articles'!$A$2:$E$163,4,FALSE)</f>
        <v>CREMERIE</v>
      </c>
      <c r="G250" s="22">
        <v>44686</v>
      </c>
      <c r="H250" s="7">
        <v>1114</v>
      </c>
      <c r="I250" s="25">
        <f>IFERROR(VLOOKUP(A250,Réception!$A$2:$G$2159,7,FALSE),"0")</f>
        <v>372</v>
      </c>
      <c r="J250">
        <f t="shared" si="6"/>
        <v>0.33393177737881508</v>
      </c>
      <c r="K250" s="31">
        <f t="shared" si="7"/>
        <v>0.33393177737881508</v>
      </c>
    </row>
    <row r="251" spans="1:11" ht="12" customHeight="1" x14ac:dyDescent="0.2">
      <c r="A251" t="s">
        <v>373</v>
      </c>
      <c r="B251" s="18">
        <v>44684</v>
      </c>
      <c r="C251" s="6" t="s">
        <v>168</v>
      </c>
      <c r="D251" s="9">
        <v>142675619</v>
      </c>
      <c r="E251" s="3">
        <v>5540246172539</v>
      </c>
      <c r="F251" s="3" t="str">
        <f>VLOOKUP(E251,'Catégorie des articles'!$A$2:$E$163,4,FALSE)</f>
        <v>CREMERIE</v>
      </c>
      <c r="G251" s="23">
        <v>44686</v>
      </c>
      <c r="H251" s="9">
        <v>70</v>
      </c>
      <c r="I251" s="25">
        <f>IFERROR(VLOOKUP(A251,Réception!$A$2:$G$2159,7,FALSE),"0")</f>
        <v>70</v>
      </c>
      <c r="J251">
        <f t="shared" si="6"/>
        <v>1</v>
      </c>
      <c r="K251" s="31">
        <f t="shared" si="7"/>
        <v>1</v>
      </c>
    </row>
    <row r="252" spans="1:11" ht="12" customHeight="1" x14ac:dyDescent="0.2">
      <c r="A252" t="s">
        <v>374</v>
      </c>
      <c r="B252" s="17">
        <v>44684</v>
      </c>
      <c r="C252" s="6" t="s">
        <v>168</v>
      </c>
      <c r="D252" s="7">
        <v>142675619</v>
      </c>
      <c r="E252" s="3">
        <v>5540246172978</v>
      </c>
      <c r="F252" s="3" t="str">
        <f>VLOOKUP(E252,'Catégorie des articles'!$A$2:$E$163,4,FALSE)</f>
        <v>CREMERIE</v>
      </c>
      <c r="G252" s="22">
        <v>44686</v>
      </c>
      <c r="H252" s="7">
        <v>836</v>
      </c>
      <c r="I252" s="25">
        <f>IFERROR(VLOOKUP(A252,Réception!$A$2:$G$2159,7,FALSE),"0")</f>
        <v>836</v>
      </c>
      <c r="J252">
        <f t="shared" si="6"/>
        <v>1</v>
      </c>
      <c r="K252" s="31">
        <f t="shared" si="7"/>
        <v>1</v>
      </c>
    </row>
    <row r="253" spans="1:11" ht="12" customHeight="1" x14ac:dyDescent="0.2">
      <c r="A253" t="s">
        <v>375</v>
      </c>
      <c r="B253" s="17">
        <v>44684</v>
      </c>
      <c r="C253" s="6" t="s">
        <v>168</v>
      </c>
      <c r="D253" s="7">
        <v>142675619</v>
      </c>
      <c r="E253" s="3">
        <v>5540246184808</v>
      </c>
      <c r="F253" s="3" t="str">
        <f>VLOOKUP(E253,'Catégorie des articles'!$A$2:$E$163,4,FALSE)</f>
        <v>CREMERIE</v>
      </c>
      <c r="G253" s="22">
        <v>44686</v>
      </c>
      <c r="H253" s="7">
        <v>2088</v>
      </c>
      <c r="I253" s="25">
        <f>IFERROR(VLOOKUP(A253,Réception!$A$2:$G$2159,7,FALSE),"0")</f>
        <v>2088</v>
      </c>
      <c r="J253">
        <f t="shared" si="6"/>
        <v>1</v>
      </c>
      <c r="K253" s="31">
        <f t="shared" si="7"/>
        <v>1</v>
      </c>
    </row>
    <row r="254" spans="1:11" ht="12" customHeight="1" x14ac:dyDescent="0.2">
      <c r="A254" t="s">
        <v>376</v>
      </c>
      <c r="B254" s="18">
        <v>44684</v>
      </c>
      <c r="C254" s="6" t="s">
        <v>168</v>
      </c>
      <c r="D254" s="9">
        <v>142675638</v>
      </c>
      <c r="E254" s="3">
        <v>5540246184617</v>
      </c>
      <c r="F254" s="3" t="str">
        <f>VLOOKUP(E254,'Catégorie des articles'!$A$2:$E$163,4,FALSE)</f>
        <v>MIX LEGUMES</v>
      </c>
      <c r="G254" s="23">
        <v>44690</v>
      </c>
      <c r="H254" s="9">
        <v>27506</v>
      </c>
      <c r="I254" s="25">
        <f>IFERROR(VLOOKUP(A254,Réception!$A$2:$G$2159,7,FALSE),"0")</f>
        <v>27506</v>
      </c>
      <c r="J254">
        <f t="shared" si="6"/>
        <v>1</v>
      </c>
      <c r="K254" s="31">
        <f t="shared" si="7"/>
        <v>1</v>
      </c>
    </row>
    <row r="255" spans="1:11" ht="12" customHeight="1" x14ac:dyDescent="0.2">
      <c r="A255" t="s">
        <v>377</v>
      </c>
      <c r="B255" s="18">
        <v>44685</v>
      </c>
      <c r="C255" s="6" t="s">
        <v>168</v>
      </c>
      <c r="D255" s="9">
        <v>142675650</v>
      </c>
      <c r="E255" s="3">
        <v>5540246191598</v>
      </c>
      <c r="F255" s="3" t="str">
        <f>VLOOKUP(E255,'Catégorie des articles'!$A$2:$E$163,4,FALSE)</f>
        <v>CREMERIE</v>
      </c>
      <c r="G255" s="23">
        <v>44686</v>
      </c>
      <c r="H255" s="9">
        <v>1935</v>
      </c>
      <c r="I255" s="25">
        <f>IFERROR(VLOOKUP(A255,Réception!$A$2:$G$2159,7,FALSE),"0")</f>
        <v>1935</v>
      </c>
      <c r="J255">
        <f t="shared" si="6"/>
        <v>1</v>
      </c>
      <c r="K255" s="31">
        <f t="shared" si="7"/>
        <v>1</v>
      </c>
    </row>
    <row r="256" spans="1:11" ht="12" customHeight="1" x14ac:dyDescent="0.2">
      <c r="A256" t="s">
        <v>378</v>
      </c>
      <c r="B256" s="17">
        <v>44685</v>
      </c>
      <c r="C256" s="6" t="s">
        <v>168</v>
      </c>
      <c r="D256" s="7">
        <v>142675652</v>
      </c>
      <c r="E256" s="3">
        <v>5540246172978</v>
      </c>
      <c r="F256" s="3" t="str">
        <f>VLOOKUP(E256,'Catégorie des articles'!$A$2:$E$163,4,FALSE)</f>
        <v>CREMERIE</v>
      </c>
      <c r="G256" s="22">
        <v>44689</v>
      </c>
      <c r="H256" s="7">
        <v>836</v>
      </c>
      <c r="I256" s="25">
        <f>IFERROR(VLOOKUP(A256,Réception!$A$2:$G$2159,7,FALSE),"0")</f>
        <v>836</v>
      </c>
      <c r="J256">
        <f t="shared" si="6"/>
        <v>1</v>
      </c>
      <c r="K256" s="31">
        <f t="shared" si="7"/>
        <v>1</v>
      </c>
    </row>
    <row r="257" spans="1:11" ht="12" customHeight="1" x14ac:dyDescent="0.2">
      <c r="A257" t="s">
        <v>379</v>
      </c>
      <c r="B257" s="18">
        <v>44685</v>
      </c>
      <c r="C257" s="6" t="s">
        <v>168</v>
      </c>
      <c r="D257" s="9">
        <v>142675652</v>
      </c>
      <c r="E257" s="3">
        <v>5540246174174</v>
      </c>
      <c r="F257" s="3" t="str">
        <f>VLOOKUP(E257,'Catégorie des articles'!$A$2:$E$163,4,FALSE)</f>
        <v>CREMERIE</v>
      </c>
      <c r="G257" s="23">
        <v>44689</v>
      </c>
      <c r="H257" s="9">
        <v>348</v>
      </c>
      <c r="I257" s="25">
        <f>IFERROR(VLOOKUP(A257,Réception!$A$2:$G$2159,7,FALSE),"0")</f>
        <v>348</v>
      </c>
      <c r="J257">
        <f t="shared" si="6"/>
        <v>1</v>
      </c>
      <c r="K257" s="31">
        <f t="shared" si="7"/>
        <v>1</v>
      </c>
    </row>
    <row r="258" spans="1:11" ht="12" customHeight="1" x14ac:dyDescent="0.2">
      <c r="A258" t="s">
        <v>380</v>
      </c>
      <c r="B258" s="17">
        <v>44685</v>
      </c>
      <c r="C258" s="6" t="s">
        <v>168</v>
      </c>
      <c r="D258" s="7">
        <v>142675652</v>
      </c>
      <c r="E258" s="3">
        <v>5540246184808</v>
      </c>
      <c r="F258" s="3" t="str">
        <f>VLOOKUP(E258,'Catégorie des articles'!$A$2:$E$163,4,FALSE)</f>
        <v>CREMERIE</v>
      </c>
      <c r="G258" s="22">
        <v>44689</v>
      </c>
      <c r="H258" s="7">
        <v>4176</v>
      </c>
      <c r="I258" s="25">
        <f>IFERROR(VLOOKUP(A258,Réception!$A$2:$G$2159,7,FALSE),"0")</f>
        <v>4176</v>
      </c>
      <c r="J258">
        <f t="shared" si="6"/>
        <v>1</v>
      </c>
      <c r="K258" s="31">
        <f t="shared" si="7"/>
        <v>1</v>
      </c>
    </row>
    <row r="259" spans="1:11" ht="12" customHeight="1" x14ac:dyDescent="0.2">
      <c r="A259" t="s">
        <v>381</v>
      </c>
      <c r="B259" s="17">
        <v>44685</v>
      </c>
      <c r="C259" s="6" t="s">
        <v>168</v>
      </c>
      <c r="D259" s="7">
        <v>142675653</v>
      </c>
      <c r="E259" s="3">
        <v>5540246171933</v>
      </c>
      <c r="F259" s="3" t="str">
        <f>VLOOKUP(E259,'Catégorie des articles'!$A$2:$E$163,4,FALSE)</f>
        <v>CREMERIE</v>
      </c>
      <c r="G259" s="22">
        <v>44689</v>
      </c>
      <c r="H259" s="7">
        <v>557</v>
      </c>
      <c r="I259" s="25">
        <f>IFERROR(VLOOKUP(A259,Réception!$A$2:$G$2159,7,FALSE),"0")</f>
        <v>557</v>
      </c>
      <c r="J259">
        <f t="shared" ref="J259:J322" si="8">I259/H259</f>
        <v>1</v>
      </c>
      <c r="K259" s="31">
        <f t="shared" ref="K259:K322" si="9">J259</f>
        <v>1</v>
      </c>
    </row>
    <row r="260" spans="1:11" ht="12" customHeight="1" x14ac:dyDescent="0.2">
      <c r="A260" t="s">
        <v>382</v>
      </c>
      <c r="B260" s="18">
        <v>44685</v>
      </c>
      <c r="C260" s="6" t="s">
        <v>168</v>
      </c>
      <c r="D260" s="9">
        <v>142675653</v>
      </c>
      <c r="E260" s="3">
        <v>5540246187987</v>
      </c>
      <c r="F260" s="3" t="str">
        <f>VLOOKUP(E260,'Catégorie des articles'!$A$2:$E$163,4,FALSE)</f>
        <v>CREMERIE</v>
      </c>
      <c r="G260" s="23">
        <v>44689</v>
      </c>
      <c r="H260" s="9">
        <v>4455</v>
      </c>
      <c r="I260" s="25">
        <f>IFERROR(VLOOKUP(A260,Réception!$A$2:$G$2159,7,FALSE),"0")</f>
        <v>4455</v>
      </c>
      <c r="J260">
        <f t="shared" si="8"/>
        <v>1</v>
      </c>
      <c r="K260" s="31">
        <f t="shared" si="9"/>
        <v>1</v>
      </c>
    </row>
    <row r="261" spans="1:11" ht="12" customHeight="1" x14ac:dyDescent="0.2">
      <c r="A261" t="s">
        <v>383</v>
      </c>
      <c r="B261" s="18">
        <v>44685</v>
      </c>
      <c r="C261" s="6" t="s">
        <v>168</v>
      </c>
      <c r="D261" s="9">
        <v>142675668</v>
      </c>
      <c r="E261" s="3">
        <v>5540246192907</v>
      </c>
      <c r="F261" s="3" t="str">
        <f>VLOOKUP(E261,'Catégorie des articles'!$A$2:$E$163,4,FALSE)</f>
        <v>VOLAILLE</v>
      </c>
      <c r="G261" s="23">
        <v>44699</v>
      </c>
      <c r="H261" s="9">
        <v>7796</v>
      </c>
      <c r="I261" s="25">
        <f>IFERROR(VLOOKUP(A261,Réception!$A$2:$G$2159,7,FALSE),"0")</f>
        <v>5568</v>
      </c>
      <c r="J261">
        <f t="shared" si="8"/>
        <v>0.71421241662390966</v>
      </c>
      <c r="K261" s="31">
        <f t="shared" si="9"/>
        <v>0.71421241662390966</v>
      </c>
    </row>
    <row r="262" spans="1:11" ht="12" customHeight="1" x14ac:dyDescent="0.2">
      <c r="A262" t="s">
        <v>384</v>
      </c>
      <c r="B262" s="18">
        <v>44685</v>
      </c>
      <c r="C262" s="6" t="s">
        <v>168</v>
      </c>
      <c r="D262" s="9">
        <v>142675671</v>
      </c>
      <c r="E262" s="3">
        <v>5540246171759</v>
      </c>
      <c r="F262" s="3" t="str">
        <f>VLOOKUP(E262,'Catégorie des articles'!$A$2:$E$163,4,FALSE)</f>
        <v>MIX LEGUMES</v>
      </c>
      <c r="G262" s="23">
        <v>44690</v>
      </c>
      <c r="H262" s="9">
        <v>2506</v>
      </c>
      <c r="I262" s="25">
        <f>IFERROR(VLOOKUP(A262,Réception!$A$2:$G$2159,7,FALSE),"0")</f>
        <v>2506</v>
      </c>
      <c r="J262">
        <f t="shared" si="8"/>
        <v>1</v>
      </c>
      <c r="K262" s="31">
        <f t="shared" si="9"/>
        <v>1</v>
      </c>
    </row>
    <row r="263" spans="1:11" ht="12" customHeight="1" x14ac:dyDescent="0.2">
      <c r="A263" t="s">
        <v>385</v>
      </c>
      <c r="B263" s="17">
        <v>44685</v>
      </c>
      <c r="C263" s="6" t="s">
        <v>168</v>
      </c>
      <c r="D263" s="7">
        <v>142675671</v>
      </c>
      <c r="E263" s="3">
        <v>5540246177132</v>
      </c>
      <c r="F263" s="3" t="str">
        <f>VLOOKUP(E263,'Catégorie des articles'!$A$2:$E$163,4,FALSE)</f>
        <v>MIX LEGUMES</v>
      </c>
      <c r="G263" s="22">
        <v>44690</v>
      </c>
      <c r="H263" s="7">
        <v>7888</v>
      </c>
      <c r="I263" s="25">
        <f>IFERROR(VLOOKUP(A263,Réception!$A$2:$G$2159,7,FALSE),"0")</f>
        <v>7888</v>
      </c>
      <c r="J263">
        <f t="shared" si="8"/>
        <v>1</v>
      </c>
      <c r="K263" s="31">
        <f t="shared" si="9"/>
        <v>1</v>
      </c>
    </row>
    <row r="264" spans="1:11" ht="12" customHeight="1" x14ac:dyDescent="0.2">
      <c r="A264" t="s">
        <v>386</v>
      </c>
      <c r="B264" s="18">
        <v>44685</v>
      </c>
      <c r="C264" s="6" t="s">
        <v>168</v>
      </c>
      <c r="D264" s="9">
        <v>142675671</v>
      </c>
      <c r="E264" s="3">
        <v>5540246177133</v>
      </c>
      <c r="F264" s="3" t="str">
        <f>VLOOKUP(E264,'Catégorie des articles'!$A$2:$E$163,4,FALSE)</f>
        <v>MIX LEGUMES</v>
      </c>
      <c r="G264" s="23">
        <v>44690</v>
      </c>
      <c r="H264" s="9">
        <v>5012</v>
      </c>
      <c r="I264" s="25">
        <f>IFERROR(VLOOKUP(A264,Réception!$A$2:$G$2159,7,FALSE),"0")</f>
        <v>5012</v>
      </c>
      <c r="J264">
        <f t="shared" si="8"/>
        <v>1</v>
      </c>
      <c r="K264" s="31">
        <f t="shared" si="9"/>
        <v>1</v>
      </c>
    </row>
    <row r="265" spans="1:11" ht="12" customHeight="1" x14ac:dyDescent="0.2">
      <c r="A265" t="s">
        <v>387</v>
      </c>
      <c r="B265" s="17">
        <v>44685</v>
      </c>
      <c r="C265" s="6" t="s">
        <v>168</v>
      </c>
      <c r="D265" s="7">
        <v>142675671</v>
      </c>
      <c r="E265" s="3">
        <v>5540246183562</v>
      </c>
      <c r="F265" s="3" t="str">
        <f>VLOOKUP(E265,'Catégorie des articles'!$A$2:$E$163,4,FALSE)</f>
        <v>MIX LEGUMES</v>
      </c>
      <c r="G265" s="22">
        <v>44690</v>
      </c>
      <c r="H265" s="7">
        <v>3132</v>
      </c>
      <c r="I265" s="25">
        <f>IFERROR(VLOOKUP(A265,Réception!$A$2:$G$2159,7,FALSE),"0")</f>
        <v>3132</v>
      </c>
      <c r="J265">
        <f t="shared" si="8"/>
        <v>1</v>
      </c>
      <c r="K265" s="31">
        <f t="shared" si="9"/>
        <v>1</v>
      </c>
    </row>
    <row r="266" spans="1:11" ht="12" customHeight="1" x14ac:dyDescent="0.2">
      <c r="A266" t="s">
        <v>388</v>
      </c>
      <c r="B266" s="17">
        <v>44685</v>
      </c>
      <c r="C266" s="6" t="s">
        <v>168</v>
      </c>
      <c r="D266" s="7">
        <v>142675679</v>
      </c>
      <c r="E266" s="3">
        <v>5540246183844</v>
      </c>
      <c r="F266" s="3" t="str">
        <f>VLOOKUP(E266,'Catégorie des articles'!$A$2:$E$163,4,FALSE)</f>
        <v>BOULANGERIE</v>
      </c>
      <c r="G266" s="22">
        <v>44689</v>
      </c>
      <c r="H266" s="7">
        <v>93</v>
      </c>
      <c r="I266" s="25">
        <f>IFERROR(VLOOKUP(A266,Réception!$A$2:$G$2159,7,FALSE),"0")</f>
        <v>93</v>
      </c>
      <c r="J266">
        <f t="shared" si="8"/>
        <v>1</v>
      </c>
      <c r="K266" s="31">
        <f t="shared" si="9"/>
        <v>1</v>
      </c>
    </row>
    <row r="267" spans="1:11" ht="12" customHeight="1" x14ac:dyDescent="0.2">
      <c r="A267" t="s">
        <v>389</v>
      </c>
      <c r="B267" s="18">
        <v>44686</v>
      </c>
      <c r="C267" s="6" t="s">
        <v>168</v>
      </c>
      <c r="D267" s="9">
        <v>142685687</v>
      </c>
      <c r="E267" s="3">
        <v>5540246172978</v>
      </c>
      <c r="F267" s="3" t="str">
        <f>VLOOKUP(E267,'Catégorie des articles'!$A$2:$E$163,4,FALSE)</f>
        <v>CREMERIE</v>
      </c>
      <c r="G267" s="23">
        <v>44690</v>
      </c>
      <c r="H267" s="9">
        <v>836</v>
      </c>
      <c r="I267" s="25">
        <f>IFERROR(VLOOKUP(A267,Réception!$A$2:$G$2159,7,FALSE),"0")</f>
        <v>836</v>
      </c>
      <c r="J267">
        <f t="shared" si="8"/>
        <v>1</v>
      </c>
      <c r="K267" s="31">
        <f t="shared" si="9"/>
        <v>1</v>
      </c>
    </row>
    <row r="268" spans="1:11" ht="12" customHeight="1" x14ac:dyDescent="0.2">
      <c r="A268" t="s">
        <v>390</v>
      </c>
      <c r="B268" s="17">
        <v>44686</v>
      </c>
      <c r="C268" s="6" t="s">
        <v>168</v>
      </c>
      <c r="D268" s="7">
        <v>142685687</v>
      </c>
      <c r="E268" s="3">
        <v>5540246174174</v>
      </c>
      <c r="F268" s="3" t="str">
        <f>VLOOKUP(E268,'Catégorie des articles'!$A$2:$E$163,4,FALSE)</f>
        <v>CREMERIE</v>
      </c>
      <c r="G268" s="22">
        <v>44690</v>
      </c>
      <c r="H268" s="7">
        <v>232</v>
      </c>
      <c r="I268" s="25">
        <f>IFERROR(VLOOKUP(A268,Réception!$A$2:$G$2159,7,FALSE),"0")</f>
        <v>232</v>
      </c>
      <c r="J268">
        <f t="shared" si="8"/>
        <v>1</v>
      </c>
      <c r="K268" s="31">
        <f t="shared" si="9"/>
        <v>1</v>
      </c>
    </row>
    <row r="269" spans="1:11" ht="12" customHeight="1" x14ac:dyDescent="0.2">
      <c r="A269" t="s">
        <v>391</v>
      </c>
      <c r="B269" s="18">
        <v>44686</v>
      </c>
      <c r="C269" s="6" t="s">
        <v>168</v>
      </c>
      <c r="D269" s="9">
        <v>142685687</v>
      </c>
      <c r="E269" s="3">
        <v>5540246184808</v>
      </c>
      <c r="F269" s="3" t="str">
        <f>VLOOKUP(E269,'Catégorie des articles'!$A$2:$E$163,4,FALSE)</f>
        <v>CREMERIE</v>
      </c>
      <c r="G269" s="23">
        <v>44690</v>
      </c>
      <c r="H269" s="9">
        <v>2088</v>
      </c>
      <c r="I269" s="25">
        <f>IFERROR(VLOOKUP(A269,Réception!$A$2:$G$2159,7,FALSE),"0")</f>
        <v>2088</v>
      </c>
      <c r="J269">
        <f t="shared" si="8"/>
        <v>1</v>
      </c>
      <c r="K269" s="31">
        <f t="shared" si="9"/>
        <v>1</v>
      </c>
    </row>
    <row r="270" spans="1:11" ht="12" customHeight="1" x14ac:dyDescent="0.2">
      <c r="A270" t="s">
        <v>392</v>
      </c>
      <c r="B270" s="18">
        <v>44686</v>
      </c>
      <c r="C270" s="6" t="s">
        <v>168</v>
      </c>
      <c r="D270" s="9">
        <v>142685688</v>
      </c>
      <c r="E270" s="3">
        <v>5540246176294</v>
      </c>
      <c r="F270" s="3" t="str">
        <f>VLOOKUP(E270,'Catégorie des articles'!$A$2:$E$163,4,FALSE)</f>
        <v>CREMERIE</v>
      </c>
      <c r="G270" s="23">
        <v>44690</v>
      </c>
      <c r="H270" s="9">
        <v>2970</v>
      </c>
      <c r="I270" s="25">
        <f>IFERROR(VLOOKUP(A270,Réception!$A$2:$G$2159,7,FALSE),"0")</f>
        <v>2970</v>
      </c>
      <c r="J270">
        <f t="shared" si="8"/>
        <v>1</v>
      </c>
      <c r="K270" s="31">
        <f t="shared" si="9"/>
        <v>1</v>
      </c>
    </row>
    <row r="271" spans="1:11" ht="12" customHeight="1" x14ac:dyDescent="0.2">
      <c r="A271" t="s">
        <v>393</v>
      </c>
      <c r="B271" s="17">
        <v>44686</v>
      </c>
      <c r="C271" s="6" t="s">
        <v>168</v>
      </c>
      <c r="D271" s="7">
        <v>142685688</v>
      </c>
      <c r="E271" s="3">
        <v>5540246176295</v>
      </c>
      <c r="F271" s="3" t="str">
        <f>VLOOKUP(E271,'Catégorie des articles'!$A$2:$E$163,4,FALSE)</f>
        <v>CREMERIE</v>
      </c>
      <c r="G271" s="22">
        <v>44690</v>
      </c>
      <c r="H271" s="7">
        <v>7424</v>
      </c>
      <c r="I271" s="25">
        <f>IFERROR(VLOOKUP(A271,Réception!$A$2:$G$2159,7,FALSE),"0")</f>
        <v>7424</v>
      </c>
      <c r="J271">
        <f t="shared" si="8"/>
        <v>1</v>
      </c>
      <c r="K271" s="31">
        <f t="shared" si="9"/>
        <v>1</v>
      </c>
    </row>
    <row r="272" spans="1:11" ht="12" customHeight="1" x14ac:dyDescent="0.2">
      <c r="A272" t="s">
        <v>394</v>
      </c>
      <c r="B272" s="17">
        <v>44686</v>
      </c>
      <c r="C272" s="6" t="s">
        <v>168</v>
      </c>
      <c r="D272" s="7">
        <v>142685688</v>
      </c>
      <c r="E272" s="3">
        <v>5540246187987</v>
      </c>
      <c r="F272" s="3" t="str">
        <f>VLOOKUP(E272,'Catégorie des articles'!$A$2:$E$163,4,FALSE)</f>
        <v>CREMERIE</v>
      </c>
      <c r="G272" s="22">
        <v>44690</v>
      </c>
      <c r="H272" s="7">
        <v>4455</v>
      </c>
      <c r="I272" s="25">
        <f>IFERROR(VLOOKUP(A272,Réception!$A$2:$G$2159,7,FALSE),"0")</f>
        <v>4455</v>
      </c>
      <c r="J272">
        <f t="shared" si="8"/>
        <v>1</v>
      </c>
      <c r="K272" s="31">
        <f t="shared" si="9"/>
        <v>1</v>
      </c>
    </row>
    <row r="273" spans="1:11" ht="12" customHeight="1" x14ac:dyDescent="0.2">
      <c r="A273" t="s">
        <v>395</v>
      </c>
      <c r="B273" s="18">
        <v>44686</v>
      </c>
      <c r="C273" s="6" t="s">
        <v>168</v>
      </c>
      <c r="D273" s="9">
        <v>142685691</v>
      </c>
      <c r="E273" s="3">
        <v>5540246181061</v>
      </c>
      <c r="F273" s="3" t="str">
        <f>VLOOKUP(E273,'Catégorie des articles'!$A$2:$E$163,4,FALSE)</f>
        <v>VOLAILLE</v>
      </c>
      <c r="G273" s="23">
        <v>44700</v>
      </c>
      <c r="H273" s="9">
        <v>4410</v>
      </c>
      <c r="I273" s="25">
        <f>IFERROR(VLOOKUP(A273,Réception!$A$2:$G$2159,7,FALSE),"0")</f>
        <v>4410</v>
      </c>
      <c r="J273">
        <f t="shared" si="8"/>
        <v>1</v>
      </c>
      <c r="K273" s="31">
        <f t="shared" si="9"/>
        <v>1</v>
      </c>
    </row>
    <row r="274" spans="1:11" ht="12" customHeight="1" x14ac:dyDescent="0.2">
      <c r="A274" t="s">
        <v>396</v>
      </c>
      <c r="B274" s="17">
        <v>44686</v>
      </c>
      <c r="C274" s="6" t="s">
        <v>168</v>
      </c>
      <c r="D274" s="7">
        <v>142685691</v>
      </c>
      <c r="E274" s="3">
        <v>5540246185278</v>
      </c>
      <c r="F274" s="3" t="str">
        <f>VLOOKUP(E274,'Catégorie des articles'!$A$2:$E$163,4,FALSE)</f>
        <v>VOLAILLE</v>
      </c>
      <c r="G274" s="22">
        <v>44700</v>
      </c>
      <c r="H274" s="7">
        <v>1120</v>
      </c>
      <c r="I274" s="25">
        <f>IFERROR(VLOOKUP(A274,Réception!$A$2:$G$2159,7,FALSE),"0")</f>
        <v>1120</v>
      </c>
      <c r="J274">
        <f t="shared" si="8"/>
        <v>1</v>
      </c>
      <c r="K274" s="31">
        <f t="shared" si="9"/>
        <v>1</v>
      </c>
    </row>
    <row r="275" spans="1:11" ht="12" customHeight="1" x14ac:dyDescent="0.2">
      <c r="A275" t="s">
        <v>397</v>
      </c>
      <c r="B275" s="18">
        <v>44686</v>
      </c>
      <c r="C275" s="6" t="s">
        <v>168</v>
      </c>
      <c r="D275" s="9">
        <v>142685692</v>
      </c>
      <c r="E275" s="3">
        <v>5540246187987</v>
      </c>
      <c r="F275" s="3" t="str">
        <f>VLOOKUP(E275,'Catégorie des articles'!$A$2:$E$163,4,FALSE)</f>
        <v>CREMERIE</v>
      </c>
      <c r="G275" s="23">
        <v>44686</v>
      </c>
      <c r="H275" s="9">
        <v>446</v>
      </c>
      <c r="I275" s="25">
        <f>IFERROR(VLOOKUP(A275,Réception!$A$2:$G$2159,7,FALSE),"0")</f>
        <v>446</v>
      </c>
      <c r="J275">
        <f t="shared" si="8"/>
        <v>1</v>
      </c>
      <c r="K275" s="31">
        <f t="shared" si="9"/>
        <v>1</v>
      </c>
    </row>
    <row r="276" spans="1:11" ht="12" customHeight="1" x14ac:dyDescent="0.2">
      <c r="A276" t="s">
        <v>398</v>
      </c>
      <c r="B276" s="17">
        <v>44686</v>
      </c>
      <c r="C276" s="6" t="s">
        <v>168</v>
      </c>
      <c r="D276" s="7">
        <v>142685693</v>
      </c>
      <c r="E276" s="3">
        <v>5540246190097</v>
      </c>
      <c r="F276" s="3" t="str">
        <f>VLOOKUP(E276,'Catégorie des articles'!$A$2:$E$163,4,FALSE)</f>
        <v>VOLAILLE</v>
      </c>
      <c r="G276" s="22">
        <v>44696</v>
      </c>
      <c r="H276" s="7">
        <v>6419</v>
      </c>
      <c r="I276" s="25">
        <f>IFERROR(VLOOKUP(A276,Réception!$A$2:$G$2159,7,FALSE),"0")</f>
        <v>6483</v>
      </c>
      <c r="J276">
        <f t="shared" si="8"/>
        <v>1.0099704003738901</v>
      </c>
      <c r="K276" s="31">
        <f t="shared" si="9"/>
        <v>1.0099704003738901</v>
      </c>
    </row>
    <row r="277" spans="1:11" ht="12" customHeight="1" x14ac:dyDescent="0.2">
      <c r="A277" t="s">
        <v>399</v>
      </c>
      <c r="B277" s="17">
        <v>44686</v>
      </c>
      <c r="C277" s="6" t="s">
        <v>168</v>
      </c>
      <c r="D277" s="7">
        <v>142685694</v>
      </c>
      <c r="E277" s="3">
        <v>5540246185429</v>
      </c>
      <c r="F277" s="3" t="str">
        <f>VLOOKUP(E277,'Catégorie des articles'!$A$2:$E$163,4,FALSE)</f>
        <v>CREMERIE</v>
      </c>
      <c r="G277" s="22">
        <v>44690</v>
      </c>
      <c r="H277" s="7">
        <v>209</v>
      </c>
      <c r="I277" s="25">
        <f>IFERROR(VLOOKUP(A277,Réception!$A$2:$G$2159,7,FALSE),"0")</f>
        <v>209</v>
      </c>
      <c r="J277">
        <f t="shared" si="8"/>
        <v>1</v>
      </c>
      <c r="K277" s="31">
        <f t="shared" si="9"/>
        <v>1</v>
      </c>
    </row>
    <row r="278" spans="1:11" ht="12" customHeight="1" x14ac:dyDescent="0.2">
      <c r="A278" t="s">
        <v>400</v>
      </c>
      <c r="B278" s="18">
        <v>44686</v>
      </c>
      <c r="C278" s="6" t="s">
        <v>168</v>
      </c>
      <c r="D278" s="9">
        <v>142685694</v>
      </c>
      <c r="E278" s="3">
        <v>5540246186325</v>
      </c>
      <c r="F278" s="3" t="str">
        <f>VLOOKUP(E278,'Catégorie des articles'!$A$2:$E$163,4,FALSE)</f>
        <v>CREMERIE</v>
      </c>
      <c r="G278" s="23">
        <v>44690</v>
      </c>
      <c r="H278" s="9">
        <v>140</v>
      </c>
      <c r="I278" s="25">
        <f>IFERROR(VLOOKUP(A278,Réception!$A$2:$G$2159,7,FALSE),"0")</f>
        <v>140</v>
      </c>
      <c r="J278">
        <f t="shared" si="8"/>
        <v>1</v>
      </c>
      <c r="K278" s="31">
        <f t="shared" si="9"/>
        <v>1</v>
      </c>
    </row>
    <row r="279" spans="1:11" ht="12" customHeight="1" x14ac:dyDescent="0.2">
      <c r="A279" t="s">
        <v>401</v>
      </c>
      <c r="B279" s="18">
        <v>44686</v>
      </c>
      <c r="C279" s="6" t="s">
        <v>168</v>
      </c>
      <c r="D279" s="9">
        <v>142685699</v>
      </c>
      <c r="E279" s="3">
        <v>5540246184036</v>
      </c>
      <c r="F279" s="3" t="str">
        <f>VLOOKUP(E279,'Catégorie des articles'!$A$2:$E$163,4,FALSE)</f>
        <v>BOULANGERIE</v>
      </c>
      <c r="G279" s="23">
        <v>44697</v>
      </c>
      <c r="H279" s="9">
        <v>260</v>
      </c>
      <c r="I279" s="25">
        <f>IFERROR(VLOOKUP(A279,Réception!$A$2:$G$2159,7,FALSE),"0")</f>
        <v>260</v>
      </c>
      <c r="J279">
        <f t="shared" si="8"/>
        <v>1</v>
      </c>
      <c r="K279" s="31">
        <f t="shared" si="9"/>
        <v>1</v>
      </c>
    </row>
    <row r="280" spans="1:11" ht="12" customHeight="1" x14ac:dyDescent="0.2">
      <c r="A280" t="s">
        <v>402</v>
      </c>
      <c r="B280" s="17">
        <v>44686</v>
      </c>
      <c r="C280" s="6" t="s">
        <v>168</v>
      </c>
      <c r="D280" s="7">
        <v>142685699</v>
      </c>
      <c r="E280" s="3">
        <v>5540246191596</v>
      </c>
      <c r="F280" s="3" t="str">
        <f>VLOOKUP(E280,'Catégorie des articles'!$A$2:$E$163,4,FALSE)</f>
        <v>BOULANGERIE</v>
      </c>
      <c r="G280" s="22">
        <v>44697</v>
      </c>
      <c r="H280" s="7">
        <v>75</v>
      </c>
      <c r="I280" s="25">
        <f>IFERROR(VLOOKUP(A280,Réception!$A$2:$G$2159,7,FALSE),"0")</f>
        <v>75</v>
      </c>
      <c r="J280">
        <f t="shared" si="8"/>
        <v>1</v>
      </c>
      <c r="K280" s="31">
        <f t="shared" si="9"/>
        <v>1</v>
      </c>
    </row>
    <row r="281" spans="1:11" ht="12" customHeight="1" x14ac:dyDescent="0.2">
      <c r="A281" t="s">
        <v>403</v>
      </c>
      <c r="B281" s="18">
        <v>44686</v>
      </c>
      <c r="C281" s="6" t="s">
        <v>168</v>
      </c>
      <c r="D281" s="9">
        <v>142685700</v>
      </c>
      <c r="E281" s="3">
        <v>5540246190835</v>
      </c>
      <c r="F281" s="3" t="str">
        <f>VLOOKUP(E281,'Catégorie des articles'!$A$2:$E$163,4,FALSE)</f>
        <v>BOULANGERIE</v>
      </c>
      <c r="G281" s="23">
        <v>44699</v>
      </c>
      <c r="H281" s="9">
        <v>47</v>
      </c>
      <c r="I281" s="25">
        <f>IFERROR(VLOOKUP(A281,Réception!$A$2:$G$2159,7,FALSE),"0")</f>
        <v>47</v>
      </c>
      <c r="J281">
        <f t="shared" si="8"/>
        <v>1</v>
      </c>
      <c r="K281" s="31">
        <f t="shared" si="9"/>
        <v>1</v>
      </c>
    </row>
    <row r="282" spans="1:11" ht="12" customHeight="1" x14ac:dyDescent="0.2">
      <c r="A282" t="s">
        <v>404</v>
      </c>
      <c r="B282" s="17">
        <v>44686</v>
      </c>
      <c r="C282" s="6" t="s">
        <v>168</v>
      </c>
      <c r="D282" s="7">
        <v>142685701</v>
      </c>
      <c r="E282" s="3">
        <v>5540246190835</v>
      </c>
      <c r="F282" s="3" t="str">
        <f>VLOOKUP(E282,'Catégorie des articles'!$A$2:$E$163,4,FALSE)</f>
        <v>BOULANGERIE</v>
      </c>
      <c r="G282" s="22">
        <v>44706</v>
      </c>
      <c r="H282" s="7">
        <v>47</v>
      </c>
      <c r="I282" s="25">
        <f>IFERROR(VLOOKUP(A282,Réception!$A$2:$G$2159,7,FALSE),"0")</f>
        <v>47</v>
      </c>
      <c r="J282">
        <f t="shared" si="8"/>
        <v>1</v>
      </c>
      <c r="K282" s="31">
        <f t="shared" si="9"/>
        <v>1</v>
      </c>
    </row>
    <row r="283" spans="1:11" ht="12" customHeight="1" x14ac:dyDescent="0.2">
      <c r="A283" t="s">
        <v>405</v>
      </c>
      <c r="B283" s="18">
        <v>44686</v>
      </c>
      <c r="C283" s="6" t="s">
        <v>168</v>
      </c>
      <c r="D283" s="9">
        <v>142685702</v>
      </c>
      <c r="E283" s="3">
        <v>5540246190727</v>
      </c>
      <c r="F283" s="3" t="str">
        <f>VLOOKUP(E283,'Catégorie des articles'!$A$2:$E$163,4,FALSE)</f>
        <v>BOULANGERIE</v>
      </c>
      <c r="G283" s="23">
        <v>44711</v>
      </c>
      <c r="H283" s="9">
        <v>877</v>
      </c>
      <c r="I283" s="25">
        <f>IFERROR(VLOOKUP(A283,Réception!$A$2:$G$2159,7,FALSE),"0")</f>
        <v>877</v>
      </c>
      <c r="J283">
        <f t="shared" si="8"/>
        <v>1</v>
      </c>
      <c r="K283" s="31">
        <f t="shared" si="9"/>
        <v>1</v>
      </c>
    </row>
    <row r="284" spans="1:11" ht="12" customHeight="1" x14ac:dyDescent="0.2">
      <c r="A284" t="s">
        <v>406</v>
      </c>
      <c r="B284" s="17">
        <v>44686</v>
      </c>
      <c r="C284" s="6" t="s">
        <v>168</v>
      </c>
      <c r="D284" s="7">
        <v>142685705</v>
      </c>
      <c r="E284" s="3">
        <v>5540246187995</v>
      </c>
      <c r="F284" s="3" t="str">
        <f>VLOOKUP(E284,'Catégorie des articles'!$A$2:$E$163,4,FALSE)</f>
        <v>EMBALLAGES</v>
      </c>
      <c r="G284" s="22">
        <v>44690</v>
      </c>
      <c r="H284" s="7">
        <v>1337</v>
      </c>
      <c r="I284" s="25">
        <f>IFERROR(VLOOKUP(A284,Réception!$A$2:$G$2159,7,FALSE),"0")</f>
        <v>1253</v>
      </c>
      <c r="J284">
        <f t="shared" si="8"/>
        <v>0.93717277486910999</v>
      </c>
      <c r="K284" s="31">
        <f t="shared" si="9"/>
        <v>0.93717277486910999</v>
      </c>
    </row>
    <row r="285" spans="1:11" ht="12" customHeight="1" x14ac:dyDescent="0.2">
      <c r="A285" t="s">
        <v>407</v>
      </c>
      <c r="B285" s="18">
        <v>44686</v>
      </c>
      <c r="C285" s="6" t="s">
        <v>168</v>
      </c>
      <c r="D285" s="9">
        <v>142685710</v>
      </c>
      <c r="E285" s="3">
        <v>5540246171796</v>
      </c>
      <c r="F285" s="3" t="str">
        <f>VLOOKUP(E285,'Catégorie des articles'!$A$2:$E$163,4,FALSE)</f>
        <v>CREMERIE</v>
      </c>
      <c r="G285" s="23">
        <v>44686</v>
      </c>
      <c r="H285" s="9">
        <v>1123</v>
      </c>
      <c r="I285" s="25">
        <f>IFERROR(VLOOKUP(A285,Réception!$A$2:$G$2159,7,FALSE),"0")</f>
        <v>1123</v>
      </c>
      <c r="J285">
        <f t="shared" si="8"/>
        <v>1</v>
      </c>
      <c r="K285" s="31">
        <f t="shared" si="9"/>
        <v>1</v>
      </c>
    </row>
    <row r="286" spans="1:11" ht="12" customHeight="1" x14ac:dyDescent="0.2">
      <c r="A286" t="s">
        <v>408</v>
      </c>
      <c r="B286" s="18">
        <v>44686</v>
      </c>
      <c r="C286" s="6" t="s">
        <v>168</v>
      </c>
      <c r="D286" s="9">
        <v>142685712</v>
      </c>
      <c r="E286" s="3">
        <v>5540246182684</v>
      </c>
      <c r="F286" s="3" t="str">
        <f>VLOOKUP(E286,'Catégorie des articles'!$A$2:$E$163,4,FALSE)</f>
        <v>BOULANGERIE</v>
      </c>
      <c r="G286" s="23">
        <v>44700</v>
      </c>
      <c r="H286" s="9">
        <v>232</v>
      </c>
      <c r="I286" s="25">
        <f>IFERROR(VLOOKUP(A286,Réception!$A$2:$G$2159,7,FALSE),"0")</f>
        <v>209</v>
      </c>
      <c r="J286">
        <f t="shared" si="8"/>
        <v>0.90086206896551724</v>
      </c>
      <c r="K286" s="31">
        <f t="shared" si="9"/>
        <v>0.90086206896551724</v>
      </c>
    </row>
    <row r="287" spans="1:11" ht="12" customHeight="1" x14ac:dyDescent="0.2">
      <c r="A287" t="s">
        <v>409</v>
      </c>
      <c r="B287" s="17">
        <v>44686</v>
      </c>
      <c r="C287" s="6" t="s">
        <v>168</v>
      </c>
      <c r="D287" s="7">
        <v>142685712</v>
      </c>
      <c r="E287" s="3">
        <v>5540246183844</v>
      </c>
      <c r="F287" s="3" t="str">
        <f>VLOOKUP(E287,'Catégorie des articles'!$A$2:$E$163,4,FALSE)</f>
        <v>BOULANGERIE</v>
      </c>
      <c r="G287" s="22">
        <v>44700</v>
      </c>
      <c r="H287" s="7">
        <v>93</v>
      </c>
      <c r="I287" s="25">
        <f>IFERROR(VLOOKUP(A287,Réception!$A$2:$G$2159,7,FALSE),"0")</f>
        <v>75</v>
      </c>
      <c r="J287">
        <f t="shared" si="8"/>
        <v>0.80645161290322576</v>
      </c>
      <c r="K287" s="31">
        <f t="shared" si="9"/>
        <v>0.80645161290322576</v>
      </c>
    </row>
    <row r="288" spans="1:11" ht="12" customHeight="1" x14ac:dyDescent="0.2">
      <c r="A288" t="s">
        <v>410</v>
      </c>
      <c r="B288" s="17">
        <v>44686</v>
      </c>
      <c r="C288" s="6" t="s">
        <v>168</v>
      </c>
      <c r="D288" s="7">
        <v>142685714</v>
      </c>
      <c r="E288" s="3">
        <v>5540246192505</v>
      </c>
      <c r="F288" s="3" t="str">
        <f>VLOOKUP(E288,'Catégorie des articles'!$A$2:$E$163,4,FALSE)</f>
        <v>MIX LEGUMES</v>
      </c>
      <c r="G288" s="22">
        <v>44696</v>
      </c>
      <c r="H288" s="7">
        <v>18338</v>
      </c>
      <c r="I288" s="25">
        <f>IFERROR(VLOOKUP(A288,Réception!$A$2:$G$2159,7,FALSE),"0")</f>
        <v>18375</v>
      </c>
      <c r="J288">
        <f t="shared" si="8"/>
        <v>1.0020176682299051</v>
      </c>
      <c r="K288" s="31">
        <f t="shared" si="9"/>
        <v>1.0020176682299051</v>
      </c>
    </row>
    <row r="289" spans="1:11" ht="12" customHeight="1" x14ac:dyDescent="0.2">
      <c r="A289" t="s">
        <v>2160</v>
      </c>
      <c r="B289" s="18">
        <v>44688</v>
      </c>
      <c r="C289" s="6" t="s">
        <v>169</v>
      </c>
      <c r="D289" s="9">
        <v>142685722</v>
      </c>
      <c r="E289" s="3">
        <v>5540246173686</v>
      </c>
      <c r="F289" s="3" t="str">
        <f>VLOOKUP(E289,'Catégorie des articles'!$A$2:$E$163,4,FALSE)</f>
        <v>EMBALLAGES</v>
      </c>
      <c r="G289" s="23">
        <v>44724</v>
      </c>
      <c r="H289" s="9">
        <v>502</v>
      </c>
      <c r="I289" s="25">
        <f>IFERROR(VLOOKUP(A289,Réception!$A$2:$G$2159,7,FALSE),"0")</f>
        <v>279</v>
      </c>
      <c r="J289">
        <f t="shared" si="8"/>
        <v>0.55577689243027883</v>
      </c>
      <c r="K289" s="31">
        <f t="shared" si="9"/>
        <v>0.55577689243027883</v>
      </c>
    </row>
    <row r="290" spans="1:11" ht="12" customHeight="1" x14ac:dyDescent="0.2">
      <c r="A290" t="s">
        <v>411</v>
      </c>
      <c r="B290" s="17">
        <v>44689</v>
      </c>
      <c r="C290" s="6" t="s">
        <v>168</v>
      </c>
      <c r="D290" s="7">
        <v>142685732</v>
      </c>
      <c r="E290" s="3">
        <v>5540246172539</v>
      </c>
      <c r="F290" s="3" t="str">
        <f>VLOOKUP(E290,'Catégorie des articles'!$A$2:$E$163,4,FALSE)</f>
        <v>CREMERIE</v>
      </c>
      <c r="G290" s="22">
        <v>44691</v>
      </c>
      <c r="H290" s="7">
        <v>47</v>
      </c>
      <c r="I290" s="25">
        <f>IFERROR(VLOOKUP(A290,Réception!$A$2:$G$2159,7,FALSE),"0")</f>
        <v>47</v>
      </c>
      <c r="J290">
        <f t="shared" si="8"/>
        <v>1</v>
      </c>
      <c r="K290" s="31">
        <f t="shared" si="9"/>
        <v>1</v>
      </c>
    </row>
    <row r="291" spans="1:11" ht="12" customHeight="1" x14ac:dyDescent="0.2">
      <c r="A291" t="s">
        <v>412</v>
      </c>
      <c r="B291" s="18">
        <v>44689</v>
      </c>
      <c r="C291" s="6" t="s">
        <v>168</v>
      </c>
      <c r="D291" s="9">
        <v>142685732</v>
      </c>
      <c r="E291" s="3">
        <v>5540246172978</v>
      </c>
      <c r="F291" s="3" t="str">
        <f>VLOOKUP(E291,'Catégorie des articles'!$A$2:$E$163,4,FALSE)</f>
        <v>CREMERIE</v>
      </c>
      <c r="G291" s="23">
        <v>44691</v>
      </c>
      <c r="H291" s="9">
        <v>1253</v>
      </c>
      <c r="I291" s="25">
        <f>IFERROR(VLOOKUP(A291,Réception!$A$2:$G$2159,7,FALSE),"0")</f>
        <v>585</v>
      </c>
      <c r="J291">
        <f t="shared" si="8"/>
        <v>0.46687948922585792</v>
      </c>
      <c r="K291" s="31">
        <f t="shared" si="9"/>
        <v>0.46687948922585792</v>
      </c>
    </row>
    <row r="292" spans="1:11" ht="12" customHeight="1" x14ac:dyDescent="0.2">
      <c r="A292" t="s">
        <v>413</v>
      </c>
      <c r="B292" s="18">
        <v>44689</v>
      </c>
      <c r="C292" s="6" t="s">
        <v>168</v>
      </c>
      <c r="D292" s="9">
        <v>142685732</v>
      </c>
      <c r="E292" s="3">
        <v>5540246174174</v>
      </c>
      <c r="F292" s="3" t="str">
        <f>VLOOKUP(E292,'Catégorie des articles'!$A$2:$E$163,4,FALSE)</f>
        <v>CREMERIE</v>
      </c>
      <c r="G292" s="23">
        <v>44691</v>
      </c>
      <c r="H292" s="9">
        <v>464</v>
      </c>
      <c r="I292" s="25">
        <f>IFERROR(VLOOKUP(A292,Réception!$A$2:$G$2159,7,FALSE),"0")</f>
        <v>464</v>
      </c>
      <c r="J292">
        <f t="shared" si="8"/>
        <v>1</v>
      </c>
      <c r="K292" s="31">
        <f t="shared" si="9"/>
        <v>1</v>
      </c>
    </row>
    <row r="293" spans="1:11" ht="12" customHeight="1" x14ac:dyDescent="0.2">
      <c r="A293" t="s">
        <v>414</v>
      </c>
      <c r="B293" s="18">
        <v>44689</v>
      </c>
      <c r="C293" s="6" t="s">
        <v>168</v>
      </c>
      <c r="D293" s="9">
        <v>142685733</v>
      </c>
      <c r="E293" s="3">
        <v>5540246171933</v>
      </c>
      <c r="F293" s="3" t="str">
        <f>VLOOKUP(E293,'Catégorie des articles'!$A$2:$E$163,4,FALSE)</f>
        <v>CREMERIE</v>
      </c>
      <c r="G293" s="23">
        <v>44691</v>
      </c>
      <c r="H293" s="9">
        <v>669</v>
      </c>
      <c r="I293" s="25">
        <f>IFERROR(VLOOKUP(A293,Réception!$A$2:$G$2159,7,FALSE),"0")</f>
        <v>669</v>
      </c>
      <c r="J293">
        <f t="shared" si="8"/>
        <v>1</v>
      </c>
      <c r="K293" s="31">
        <f t="shared" si="9"/>
        <v>1</v>
      </c>
    </row>
    <row r="294" spans="1:11" ht="12" customHeight="1" x14ac:dyDescent="0.2">
      <c r="A294" t="s">
        <v>415</v>
      </c>
      <c r="B294" s="17">
        <v>44689</v>
      </c>
      <c r="C294" s="6" t="s">
        <v>168</v>
      </c>
      <c r="D294" s="7">
        <v>142685733</v>
      </c>
      <c r="E294" s="3">
        <v>5540246176294</v>
      </c>
      <c r="F294" s="3" t="str">
        <f>VLOOKUP(E294,'Catégorie des articles'!$A$2:$E$163,4,FALSE)</f>
        <v>CREMERIE</v>
      </c>
      <c r="G294" s="22">
        <v>44691</v>
      </c>
      <c r="H294" s="7">
        <v>1485</v>
      </c>
      <c r="I294" s="25">
        <f>IFERROR(VLOOKUP(A294,Réception!$A$2:$G$2159,7,FALSE),"0")</f>
        <v>1485</v>
      </c>
      <c r="J294">
        <f t="shared" si="8"/>
        <v>1</v>
      </c>
      <c r="K294" s="31">
        <f t="shared" si="9"/>
        <v>1</v>
      </c>
    </row>
    <row r="295" spans="1:11" ht="12" customHeight="1" x14ac:dyDescent="0.2">
      <c r="A295" t="s">
        <v>416</v>
      </c>
      <c r="B295" s="18">
        <v>44689</v>
      </c>
      <c r="C295" s="6" t="s">
        <v>168</v>
      </c>
      <c r="D295" s="9">
        <v>142685733</v>
      </c>
      <c r="E295" s="3">
        <v>5540246176295</v>
      </c>
      <c r="F295" s="3" t="str">
        <f>VLOOKUP(E295,'Catégorie des articles'!$A$2:$E$163,4,FALSE)</f>
        <v>CREMERIE</v>
      </c>
      <c r="G295" s="23">
        <v>44691</v>
      </c>
      <c r="H295" s="9">
        <v>5940</v>
      </c>
      <c r="I295" s="25">
        <f>IFERROR(VLOOKUP(A295,Réception!$A$2:$G$2159,7,FALSE),"0")</f>
        <v>5940</v>
      </c>
      <c r="J295">
        <f t="shared" si="8"/>
        <v>1</v>
      </c>
      <c r="K295" s="31">
        <f t="shared" si="9"/>
        <v>1</v>
      </c>
    </row>
    <row r="296" spans="1:11" ht="12" customHeight="1" x14ac:dyDescent="0.2">
      <c r="A296" t="s">
        <v>417</v>
      </c>
      <c r="B296" s="17">
        <v>44689</v>
      </c>
      <c r="C296" s="6" t="s">
        <v>168</v>
      </c>
      <c r="D296" s="7">
        <v>142685733</v>
      </c>
      <c r="E296" s="3">
        <v>5540246187987</v>
      </c>
      <c r="F296" s="3" t="str">
        <f>VLOOKUP(E296,'Catégorie des articles'!$A$2:$E$163,4,FALSE)</f>
        <v>CREMERIE</v>
      </c>
      <c r="G296" s="22">
        <v>44691</v>
      </c>
      <c r="H296" s="7">
        <v>3341</v>
      </c>
      <c r="I296" s="25">
        <f>IFERROR(VLOOKUP(A296,Réception!$A$2:$G$2159,7,FALSE),"0")</f>
        <v>3341</v>
      </c>
      <c r="J296">
        <f t="shared" si="8"/>
        <v>1</v>
      </c>
      <c r="K296" s="31">
        <f t="shared" si="9"/>
        <v>1</v>
      </c>
    </row>
    <row r="297" spans="1:11" ht="12" customHeight="1" x14ac:dyDescent="0.2">
      <c r="A297" t="s">
        <v>418</v>
      </c>
      <c r="B297" s="18">
        <v>44689</v>
      </c>
      <c r="C297" s="6" t="s">
        <v>168</v>
      </c>
      <c r="D297" s="9">
        <v>142685736</v>
      </c>
      <c r="E297" s="3">
        <v>5540246188200</v>
      </c>
      <c r="F297" s="3" t="str">
        <f>VLOOKUP(E297,'Catégorie des articles'!$A$2:$E$163,4,FALSE)</f>
        <v>CREMERIE</v>
      </c>
      <c r="G297" s="23">
        <v>44690</v>
      </c>
      <c r="H297" s="9">
        <v>1856</v>
      </c>
      <c r="I297" s="25">
        <f>IFERROR(VLOOKUP(A297,Réception!$A$2:$G$2159,7,FALSE),"0")</f>
        <v>1856</v>
      </c>
      <c r="J297">
        <f t="shared" si="8"/>
        <v>1</v>
      </c>
      <c r="K297" s="31">
        <f t="shared" si="9"/>
        <v>1</v>
      </c>
    </row>
    <row r="298" spans="1:11" ht="12" customHeight="1" x14ac:dyDescent="0.2">
      <c r="A298" t="s">
        <v>419</v>
      </c>
      <c r="B298" s="18">
        <v>44689</v>
      </c>
      <c r="C298" s="6" t="s">
        <v>168</v>
      </c>
      <c r="D298" s="9">
        <v>142685739</v>
      </c>
      <c r="E298" s="3">
        <v>5540246175047</v>
      </c>
      <c r="F298" s="3" t="str">
        <f>VLOOKUP(E298,'Catégorie des articles'!$A$2:$E$163,4,FALSE)</f>
        <v>CREMERIE</v>
      </c>
      <c r="G298" s="23">
        <v>44700</v>
      </c>
      <c r="H298" s="9">
        <v>279</v>
      </c>
      <c r="I298" s="25">
        <f>IFERROR(VLOOKUP(A298,Réception!$A$2:$G$2159,7,FALSE),"0")</f>
        <v>279</v>
      </c>
      <c r="J298">
        <f t="shared" si="8"/>
        <v>1</v>
      </c>
      <c r="K298" s="31">
        <f t="shared" si="9"/>
        <v>1</v>
      </c>
    </row>
    <row r="299" spans="1:11" ht="12" customHeight="1" x14ac:dyDescent="0.2">
      <c r="A299" t="s">
        <v>420</v>
      </c>
      <c r="B299" s="17">
        <v>44689</v>
      </c>
      <c r="C299" s="6" t="s">
        <v>168</v>
      </c>
      <c r="D299" s="7">
        <v>142685739</v>
      </c>
      <c r="E299" s="3">
        <v>5540246175049</v>
      </c>
      <c r="F299" s="3" t="str">
        <f>VLOOKUP(E299,'Catégorie des articles'!$A$2:$E$163,4,FALSE)</f>
        <v>CREMERIE</v>
      </c>
      <c r="G299" s="22">
        <v>44700</v>
      </c>
      <c r="H299" s="7">
        <v>557</v>
      </c>
      <c r="I299" s="25">
        <f>IFERROR(VLOOKUP(A299,Réception!$A$2:$G$2159,7,FALSE),"0")</f>
        <v>557</v>
      </c>
      <c r="J299">
        <f t="shared" si="8"/>
        <v>1</v>
      </c>
      <c r="K299" s="31">
        <f t="shared" si="9"/>
        <v>1</v>
      </c>
    </row>
    <row r="300" spans="1:11" ht="12" customHeight="1" x14ac:dyDescent="0.2">
      <c r="A300" t="s">
        <v>421</v>
      </c>
      <c r="B300" s="18">
        <v>44689</v>
      </c>
      <c r="C300" s="6" t="s">
        <v>168</v>
      </c>
      <c r="D300" s="9">
        <v>142685739</v>
      </c>
      <c r="E300" s="3">
        <v>5540246175050</v>
      </c>
      <c r="F300" s="3" t="str">
        <f>VLOOKUP(E300,'Catégorie des articles'!$A$2:$E$163,4,FALSE)</f>
        <v>CREMERIE</v>
      </c>
      <c r="G300" s="23">
        <v>44700</v>
      </c>
      <c r="H300" s="9">
        <v>557</v>
      </c>
      <c r="I300" s="25">
        <f>IFERROR(VLOOKUP(A300,Réception!$A$2:$G$2159,7,FALSE),"0")</f>
        <v>557</v>
      </c>
      <c r="J300">
        <f t="shared" si="8"/>
        <v>1</v>
      </c>
      <c r="K300" s="31">
        <f t="shared" si="9"/>
        <v>1</v>
      </c>
    </row>
    <row r="301" spans="1:11" ht="12" customHeight="1" x14ac:dyDescent="0.2">
      <c r="A301" t="s">
        <v>422</v>
      </c>
      <c r="B301" s="17">
        <v>44689</v>
      </c>
      <c r="C301" s="6" t="s">
        <v>168</v>
      </c>
      <c r="D301" s="7">
        <v>142685739</v>
      </c>
      <c r="E301" s="3">
        <v>5540246190743</v>
      </c>
      <c r="F301" s="3" t="str">
        <f>VLOOKUP(E301,'Catégorie des articles'!$A$2:$E$163,4,FALSE)</f>
        <v>CREMERIE</v>
      </c>
      <c r="G301" s="22">
        <v>44700</v>
      </c>
      <c r="H301" s="7">
        <v>418</v>
      </c>
      <c r="I301" s="25">
        <f>IFERROR(VLOOKUP(A301,Réception!$A$2:$G$2159,7,FALSE),"0")</f>
        <v>251</v>
      </c>
      <c r="J301">
        <f t="shared" si="8"/>
        <v>0.6004784688995215</v>
      </c>
      <c r="K301" s="31">
        <f t="shared" si="9"/>
        <v>0.6004784688995215</v>
      </c>
    </row>
    <row r="302" spans="1:11" ht="12" customHeight="1" x14ac:dyDescent="0.2">
      <c r="A302" t="s">
        <v>423</v>
      </c>
      <c r="B302" s="18">
        <v>44689</v>
      </c>
      <c r="C302" s="6" t="s">
        <v>168</v>
      </c>
      <c r="D302" s="9">
        <v>142685740</v>
      </c>
      <c r="E302" s="3">
        <v>5540246171796</v>
      </c>
      <c r="F302" s="3" t="str">
        <f>VLOOKUP(E302,'Catégorie des articles'!$A$2:$E$163,4,FALSE)</f>
        <v>CREMERIE</v>
      </c>
      <c r="G302" s="23">
        <v>44693</v>
      </c>
      <c r="H302" s="9">
        <v>1123</v>
      </c>
      <c r="I302" s="25">
        <f>IFERROR(VLOOKUP(A302,Réception!$A$2:$G$2159,7,FALSE),"0")</f>
        <v>1123</v>
      </c>
      <c r="J302">
        <f t="shared" si="8"/>
        <v>1</v>
      </c>
      <c r="K302" s="31">
        <f t="shared" si="9"/>
        <v>1</v>
      </c>
    </row>
    <row r="303" spans="1:11" ht="12" customHeight="1" x14ac:dyDescent="0.2">
      <c r="A303" t="s">
        <v>424</v>
      </c>
      <c r="B303" s="17">
        <v>44690</v>
      </c>
      <c r="C303" s="6" t="s">
        <v>168</v>
      </c>
      <c r="D303" s="7">
        <v>142685759</v>
      </c>
      <c r="E303" s="3">
        <v>5540246171933</v>
      </c>
      <c r="F303" s="3" t="str">
        <f>VLOOKUP(E303,'Catégorie des articles'!$A$2:$E$163,4,FALSE)</f>
        <v>CREMERIE</v>
      </c>
      <c r="G303" s="22">
        <v>44693</v>
      </c>
      <c r="H303" s="7">
        <v>279</v>
      </c>
      <c r="I303" s="25">
        <f>IFERROR(VLOOKUP(A303,Réception!$A$2:$G$2159,7,FALSE),"0")</f>
        <v>223</v>
      </c>
      <c r="J303">
        <f t="shared" si="8"/>
        <v>0.79928315412186379</v>
      </c>
      <c r="K303" s="31">
        <f t="shared" si="9"/>
        <v>0.79928315412186379</v>
      </c>
    </row>
    <row r="304" spans="1:11" ht="12" customHeight="1" x14ac:dyDescent="0.2">
      <c r="A304" t="s">
        <v>425</v>
      </c>
      <c r="B304" s="17">
        <v>44690</v>
      </c>
      <c r="C304" s="6" t="s">
        <v>168</v>
      </c>
      <c r="D304" s="7">
        <v>142685759</v>
      </c>
      <c r="E304" s="3">
        <v>5540246188200</v>
      </c>
      <c r="F304" s="3" t="str">
        <f>VLOOKUP(E304,'Catégorie des articles'!$A$2:$E$163,4,FALSE)</f>
        <v>CREMERIE</v>
      </c>
      <c r="G304" s="22">
        <v>44693</v>
      </c>
      <c r="H304" s="7">
        <v>1485</v>
      </c>
      <c r="I304" s="25">
        <f>IFERROR(VLOOKUP(A304,Réception!$A$2:$G$2159,7,FALSE),"0")</f>
        <v>1485</v>
      </c>
      <c r="J304">
        <f t="shared" si="8"/>
        <v>1</v>
      </c>
      <c r="K304" s="31">
        <f t="shared" si="9"/>
        <v>1</v>
      </c>
    </row>
    <row r="305" spans="1:11" ht="12" customHeight="1" x14ac:dyDescent="0.2">
      <c r="A305" t="s">
        <v>426</v>
      </c>
      <c r="B305" s="17">
        <v>44690</v>
      </c>
      <c r="C305" s="6" t="s">
        <v>168</v>
      </c>
      <c r="D305" s="7">
        <v>142685777</v>
      </c>
      <c r="E305" s="3">
        <v>5540246184617</v>
      </c>
      <c r="F305" s="3" t="str">
        <f>VLOOKUP(E305,'Catégorie des articles'!$A$2:$E$163,4,FALSE)</f>
        <v>MIX LEGUMES</v>
      </c>
      <c r="G305" s="22">
        <v>44690</v>
      </c>
      <c r="H305" s="7">
        <v>22922</v>
      </c>
      <c r="I305" s="25">
        <f>IFERROR(VLOOKUP(A305,Réception!$A$2:$G$2159,7,FALSE),"0")</f>
        <v>22922</v>
      </c>
      <c r="J305">
        <f t="shared" si="8"/>
        <v>1</v>
      </c>
      <c r="K305" s="31">
        <f t="shared" si="9"/>
        <v>1</v>
      </c>
    </row>
    <row r="306" spans="1:11" ht="12" customHeight="1" x14ac:dyDescent="0.2">
      <c r="A306" t="s">
        <v>427</v>
      </c>
      <c r="B306" s="18">
        <v>44690</v>
      </c>
      <c r="C306" s="6" t="s">
        <v>168</v>
      </c>
      <c r="D306" s="9">
        <v>142685780</v>
      </c>
      <c r="E306" s="3">
        <v>5540246186351</v>
      </c>
      <c r="F306" s="3" t="str">
        <f>VLOOKUP(E306,'Catégorie des articles'!$A$2:$E$163,4,FALSE)</f>
        <v>MIX LEGUMES</v>
      </c>
      <c r="G306" s="23">
        <v>44698</v>
      </c>
      <c r="H306" s="9">
        <v>564</v>
      </c>
      <c r="I306" s="25">
        <f>IFERROR(VLOOKUP(A306,Réception!$A$2:$G$2159,7,FALSE),"0")</f>
        <v>564</v>
      </c>
      <c r="J306">
        <f t="shared" si="8"/>
        <v>1</v>
      </c>
      <c r="K306" s="31">
        <f t="shared" si="9"/>
        <v>1</v>
      </c>
    </row>
    <row r="307" spans="1:11" ht="12" customHeight="1" x14ac:dyDescent="0.2">
      <c r="A307" t="s">
        <v>428</v>
      </c>
      <c r="B307" s="17">
        <v>44690</v>
      </c>
      <c r="C307" s="6" t="s">
        <v>168</v>
      </c>
      <c r="D307" s="7">
        <v>142685780</v>
      </c>
      <c r="E307" s="3">
        <v>5540246186352</v>
      </c>
      <c r="F307" s="3" t="str">
        <f>VLOOKUP(E307,'Catégorie des articles'!$A$2:$E$163,4,FALSE)</f>
        <v>MIX LEGUMES</v>
      </c>
      <c r="G307" s="22">
        <v>44698</v>
      </c>
      <c r="H307" s="7">
        <v>1880</v>
      </c>
      <c r="I307" s="25">
        <f>IFERROR(VLOOKUP(A307,Réception!$A$2:$G$2159,7,FALSE),"0")</f>
        <v>1880</v>
      </c>
      <c r="J307">
        <f t="shared" si="8"/>
        <v>1</v>
      </c>
      <c r="K307" s="31">
        <f t="shared" si="9"/>
        <v>1</v>
      </c>
    </row>
    <row r="308" spans="1:11" ht="12" customHeight="1" x14ac:dyDescent="0.2">
      <c r="A308" t="s">
        <v>429</v>
      </c>
      <c r="B308" s="18">
        <v>44690</v>
      </c>
      <c r="C308" s="6" t="s">
        <v>168</v>
      </c>
      <c r="D308" s="9">
        <v>142685783</v>
      </c>
      <c r="E308" s="3">
        <v>5540246170256</v>
      </c>
      <c r="F308" s="3" t="str">
        <f>VLOOKUP(E308,'Catégorie des articles'!$A$2:$E$163,4,FALSE)</f>
        <v>BOULANGERIE</v>
      </c>
      <c r="G308" s="23">
        <v>44699</v>
      </c>
      <c r="H308" s="9">
        <v>3527</v>
      </c>
      <c r="I308" s="25">
        <f>IFERROR(VLOOKUP(A308,Réception!$A$2:$G$2159,7,FALSE),"0")</f>
        <v>3527</v>
      </c>
      <c r="J308">
        <f t="shared" si="8"/>
        <v>1</v>
      </c>
      <c r="K308" s="31">
        <f t="shared" si="9"/>
        <v>1</v>
      </c>
    </row>
    <row r="309" spans="1:11" ht="12" customHeight="1" x14ac:dyDescent="0.2">
      <c r="A309" t="s">
        <v>430</v>
      </c>
      <c r="B309" s="17">
        <v>44690</v>
      </c>
      <c r="C309" s="6" t="s">
        <v>168</v>
      </c>
      <c r="D309" s="7">
        <v>142685783</v>
      </c>
      <c r="E309" s="3">
        <v>5540246171888</v>
      </c>
      <c r="F309" s="3" t="str">
        <f>VLOOKUP(E309,'Catégorie des articles'!$A$2:$E$163,4,FALSE)</f>
        <v>BOULANGERIE</v>
      </c>
      <c r="G309" s="22">
        <v>44699</v>
      </c>
      <c r="H309" s="7">
        <v>260</v>
      </c>
      <c r="I309" s="25">
        <f>IFERROR(VLOOKUP(A309,Réception!$A$2:$G$2159,7,FALSE),"0")</f>
        <v>221</v>
      </c>
      <c r="J309">
        <f t="shared" si="8"/>
        <v>0.85</v>
      </c>
      <c r="K309" s="31">
        <f t="shared" si="9"/>
        <v>0.85</v>
      </c>
    </row>
    <row r="310" spans="1:11" ht="12" customHeight="1" x14ac:dyDescent="0.2">
      <c r="A310" t="s">
        <v>2161</v>
      </c>
      <c r="B310" s="18">
        <v>44690</v>
      </c>
      <c r="C310" s="6" t="s">
        <v>169</v>
      </c>
      <c r="D310" s="9">
        <v>142685793</v>
      </c>
      <c r="E310" s="3">
        <v>5540246190092</v>
      </c>
      <c r="F310" s="3" t="str">
        <f>VLOOKUP(E310,'Catégorie des articles'!$A$2:$E$163,4,FALSE)</f>
        <v>EMBALLAGES</v>
      </c>
      <c r="G310" s="23">
        <v>44724</v>
      </c>
      <c r="H310" s="9">
        <v>116</v>
      </c>
      <c r="I310" s="25">
        <f>IFERROR(VLOOKUP(A310,Réception!$A$2:$G$2159,7,FALSE),"0")</f>
        <v>116</v>
      </c>
      <c r="J310">
        <f t="shared" si="8"/>
        <v>1</v>
      </c>
      <c r="K310" s="31">
        <f t="shared" si="9"/>
        <v>1</v>
      </c>
    </row>
    <row r="311" spans="1:11" ht="12" customHeight="1" x14ac:dyDescent="0.2">
      <c r="A311" t="s">
        <v>431</v>
      </c>
      <c r="B311" s="18">
        <v>44691</v>
      </c>
      <c r="C311" s="6" t="s">
        <v>168</v>
      </c>
      <c r="D311" s="9">
        <v>142685797</v>
      </c>
      <c r="E311" s="3">
        <v>5540246171933</v>
      </c>
      <c r="F311" s="3" t="str">
        <f>VLOOKUP(E311,'Catégorie des articles'!$A$2:$E$163,4,FALSE)</f>
        <v>CREMERIE</v>
      </c>
      <c r="G311" s="23">
        <v>44696</v>
      </c>
      <c r="H311" s="9">
        <v>836</v>
      </c>
      <c r="I311" s="25">
        <f>IFERROR(VLOOKUP(A311,Réception!$A$2:$G$2159,7,FALSE),"0")</f>
        <v>836</v>
      </c>
      <c r="J311">
        <f t="shared" si="8"/>
        <v>1</v>
      </c>
      <c r="K311" s="31">
        <f t="shared" si="9"/>
        <v>1</v>
      </c>
    </row>
    <row r="312" spans="1:11" ht="12" customHeight="1" x14ac:dyDescent="0.2">
      <c r="A312" t="s">
        <v>432</v>
      </c>
      <c r="B312" s="18">
        <v>44691</v>
      </c>
      <c r="C312" s="6" t="s">
        <v>168</v>
      </c>
      <c r="D312" s="9">
        <v>142685798</v>
      </c>
      <c r="E312" s="3">
        <v>5540246188175</v>
      </c>
      <c r="F312" s="3" t="str">
        <f>VLOOKUP(E312,'Catégorie des articles'!$A$2:$E$163,4,FALSE)</f>
        <v>CREMERIE</v>
      </c>
      <c r="G312" s="23">
        <v>44696</v>
      </c>
      <c r="H312" s="9">
        <v>93</v>
      </c>
      <c r="I312" s="25">
        <f>IFERROR(VLOOKUP(A312,Réception!$A$2:$G$2159,7,FALSE),"0")</f>
        <v>93</v>
      </c>
      <c r="J312">
        <f t="shared" si="8"/>
        <v>1</v>
      </c>
      <c r="K312" s="31">
        <f t="shared" si="9"/>
        <v>1</v>
      </c>
    </row>
    <row r="313" spans="1:11" ht="12" customHeight="1" x14ac:dyDescent="0.2">
      <c r="A313" t="s">
        <v>433</v>
      </c>
      <c r="B313" s="17">
        <v>44691</v>
      </c>
      <c r="C313" s="6" t="s">
        <v>168</v>
      </c>
      <c r="D313" s="7">
        <v>142685798</v>
      </c>
      <c r="E313" s="3">
        <v>5540246192102</v>
      </c>
      <c r="F313" s="3" t="str">
        <f>VLOOKUP(E313,'Catégorie des articles'!$A$2:$E$163,4,FALSE)</f>
        <v>CREMERIE</v>
      </c>
      <c r="G313" s="22">
        <v>44696</v>
      </c>
      <c r="H313" s="7">
        <v>4009</v>
      </c>
      <c r="I313" s="25">
        <f>IFERROR(VLOOKUP(A313,Réception!$A$2:$G$2159,7,FALSE),"0")</f>
        <v>4009</v>
      </c>
      <c r="J313">
        <f t="shared" si="8"/>
        <v>1</v>
      </c>
      <c r="K313" s="31">
        <f t="shared" si="9"/>
        <v>1</v>
      </c>
    </row>
    <row r="314" spans="1:11" ht="12" customHeight="1" x14ac:dyDescent="0.2">
      <c r="A314" t="s">
        <v>434</v>
      </c>
      <c r="B314" s="17">
        <v>44691</v>
      </c>
      <c r="C314" s="6" t="s">
        <v>168</v>
      </c>
      <c r="D314" s="7">
        <v>142685802</v>
      </c>
      <c r="E314" s="3">
        <v>5540246171759</v>
      </c>
      <c r="F314" s="3" t="str">
        <f>VLOOKUP(E314,'Catégorie des articles'!$A$2:$E$163,4,FALSE)</f>
        <v>MIX LEGUMES</v>
      </c>
      <c r="G314" s="22">
        <v>44697</v>
      </c>
      <c r="H314" s="7">
        <v>6264</v>
      </c>
      <c r="I314" s="25">
        <f>IFERROR(VLOOKUP(A314,Réception!$A$2:$G$2159,7,FALSE),"0")</f>
        <v>6264</v>
      </c>
      <c r="J314">
        <f t="shared" si="8"/>
        <v>1</v>
      </c>
      <c r="K314" s="31">
        <f t="shared" si="9"/>
        <v>1</v>
      </c>
    </row>
    <row r="315" spans="1:11" ht="12" customHeight="1" x14ac:dyDescent="0.2">
      <c r="A315" t="s">
        <v>435</v>
      </c>
      <c r="B315" s="18">
        <v>44691</v>
      </c>
      <c r="C315" s="6" t="s">
        <v>168</v>
      </c>
      <c r="D315" s="9">
        <v>142685802</v>
      </c>
      <c r="E315" s="3">
        <v>5540246177132</v>
      </c>
      <c r="F315" s="3" t="str">
        <f>VLOOKUP(E315,'Catégorie des articles'!$A$2:$E$163,4,FALSE)</f>
        <v>MIX LEGUMES</v>
      </c>
      <c r="G315" s="23">
        <v>44697</v>
      </c>
      <c r="H315" s="9">
        <v>7888</v>
      </c>
      <c r="I315" s="25">
        <f>IFERROR(VLOOKUP(A315,Réception!$A$2:$G$2159,7,FALSE),"0")</f>
        <v>7888</v>
      </c>
      <c r="J315">
        <f t="shared" si="8"/>
        <v>1</v>
      </c>
      <c r="K315" s="31">
        <f t="shared" si="9"/>
        <v>1</v>
      </c>
    </row>
    <row r="316" spans="1:11" ht="12" customHeight="1" x14ac:dyDescent="0.2">
      <c r="A316" t="s">
        <v>436</v>
      </c>
      <c r="B316" s="17">
        <v>44691</v>
      </c>
      <c r="C316" s="6" t="s">
        <v>168</v>
      </c>
      <c r="D316" s="7">
        <v>142685802</v>
      </c>
      <c r="E316" s="3">
        <v>5540246177133</v>
      </c>
      <c r="F316" s="3" t="str">
        <f>VLOOKUP(E316,'Catégorie des articles'!$A$2:$E$163,4,FALSE)</f>
        <v>MIX LEGUMES</v>
      </c>
      <c r="G316" s="22">
        <v>44697</v>
      </c>
      <c r="H316" s="7">
        <v>6125</v>
      </c>
      <c r="I316" s="25">
        <f>IFERROR(VLOOKUP(A316,Réception!$A$2:$G$2159,7,FALSE),"0")</f>
        <v>6125</v>
      </c>
      <c r="J316">
        <f t="shared" si="8"/>
        <v>1</v>
      </c>
      <c r="K316" s="31">
        <f t="shared" si="9"/>
        <v>1</v>
      </c>
    </row>
    <row r="317" spans="1:11" ht="12" customHeight="1" x14ac:dyDescent="0.2">
      <c r="A317" t="s">
        <v>437</v>
      </c>
      <c r="B317" s="17">
        <v>44691</v>
      </c>
      <c r="C317" s="6" t="s">
        <v>168</v>
      </c>
      <c r="D317" s="7">
        <v>142685807</v>
      </c>
      <c r="E317" s="3">
        <v>5540246188583</v>
      </c>
      <c r="F317" s="3" t="str">
        <f>VLOOKUP(E317,'Catégorie des articles'!$A$2:$E$163,4,FALSE)</f>
        <v>BOULANGERIE</v>
      </c>
      <c r="G317" s="22">
        <v>44699</v>
      </c>
      <c r="H317" s="7">
        <v>2784</v>
      </c>
      <c r="I317" s="25">
        <f>IFERROR(VLOOKUP(A317,Réception!$A$2:$G$2159,7,FALSE),"0")</f>
        <v>2784</v>
      </c>
      <c r="J317">
        <f t="shared" si="8"/>
        <v>1</v>
      </c>
      <c r="K317" s="31">
        <f t="shared" si="9"/>
        <v>1</v>
      </c>
    </row>
    <row r="318" spans="1:11" ht="12" customHeight="1" x14ac:dyDescent="0.2">
      <c r="A318" t="s">
        <v>2162</v>
      </c>
      <c r="B318" s="17">
        <v>44691</v>
      </c>
      <c r="C318" s="6" t="s">
        <v>169</v>
      </c>
      <c r="D318" s="7">
        <v>142685811</v>
      </c>
      <c r="E318" s="3">
        <v>5540246192264</v>
      </c>
      <c r="F318" s="3" t="str">
        <f>VLOOKUP(E318,'Catégorie des articles'!$A$2:$E$163,4,FALSE)</f>
        <v>CREMERIE</v>
      </c>
      <c r="G318" s="22">
        <v>44724</v>
      </c>
      <c r="H318" s="7">
        <v>483</v>
      </c>
      <c r="I318" s="25">
        <f>IFERROR(VLOOKUP(A318,Réception!$A$2:$G$2159,7,FALSE),"0")</f>
        <v>483</v>
      </c>
      <c r="J318">
        <f t="shared" si="8"/>
        <v>1</v>
      </c>
      <c r="K318" s="31">
        <f t="shared" si="9"/>
        <v>1</v>
      </c>
    </row>
    <row r="319" spans="1:11" ht="12" customHeight="1" x14ac:dyDescent="0.2">
      <c r="A319" t="s">
        <v>2163</v>
      </c>
      <c r="B319" s="18">
        <v>44691</v>
      </c>
      <c r="C319" s="6" t="s">
        <v>169</v>
      </c>
      <c r="D319" s="9">
        <v>142685811</v>
      </c>
      <c r="E319" s="3">
        <v>5540246192265</v>
      </c>
      <c r="F319" s="3" t="str">
        <f>VLOOKUP(E319,'Catégorie des articles'!$A$2:$E$163,4,FALSE)</f>
        <v>CREMERIE</v>
      </c>
      <c r="G319" s="23">
        <v>44724</v>
      </c>
      <c r="H319" s="9">
        <v>1300</v>
      </c>
      <c r="I319" s="25">
        <f>IFERROR(VLOOKUP(A319,Réception!$A$2:$G$2159,7,FALSE),"0")</f>
        <v>1300</v>
      </c>
      <c r="J319">
        <f t="shared" si="8"/>
        <v>1</v>
      </c>
      <c r="K319" s="31">
        <f t="shared" si="9"/>
        <v>1</v>
      </c>
    </row>
    <row r="320" spans="1:11" ht="12" customHeight="1" x14ac:dyDescent="0.2">
      <c r="A320" t="s">
        <v>2164</v>
      </c>
      <c r="B320" s="17">
        <v>44691</v>
      </c>
      <c r="C320" s="6" t="s">
        <v>169</v>
      </c>
      <c r="D320" s="7">
        <v>142685812</v>
      </c>
      <c r="E320" s="3">
        <v>5540246192264</v>
      </c>
      <c r="F320" s="3" t="str">
        <f>VLOOKUP(E320,'Catégorie des articles'!$A$2:$E$163,4,FALSE)</f>
        <v>CREMERIE</v>
      </c>
      <c r="G320" s="22">
        <v>44731</v>
      </c>
      <c r="H320" s="7">
        <v>928</v>
      </c>
      <c r="I320" s="25">
        <f>IFERROR(VLOOKUP(A320,Réception!$A$2:$G$2159,7,FALSE),"0")</f>
        <v>928</v>
      </c>
      <c r="J320">
        <f t="shared" si="8"/>
        <v>1</v>
      </c>
      <c r="K320" s="31">
        <f t="shared" si="9"/>
        <v>1</v>
      </c>
    </row>
    <row r="321" spans="1:11" ht="12" customHeight="1" x14ac:dyDescent="0.2">
      <c r="A321" t="s">
        <v>2165</v>
      </c>
      <c r="B321" s="18">
        <v>44691</v>
      </c>
      <c r="C321" s="6" t="s">
        <v>169</v>
      </c>
      <c r="D321" s="9">
        <v>142685812</v>
      </c>
      <c r="E321" s="3">
        <v>5540246192265</v>
      </c>
      <c r="F321" s="3" t="str">
        <f>VLOOKUP(E321,'Catégorie des articles'!$A$2:$E$163,4,FALSE)</f>
        <v>CREMERIE</v>
      </c>
      <c r="G321" s="23">
        <v>44731</v>
      </c>
      <c r="H321" s="9">
        <v>854</v>
      </c>
      <c r="I321" s="25">
        <f>IFERROR(VLOOKUP(A321,Réception!$A$2:$G$2159,7,FALSE),"0")</f>
        <v>854</v>
      </c>
      <c r="J321">
        <f t="shared" si="8"/>
        <v>1</v>
      </c>
      <c r="K321" s="31">
        <f t="shared" si="9"/>
        <v>1</v>
      </c>
    </row>
    <row r="322" spans="1:11" ht="12" customHeight="1" x14ac:dyDescent="0.2">
      <c r="A322" t="s">
        <v>438</v>
      </c>
      <c r="B322" s="17">
        <v>44691</v>
      </c>
      <c r="C322" s="6" t="s">
        <v>168</v>
      </c>
      <c r="D322" s="7">
        <v>142685814</v>
      </c>
      <c r="E322" s="3">
        <v>5540246186011</v>
      </c>
      <c r="F322" s="3" t="str">
        <f>VLOOKUP(E322,'Catégorie des articles'!$A$2:$E$163,4,FALSE)</f>
        <v>EMBALLAGES</v>
      </c>
      <c r="G322" s="22">
        <v>44691</v>
      </c>
      <c r="H322" s="7">
        <v>47</v>
      </c>
      <c r="I322" s="25">
        <f>IFERROR(VLOOKUP(A322,Réception!$A$2:$G$2159,7,FALSE),"0")</f>
        <v>47</v>
      </c>
      <c r="J322">
        <f t="shared" si="8"/>
        <v>1</v>
      </c>
      <c r="K322" s="31">
        <f t="shared" si="9"/>
        <v>1</v>
      </c>
    </row>
    <row r="323" spans="1:11" ht="12" customHeight="1" x14ac:dyDescent="0.2">
      <c r="A323" t="s">
        <v>2555</v>
      </c>
      <c r="B323" s="17">
        <v>44691</v>
      </c>
      <c r="C323" s="6" t="s">
        <v>169</v>
      </c>
      <c r="D323" s="7">
        <v>142685817</v>
      </c>
      <c r="E323" s="3">
        <v>5540246192264</v>
      </c>
      <c r="F323" s="3" t="str">
        <f>VLOOKUP(E323,'Catégorie des articles'!$A$2:$E$163,4,FALSE)</f>
        <v>CREMERIE</v>
      </c>
      <c r="G323" s="22">
        <v>44738</v>
      </c>
      <c r="H323" s="7">
        <v>372</v>
      </c>
      <c r="I323" s="25" t="str">
        <f>IFERROR(VLOOKUP(A323,Réception!$A$2:$G$2159,7,FALSE),"0")</f>
        <v>0</v>
      </c>
      <c r="J323">
        <f t="shared" ref="J323:J386" si="10">I323/H323</f>
        <v>0</v>
      </c>
      <c r="K323" s="31">
        <f t="shared" ref="K323:K386" si="11">J323</f>
        <v>0</v>
      </c>
    </row>
    <row r="324" spans="1:11" ht="12" customHeight="1" x14ac:dyDescent="0.2">
      <c r="A324" t="s">
        <v>2556</v>
      </c>
      <c r="B324" s="18">
        <v>44691</v>
      </c>
      <c r="C324" s="6" t="s">
        <v>169</v>
      </c>
      <c r="D324" s="9">
        <v>142685817</v>
      </c>
      <c r="E324" s="3">
        <v>5540246192265</v>
      </c>
      <c r="F324" s="3" t="str">
        <f>VLOOKUP(E324,'Catégorie des articles'!$A$2:$E$163,4,FALSE)</f>
        <v>CREMERIE</v>
      </c>
      <c r="G324" s="23">
        <v>44738</v>
      </c>
      <c r="H324" s="9">
        <v>1411</v>
      </c>
      <c r="I324" s="25" t="str">
        <f>IFERROR(VLOOKUP(A324,Réception!$A$2:$G$2159,7,FALSE),"0")</f>
        <v>0</v>
      </c>
      <c r="J324">
        <f t="shared" si="10"/>
        <v>0</v>
      </c>
      <c r="K324" s="31">
        <f t="shared" si="11"/>
        <v>0</v>
      </c>
    </row>
    <row r="325" spans="1:11" ht="12" customHeight="1" x14ac:dyDescent="0.2">
      <c r="A325" t="s">
        <v>441</v>
      </c>
      <c r="B325" s="17">
        <v>44693</v>
      </c>
      <c r="C325" s="6" t="s">
        <v>168</v>
      </c>
      <c r="D325" s="7">
        <v>142695834</v>
      </c>
      <c r="E325" s="3">
        <v>5540246172669</v>
      </c>
      <c r="F325" s="3" t="str">
        <f>VLOOKUP(E325,'Catégorie des articles'!$A$2:$E$163,4,FALSE)</f>
        <v>CREMERIE</v>
      </c>
      <c r="G325" s="22">
        <v>44697</v>
      </c>
      <c r="H325" s="7">
        <v>279</v>
      </c>
      <c r="I325" s="25">
        <f>IFERROR(VLOOKUP(A325,Réception!$A$2:$G$2159,7,FALSE),"0")</f>
        <v>279</v>
      </c>
      <c r="J325">
        <f t="shared" si="10"/>
        <v>1</v>
      </c>
      <c r="K325" s="31">
        <f t="shared" si="11"/>
        <v>1</v>
      </c>
    </row>
    <row r="326" spans="1:11" ht="12" customHeight="1" x14ac:dyDescent="0.2">
      <c r="A326" t="s">
        <v>442</v>
      </c>
      <c r="B326" s="18">
        <v>44693</v>
      </c>
      <c r="C326" s="6" t="s">
        <v>168</v>
      </c>
      <c r="D326" s="9">
        <v>142695834</v>
      </c>
      <c r="E326" s="3">
        <v>5540246172978</v>
      </c>
      <c r="F326" s="3" t="str">
        <f>VLOOKUP(E326,'Catégorie des articles'!$A$2:$E$163,4,FALSE)</f>
        <v>CREMERIE</v>
      </c>
      <c r="G326" s="23">
        <v>44697</v>
      </c>
      <c r="H326" s="9">
        <v>1253</v>
      </c>
      <c r="I326" s="25">
        <f>IFERROR(VLOOKUP(A326,Réception!$A$2:$G$2159,7,FALSE),"0")</f>
        <v>1253</v>
      </c>
      <c r="J326">
        <f t="shared" si="10"/>
        <v>1</v>
      </c>
      <c r="K326" s="31">
        <f t="shared" si="11"/>
        <v>1</v>
      </c>
    </row>
    <row r="327" spans="1:11" ht="12" customHeight="1" x14ac:dyDescent="0.2">
      <c r="A327" t="s">
        <v>443</v>
      </c>
      <c r="B327" s="18">
        <v>44693</v>
      </c>
      <c r="C327" s="6" t="s">
        <v>168</v>
      </c>
      <c r="D327" s="9">
        <v>142695834</v>
      </c>
      <c r="E327" s="3">
        <v>5540246188175</v>
      </c>
      <c r="F327" s="3" t="str">
        <f>VLOOKUP(E327,'Catégorie des articles'!$A$2:$E$163,4,FALSE)</f>
        <v>CREMERIE</v>
      </c>
      <c r="G327" s="23">
        <v>44697</v>
      </c>
      <c r="H327" s="9">
        <v>93</v>
      </c>
      <c r="I327" s="25">
        <f>IFERROR(VLOOKUP(A327,Réception!$A$2:$G$2159,7,FALSE),"0")</f>
        <v>93</v>
      </c>
      <c r="J327">
        <f t="shared" si="10"/>
        <v>1</v>
      </c>
      <c r="K327" s="31">
        <f t="shared" si="11"/>
        <v>1</v>
      </c>
    </row>
    <row r="328" spans="1:11" ht="12" customHeight="1" x14ac:dyDescent="0.2">
      <c r="A328" t="s">
        <v>444</v>
      </c>
      <c r="B328" s="18">
        <v>44693</v>
      </c>
      <c r="C328" s="6" t="s">
        <v>168</v>
      </c>
      <c r="D328" s="9">
        <v>142695835</v>
      </c>
      <c r="E328" s="3">
        <v>5540246171933</v>
      </c>
      <c r="F328" s="3" t="str">
        <f>VLOOKUP(E328,'Catégorie des articles'!$A$2:$E$163,4,FALSE)</f>
        <v>CREMERIE</v>
      </c>
      <c r="G328" s="23">
        <v>44697</v>
      </c>
      <c r="H328" s="9">
        <v>557</v>
      </c>
      <c r="I328" s="25">
        <f>IFERROR(VLOOKUP(A328,Réception!$A$2:$G$2159,7,FALSE),"0")</f>
        <v>557</v>
      </c>
      <c r="J328">
        <f t="shared" si="10"/>
        <v>1</v>
      </c>
      <c r="K328" s="31">
        <f t="shared" si="11"/>
        <v>1</v>
      </c>
    </row>
    <row r="329" spans="1:11" ht="12" customHeight="1" x14ac:dyDescent="0.2">
      <c r="A329" t="s">
        <v>445</v>
      </c>
      <c r="B329" s="17">
        <v>44693</v>
      </c>
      <c r="C329" s="6" t="s">
        <v>168</v>
      </c>
      <c r="D329" s="7">
        <v>142695835</v>
      </c>
      <c r="E329" s="3">
        <v>5540246176295</v>
      </c>
      <c r="F329" s="3" t="str">
        <f>VLOOKUP(E329,'Catégorie des articles'!$A$2:$E$163,4,FALSE)</f>
        <v>CREMERIE</v>
      </c>
      <c r="G329" s="22">
        <v>44697</v>
      </c>
      <c r="H329" s="7">
        <v>4455</v>
      </c>
      <c r="I329" s="25">
        <f>IFERROR(VLOOKUP(A329,Réception!$A$2:$G$2159,7,FALSE),"0")</f>
        <v>4455</v>
      </c>
      <c r="J329">
        <f t="shared" si="10"/>
        <v>1</v>
      </c>
      <c r="K329" s="31">
        <f t="shared" si="11"/>
        <v>1</v>
      </c>
    </row>
    <row r="330" spans="1:11" ht="12" customHeight="1" x14ac:dyDescent="0.2">
      <c r="A330" t="s">
        <v>446</v>
      </c>
      <c r="B330" s="18">
        <v>44693</v>
      </c>
      <c r="C330" s="6" t="s">
        <v>168</v>
      </c>
      <c r="D330" s="9">
        <v>142695835</v>
      </c>
      <c r="E330" s="3">
        <v>5540246188200</v>
      </c>
      <c r="F330" s="3" t="str">
        <f>VLOOKUP(E330,'Catégorie des articles'!$A$2:$E$163,4,FALSE)</f>
        <v>CREMERIE</v>
      </c>
      <c r="G330" s="23">
        <v>44697</v>
      </c>
      <c r="H330" s="9">
        <v>1485</v>
      </c>
      <c r="I330" s="25">
        <f>IFERROR(VLOOKUP(A330,Réception!$A$2:$G$2159,7,FALSE),"0")</f>
        <v>1263</v>
      </c>
      <c r="J330">
        <f t="shared" si="10"/>
        <v>0.85050505050505054</v>
      </c>
      <c r="K330" s="31">
        <f t="shared" si="11"/>
        <v>0.85050505050505054</v>
      </c>
    </row>
    <row r="331" spans="1:11" ht="12" customHeight="1" x14ac:dyDescent="0.2">
      <c r="A331" t="s">
        <v>447</v>
      </c>
      <c r="B331" s="17">
        <v>44693</v>
      </c>
      <c r="C331" s="6" t="s">
        <v>168</v>
      </c>
      <c r="D331" s="7">
        <v>142695837</v>
      </c>
      <c r="E331" s="3">
        <v>5540246183589</v>
      </c>
      <c r="F331" s="3" t="str">
        <f>VLOOKUP(E331,'Catégorie des articles'!$A$2:$E$163,4,FALSE)</f>
        <v>MIX LEGUMES</v>
      </c>
      <c r="G331" s="22">
        <v>44703</v>
      </c>
      <c r="H331" s="7">
        <v>1300</v>
      </c>
      <c r="I331" s="25">
        <f>IFERROR(VLOOKUP(A331,Réception!$A$2:$G$2159,7,FALSE),"0")</f>
        <v>1300</v>
      </c>
      <c r="J331">
        <f t="shared" si="10"/>
        <v>1</v>
      </c>
      <c r="K331" s="31">
        <f t="shared" si="11"/>
        <v>1</v>
      </c>
    </row>
    <row r="332" spans="1:11" ht="12" customHeight="1" x14ac:dyDescent="0.2">
      <c r="A332" t="s">
        <v>448</v>
      </c>
      <c r="B332" s="18">
        <v>44693</v>
      </c>
      <c r="C332" s="6" t="s">
        <v>168</v>
      </c>
      <c r="D332" s="9">
        <v>142695837</v>
      </c>
      <c r="E332" s="3">
        <v>5540246186351</v>
      </c>
      <c r="F332" s="3" t="str">
        <f>VLOOKUP(E332,'Catégorie des articles'!$A$2:$E$163,4,FALSE)</f>
        <v>MIX LEGUMES</v>
      </c>
      <c r="G332" s="23">
        <v>44703</v>
      </c>
      <c r="H332" s="9">
        <v>1128</v>
      </c>
      <c r="I332" s="25">
        <f>IFERROR(VLOOKUP(A332,Réception!$A$2:$G$2159,7,FALSE),"0")</f>
        <v>1128</v>
      </c>
      <c r="J332">
        <f t="shared" si="10"/>
        <v>1</v>
      </c>
      <c r="K332" s="31">
        <f t="shared" si="11"/>
        <v>1</v>
      </c>
    </row>
    <row r="333" spans="1:11" ht="12" customHeight="1" x14ac:dyDescent="0.2">
      <c r="A333" t="s">
        <v>449</v>
      </c>
      <c r="B333" s="17">
        <v>44693</v>
      </c>
      <c r="C333" s="6" t="s">
        <v>168</v>
      </c>
      <c r="D333" s="7">
        <v>142695837</v>
      </c>
      <c r="E333" s="3">
        <v>5540246186352</v>
      </c>
      <c r="F333" s="3" t="str">
        <f>VLOOKUP(E333,'Catégorie des articles'!$A$2:$E$163,4,FALSE)</f>
        <v>MIX LEGUMES</v>
      </c>
      <c r="G333" s="22">
        <v>44703</v>
      </c>
      <c r="H333" s="7">
        <v>1880</v>
      </c>
      <c r="I333" s="25">
        <f>IFERROR(VLOOKUP(A333,Réception!$A$2:$G$2159,7,FALSE),"0")</f>
        <v>1880</v>
      </c>
      <c r="J333">
        <f t="shared" si="10"/>
        <v>1</v>
      </c>
      <c r="K333" s="31">
        <f t="shared" si="11"/>
        <v>1</v>
      </c>
    </row>
    <row r="334" spans="1:11" ht="12" customHeight="1" x14ac:dyDescent="0.2">
      <c r="A334" t="s">
        <v>450</v>
      </c>
      <c r="B334" s="17">
        <v>44693</v>
      </c>
      <c r="C334" s="6" t="s">
        <v>168</v>
      </c>
      <c r="D334" s="7">
        <v>142695839</v>
      </c>
      <c r="E334" s="3">
        <v>5540246183554</v>
      </c>
      <c r="F334" s="3" t="str">
        <f>VLOOKUP(E334,'Catégorie des articles'!$A$2:$E$163,4,FALSE)</f>
        <v>MIX LEGUMES</v>
      </c>
      <c r="G334" s="22">
        <v>44706</v>
      </c>
      <c r="H334" s="7">
        <v>891</v>
      </c>
      <c r="I334" s="25">
        <f>IFERROR(VLOOKUP(A334,Réception!$A$2:$G$2159,7,FALSE),"0")</f>
        <v>891</v>
      </c>
      <c r="J334">
        <f t="shared" si="10"/>
        <v>1</v>
      </c>
      <c r="K334" s="31">
        <f t="shared" si="11"/>
        <v>1</v>
      </c>
    </row>
    <row r="335" spans="1:11" ht="12" customHeight="1" x14ac:dyDescent="0.2">
      <c r="A335" t="s">
        <v>451</v>
      </c>
      <c r="B335" s="18">
        <v>44693</v>
      </c>
      <c r="C335" s="6" t="s">
        <v>168</v>
      </c>
      <c r="D335" s="9">
        <v>142695839</v>
      </c>
      <c r="E335" s="3">
        <v>5540246183556</v>
      </c>
      <c r="F335" s="3" t="str">
        <f>VLOOKUP(E335,'Catégorie des articles'!$A$2:$E$163,4,FALSE)</f>
        <v>MIX LEGUMES</v>
      </c>
      <c r="G335" s="23">
        <v>44706</v>
      </c>
      <c r="H335" s="9">
        <v>1782</v>
      </c>
      <c r="I335" s="25">
        <f>IFERROR(VLOOKUP(A335,Réception!$A$2:$G$2159,7,FALSE),"0")</f>
        <v>1782</v>
      </c>
      <c r="J335">
        <f t="shared" si="10"/>
        <v>1</v>
      </c>
      <c r="K335" s="31">
        <f t="shared" si="11"/>
        <v>1</v>
      </c>
    </row>
    <row r="336" spans="1:11" ht="12" customHeight="1" x14ac:dyDescent="0.2">
      <c r="A336" t="s">
        <v>452</v>
      </c>
      <c r="B336" s="17">
        <v>44693</v>
      </c>
      <c r="C336" s="6" t="s">
        <v>168</v>
      </c>
      <c r="D336" s="7">
        <v>142695839</v>
      </c>
      <c r="E336" s="3">
        <v>5540246183558</v>
      </c>
      <c r="F336" s="3" t="str">
        <f>VLOOKUP(E336,'Catégorie des articles'!$A$2:$E$163,4,FALSE)</f>
        <v>MIX LEGUMES</v>
      </c>
      <c r="G336" s="22">
        <v>44706</v>
      </c>
      <c r="H336" s="7">
        <v>2599</v>
      </c>
      <c r="I336" s="25">
        <f>IFERROR(VLOOKUP(A336,Réception!$A$2:$G$2159,7,FALSE),"0")</f>
        <v>2599</v>
      </c>
      <c r="J336">
        <f t="shared" si="10"/>
        <v>1</v>
      </c>
      <c r="K336" s="31">
        <f t="shared" si="11"/>
        <v>1</v>
      </c>
    </row>
    <row r="337" spans="1:11" ht="12" customHeight="1" x14ac:dyDescent="0.2">
      <c r="A337" t="s">
        <v>453</v>
      </c>
      <c r="B337" s="18">
        <v>44693</v>
      </c>
      <c r="C337" s="6" t="s">
        <v>168</v>
      </c>
      <c r="D337" s="9">
        <v>142695839</v>
      </c>
      <c r="E337" s="3">
        <v>5540246192209</v>
      </c>
      <c r="F337" s="3" t="str">
        <f>VLOOKUP(E337,'Catégorie des articles'!$A$2:$E$163,4,FALSE)</f>
        <v>MIX LEGUMES</v>
      </c>
      <c r="G337" s="23">
        <v>44706</v>
      </c>
      <c r="H337" s="9">
        <v>2228</v>
      </c>
      <c r="I337" s="25">
        <f>IFERROR(VLOOKUP(A337,Réception!$A$2:$G$2159,7,FALSE),"0")</f>
        <v>2228</v>
      </c>
      <c r="J337">
        <f t="shared" si="10"/>
        <v>1</v>
      </c>
      <c r="K337" s="31">
        <f t="shared" si="11"/>
        <v>1</v>
      </c>
    </row>
    <row r="338" spans="1:11" ht="12" customHeight="1" x14ac:dyDescent="0.2">
      <c r="A338" t="s">
        <v>454</v>
      </c>
      <c r="B338" s="17">
        <v>44693</v>
      </c>
      <c r="C338" s="6" t="s">
        <v>168</v>
      </c>
      <c r="D338" s="7">
        <v>142695839</v>
      </c>
      <c r="E338" s="3">
        <v>5540246192462</v>
      </c>
      <c r="F338" s="3" t="str">
        <f>VLOOKUP(E338,'Catégorie des articles'!$A$2:$E$163,4,FALSE)</f>
        <v>MIX LEGUMES</v>
      </c>
      <c r="G338" s="22">
        <v>44706</v>
      </c>
      <c r="H338" s="7">
        <v>2228</v>
      </c>
      <c r="I338" s="25">
        <f>IFERROR(VLOOKUP(A338,Réception!$A$2:$G$2159,7,FALSE),"0")</f>
        <v>2228</v>
      </c>
      <c r="J338">
        <f t="shared" si="10"/>
        <v>1</v>
      </c>
      <c r="K338" s="31">
        <f t="shared" si="11"/>
        <v>1</v>
      </c>
    </row>
    <row r="339" spans="1:11" ht="12" customHeight="1" x14ac:dyDescent="0.2">
      <c r="A339" t="s">
        <v>455</v>
      </c>
      <c r="B339" s="18">
        <v>44693</v>
      </c>
      <c r="C339" s="6" t="s">
        <v>168</v>
      </c>
      <c r="D339" s="9">
        <v>142695839</v>
      </c>
      <c r="E339" s="3">
        <v>5540246192594</v>
      </c>
      <c r="F339" s="3" t="str">
        <f>VLOOKUP(E339,'Catégorie des articles'!$A$2:$E$163,4,FALSE)</f>
        <v>MIX LEGUMES</v>
      </c>
      <c r="G339" s="23">
        <v>44706</v>
      </c>
      <c r="H339" s="9">
        <v>743</v>
      </c>
      <c r="I339" s="25">
        <f>IFERROR(VLOOKUP(A339,Réception!$A$2:$G$2159,7,FALSE),"0")</f>
        <v>743</v>
      </c>
      <c r="J339">
        <f t="shared" si="10"/>
        <v>1</v>
      </c>
      <c r="K339" s="31">
        <f t="shared" si="11"/>
        <v>1</v>
      </c>
    </row>
    <row r="340" spans="1:11" ht="12" customHeight="1" x14ac:dyDescent="0.2">
      <c r="A340" t="s">
        <v>456</v>
      </c>
      <c r="B340" s="17">
        <v>44693</v>
      </c>
      <c r="C340" s="6" t="s">
        <v>168</v>
      </c>
      <c r="D340" s="7">
        <v>142695839</v>
      </c>
      <c r="E340" s="3">
        <v>5540246192831</v>
      </c>
      <c r="F340" s="3" t="str">
        <f>VLOOKUP(E340,'Catégorie des articles'!$A$2:$E$163,4,FALSE)</f>
        <v>MIX LEGUMES</v>
      </c>
      <c r="G340" s="22">
        <v>44706</v>
      </c>
      <c r="H340" s="7">
        <v>1300</v>
      </c>
      <c r="I340" s="25">
        <f>IFERROR(VLOOKUP(A340,Réception!$A$2:$G$2159,7,FALSE),"0")</f>
        <v>1300</v>
      </c>
      <c r="J340">
        <f t="shared" si="10"/>
        <v>1</v>
      </c>
      <c r="K340" s="31">
        <f t="shared" si="11"/>
        <v>1</v>
      </c>
    </row>
    <row r="341" spans="1:11" ht="12" customHeight="1" x14ac:dyDescent="0.2">
      <c r="A341" t="s">
        <v>457</v>
      </c>
      <c r="B341" s="17">
        <v>44693</v>
      </c>
      <c r="C341" s="6" t="s">
        <v>168</v>
      </c>
      <c r="D341" s="7">
        <v>142695842</v>
      </c>
      <c r="E341" s="3">
        <v>5540246185429</v>
      </c>
      <c r="F341" s="3" t="str">
        <f>VLOOKUP(E341,'Catégorie des articles'!$A$2:$E$163,4,FALSE)</f>
        <v>CREMERIE</v>
      </c>
      <c r="G341" s="22">
        <v>44698</v>
      </c>
      <c r="H341" s="7">
        <v>140</v>
      </c>
      <c r="I341" s="25">
        <f>IFERROR(VLOOKUP(A341,Réception!$A$2:$G$2159,7,FALSE),"0")</f>
        <v>140</v>
      </c>
      <c r="J341">
        <f t="shared" si="10"/>
        <v>1</v>
      </c>
      <c r="K341" s="31">
        <f t="shared" si="11"/>
        <v>1</v>
      </c>
    </row>
    <row r="342" spans="1:11" ht="12" customHeight="1" x14ac:dyDescent="0.2">
      <c r="A342" t="s">
        <v>458</v>
      </c>
      <c r="B342" s="18">
        <v>44693</v>
      </c>
      <c r="C342" s="6" t="s">
        <v>168</v>
      </c>
      <c r="D342" s="9">
        <v>142695845</v>
      </c>
      <c r="E342" s="3">
        <v>5540246183130</v>
      </c>
      <c r="F342" s="3" t="str">
        <f>VLOOKUP(E342,'Catégorie des articles'!$A$2:$E$163,4,FALSE)</f>
        <v>MIX LEGUMES</v>
      </c>
      <c r="G342" s="23">
        <v>44706</v>
      </c>
      <c r="H342" s="9">
        <v>2819</v>
      </c>
      <c r="I342" s="25">
        <f>IFERROR(VLOOKUP(A342,Réception!$A$2:$G$2159,7,FALSE),"0")</f>
        <v>2819</v>
      </c>
      <c r="J342">
        <f t="shared" si="10"/>
        <v>1</v>
      </c>
      <c r="K342" s="31">
        <f t="shared" si="11"/>
        <v>1</v>
      </c>
    </row>
    <row r="343" spans="1:11" ht="12" customHeight="1" x14ac:dyDescent="0.2">
      <c r="A343" t="s">
        <v>459</v>
      </c>
      <c r="B343" s="17">
        <v>44693</v>
      </c>
      <c r="C343" s="6" t="s">
        <v>168</v>
      </c>
      <c r="D343" s="7">
        <v>142695845</v>
      </c>
      <c r="E343" s="3">
        <v>5540246183537</v>
      </c>
      <c r="F343" s="3" t="str">
        <f>VLOOKUP(E343,'Catégorie des articles'!$A$2:$E$163,4,FALSE)</f>
        <v>MIX LEGUMES</v>
      </c>
      <c r="G343" s="22">
        <v>44706</v>
      </c>
      <c r="H343" s="7">
        <v>961</v>
      </c>
      <c r="I343" s="25">
        <f>IFERROR(VLOOKUP(A343,Réception!$A$2:$G$2159,7,FALSE),"0")</f>
        <v>961</v>
      </c>
      <c r="J343">
        <f t="shared" si="10"/>
        <v>1</v>
      </c>
      <c r="K343" s="31">
        <f t="shared" si="11"/>
        <v>1</v>
      </c>
    </row>
    <row r="344" spans="1:11" ht="12" customHeight="1" x14ac:dyDescent="0.2">
      <c r="A344" t="s">
        <v>460</v>
      </c>
      <c r="B344" s="18">
        <v>44693</v>
      </c>
      <c r="C344" s="6" t="s">
        <v>168</v>
      </c>
      <c r="D344" s="9">
        <v>142695845</v>
      </c>
      <c r="E344" s="3">
        <v>5540246183541</v>
      </c>
      <c r="F344" s="3" t="str">
        <f>VLOOKUP(E344,'Catégorie des articles'!$A$2:$E$163,4,FALSE)</f>
        <v>MIX LEGUMES</v>
      </c>
      <c r="G344" s="23">
        <v>44706</v>
      </c>
      <c r="H344" s="9">
        <v>1044</v>
      </c>
      <c r="I344" s="25">
        <f>IFERROR(VLOOKUP(A344,Réception!$A$2:$G$2159,7,FALSE),"0")</f>
        <v>1114</v>
      </c>
      <c r="J344">
        <f t="shared" si="10"/>
        <v>1.0670498084291187</v>
      </c>
      <c r="K344" s="31">
        <f t="shared" si="11"/>
        <v>1.0670498084291187</v>
      </c>
    </row>
    <row r="345" spans="1:11" ht="12" customHeight="1" x14ac:dyDescent="0.2">
      <c r="A345" t="s">
        <v>461</v>
      </c>
      <c r="B345" s="17">
        <v>44693</v>
      </c>
      <c r="C345" s="6" t="s">
        <v>168</v>
      </c>
      <c r="D345" s="7">
        <v>142695845</v>
      </c>
      <c r="E345" s="3">
        <v>5540246183555</v>
      </c>
      <c r="F345" s="3" t="str">
        <f>VLOOKUP(E345,'Catégorie des articles'!$A$2:$E$163,4,FALSE)</f>
        <v>MIX LEGUMES</v>
      </c>
      <c r="G345" s="22">
        <v>44706</v>
      </c>
      <c r="H345" s="7">
        <v>543</v>
      </c>
      <c r="I345" s="25">
        <f>IFERROR(VLOOKUP(A345,Réception!$A$2:$G$2159,7,FALSE),"0")</f>
        <v>543</v>
      </c>
      <c r="J345">
        <f t="shared" si="10"/>
        <v>1</v>
      </c>
      <c r="K345" s="31">
        <f t="shared" si="11"/>
        <v>1</v>
      </c>
    </row>
    <row r="346" spans="1:11" ht="12" customHeight="1" x14ac:dyDescent="0.2">
      <c r="A346" t="s">
        <v>2166</v>
      </c>
      <c r="B346" s="17">
        <v>44693</v>
      </c>
      <c r="C346" s="6" t="s">
        <v>169</v>
      </c>
      <c r="D346" s="7">
        <v>142695848</v>
      </c>
      <c r="E346" s="3">
        <v>5540246180522</v>
      </c>
      <c r="F346" s="3" t="str">
        <f>VLOOKUP(E346,'Catégorie des articles'!$A$2:$E$163,4,FALSE)</f>
        <v>BOULANGERIE</v>
      </c>
      <c r="G346" s="22">
        <v>44718</v>
      </c>
      <c r="H346" s="7">
        <v>891</v>
      </c>
      <c r="I346" s="25">
        <f>IFERROR(VLOOKUP(A346,Réception!$A$2:$G$2159,7,FALSE),"0")</f>
        <v>891</v>
      </c>
      <c r="J346">
        <f t="shared" si="10"/>
        <v>1</v>
      </c>
      <c r="K346" s="31">
        <f t="shared" si="11"/>
        <v>1</v>
      </c>
    </row>
    <row r="347" spans="1:11" ht="12" customHeight="1" x14ac:dyDescent="0.2">
      <c r="A347" t="s">
        <v>2557</v>
      </c>
      <c r="B347" s="18">
        <v>44693</v>
      </c>
      <c r="C347" s="6" t="s">
        <v>169</v>
      </c>
      <c r="D347" s="9">
        <v>142695856</v>
      </c>
      <c r="E347" s="3">
        <v>5540246170256</v>
      </c>
      <c r="F347" s="3" t="str">
        <f>VLOOKUP(E347,'Catégorie des articles'!$A$2:$E$163,4,FALSE)</f>
        <v>BOULANGERIE</v>
      </c>
      <c r="G347" s="23">
        <v>44713</v>
      </c>
      <c r="H347" s="9">
        <v>2822</v>
      </c>
      <c r="I347" s="25" t="str">
        <f>IFERROR(VLOOKUP(A347,Réception!$A$2:$G$2159,7,FALSE),"0")</f>
        <v>0</v>
      </c>
      <c r="J347">
        <f t="shared" si="10"/>
        <v>0</v>
      </c>
      <c r="K347" s="31">
        <f t="shared" si="11"/>
        <v>0</v>
      </c>
    </row>
    <row r="348" spans="1:11" ht="12" customHeight="1" x14ac:dyDescent="0.2">
      <c r="A348" t="s">
        <v>2558</v>
      </c>
      <c r="B348" s="17">
        <v>44693</v>
      </c>
      <c r="C348" s="6" t="s">
        <v>169</v>
      </c>
      <c r="D348" s="7">
        <v>142695856</v>
      </c>
      <c r="E348" s="3">
        <v>5540246171888</v>
      </c>
      <c r="F348" s="3" t="str">
        <f>VLOOKUP(E348,'Catégorie des articles'!$A$2:$E$163,4,FALSE)</f>
        <v>BOULANGERIE</v>
      </c>
      <c r="G348" s="22">
        <v>44713</v>
      </c>
      <c r="H348" s="7">
        <v>780</v>
      </c>
      <c r="I348" s="25" t="str">
        <f>IFERROR(VLOOKUP(A348,Réception!$A$2:$G$2159,7,FALSE),"0")</f>
        <v>0</v>
      </c>
      <c r="J348">
        <f t="shared" si="10"/>
        <v>0</v>
      </c>
      <c r="K348" s="31">
        <f t="shared" si="11"/>
        <v>0</v>
      </c>
    </row>
    <row r="349" spans="1:11" ht="12" customHeight="1" x14ac:dyDescent="0.2">
      <c r="A349" t="s">
        <v>2167</v>
      </c>
      <c r="B349" s="18">
        <v>44693</v>
      </c>
      <c r="C349" s="6" t="s">
        <v>169</v>
      </c>
      <c r="D349" s="9">
        <v>142695857</v>
      </c>
      <c r="E349" s="3">
        <v>5540246170256</v>
      </c>
      <c r="F349" s="3" t="str">
        <f>VLOOKUP(E349,'Catégorie des articles'!$A$2:$E$163,4,FALSE)</f>
        <v>BOULANGERIE</v>
      </c>
      <c r="G349" s="23">
        <v>44725</v>
      </c>
      <c r="H349" s="9">
        <v>2822</v>
      </c>
      <c r="I349" s="25">
        <f>IFERROR(VLOOKUP(A349,Réception!$A$2:$G$2159,7,FALSE),"0")</f>
        <v>2822</v>
      </c>
      <c r="J349">
        <f t="shared" si="10"/>
        <v>1</v>
      </c>
      <c r="K349" s="31">
        <f t="shared" si="11"/>
        <v>1</v>
      </c>
    </row>
    <row r="350" spans="1:11" ht="12" customHeight="1" x14ac:dyDescent="0.2">
      <c r="A350" t="s">
        <v>2168</v>
      </c>
      <c r="B350" s="17">
        <v>44693</v>
      </c>
      <c r="C350" s="6" t="s">
        <v>169</v>
      </c>
      <c r="D350" s="7">
        <v>142695857</v>
      </c>
      <c r="E350" s="3">
        <v>5540246171888</v>
      </c>
      <c r="F350" s="3" t="str">
        <f>VLOOKUP(E350,'Catégorie des articles'!$A$2:$E$163,4,FALSE)</f>
        <v>BOULANGERIE</v>
      </c>
      <c r="G350" s="22">
        <v>44725</v>
      </c>
      <c r="H350" s="7">
        <v>780</v>
      </c>
      <c r="I350" s="25">
        <f>IFERROR(VLOOKUP(A350,Réception!$A$2:$G$2159,7,FALSE),"0")</f>
        <v>780</v>
      </c>
      <c r="J350">
        <f t="shared" si="10"/>
        <v>1</v>
      </c>
      <c r="K350" s="31">
        <f t="shared" si="11"/>
        <v>1</v>
      </c>
    </row>
    <row r="351" spans="1:11" ht="12" customHeight="1" x14ac:dyDescent="0.2">
      <c r="A351" t="s">
        <v>2169</v>
      </c>
      <c r="B351" s="18">
        <v>44693</v>
      </c>
      <c r="C351" s="6" t="s">
        <v>169</v>
      </c>
      <c r="D351" s="9">
        <v>142695858</v>
      </c>
      <c r="E351" s="3">
        <v>5540246170256</v>
      </c>
      <c r="F351" s="3" t="str">
        <f>VLOOKUP(E351,'Catégorie des articles'!$A$2:$E$163,4,FALSE)</f>
        <v>BOULANGERIE</v>
      </c>
      <c r="G351" s="23">
        <v>44733</v>
      </c>
      <c r="H351" s="9">
        <v>3174</v>
      </c>
      <c r="I351" s="25">
        <f>IFERROR(VLOOKUP(A351,Réception!$A$2:$G$2159,7,FALSE),"0")</f>
        <v>1940</v>
      </c>
      <c r="J351">
        <f t="shared" si="10"/>
        <v>0.61121613106490236</v>
      </c>
      <c r="K351" s="31">
        <f t="shared" si="11"/>
        <v>0.61121613106490236</v>
      </c>
    </row>
    <row r="352" spans="1:11" ht="12" customHeight="1" x14ac:dyDescent="0.2">
      <c r="A352" t="s">
        <v>2170</v>
      </c>
      <c r="B352" s="17">
        <v>44693</v>
      </c>
      <c r="C352" s="6" t="s">
        <v>169</v>
      </c>
      <c r="D352" s="7">
        <v>142695858</v>
      </c>
      <c r="E352" s="3">
        <v>5540246171888</v>
      </c>
      <c r="F352" s="3" t="str">
        <f>VLOOKUP(E352,'Catégorie des articles'!$A$2:$E$163,4,FALSE)</f>
        <v>BOULANGERIE</v>
      </c>
      <c r="G352" s="22">
        <v>44733</v>
      </c>
      <c r="H352" s="7">
        <v>520</v>
      </c>
      <c r="I352" s="25">
        <f>IFERROR(VLOOKUP(A352,Réception!$A$2:$G$2159,7,FALSE),"0")</f>
        <v>520</v>
      </c>
      <c r="J352">
        <f t="shared" si="10"/>
        <v>1</v>
      </c>
      <c r="K352" s="31">
        <f t="shared" si="11"/>
        <v>1</v>
      </c>
    </row>
    <row r="353" spans="1:11" ht="12" customHeight="1" x14ac:dyDescent="0.2">
      <c r="A353" t="s">
        <v>464</v>
      </c>
      <c r="B353" s="17">
        <v>44696</v>
      </c>
      <c r="C353" s="6" t="s">
        <v>168</v>
      </c>
      <c r="D353" s="7">
        <v>142695865</v>
      </c>
      <c r="E353" s="3">
        <v>5540246184808</v>
      </c>
      <c r="F353" s="3" t="str">
        <f>VLOOKUP(E353,'Catégorie des articles'!$A$2:$E$163,4,FALSE)</f>
        <v>CREMERIE</v>
      </c>
      <c r="G353" s="22">
        <v>44698</v>
      </c>
      <c r="H353" s="7">
        <v>1044</v>
      </c>
      <c r="I353" s="25">
        <f>IFERROR(VLOOKUP(A353,Réception!$A$2:$G$2159,7,FALSE),"0")</f>
        <v>836</v>
      </c>
      <c r="J353">
        <f t="shared" si="10"/>
        <v>0.8007662835249042</v>
      </c>
      <c r="K353" s="31">
        <f t="shared" si="11"/>
        <v>0.8007662835249042</v>
      </c>
    </row>
    <row r="354" spans="1:11" ht="12" customHeight="1" x14ac:dyDescent="0.2">
      <c r="A354" t="s">
        <v>465</v>
      </c>
      <c r="B354" s="17">
        <v>44696</v>
      </c>
      <c r="C354" s="6" t="s">
        <v>168</v>
      </c>
      <c r="D354" s="7">
        <v>142695866</v>
      </c>
      <c r="E354" s="3">
        <v>5540246171933</v>
      </c>
      <c r="F354" s="3" t="str">
        <f>VLOOKUP(E354,'Catégorie des articles'!$A$2:$E$163,4,FALSE)</f>
        <v>CREMERIE</v>
      </c>
      <c r="G354" s="22">
        <v>44698</v>
      </c>
      <c r="H354" s="7">
        <v>1114</v>
      </c>
      <c r="I354" s="25">
        <f>IFERROR(VLOOKUP(A354,Réception!$A$2:$G$2159,7,FALSE),"0")</f>
        <v>1114</v>
      </c>
      <c r="J354">
        <f t="shared" si="10"/>
        <v>1</v>
      </c>
      <c r="K354" s="31">
        <f t="shared" si="11"/>
        <v>1</v>
      </c>
    </row>
    <row r="355" spans="1:11" ht="12" customHeight="1" x14ac:dyDescent="0.2">
      <c r="A355" t="s">
        <v>466</v>
      </c>
      <c r="B355" s="18">
        <v>44696</v>
      </c>
      <c r="C355" s="6" t="s">
        <v>168</v>
      </c>
      <c r="D355" s="9">
        <v>142695866</v>
      </c>
      <c r="E355" s="3">
        <v>5540246187987</v>
      </c>
      <c r="F355" s="3" t="str">
        <f>VLOOKUP(E355,'Catégorie des articles'!$A$2:$E$163,4,FALSE)</f>
        <v>CREMERIE</v>
      </c>
      <c r="G355" s="23">
        <v>44698</v>
      </c>
      <c r="H355" s="9">
        <v>2228</v>
      </c>
      <c r="I355" s="25">
        <f>IFERROR(VLOOKUP(A355,Réception!$A$2:$G$2159,7,FALSE),"0")</f>
        <v>2228</v>
      </c>
      <c r="J355">
        <f t="shared" si="10"/>
        <v>1</v>
      </c>
      <c r="K355" s="31">
        <f t="shared" si="11"/>
        <v>1</v>
      </c>
    </row>
    <row r="356" spans="1:11" ht="12" customHeight="1" x14ac:dyDescent="0.2">
      <c r="A356" t="s">
        <v>467</v>
      </c>
      <c r="B356" s="17">
        <v>44696</v>
      </c>
      <c r="C356" s="6" t="s">
        <v>168</v>
      </c>
      <c r="D356" s="7">
        <v>142695866</v>
      </c>
      <c r="E356" s="3">
        <v>5540246188200</v>
      </c>
      <c r="F356" s="3" t="str">
        <f>VLOOKUP(E356,'Catégorie des articles'!$A$2:$E$163,4,FALSE)</f>
        <v>CREMERIE</v>
      </c>
      <c r="G356" s="22">
        <v>44698</v>
      </c>
      <c r="H356" s="7">
        <v>1485</v>
      </c>
      <c r="I356" s="25">
        <f>IFERROR(VLOOKUP(A356,Réception!$A$2:$G$2159,7,FALSE),"0")</f>
        <v>1485</v>
      </c>
      <c r="J356">
        <f t="shared" si="10"/>
        <v>1</v>
      </c>
      <c r="K356" s="31">
        <f t="shared" si="11"/>
        <v>1</v>
      </c>
    </row>
    <row r="357" spans="1:11" ht="12" customHeight="1" x14ac:dyDescent="0.2">
      <c r="A357" t="s">
        <v>468</v>
      </c>
      <c r="B357" s="18">
        <v>44696</v>
      </c>
      <c r="C357" s="6" t="s">
        <v>168</v>
      </c>
      <c r="D357" s="9">
        <v>142695867</v>
      </c>
      <c r="E357" s="3">
        <v>5540246175372</v>
      </c>
      <c r="F357" s="3" t="str">
        <f>VLOOKUP(E357,'Catégorie des articles'!$A$2:$E$163,4,FALSE)</f>
        <v>BOULANGERIE</v>
      </c>
      <c r="G357" s="23">
        <v>44705</v>
      </c>
      <c r="H357" s="9">
        <v>3341</v>
      </c>
      <c r="I357" s="25">
        <f>IFERROR(VLOOKUP(A357,Réception!$A$2:$G$2159,7,FALSE),"0")</f>
        <v>3341</v>
      </c>
      <c r="J357">
        <f t="shared" si="10"/>
        <v>1</v>
      </c>
      <c r="K357" s="31">
        <f t="shared" si="11"/>
        <v>1</v>
      </c>
    </row>
    <row r="358" spans="1:11" ht="12" customHeight="1" x14ac:dyDescent="0.2">
      <c r="A358" t="s">
        <v>469</v>
      </c>
      <c r="B358" s="17">
        <v>44696</v>
      </c>
      <c r="C358" s="6" t="s">
        <v>168</v>
      </c>
      <c r="D358" s="7">
        <v>142695874</v>
      </c>
      <c r="E358" s="3">
        <v>5540246193505</v>
      </c>
      <c r="F358" s="3" t="str">
        <f>VLOOKUP(E358,'Catégorie des articles'!$A$2:$E$163,4,FALSE)</f>
        <v>BOULANGERIE</v>
      </c>
      <c r="G358" s="22">
        <v>44700</v>
      </c>
      <c r="H358" s="7">
        <v>35636</v>
      </c>
      <c r="I358" s="25">
        <f>IFERROR(VLOOKUP(A358,Réception!$A$2:$G$2159,7,FALSE),"0")</f>
        <v>35636</v>
      </c>
      <c r="J358">
        <f t="shared" si="10"/>
        <v>1</v>
      </c>
      <c r="K358" s="31">
        <f t="shared" si="11"/>
        <v>1</v>
      </c>
    </row>
    <row r="359" spans="1:11" ht="12" customHeight="1" x14ac:dyDescent="0.2">
      <c r="A359" t="s">
        <v>470</v>
      </c>
      <c r="B359" s="17">
        <v>44697</v>
      </c>
      <c r="C359" s="6" t="s">
        <v>168</v>
      </c>
      <c r="D359" s="7">
        <v>142695906</v>
      </c>
      <c r="E359" s="3">
        <v>5540246188175</v>
      </c>
      <c r="F359" s="3" t="str">
        <f>VLOOKUP(E359,'Catégorie des articles'!$A$2:$E$163,4,FALSE)</f>
        <v>CREMERIE</v>
      </c>
      <c r="G359" s="22">
        <v>44699</v>
      </c>
      <c r="H359" s="7">
        <v>93</v>
      </c>
      <c r="I359" s="25">
        <f>IFERROR(VLOOKUP(A359,Réception!$A$2:$G$2159,7,FALSE),"0")</f>
        <v>93</v>
      </c>
      <c r="J359">
        <f t="shared" si="10"/>
        <v>1</v>
      </c>
      <c r="K359" s="31">
        <f t="shared" si="11"/>
        <v>1</v>
      </c>
    </row>
    <row r="360" spans="1:11" ht="12" customHeight="1" x14ac:dyDescent="0.2">
      <c r="A360" t="s">
        <v>471</v>
      </c>
      <c r="B360" s="17">
        <v>44697</v>
      </c>
      <c r="C360" s="6" t="s">
        <v>168</v>
      </c>
      <c r="D360" s="7">
        <v>142695907</v>
      </c>
      <c r="E360" s="3">
        <v>5540246171933</v>
      </c>
      <c r="F360" s="3" t="str">
        <f>VLOOKUP(E360,'Catégorie des articles'!$A$2:$E$163,4,FALSE)</f>
        <v>CREMERIE</v>
      </c>
      <c r="G360" s="22">
        <v>44699</v>
      </c>
      <c r="H360" s="7">
        <v>1114</v>
      </c>
      <c r="I360" s="25">
        <f>IFERROR(VLOOKUP(A360,Réception!$A$2:$G$2159,7,FALSE),"0")</f>
        <v>1114</v>
      </c>
      <c r="J360">
        <f t="shared" si="10"/>
        <v>1</v>
      </c>
      <c r="K360" s="31">
        <f t="shared" si="11"/>
        <v>1</v>
      </c>
    </row>
    <row r="361" spans="1:11" ht="12" customHeight="1" x14ac:dyDescent="0.2">
      <c r="A361" t="s">
        <v>472</v>
      </c>
      <c r="B361" s="18">
        <v>44697</v>
      </c>
      <c r="C361" s="6" t="s">
        <v>168</v>
      </c>
      <c r="D361" s="9">
        <v>142695907</v>
      </c>
      <c r="E361" s="3">
        <v>5540246187987</v>
      </c>
      <c r="F361" s="3" t="str">
        <f>VLOOKUP(E361,'Catégorie des articles'!$A$2:$E$163,4,FALSE)</f>
        <v>CREMERIE</v>
      </c>
      <c r="G361" s="23">
        <v>44699</v>
      </c>
      <c r="H361" s="9">
        <v>1671</v>
      </c>
      <c r="I361" s="25">
        <f>IFERROR(VLOOKUP(A361,Réception!$A$2:$G$2159,7,FALSE),"0")</f>
        <v>1671</v>
      </c>
      <c r="J361">
        <f t="shared" si="10"/>
        <v>1</v>
      </c>
      <c r="K361" s="31">
        <f t="shared" si="11"/>
        <v>1</v>
      </c>
    </row>
    <row r="362" spans="1:11" ht="12" customHeight="1" x14ac:dyDescent="0.2">
      <c r="A362" t="s">
        <v>473</v>
      </c>
      <c r="B362" s="17">
        <v>44697</v>
      </c>
      <c r="C362" s="6" t="s">
        <v>168</v>
      </c>
      <c r="D362" s="7">
        <v>142695907</v>
      </c>
      <c r="E362" s="3">
        <v>5540246188200</v>
      </c>
      <c r="F362" s="3" t="str">
        <f>VLOOKUP(E362,'Catégorie des articles'!$A$2:$E$163,4,FALSE)</f>
        <v>CREMERIE</v>
      </c>
      <c r="G362" s="22">
        <v>44699</v>
      </c>
      <c r="H362" s="7">
        <v>1114</v>
      </c>
      <c r="I362" s="25">
        <f>IFERROR(VLOOKUP(A362,Réception!$A$2:$G$2159,7,FALSE),"0")</f>
        <v>1114</v>
      </c>
      <c r="J362">
        <f t="shared" si="10"/>
        <v>1</v>
      </c>
      <c r="K362" s="31">
        <f t="shared" si="11"/>
        <v>1</v>
      </c>
    </row>
    <row r="363" spans="1:11" ht="12" customHeight="1" x14ac:dyDescent="0.2">
      <c r="A363" t="s">
        <v>474</v>
      </c>
      <c r="B363" s="17">
        <v>44697</v>
      </c>
      <c r="C363" s="6" t="s">
        <v>168</v>
      </c>
      <c r="D363" s="7">
        <v>142695909</v>
      </c>
      <c r="E363" s="3">
        <v>5540246175461</v>
      </c>
      <c r="F363" s="3" t="str">
        <f>VLOOKUP(E363,'Catégorie des articles'!$A$2:$E$163,4,FALSE)</f>
        <v>MIX LEGUMES</v>
      </c>
      <c r="G363" s="22">
        <v>44703</v>
      </c>
      <c r="H363" s="7">
        <v>15034</v>
      </c>
      <c r="I363" s="25">
        <f>IFERROR(VLOOKUP(A363,Réception!$A$2:$G$2159,7,FALSE),"0")</f>
        <v>15034</v>
      </c>
      <c r="J363">
        <f t="shared" si="10"/>
        <v>1</v>
      </c>
      <c r="K363" s="31">
        <f t="shared" si="11"/>
        <v>1</v>
      </c>
    </row>
    <row r="364" spans="1:11" ht="12" customHeight="1" x14ac:dyDescent="0.2">
      <c r="A364" t="s">
        <v>475</v>
      </c>
      <c r="B364" s="18">
        <v>44697</v>
      </c>
      <c r="C364" s="6" t="s">
        <v>168</v>
      </c>
      <c r="D364" s="9">
        <v>142695909</v>
      </c>
      <c r="E364" s="3">
        <v>5540246177132</v>
      </c>
      <c r="F364" s="3" t="str">
        <f>VLOOKUP(E364,'Catégorie des articles'!$A$2:$E$163,4,FALSE)</f>
        <v>MIX LEGUMES</v>
      </c>
      <c r="G364" s="23">
        <v>44703</v>
      </c>
      <c r="H364" s="9">
        <v>8816</v>
      </c>
      <c r="I364" s="25">
        <f>IFERROR(VLOOKUP(A364,Réception!$A$2:$G$2159,7,FALSE),"0")</f>
        <v>8816</v>
      </c>
      <c r="J364">
        <f t="shared" si="10"/>
        <v>1</v>
      </c>
      <c r="K364" s="31">
        <f t="shared" si="11"/>
        <v>1</v>
      </c>
    </row>
    <row r="365" spans="1:11" ht="12" customHeight="1" x14ac:dyDescent="0.2">
      <c r="A365" t="s">
        <v>476</v>
      </c>
      <c r="B365" s="17">
        <v>44697</v>
      </c>
      <c r="C365" s="6" t="s">
        <v>168</v>
      </c>
      <c r="D365" s="7">
        <v>142695909</v>
      </c>
      <c r="E365" s="3">
        <v>5540246177133</v>
      </c>
      <c r="F365" s="3" t="str">
        <f>VLOOKUP(E365,'Catégorie des articles'!$A$2:$E$163,4,FALSE)</f>
        <v>MIX LEGUMES</v>
      </c>
      <c r="G365" s="22">
        <v>44703</v>
      </c>
      <c r="H365" s="7">
        <v>546</v>
      </c>
      <c r="I365" s="25">
        <f>IFERROR(VLOOKUP(A365,Réception!$A$2:$G$2159,7,FALSE),"0")</f>
        <v>546</v>
      </c>
      <c r="J365">
        <f t="shared" si="10"/>
        <v>1</v>
      </c>
      <c r="K365" s="31">
        <f t="shared" si="11"/>
        <v>1</v>
      </c>
    </row>
    <row r="366" spans="1:11" ht="12" customHeight="1" x14ac:dyDescent="0.2">
      <c r="A366" t="s">
        <v>477</v>
      </c>
      <c r="B366" s="18">
        <v>44697</v>
      </c>
      <c r="C366" s="6" t="s">
        <v>168</v>
      </c>
      <c r="D366" s="9">
        <v>142695909</v>
      </c>
      <c r="E366" s="3">
        <v>5540246183562</v>
      </c>
      <c r="F366" s="3" t="str">
        <f>VLOOKUP(E366,'Catégorie des articles'!$A$2:$E$163,4,FALSE)</f>
        <v>MIX LEGUMES</v>
      </c>
      <c r="G366" s="23">
        <v>44703</v>
      </c>
      <c r="H366" s="9">
        <v>1044</v>
      </c>
      <c r="I366" s="25">
        <f>IFERROR(VLOOKUP(A366,Réception!$A$2:$G$2159,7,FALSE),"0")</f>
        <v>1044</v>
      </c>
      <c r="J366">
        <f t="shared" si="10"/>
        <v>1</v>
      </c>
      <c r="K366" s="31">
        <f t="shared" si="11"/>
        <v>1</v>
      </c>
    </row>
    <row r="367" spans="1:11" ht="12" customHeight="1" x14ac:dyDescent="0.2">
      <c r="A367" t="s">
        <v>2171</v>
      </c>
      <c r="B367" s="17">
        <v>44697</v>
      </c>
      <c r="C367" s="6" t="s">
        <v>169</v>
      </c>
      <c r="D367" s="7">
        <v>142695914</v>
      </c>
      <c r="E367" s="3">
        <v>5540246188512</v>
      </c>
      <c r="F367" s="3" t="str">
        <f>VLOOKUP(E367,'Catégorie des articles'!$A$2:$E$163,4,FALSE)</f>
        <v>EMBALLAGES</v>
      </c>
      <c r="G367" s="22">
        <v>44727</v>
      </c>
      <c r="H367" s="7">
        <v>232</v>
      </c>
      <c r="I367" s="25">
        <f>IFERROR(VLOOKUP(A367,Réception!$A$2:$G$2159,7,FALSE),"0")</f>
        <v>232</v>
      </c>
      <c r="J367">
        <f t="shared" si="10"/>
        <v>1</v>
      </c>
      <c r="K367" s="31">
        <f t="shared" si="11"/>
        <v>1</v>
      </c>
    </row>
    <row r="368" spans="1:11" ht="12" customHeight="1" x14ac:dyDescent="0.2">
      <c r="A368" t="s">
        <v>2172</v>
      </c>
      <c r="B368" s="18">
        <v>44697</v>
      </c>
      <c r="C368" s="6" t="s">
        <v>169</v>
      </c>
      <c r="D368" s="9">
        <v>142695914</v>
      </c>
      <c r="E368" s="3">
        <v>5540246190092</v>
      </c>
      <c r="F368" s="3" t="str">
        <f>VLOOKUP(E368,'Catégorie des articles'!$A$2:$E$163,4,FALSE)</f>
        <v>EMBALLAGES</v>
      </c>
      <c r="G368" s="23">
        <v>44727</v>
      </c>
      <c r="H368" s="9">
        <v>116</v>
      </c>
      <c r="I368" s="25">
        <f>IFERROR(VLOOKUP(A368,Réception!$A$2:$G$2159,7,FALSE),"0")</f>
        <v>116</v>
      </c>
      <c r="J368">
        <f t="shared" si="10"/>
        <v>1</v>
      </c>
      <c r="K368" s="31">
        <f t="shared" si="11"/>
        <v>1</v>
      </c>
    </row>
    <row r="369" spans="1:11" ht="12" customHeight="1" x14ac:dyDescent="0.2">
      <c r="A369" t="s">
        <v>478</v>
      </c>
      <c r="B369" s="17">
        <v>44698</v>
      </c>
      <c r="C369" s="6" t="s">
        <v>168</v>
      </c>
      <c r="D369" s="7">
        <v>142695921</v>
      </c>
      <c r="E369" s="3">
        <v>5540246172669</v>
      </c>
      <c r="F369" s="3" t="str">
        <f>VLOOKUP(E369,'Catégorie des articles'!$A$2:$E$163,4,FALSE)</f>
        <v>CREMERIE</v>
      </c>
      <c r="G369" s="22">
        <v>44700</v>
      </c>
      <c r="H369" s="7">
        <v>140</v>
      </c>
      <c r="I369" s="25">
        <f>IFERROR(VLOOKUP(A369,Réception!$A$2:$G$2159,7,FALSE),"0")</f>
        <v>140</v>
      </c>
      <c r="J369">
        <f t="shared" si="10"/>
        <v>1</v>
      </c>
      <c r="K369" s="31">
        <f t="shared" si="11"/>
        <v>1</v>
      </c>
    </row>
    <row r="370" spans="1:11" ht="12" customHeight="1" x14ac:dyDescent="0.2">
      <c r="A370" t="s">
        <v>479</v>
      </c>
      <c r="B370" s="17">
        <v>44698</v>
      </c>
      <c r="C370" s="6" t="s">
        <v>168</v>
      </c>
      <c r="D370" s="7">
        <v>142695921</v>
      </c>
      <c r="E370" s="3">
        <v>5540246174174</v>
      </c>
      <c r="F370" s="3" t="str">
        <f>VLOOKUP(E370,'Catégorie des articles'!$A$2:$E$163,4,FALSE)</f>
        <v>CREMERIE</v>
      </c>
      <c r="G370" s="22">
        <v>44700</v>
      </c>
      <c r="H370" s="7">
        <v>348</v>
      </c>
      <c r="I370" s="25">
        <f>IFERROR(VLOOKUP(A370,Réception!$A$2:$G$2159,7,FALSE),"0")</f>
        <v>348</v>
      </c>
      <c r="J370">
        <f t="shared" si="10"/>
        <v>1</v>
      </c>
      <c r="K370" s="31">
        <f t="shared" si="11"/>
        <v>1</v>
      </c>
    </row>
    <row r="371" spans="1:11" ht="12" customHeight="1" x14ac:dyDescent="0.2">
      <c r="A371" t="s">
        <v>480</v>
      </c>
      <c r="B371" s="18">
        <v>44698</v>
      </c>
      <c r="C371" s="6" t="s">
        <v>168</v>
      </c>
      <c r="D371" s="9">
        <v>142695922</v>
      </c>
      <c r="E371" s="3">
        <v>5540246171933</v>
      </c>
      <c r="F371" s="3" t="str">
        <f>VLOOKUP(E371,'Catégorie des articles'!$A$2:$E$163,4,FALSE)</f>
        <v>CREMERIE</v>
      </c>
      <c r="G371" s="23">
        <v>44700</v>
      </c>
      <c r="H371" s="9">
        <v>557</v>
      </c>
      <c r="I371" s="25">
        <f>IFERROR(VLOOKUP(A371,Réception!$A$2:$G$2159,7,FALSE),"0")</f>
        <v>557</v>
      </c>
      <c r="J371">
        <f t="shared" si="10"/>
        <v>1</v>
      </c>
      <c r="K371" s="31">
        <f t="shared" si="11"/>
        <v>1</v>
      </c>
    </row>
    <row r="372" spans="1:11" ht="12" customHeight="1" x14ac:dyDescent="0.2">
      <c r="A372" t="s">
        <v>481</v>
      </c>
      <c r="B372" s="17">
        <v>44698</v>
      </c>
      <c r="C372" s="6" t="s">
        <v>168</v>
      </c>
      <c r="D372" s="7">
        <v>142695922</v>
      </c>
      <c r="E372" s="3">
        <v>5540246176294</v>
      </c>
      <c r="F372" s="3" t="str">
        <f>VLOOKUP(E372,'Catégorie des articles'!$A$2:$E$163,4,FALSE)</f>
        <v>CREMERIE</v>
      </c>
      <c r="G372" s="22">
        <v>44700</v>
      </c>
      <c r="H372" s="7">
        <v>2970</v>
      </c>
      <c r="I372" s="25">
        <f>IFERROR(VLOOKUP(A372,Réception!$A$2:$G$2159,7,FALSE),"0")</f>
        <v>2970</v>
      </c>
      <c r="J372">
        <f t="shared" si="10"/>
        <v>1</v>
      </c>
      <c r="K372" s="31">
        <f t="shared" si="11"/>
        <v>1</v>
      </c>
    </row>
    <row r="373" spans="1:11" ht="12" customHeight="1" x14ac:dyDescent="0.2">
      <c r="A373" t="s">
        <v>482</v>
      </c>
      <c r="B373" s="18">
        <v>44698</v>
      </c>
      <c r="C373" s="6" t="s">
        <v>168</v>
      </c>
      <c r="D373" s="9">
        <v>142695922</v>
      </c>
      <c r="E373" s="3">
        <v>5540246176295</v>
      </c>
      <c r="F373" s="3" t="str">
        <f>VLOOKUP(E373,'Catégorie des articles'!$A$2:$E$163,4,FALSE)</f>
        <v>CREMERIE</v>
      </c>
      <c r="G373" s="23">
        <v>44700</v>
      </c>
      <c r="H373" s="9">
        <v>7424</v>
      </c>
      <c r="I373" s="25">
        <f>IFERROR(VLOOKUP(A373,Réception!$A$2:$G$2159,7,FALSE),"0")</f>
        <v>7424</v>
      </c>
      <c r="J373">
        <f t="shared" si="10"/>
        <v>1</v>
      </c>
      <c r="K373" s="31">
        <f t="shared" si="11"/>
        <v>1</v>
      </c>
    </row>
    <row r="374" spans="1:11" ht="12" customHeight="1" x14ac:dyDescent="0.2">
      <c r="A374" t="s">
        <v>483</v>
      </c>
      <c r="B374" s="17">
        <v>44698</v>
      </c>
      <c r="C374" s="6" t="s">
        <v>168</v>
      </c>
      <c r="D374" s="7">
        <v>142695922</v>
      </c>
      <c r="E374" s="3">
        <v>5540246187987</v>
      </c>
      <c r="F374" s="3" t="str">
        <f>VLOOKUP(E374,'Catégorie des articles'!$A$2:$E$163,4,FALSE)</f>
        <v>CREMERIE</v>
      </c>
      <c r="G374" s="22">
        <v>44700</v>
      </c>
      <c r="H374" s="7">
        <v>4455</v>
      </c>
      <c r="I374" s="25">
        <f>IFERROR(VLOOKUP(A374,Réception!$A$2:$G$2159,7,FALSE),"0")</f>
        <v>4455</v>
      </c>
      <c r="J374">
        <f t="shared" si="10"/>
        <v>1</v>
      </c>
      <c r="K374" s="31">
        <f t="shared" si="11"/>
        <v>1</v>
      </c>
    </row>
    <row r="375" spans="1:11" ht="12" customHeight="1" x14ac:dyDescent="0.2">
      <c r="A375" t="s">
        <v>484</v>
      </c>
      <c r="B375" s="18">
        <v>44698</v>
      </c>
      <c r="C375" s="6" t="s">
        <v>168</v>
      </c>
      <c r="D375" s="9">
        <v>142695922</v>
      </c>
      <c r="E375" s="3">
        <v>5540246188200</v>
      </c>
      <c r="F375" s="3" t="str">
        <f>VLOOKUP(E375,'Catégorie des articles'!$A$2:$E$163,4,FALSE)</f>
        <v>CREMERIE</v>
      </c>
      <c r="G375" s="23">
        <v>44700</v>
      </c>
      <c r="H375" s="9">
        <v>1485</v>
      </c>
      <c r="I375" s="25">
        <f>IFERROR(VLOOKUP(A375,Réception!$A$2:$G$2159,7,FALSE),"0")</f>
        <v>1485</v>
      </c>
      <c r="J375">
        <f t="shared" si="10"/>
        <v>1</v>
      </c>
      <c r="K375" s="31">
        <f t="shared" si="11"/>
        <v>1</v>
      </c>
    </row>
    <row r="376" spans="1:11" ht="12" customHeight="1" x14ac:dyDescent="0.2">
      <c r="A376" t="s">
        <v>2173</v>
      </c>
      <c r="B376" s="17">
        <v>44698</v>
      </c>
      <c r="C376" s="6" t="s">
        <v>169</v>
      </c>
      <c r="D376" s="7">
        <v>142695931</v>
      </c>
      <c r="E376" s="3">
        <v>5540246181061</v>
      </c>
      <c r="F376" s="3" t="str">
        <f>VLOOKUP(E376,'Catégorie des articles'!$A$2:$E$163,4,FALSE)</f>
        <v>VOLAILLE</v>
      </c>
      <c r="G376" s="22">
        <v>44719</v>
      </c>
      <c r="H376" s="7">
        <v>2068</v>
      </c>
      <c r="I376" s="25">
        <f>IFERROR(VLOOKUP(A376,Réception!$A$2:$G$2159,7,FALSE),"0")</f>
        <v>2068</v>
      </c>
      <c r="J376">
        <f t="shared" si="10"/>
        <v>1</v>
      </c>
      <c r="K376" s="31">
        <f t="shared" si="11"/>
        <v>1</v>
      </c>
    </row>
    <row r="377" spans="1:11" ht="12" customHeight="1" x14ac:dyDescent="0.2">
      <c r="A377" t="s">
        <v>2174</v>
      </c>
      <c r="B377" s="18">
        <v>44698</v>
      </c>
      <c r="C377" s="6" t="s">
        <v>169</v>
      </c>
      <c r="D377" s="9">
        <v>142695931</v>
      </c>
      <c r="E377" s="3">
        <v>5540246183547</v>
      </c>
      <c r="F377" s="3" t="str">
        <f>VLOOKUP(E377,'Catégorie des articles'!$A$2:$E$163,4,FALSE)</f>
        <v>VOLAILLE</v>
      </c>
      <c r="G377" s="23">
        <v>44719</v>
      </c>
      <c r="H377" s="9">
        <v>15591</v>
      </c>
      <c r="I377" s="25">
        <f>IFERROR(VLOOKUP(A377,Réception!$A$2:$G$2159,7,FALSE),"0")</f>
        <v>15591</v>
      </c>
      <c r="J377">
        <f t="shared" si="10"/>
        <v>1</v>
      </c>
      <c r="K377" s="31">
        <f t="shared" si="11"/>
        <v>1</v>
      </c>
    </row>
    <row r="378" spans="1:11" ht="12" customHeight="1" x14ac:dyDescent="0.2">
      <c r="A378" t="s">
        <v>2175</v>
      </c>
      <c r="B378" s="17">
        <v>44698</v>
      </c>
      <c r="C378" s="6" t="s">
        <v>169</v>
      </c>
      <c r="D378" s="7">
        <v>142695931</v>
      </c>
      <c r="E378" s="3">
        <v>5540246185278</v>
      </c>
      <c r="F378" s="3" t="str">
        <f>VLOOKUP(E378,'Catégorie des articles'!$A$2:$E$163,4,FALSE)</f>
        <v>VOLAILLE</v>
      </c>
      <c r="G378" s="22">
        <v>44719</v>
      </c>
      <c r="H378" s="7">
        <v>1120</v>
      </c>
      <c r="I378" s="25">
        <f>IFERROR(VLOOKUP(A378,Réception!$A$2:$G$2159,7,FALSE),"0")</f>
        <v>1120</v>
      </c>
      <c r="J378">
        <f t="shared" si="10"/>
        <v>1</v>
      </c>
      <c r="K378" s="31">
        <f t="shared" si="11"/>
        <v>1</v>
      </c>
    </row>
    <row r="379" spans="1:11" ht="12" customHeight="1" x14ac:dyDescent="0.2">
      <c r="A379" t="s">
        <v>2176</v>
      </c>
      <c r="B379" s="18">
        <v>44698</v>
      </c>
      <c r="C379" s="6" t="s">
        <v>169</v>
      </c>
      <c r="D379" s="9">
        <v>142695940</v>
      </c>
      <c r="E379" s="3">
        <v>5540246173906</v>
      </c>
      <c r="F379" s="3" t="str">
        <f>VLOOKUP(E379,'Catégorie des articles'!$A$2:$E$163,4,FALSE)</f>
        <v>VOLAILLE</v>
      </c>
      <c r="G379" s="23">
        <v>44720</v>
      </c>
      <c r="H379" s="9">
        <v>2311</v>
      </c>
      <c r="I379" s="25">
        <f>IFERROR(VLOOKUP(A379,Réception!$A$2:$G$2159,7,FALSE),"0")</f>
        <v>2311</v>
      </c>
      <c r="J379">
        <f t="shared" si="10"/>
        <v>1</v>
      </c>
      <c r="K379" s="31">
        <f t="shared" si="11"/>
        <v>1</v>
      </c>
    </row>
    <row r="380" spans="1:11" ht="12" customHeight="1" x14ac:dyDescent="0.2">
      <c r="A380" t="s">
        <v>2177</v>
      </c>
      <c r="B380" s="17">
        <v>44698</v>
      </c>
      <c r="C380" s="6" t="s">
        <v>169</v>
      </c>
      <c r="D380" s="7">
        <v>142695940</v>
      </c>
      <c r="E380" s="3">
        <v>5540246181016</v>
      </c>
      <c r="F380" s="3" t="str">
        <f>VLOOKUP(E380,'Catégorie des articles'!$A$2:$E$163,4,FALSE)</f>
        <v>VOLAILLE</v>
      </c>
      <c r="G380" s="22">
        <v>44720</v>
      </c>
      <c r="H380" s="7">
        <v>13364</v>
      </c>
      <c r="I380" s="25">
        <f>IFERROR(VLOOKUP(A380,Réception!$A$2:$G$2159,7,FALSE),"0")</f>
        <v>13364</v>
      </c>
      <c r="J380">
        <f t="shared" si="10"/>
        <v>1</v>
      </c>
      <c r="K380" s="31">
        <f t="shared" si="11"/>
        <v>1</v>
      </c>
    </row>
    <row r="381" spans="1:11" ht="12" customHeight="1" x14ac:dyDescent="0.2">
      <c r="A381" t="s">
        <v>485</v>
      </c>
      <c r="B381" s="18">
        <v>44699</v>
      </c>
      <c r="C381" s="6" t="s">
        <v>168</v>
      </c>
      <c r="D381" s="9">
        <v>142695948</v>
      </c>
      <c r="E381" s="3">
        <v>5540246176294</v>
      </c>
      <c r="F381" s="3" t="str">
        <f>VLOOKUP(E381,'Catégorie des articles'!$A$2:$E$163,4,FALSE)</f>
        <v>CREMERIE</v>
      </c>
      <c r="G381" s="23">
        <v>44703</v>
      </c>
      <c r="H381" s="9">
        <v>2970</v>
      </c>
      <c r="I381" s="25">
        <f>IFERROR(VLOOKUP(A381,Réception!$A$2:$G$2159,7,FALSE),"0")</f>
        <v>2970</v>
      </c>
      <c r="J381">
        <f t="shared" si="10"/>
        <v>1</v>
      </c>
      <c r="K381" s="31">
        <f t="shared" si="11"/>
        <v>1</v>
      </c>
    </row>
    <row r="382" spans="1:11" ht="12" customHeight="1" x14ac:dyDescent="0.2">
      <c r="A382" t="s">
        <v>486</v>
      </c>
      <c r="B382" s="17">
        <v>44699</v>
      </c>
      <c r="C382" s="6" t="s">
        <v>168</v>
      </c>
      <c r="D382" s="7">
        <v>142695948</v>
      </c>
      <c r="E382" s="3">
        <v>5540246176295</v>
      </c>
      <c r="F382" s="3" t="str">
        <f>VLOOKUP(E382,'Catégorie des articles'!$A$2:$E$163,4,FALSE)</f>
        <v>CREMERIE</v>
      </c>
      <c r="G382" s="22">
        <v>44703</v>
      </c>
      <c r="H382" s="7">
        <v>4455</v>
      </c>
      <c r="I382" s="25">
        <f>IFERROR(VLOOKUP(A382,Réception!$A$2:$G$2159,7,FALSE),"0")</f>
        <v>4455</v>
      </c>
      <c r="J382">
        <f t="shared" si="10"/>
        <v>1</v>
      </c>
      <c r="K382" s="31">
        <f t="shared" si="11"/>
        <v>1</v>
      </c>
    </row>
    <row r="383" spans="1:11" ht="12" customHeight="1" x14ac:dyDescent="0.2">
      <c r="A383" t="s">
        <v>487</v>
      </c>
      <c r="B383" s="18">
        <v>44699</v>
      </c>
      <c r="C383" s="6" t="s">
        <v>168</v>
      </c>
      <c r="D383" s="9">
        <v>142695949</v>
      </c>
      <c r="E383" s="3">
        <v>5540246174174</v>
      </c>
      <c r="F383" s="3" t="str">
        <f>VLOOKUP(E383,'Catégorie des articles'!$A$2:$E$163,4,FALSE)</f>
        <v>CREMERIE</v>
      </c>
      <c r="G383" s="23">
        <v>44703</v>
      </c>
      <c r="H383" s="9">
        <v>696</v>
      </c>
      <c r="I383" s="25">
        <f>IFERROR(VLOOKUP(A383,Réception!$A$2:$G$2159,7,FALSE),"0")</f>
        <v>696</v>
      </c>
      <c r="J383">
        <f t="shared" si="10"/>
        <v>1</v>
      </c>
      <c r="K383" s="31">
        <f t="shared" si="11"/>
        <v>1</v>
      </c>
    </row>
    <row r="384" spans="1:11" ht="12" customHeight="1" x14ac:dyDescent="0.2">
      <c r="A384" t="s">
        <v>488</v>
      </c>
      <c r="B384" s="17">
        <v>44699</v>
      </c>
      <c r="C384" s="6" t="s">
        <v>168</v>
      </c>
      <c r="D384" s="7">
        <v>142695949</v>
      </c>
      <c r="E384" s="3">
        <v>5540246188175</v>
      </c>
      <c r="F384" s="3" t="str">
        <f>VLOOKUP(E384,'Catégorie des articles'!$A$2:$E$163,4,FALSE)</f>
        <v>CREMERIE</v>
      </c>
      <c r="G384" s="22">
        <v>44703</v>
      </c>
      <c r="H384" s="7">
        <v>232</v>
      </c>
      <c r="I384" s="25">
        <f>IFERROR(VLOOKUP(A384,Réception!$A$2:$G$2159,7,FALSE),"0")</f>
        <v>232</v>
      </c>
      <c r="J384">
        <f t="shared" si="10"/>
        <v>1</v>
      </c>
      <c r="K384" s="31">
        <f t="shared" si="11"/>
        <v>1</v>
      </c>
    </row>
    <row r="385" spans="1:11" ht="12" customHeight="1" x14ac:dyDescent="0.2">
      <c r="A385" t="s">
        <v>2178</v>
      </c>
      <c r="B385" s="17">
        <v>44699</v>
      </c>
      <c r="C385" s="6" t="s">
        <v>169</v>
      </c>
      <c r="D385" s="7">
        <v>142695952</v>
      </c>
      <c r="E385" s="3">
        <v>5540246193878</v>
      </c>
      <c r="F385" s="3" t="str">
        <f>VLOOKUP(E385,'Catégorie des articles'!$A$2:$E$163,4,FALSE)</f>
        <v>VOLAILLE</v>
      </c>
      <c r="G385" s="22">
        <v>44719</v>
      </c>
      <c r="H385" s="7">
        <v>11136</v>
      </c>
      <c r="I385" s="25">
        <f>IFERROR(VLOOKUP(A385,Réception!$A$2:$G$2159,7,FALSE),"0")</f>
        <v>11136</v>
      </c>
      <c r="J385">
        <f t="shared" si="10"/>
        <v>1</v>
      </c>
      <c r="K385" s="31">
        <f t="shared" si="11"/>
        <v>1</v>
      </c>
    </row>
    <row r="386" spans="1:11" ht="12" customHeight="1" x14ac:dyDescent="0.2">
      <c r="A386" t="s">
        <v>489</v>
      </c>
      <c r="B386" s="18">
        <v>44699</v>
      </c>
      <c r="C386" s="6" t="s">
        <v>168</v>
      </c>
      <c r="D386" s="9">
        <v>142695956</v>
      </c>
      <c r="E386" s="3">
        <v>5540246175047</v>
      </c>
      <c r="F386" s="3" t="str">
        <f>VLOOKUP(E386,'Catégorie des articles'!$A$2:$E$163,4,FALSE)</f>
        <v>CREMERIE</v>
      </c>
      <c r="G386" s="23">
        <v>44707</v>
      </c>
      <c r="H386" s="9">
        <v>279</v>
      </c>
      <c r="I386" s="25">
        <f>IFERROR(VLOOKUP(A386,Réception!$A$2:$G$2159,7,FALSE),"0")</f>
        <v>279</v>
      </c>
      <c r="J386">
        <f t="shared" si="10"/>
        <v>1</v>
      </c>
      <c r="K386" s="31">
        <f t="shared" si="11"/>
        <v>1</v>
      </c>
    </row>
    <row r="387" spans="1:11" ht="12" customHeight="1" x14ac:dyDescent="0.2">
      <c r="A387" t="s">
        <v>490</v>
      </c>
      <c r="B387" s="17">
        <v>44699</v>
      </c>
      <c r="C387" s="6" t="s">
        <v>168</v>
      </c>
      <c r="D387" s="7">
        <v>142695956</v>
      </c>
      <c r="E387" s="3">
        <v>5540246175049</v>
      </c>
      <c r="F387" s="3" t="str">
        <f>VLOOKUP(E387,'Catégorie des articles'!$A$2:$E$163,4,FALSE)</f>
        <v>CREMERIE</v>
      </c>
      <c r="G387" s="22">
        <v>44707</v>
      </c>
      <c r="H387" s="7">
        <v>557</v>
      </c>
      <c r="I387" s="25">
        <f>IFERROR(VLOOKUP(A387,Réception!$A$2:$G$2159,7,FALSE),"0")</f>
        <v>557</v>
      </c>
      <c r="J387">
        <f t="shared" ref="J387:J450" si="12">I387/H387</f>
        <v>1</v>
      </c>
      <c r="K387" s="31">
        <f t="shared" ref="K387:K450" si="13">J387</f>
        <v>1</v>
      </c>
    </row>
    <row r="388" spans="1:11" ht="12" customHeight="1" x14ac:dyDescent="0.2">
      <c r="A388" t="s">
        <v>491</v>
      </c>
      <c r="B388" s="18">
        <v>44699</v>
      </c>
      <c r="C388" s="6" t="s">
        <v>168</v>
      </c>
      <c r="D388" s="9">
        <v>142695956</v>
      </c>
      <c r="E388" s="3">
        <v>5540246175050</v>
      </c>
      <c r="F388" s="3" t="str">
        <f>VLOOKUP(E388,'Catégorie des articles'!$A$2:$E$163,4,FALSE)</f>
        <v>CREMERIE</v>
      </c>
      <c r="G388" s="23">
        <v>44707</v>
      </c>
      <c r="H388" s="9">
        <v>418</v>
      </c>
      <c r="I388" s="25">
        <f>IFERROR(VLOOKUP(A388,Réception!$A$2:$G$2159,7,FALSE),"0")</f>
        <v>418</v>
      </c>
      <c r="J388">
        <f t="shared" si="12"/>
        <v>1</v>
      </c>
      <c r="K388" s="31">
        <f t="shared" si="13"/>
        <v>1</v>
      </c>
    </row>
    <row r="389" spans="1:11" ht="12" customHeight="1" x14ac:dyDescent="0.2">
      <c r="A389" t="s">
        <v>492</v>
      </c>
      <c r="B389" s="17">
        <v>44699</v>
      </c>
      <c r="C389" s="6" t="s">
        <v>168</v>
      </c>
      <c r="D389" s="7">
        <v>142695956</v>
      </c>
      <c r="E389" s="3">
        <v>5540246190743</v>
      </c>
      <c r="F389" s="3" t="str">
        <f>VLOOKUP(E389,'Catégorie des articles'!$A$2:$E$163,4,FALSE)</f>
        <v>CREMERIE</v>
      </c>
      <c r="G389" s="22">
        <v>44707</v>
      </c>
      <c r="H389" s="7">
        <v>279</v>
      </c>
      <c r="I389" s="25">
        <f>IFERROR(VLOOKUP(A389,Réception!$A$2:$G$2159,7,FALSE),"0")</f>
        <v>279</v>
      </c>
      <c r="J389">
        <f t="shared" si="12"/>
        <v>1</v>
      </c>
      <c r="K389" s="31">
        <f t="shared" si="13"/>
        <v>1</v>
      </c>
    </row>
    <row r="390" spans="1:11" ht="12" customHeight="1" x14ac:dyDescent="0.2">
      <c r="A390" t="s">
        <v>2179</v>
      </c>
      <c r="B390" s="18">
        <v>44699</v>
      </c>
      <c r="C390" s="6" t="s">
        <v>169</v>
      </c>
      <c r="D390" s="9">
        <v>142695962</v>
      </c>
      <c r="E390" s="3">
        <v>5540246186010</v>
      </c>
      <c r="F390" s="3" t="str">
        <f>VLOOKUP(E390,'Catégorie des articles'!$A$2:$E$163,4,FALSE)</f>
        <v>EMBALLAGES</v>
      </c>
      <c r="G390" s="23">
        <v>44713</v>
      </c>
      <c r="H390" s="9">
        <v>84</v>
      </c>
      <c r="I390" s="25">
        <f>IFERROR(VLOOKUP(A390,Réception!$A$2:$G$2159,7,FALSE),"0")</f>
        <v>84</v>
      </c>
      <c r="J390">
        <f t="shared" si="12"/>
        <v>1</v>
      </c>
      <c r="K390" s="31">
        <f t="shared" si="13"/>
        <v>1</v>
      </c>
    </row>
    <row r="391" spans="1:11" ht="12" customHeight="1" x14ac:dyDescent="0.2">
      <c r="A391" t="s">
        <v>2180</v>
      </c>
      <c r="B391" s="17">
        <v>44699</v>
      </c>
      <c r="C391" s="6" t="s">
        <v>169</v>
      </c>
      <c r="D391" s="7">
        <v>142695962</v>
      </c>
      <c r="E391" s="3">
        <v>5540246186011</v>
      </c>
      <c r="F391" s="3" t="str">
        <f>VLOOKUP(E391,'Catégorie des articles'!$A$2:$E$163,4,FALSE)</f>
        <v>EMBALLAGES</v>
      </c>
      <c r="G391" s="22">
        <v>44713</v>
      </c>
      <c r="H391" s="7">
        <v>128</v>
      </c>
      <c r="I391" s="25">
        <f>IFERROR(VLOOKUP(A391,Réception!$A$2:$G$2159,7,FALSE),"0")</f>
        <v>3</v>
      </c>
      <c r="J391">
        <f t="shared" si="12"/>
        <v>2.34375E-2</v>
      </c>
      <c r="K391" s="31">
        <f t="shared" si="13"/>
        <v>2.34375E-2</v>
      </c>
    </row>
    <row r="392" spans="1:11" ht="12" customHeight="1" x14ac:dyDescent="0.2">
      <c r="A392" t="s">
        <v>2181</v>
      </c>
      <c r="B392" s="18">
        <v>44699</v>
      </c>
      <c r="C392" s="6" t="s">
        <v>169</v>
      </c>
      <c r="D392" s="9">
        <v>142695962</v>
      </c>
      <c r="E392" s="3">
        <v>5540246186017</v>
      </c>
      <c r="F392" s="3" t="str">
        <f>VLOOKUP(E392,'Catégorie des articles'!$A$2:$E$163,4,FALSE)</f>
        <v>EMBALLAGES</v>
      </c>
      <c r="G392" s="23">
        <v>44713</v>
      </c>
      <c r="H392" s="9">
        <v>42</v>
      </c>
      <c r="I392" s="25">
        <f>IFERROR(VLOOKUP(A392,Réception!$A$2:$G$2159,7,FALSE),"0")</f>
        <v>63</v>
      </c>
      <c r="J392">
        <f t="shared" si="12"/>
        <v>1.5</v>
      </c>
      <c r="K392" s="31">
        <f t="shared" si="13"/>
        <v>1.5</v>
      </c>
    </row>
    <row r="393" spans="1:11" ht="12" customHeight="1" x14ac:dyDescent="0.2">
      <c r="A393" t="s">
        <v>493</v>
      </c>
      <c r="B393" s="18">
        <v>44699</v>
      </c>
      <c r="C393" s="6" t="s">
        <v>168</v>
      </c>
      <c r="D393" s="9">
        <v>142695970</v>
      </c>
      <c r="E393" s="3">
        <v>5540246186325</v>
      </c>
      <c r="F393" s="3" t="str">
        <f>VLOOKUP(E393,'Catégorie des articles'!$A$2:$E$163,4,FALSE)</f>
        <v>CREMERIE</v>
      </c>
      <c r="G393" s="23">
        <v>44705</v>
      </c>
      <c r="H393" s="9">
        <v>140</v>
      </c>
      <c r="I393" s="25">
        <f>IFERROR(VLOOKUP(A393,Réception!$A$2:$G$2159,7,FALSE),"0")</f>
        <v>140</v>
      </c>
      <c r="J393">
        <f t="shared" si="12"/>
        <v>1</v>
      </c>
      <c r="K393" s="31">
        <f t="shared" si="13"/>
        <v>1</v>
      </c>
    </row>
    <row r="394" spans="1:11" ht="12" customHeight="1" x14ac:dyDescent="0.2">
      <c r="A394" t="s">
        <v>2559</v>
      </c>
      <c r="B394" s="17">
        <v>44699</v>
      </c>
      <c r="C394" s="6" t="s">
        <v>169</v>
      </c>
      <c r="D394" s="7">
        <v>142695978</v>
      </c>
      <c r="E394" s="3">
        <v>5540246182684</v>
      </c>
      <c r="F394" s="3" t="str">
        <f>VLOOKUP(E394,'Catégorie des articles'!$A$2:$E$163,4,FALSE)</f>
        <v>BOULANGERIE</v>
      </c>
      <c r="G394" s="22">
        <v>44713</v>
      </c>
      <c r="H394" s="7">
        <v>232</v>
      </c>
      <c r="I394" s="25" t="str">
        <f>IFERROR(VLOOKUP(A394,Réception!$A$2:$G$2159,7,FALSE),"0")</f>
        <v>0</v>
      </c>
      <c r="J394">
        <f t="shared" si="12"/>
        <v>0</v>
      </c>
      <c r="K394" s="31">
        <f t="shared" si="13"/>
        <v>0</v>
      </c>
    </row>
    <row r="395" spans="1:11" ht="12" customHeight="1" x14ac:dyDescent="0.2">
      <c r="A395" t="s">
        <v>2560</v>
      </c>
      <c r="B395" s="18">
        <v>44699</v>
      </c>
      <c r="C395" s="6" t="s">
        <v>169</v>
      </c>
      <c r="D395" s="9">
        <v>142695978</v>
      </c>
      <c r="E395" s="3">
        <v>5540246183844</v>
      </c>
      <c r="F395" s="3" t="str">
        <f>VLOOKUP(E395,'Catégorie des articles'!$A$2:$E$163,4,FALSE)</f>
        <v>BOULANGERIE</v>
      </c>
      <c r="G395" s="23">
        <v>44713</v>
      </c>
      <c r="H395" s="9">
        <v>140</v>
      </c>
      <c r="I395" s="25" t="str">
        <f>IFERROR(VLOOKUP(A395,Réception!$A$2:$G$2159,7,FALSE),"0")</f>
        <v>0</v>
      </c>
      <c r="J395">
        <f t="shared" si="12"/>
        <v>0</v>
      </c>
      <c r="K395" s="31">
        <f t="shared" si="13"/>
        <v>0</v>
      </c>
    </row>
    <row r="396" spans="1:11" ht="12" customHeight="1" x14ac:dyDescent="0.2">
      <c r="A396" t="s">
        <v>496</v>
      </c>
      <c r="B396" s="17">
        <v>44699</v>
      </c>
      <c r="C396" s="6" t="s">
        <v>168</v>
      </c>
      <c r="D396" s="7">
        <v>142695981</v>
      </c>
      <c r="E396" s="3">
        <v>5540246184036</v>
      </c>
      <c r="F396" s="3" t="str">
        <f>VLOOKUP(E396,'Catégorie des articles'!$A$2:$E$163,4,FALSE)</f>
        <v>BOULANGERIE</v>
      </c>
      <c r="G396" s="22">
        <v>44712</v>
      </c>
      <c r="H396" s="7">
        <v>130</v>
      </c>
      <c r="I396" s="25">
        <f>IFERROR(VLOOKUP(A396,Réception!$A$2:$G$2159,7,FALSE),"0")</f>
        <v>130</v>
      </c>
      <c r="J396">
        <f t="shared" si="12"/>
        <v>1</v>
      </c>
      <c r="K396" s="31">
        <f t="shared" si="13"/>
        <v>1</v>
      </c>
    </row>
    <row r="397" spans="1:11" ht="12" customHeight="1" x14ac:dyDescent="0.2">
      <c r="A397" t="s">
        <v>497</v>
      </c>
      <c r="B397" s="18">
        <v>44699</v>
      </c>
      <c r="C397" s="6" t="s">
        <v>168</v>
      </c>
      <c r="D397" s="9">
        <v>142695981</v>
      </c>
      <c r="E397" s="3">
        <v>5540246191596</v>
      </c>
      <c r="F397" s="3" t="str">
        <f>VLOOKUP(E397,'Catégorie des articles'!$A$2:$E$163,4,FALSE)</f>
        <v>BOULANGERIE</v>
      </c>
      <c r="G397" s="23">
        <v>44712</v>
      </c>
      <c r="H397" s="9">
        <v>223</v>
      </c>
      <c r="I397" s="25">
        <f>IFERROR(VLOOKUP(A397,Réception!$A$2:$G$2159,7,FALSE),"0")</f>
        <v>223</v>
      </c>
      <c r="J397">
        <f t="shared" si="12"/>
        <v>1</v>
      </c>
      <c r="K397" s="31">
        <f t="shared" si="13"/>
        <v>1</v>
      </c>
    </row>
    <row r="398" spans="1:11" ht="12" customHeight="1" x14ac:dyDescent="0.2">
      <c r="A398" t="s">
        <v>498</v>
      </c>
      <c r="B398" s="17">
        <v>44699</v>
      </c>
      <c r="C398" s="6" t="s">
        <v>168</v>
      </c>
      <c r="D398" s="7">
        <v>142695981</v>
      </c>
      <c r="E398" s="3">
        <v>5540246193505</v>
      </c>
      <c r="F398" s="3" t="str">
        <f>VLOOKUP(E398,'Catégorie des articles'!$A$2:$E$163,4,FALSE)</f>
        <v>BOULANGERIE</v>
      </c>
      <c r="G398" s="22">
        <v>44712</v>
      </c>
      <c r="H398" s="7">
        <v>29696</v>
      </c>
      <c r="I398" s="25">
        <f>IFERROR(VLOOKUP(A398,Réception!$A$2:$G$2159,7,FALSE),"0")</f>
        <v>29696</v>
      </c>
      <c r="J398">
        <f t="shared" si="12"/>
        <v>1</v>
      </c>
      <c r="K398" s="31">
        <f t="shared" si="13"/>
        <v>1</v>
      </c>
    </row>
    <row r="399" spans="1:11" ht="12" customHeight="1" x14ac:dyDescent="0.2">
      <c r="A399" t="s">
        <v>2182</v>
      </c>
      <c r="B399" s="17">
        <v>44700</v>
      </c>
      <c r="C399" s="6" t="s">
        <v>171</v>
      </c>
      <c r="D399" s="7">
        <v>142706009</v>
      </c>
      <c r="E399" s="3">
        <v>5540246187998</v>
      </c>
      <c r="F399" s="3" t="str">
        <f>VLOOKUP(E399,'Catégorie des articles'!$A$2:$E$163,4,FALSE)</f>
        <v>EMBALLAGES</v>
      </c>
      <c r="G399" s="22">
        <v>44787</v>
      </c>
      <c r="H399" s="7">
        <v>1392</v>
      </c>
      <c r="I399" s="25">
        <f>IFERROR(VLOOKUP(A399,Réception!$A$2:$G$2159,7,FALSE),"0")</f>
        <v>1392</v>
      </c>
      <c r="J399">
        <f t="shared" si="12"/>
        <v>1</v>
      </c>
      <c r="K399" s="31">
        <f t="shared" si="13"/>
        <v>1</v>
      </c>
    </row>
    <row r="400" spans="1:11" ht="12" customHeight="1" x14ac:dyDescent="0.2">
      <c r="A400" t="s">
        <v>2183</v>
      </c>
      <c r="B400" s="18">
        <v>44700</v>
      </c>
      <c r="C400" s="6" t="s">
        <v>169</v>
      </c>
      <c r="D400" s="9">
        <v>142706012</v>
      </c>
      <c r="E400" s="3">
        <v>5540246187995</v>
      </c>
      <c r="F400" s="3" t="str">
        <f>VLOOKUP(E400,'Catégorie des articles'!$A$2:$E$163,4,FALSE)</f>
        <v>EMBALLAGES</v>
      </c>
      <c r="G400" s="23">
        <v>44723</v>
      </c>
      <c r="H400" s="9">
        <v>928</v>
      </c>
      <c r="I400" s="25">
        <f>IFERROR(VLOOKUP(A400,Réception!$A$2:$G$2159,7,FALSE),"0")</f>
        <v>928</v>
      </c>
      <c r="J400">
        <f t="shared" si="12"/>
        <v>1</v>
      </c>
      <c r="K400" s="31">
        <f t="shared" si="13"/>
        <v>1</v>
      </c>
    </row>
    <row r="401" spans="1:11" ht="12" customHeight="1" x14ac:dyDescent="0.2">
      <c r="A401" t="s">
        <v>499</v>
      </c>
      <c r="B401" s="18">
        <v>44703</v>
      </c>
      <c r="C401" s="6" t="s">
        <v>168</v>
      </c>
      <c r="D401" s="9">
        <v>142706018</v>
      </c>
      <c r="E401" s="3">
        <v>5540246176294</v>
      </c>
      <c r="F401" s="3" t="str">
        <f>VLOOKUP(E401,'Catégorie des articles'!$A$2:$E$163,4,FALSE)</f>
        <v>CREMERIE</v>
      </c>
      <c r="G401" s="23">
        <v>44705</v>
      </c>
      <c r="H401" s="9">
        <v>2228</v>
      </c>
      <c r="I401" s="25">
        <f>IFERROR(VLOOKUP(A401,Réception!$A$2:$G$2159,7,FALSE),"0")</f>
        <v>2228</v>
      </c>
      <c r="J401">
        <f t="shared" si="12"/>
        <v>1</v>
      </c>
      <c r="K401" s="31">
        <f t="shared" si="13"/>
        <v>1</v>
      </c>
    </row>
    <row r="402" spans="1:11" ht="12" customHeight="1" x14ac:dyDescent="0.2">
      <c r="A402" t="s">
        <v>500</v>
      </c>
      <c r="B402" s="17">
        <v>44703</v>
      </c>
      <c r="C402" s="6" t="s">
        <v>168</v>
      </c>
      <c r="D402" s="7">
        <v>142706018</v>
      </c>
      <c r="E402" s="3">
        <v>5540246176295</v>
      </c>
      <c r="F402" s="3" t="str">
        <f>VLOOKUP(E402,'Catégorie des articles'!$A$2:$E$163,4,FALSE)</f>
        <v>CREMERIE</v>
      </c>
      <c r="G402" s="22">
        <v>44705</v>
      </c>
      <c r="H402" s="7">
        <v>7424</v>
      </c>
      <c r="I402" s="25">
        <f>IFERROR(VLOOKUP(A402,Réception!$A$2:$G$2159,7,FALSE),"0")</f>
        <v>7424</v>
      </c>
      <c r="J402">
        <f t="shared" si="12"/>
        <v>1</v>
      </c>
      <c r="K402" s="31">
        <f t="shared" si="13"/>
        <v>1</v>
      </c>
    </row>
    <row r="403" spans="1:11" ht="12" customHeight="1" x14ac:dyDescent="0.2">
      <c r="A403" t="s">
        <v>501</v>
      </c>
      <c r="B403" s="18">
        <v>44703</v>
      </c>
      <c r="C403" s="6" t="s">
        <v>168</v>
      </c>
      <c r="D403" s="9">
        <v>142706018</v>
      </c>
      <c r="E403" s="3">
        <v>5540246187987</v>
      </c>
      <c r="F403" s="3" t="str">
        <f>VLOOKUP(E403,'Catégorie des articles'!$A$2:$E$163,4,FALSE)</f>
        <v>CREMERIE</v>
      </c>
      <c r="G403" s="23">
        <v>44705</v>
      </c>
      <c r="H403" s="9">
        <v>2228</v>
      </c>
      <c r="I403" s="25">
        <f>IFERROR(VLOOKUP(A403,Réception!$A$2:$G$2159,7,FALSE),"0")</f>
        <v>2228</v>
      </c>
      <c r="J403">
        <f t="shared" si="12"/>
        <v>1</v>
      </c>
      <c r="K403" s="31">
        <f t="shared" si="13"/>
        <v>1</v>
      </c>
    </row>
    <row r="404" spans="1:11" ht="12" customHeight="1" x14ac:dyDescent="0.2">
      <c r="A404" t="s">
        <v>502</v>
      </c>
      <c r="B404" s="17">
        <v>44703</v>
      </c>
      <c r="C404" s="6" t="s">
        <v>168</v>
      </c>
      <c r="D404" s="7">
        <v>142706018</v>
      </c>
      <c r="E404" s="3">
        <v>5540246188200</v>
      </c>
      <c r="F404" s="3" t="str">
        <f>VLOOKUP(E404,'Catégorie des articles'!$A$2:$E$163,4,FALSE)</f>
        <v>CREMERIE</v>
      </c>
      <c r="G404" s="22">
        <v>44705</v>
      </c>
      <c r="H404" s="7">
        <v>1485</v>
      </c>
      <c r="I404" s="25">
        <f>IFERROR(VLOOKUP(A404,Réception!$A$2:$G$2159,7,FALSE),"0")</f>
        <v>1485</v>
      </c>
      <c r="J404">
        <f t="shared" si="12"/>
        <v>1</v>
      </c>
      <c r="K404" s="31">
        <f t="shared" si="13"/>
        <v>1</v>
      </c>
    </row>
    <row r="405" spans="1:11" ht="12" customHeight="1" x14ac:dyDescent="0.2">
      <c r="A405" t="s">
        <v>503</v>
      </c>
      <c r="B405" s="18">
        <v>44703</v>
      </c>
      <c r="C405" s="6" t="s">
        <v>168</v>
      </c>
      <c r="D405" s="9">
        <v>142706019</v>
      </c>
      <c r="E405" s="3">
        <v>5540246172669</v>
      </c>
      <c r="F405" s="3" t="str">
        <f>VLOOKUP(E405,'Catégorie des articles'!$A$2:$E$163,4,FALSE)</f>
        <v>CREMERIE</v>
      </c>
      <c r="G405" s="23">
        <v>44705</v>
      </c>
      <c r="H405" s="9">
        <v>209</v>
      </c>
      <c r="I405" s="25">
        <f>IFERROR(VLOOKUP(A405,Réception!$A$2:$G$2159,7,FALSE),"0")</f>
        <v>209</v>
      </c>
      <c r="J405">
        <f t="shared" si="12"/>
        <v>1</v>
      </c>
      <c r="K405" s="31">
        <f t="shared" si="13"/>
        <v>1</v>
      </c>
    </row>
    <row r="406" spans="1:11" ht="12" customHeight="1" x14ac:dyDescent="0.2">
      <c r="A406" t="s">
        <v>504</v>
      </c>
      <c r="B406" s="17">
        <v>44703</v>
      </c>
      <c r="C406" s="6" t="s">
        <v>168</v>
      </c>
      <c r="D406" s="7">
        <v>142706019</v>
      </c>
      <c r="E406" s="3">
        <v>5540246174174</v>
      </c>
      <c r="F406" s="3" t="str">
        <f>VLOOKUP(E406,'Catégorie des articles'!$A$2:$E$163,4,FALSE)</f>
        <v>CREMERIE</v>
      </c>
      <c r="G406" s="22">
        <v>44705</v>
      </c>
      <c r="H406" s="7">
        <v>464</v>
      </c>
      <c r="I406" s="25">
        <f>IFERROR(VLOOKUP(A406,Réception!$A$2:$G$2159,7,FALSE),"0")</f>
        <v>464</v>
      </c>
      <c r="J406">
        <f t="shared" si="12"/>
        <v>1</v>
      </c>
      <c r="K406" s="31">
        <f t="shared" si="13"/>
        <v>1</v>
      </c>
    </row>
    <row r="407" spans="1:11" ht="12" customHeight="1" x14ac:dyDescent="0.2">
      <c r="A407" t="s">
        <v>505</v>
      </c>
      <c r="B407" s="18">
        <v>44703</v>
      </c>
      <c r="C407" s="6" t="s">
        <v>168</v>
      </c>
      <c r="D407" s="9">
        <v>142706024</v>
      </c>
      <c r="E407" s="3">
        <v>5540246175049</v>
      </c>
      <c r="F407" s="3" t="str">
        <f>VLOOKUP(E407,'Catégorie des articles'!$A$2:$E$163,4,FALSE)</f>
        <v>CREMERIE</v>
      </c>
      <c r="G407" s="23">
        <v>44711</v>
      </c>
      <c r="H407" s="9">
        <v>557</v>
      </c>
      <c r="I407" s="25">
        <f>IFERROR(VLOOKUP(A407,Réception!$A$2:$G$2159,7,FALSE),"0")</f>
        <v>557</v>
      </c>
      <c r="J407">
        <f t="shared" si="12"/>
        <v>1</v>
      </c>
      <c r="K407" s="31">
        <f t="shared" si="13"/>
        <v>1</v>
      </c>
    </row>
    <row r="408" spans="1:11" ht="12" customHeight="1" x14ac:dyDescent="0.2">
      <c r="A408" t="s">
        <v>506</v>
      </c>
      <c r="B408" s="17">
        <v>44703</v>
      </c>
      <c r="C408" s="6" t="s">
        <v>168</v>
      </c>
      <c r="D408" s="7">
        <v>142706024</v>
      </c>
      <c r="E408" s="3">
        <v>5540246175050</v>
      </c>
      <c r="F408" s="3" t="str">
        <f>VLOOKUP(E408,'Catégorie des articles'!$A$2:$E$163,4,FALSE)</f>
        <v>CREMERIE</v>
      </c>
      <c r="G408" s="22">
        <v>44711</v>
      </c>
      <c r="H408" s="7">
        <v>557</v>
      </c>
      <c r="I408" s="25">
        <f>IFERROR(VLOOKUP(A408,Réception!$A$2:$G$2159,7,FALSE),"0")</f>
        <v>557</v>
      </c>
      <c r="J408">
        <f t="shared" si="12"/>
        <v>1</v>
      </c>
      <c r="K408" s="31">
        <f t="shared" si="13"/>
        <v>1</v>
      </c>
    </row>
    <row r="409" spans="1:11" ht="12" customHeight="1" x14ac:dyDescent="0.2">
      <c r="A409" t="s">
        <v>507</v>
      </c>
      <c r="B409" s="18">
        <v>44703</v>
      </c>
      <c r="C409" s="6" t="s">
        <v>168</v>
      </c>
      <c r="D409" s="9">
        <v>142706024</v>
      </c>
      <c r="E409" s="3">
        <v>5540246190743</v>
      </c>
      <c r="F409" s="3" t="str">
        <f>VLOOKUP(E409,'Catégorie des articles'!$A$2:$E$163,4,FALSE)</f>
        <v>CREMERIE</v>
      </c>
      <c r="G409" s="23">
        <v>44711</v>
      </c>
      <c r="H409" s="9">
        <v>557</v>
      </c>
      <c r="I409" s="25">
        <f>IFERROR(VLOOKUP(A409,Réception!$A$2:$G$2159,7,FALSE),"0")</f>
        <v>557</v>
      </c>
      <c r="J409">
        <f t="shared" si="12"/>
        <v>1</v>
      </c>
      <c r="K409" s="31">
        <f t="shared" si="13"/>
        <v>1</v>
      </c>
    </row>
    <row r="410" spans="1:11" ht="12" customHeight="1" x14ac:dyDescent="0.2">
      <c r="A410" t="s">
        <v>508</v>
      </c>
      <c r="B410" s="17">
        <v>44703</v>
      </c>
      <c r="C410" s="6" t="s">
        <v>168</v>
      </c>
      <c r="D410" s="7">
        <v>142706040</v>
      </c>
      <c r="E410" s="3">
        <v>5540246192518</v>
      </c>
      <c r="F410" s="3" t="str">
        <f>VLOOKUP(E410,'Catégorie des articles'!$A$2:$E$163,4,FALSE)</f>
        <v>MIX LEGUMES</v>
      </c>
      <c r="G410" s="22">
        <v>44707</v>
      </c>
      <c r="H410" s="7">
        <v>20463</v>
      </c>
      <c r="I410" s="25">
        <f>IFERROR(VLOOKUP(A410,Réception!$A$2:$G$2159,7,FALSE),"0")</f>
        <v>20463</v>
      </c>
      <c r="J410">
        <f t="shared" si="12"/>
        <v>1</v>
      </c>
      <c r="K410" s="31">
        <f t="shared" si="13"/>
        <v>1</v>
      </c>
    </row>
    <row r="411" spans="1:11" ht="12" customHeight="1" x14ac:dyDescent="0.2">
      <c r="A411" t="s">
        <v>509</v>
      </c>
      <c r="B411" s="17">
        <v>44703</v>
      </c>
      <c r="C411" s="6" t="s">
        <v>168</v>
      </c>
      <c r="D411" s="7">
        <v>142706041</v>
      </c>
      <c r="E411" s="3">
        <v>5540246176699</v>
      </c>
      <c r="F411" s="3" t="str">
        <f>VLOOKUP(E411,'Catégorie des articles'!$A$2:$E$163,4,FALSE)</f>
        <v>CREMERIE</v>
      </c>
      <c r="G411" s="22">
        <v>44705</v>
      </c>
      <c r="H411" s="7">
        <v>4176</v>
      </c>
      <c r="I411" s="25">
        <f>IFERROR(VLOOKUP(A411,Réception!$A$2:$G$2159,7,FALSE),"0")</f>
        <v>4176</v>
      </c>
      <c r="J411">
        <f t="shared" si="12"/>
        <v>1</v>
      </c>
      <c r="K411" s="31">
        <f t="shared" si="13"/>
        <v>1</v>
      </c>
    </row>
    <row r="412" spans="1:11" ht="12" customHeight="1" x14ac:dyDescent="0.2">
      <c r="A412" t="s">
        <v>510</v>
      </c>
      <c r="B412" s="18">
        <v>44704</v>
      </c>
      <c r="C412" s="6" t="s">
        <v>168</v>
      </c>
      <c r="D412" s="9">
        <v>142706048</v>
      </c>
      <c r="E412" s="3">
        <v>5540246190097</v>
      </c>
      <c r="F412" s="3" t="str">
        <f>VLOOKUP(E412,'Catégorie des articles'!$A$2:$E$163,4,FALSE)</f>
        <v>VOLAILLE</v>
      </c>
      <c r="G412" s="23">
        <v>44712</v>
      </c>
      <c r="H412" s="9">
        <v>2795</v>
      </c>
      <c r="I412" s="25">
        <f>IFERROR(VLOOKUP(A412,Réception!$A$2:$G$2159,7,FALSE),"0")</f>
        <v>2909</v>
      </c>
      <c r="J412">
        <f t="shared" si="12"/>
        <v>1.0407871198568872</v>
      </c>
      <c r="K412" s="31">
        <f t="shared" si="13"/>
        <v>1.0407871198568872</v>
      </c>
    </row>
    <row r="413" spans="1:11" ht="12" customHeight="1" x14ac:dyDescent="0.2">
      <c r="A413" t="s">
        <v>511</v>
      </c>
      <c r="B413" s="18">
        <v>44704</v>
      </c>
      <c r="C413" s="6" t="s">
        <v>168</v>
      </c>
      <c r="D413" s="9">
        <v>142706053</v>
      </c>
      <c r="E413" s="3">
        <v>5540246176295</v>
      </c>
      <c r="F413" s="3" t="str">
        <f>VLOOKUP(E413,'Catégorie des articles'!$A$2:$E$163,4,FALSE)</f>
        <v>CREMERIE</v>
      </c>
      <c r="G413" s="23">
        <v>44706</v>
      </c>
      <c r="H413" s="9">
        <v>4455</v>
      </c>
      <c r="I413" s="25">
        <f>IFERROR(VLOOKUP(A413,Réception!$A$2:$G$2159,7,FALSE),"0")</f>
        <v>4455</v>
      </c>
      <c r="J413">
        <f t="shared" si="12"/>
        <v>1</v>
      </c>
      <c r="K413" s="31">
        <f t="shared" si="13"/>
        <v>1</v>
      </c>
    </row>
    <row r="414" spans="1:11" ht="12" customHeight="1" x14ac:dyDescent="0.2">
      <c r="A414" t="s">
        <v>2561</v>
      </c>
      <c r="B414" s="18">
        <v>44704</v>
      </c>
      <c r="C414" s="6" t="s">
        <v>169</v>
      </c>
      <c r="D414" s="9">
        <v>142706056</v>
      </c>
      <c r="E414" s="3">
        <v>5540246183589</v>
      </c>
      <c r="F414" s="3" t="str">
        <f>VLOOKUP(E414,'Catégorie des articles'!$A$2:$E$163,4,FALSE)</f>
        <v>MIX LEGUMES</v>
      </c>
      <c r="G414" s="23">
        <v>44714</v>
      </c>
      <c r="H414" s="9">
        <v>1300</v>
      </c>
      <c r="I414" s="25" t="str">
        <f>IFERROR(VLOOKUP(A414,Réception!$A$2:$G$2159,7,FALSE),"0")</f>
        <v>0</v>
      </c>
      <c r="J414">
        <f t="shared" si="12"/>
        <v>0</v>
      </c>
      <c r="K414" s="31">
        <f t="shared" si="13"/>
        <v>0</v>
      </c>
    </row>
    <row r="415" spans="1:11" ht="12" customHeight="1" x14ac:dyDescent="0.2">
      <c r="A415" t="s">
        <v>2562</v>
      </c>
      <c r="B415" s="17">
        <v>44704</v>
      </c>
      <c r="C415" s="6" t="s">
        <v>169</v>
      </c>
      <c r="D415" s="7">
        <v>142706056</v>
      </c>
      <c r="E415" s="3">
        <v>5540246186351</v>
      </c>
      <c r="F415" s="3" t="str">
        <f>VLOOKUP(E415,'Catégorie des articles'!$A$2:$E$163,4,FALSE)</f>
        <v>MIX LEGUMES</v>
      </c>
      <c r="G415" s="22">
        <v>44714</v>
      </c>
      <c r="H415" s="7">
        <v>564</v>
      </c>
      <c r="I415" s="25" t="str">
        <f>IFERROR(VLOOKUP(A415,Réception!$A$2:$G$2159,7,FALSE),"0")</f>
        <v>0</v>
      </c>
      <c r="J415">
        <f t="shared" si="12"/>
        <v>0</v>
      </c>
      <c r="K415" s="31">
        <f t="shared" si="13"/>
        <v>0</v>
      </c>
    </row>
    <row r="416" spans="1:11" ht="12" customHeight="1" x14ac:dyDescent="0.2">
      <c r="A416" t="s">
        <v>2563</v>
      </c>
      <c r="B416" s="18">
        <v>44704</v>
      </c>
      <c r="C416" s="6" t="s">
        <v>169</v>
      </c>
      <c r="D416" s="9">
        <v>142706056</v>
      </c>
      <c r="E416" s="3">
        <v>5540246186352</v>
      </c>
      <c r="F416" s="3" t="str">
        <f>VLOOKUP(E416,'Catégorie des articles'!$A$2:$E$163,4,FALSE)</f>
        <v>MIX LEGUMES</v>
      </c>
      <c r="G416" s="23">
        <v>44714</v>
      </c>
      <c r="H416" s="9">
        <v>2819</v>
      </c>
      <c r="I416" s="25" t="str">
        <f>IFERROR(VLOOKUP(A416,Réception!$A$2:$G$2159,7,FALSE),"0")</f>
        <v>0</v>
      </c>
      <c r="J416">
        <f t="shared" si="12"/>
        <v>0</v>
      </c>
      <c r="K416" s="31">
        <f t="shared" si="13"/>
        <v>0</v>
      </c>
    </row>
    <row r="417" spans="1:11" ht="12" customHeight="1" x14ac:dyDescent="0.2">
      <c r="A417" t="s">
        <v>515</v>
      </c>
      <c r="B417" s="18">
        <v>44704</v>
      </c>
      <c r="C417" s="6" t="s">
        <v>168</v>
      </c>
      <c r="D417" s="9">
        <v>142706058</v>
      </c>
      <c r="E417" s="3">
        <v>5540246171759</v>
      </c>
      <c r="F417" s="3" t="str">
        <f>VLOOKUP(E417,'Catégorie des articles'!$A$2:$E$163,4,FALSE)</f>
        <v>MIX LEGUMES</v>
      </c>
      <c r="G417" s="23">
        <v>44711</v>
      </c>
      <c r="H417" s="9">
        <v>5012</v>
      </c>
      <c r="I417" s="25">
        <f>IFERROR(VLOOKUP(A417,Réception!$A$2:$G$2159,7,FALSE),"0")</f>
        <v>5012</v>
      </c>
      <c r="J417">
        <f t="shared" si="12"/>
        <v>1</v>
      </c>
      <c r="K417" s="31">
        <f t="shared" si="13"/>
        <v>1</v>
      </c>
    </row>
    <row r="418" spans="1:11" ht="12" customHeight="1" x14ac:dyDescent="0.2">
      <c r="A418" t="s">
        <v>516</v>
      </c>
      <c r="B418" s="17">
        <v>44704</v>
      </c>
      <c r="C418" s="6" t="s">
        <v>168</v>
      </c>
      <c r="D418" s="7">
        <v>142706058</v>
      </c>
      <c r="E418" s="3">
        <v>5540246177132</v>
      </c>
      <c r="F418" s="3" t="str">
        <f>VLOOKUP(E418,'Catégorie des articles'!$A$2:$E$163,4,FALSE)</f>
        <v>MIX LEGUMES</v>
      </c>
      <c r="G418" s="22">
        <v>44711</v>
      </c>
      <c r="H418" s="7">
        <v>7424</v>
      </c>
      <c r="I418" s="25">
        <f>IFERROR(VLOOKUP(A418,Réception!$A$2:$G$2159,7,FALSE),"0")</f>
        <v>7424</v>
      </c>
      <c r="J418">
        <f t="shared" si="12"/>
        <v>1</v>
      </c>
      <c r="K418" s="31">
        <f t="shared" si="13"/>
        <v>1</v>
      </c>
    </row>
    <row r="419" spans="1:11" ht="12" customHeight="1" x14ac:dyDescent="0.2">
      <c r="A419" t="s">
        <v>517</v>
      </c>
      <c r="B419" s="18">
        <v>44704</v>
      </c>
      <c r="C419" s="6" t="s">
        <v>168</v>
      </c>
      <c r="D419" s="9">
        <v>142706058</v>
      </c>
      <c r="E419" s="3">
        <v>5540246177133</v>
      </c>
      <c r="F419" s="3" t="str">
        <f>VLOOKUP(E419,'Catégorie des articles'!$A$2:$E$163,4,FALSE)</f>
        <v>MIX LEGUMES</v>
      </c>
      <c r="G419" s="23">
        <v>44711</v>
      </c>
      <c r="H419" s="9">
        <v>8445</v>
      </c>
      <c r="I419" s="25">
        <f>IFERROR(VLOOKUP(A419,Réception!$A$2:$G$2159,7,FALSE),"0")</f>
        <v>8445</v>
      </c>
      <c r="J419">
        <f t="shared" si="12"/>
        <v>1</v>
      </c>
      <c r="K419" s="31">
        <f t="shared" si="13"/>
        <v>1</v>
      </c>
    </row>
    <row r="420" spans="1:11" ht="12" customHeight="1" x14ac:dyDescent="0.2">
      <c r="A420" t="s">
        <v>518</v>
      </c>
      <c r="B420" s="17">
        <v>44704</v>
      </c>
      <c r="C420" s="6" t="s">
        <v>168</v>
      </c>
      <c r="D420" s="7">
        <v>142706060</v>
      </c>
      <c r="E420" s="3">
        <v>5540246188583</v>
      </c>
      <c r="F420" s="3" t="str">
        <f>VLOOKUP(E420,'Catégorie des articles'!$A$2:$E$163,4,FALSE)</f>
        <v>BOULANGERIE</v>
      </c>
      <c r="G420" s="22">
        <v>44710</v>
      </c>
      <c r="H420" s="7">
        <v>2784</v>
      </c>
      <c r="I420" s="25">
        <f>IFERROR(VLOOKUP(A420,Réception!$A$2:$G$2159,7,FALSE),"0")</f>
        <v>2784</v>
      </c>
      <c r="J420">
        <f t="shared" si="12"/>
        <v>1</v>
      </c>
      <c r="K420" s="31">
        <f t="shared" si="13"/>
        <v>1</v>
      </c>
    </row>
    <row r="421" spans="1:11" ht="12" customHeight="1" x14ac:dyDescent="0.2">
      <c r="A421" t="s">
        <v>519</v>
      </c>
      <c r="B421" s="17">
        <v>44705</v>
      </c>
      <c r="C421" s="6" t="s">
        <v>168</v>
      </c>
      <c r="D421" s="7">
        <v>142706067</v>
      </c>
      <c r="E421" s="3">
        <v>5540246171933</v>
      </c>
      <c r="F421" s="3" t="str">
        <f>VLOOKUP(E421,'Catégorie des articles'!$A$2:$E$163,4,FALSE)</f>
        <v>CREMERIE</v>
      </c>
      <c r="G421" s="22">
        <v>44707</v>
      </c>
      <c r="H421" s="7">
        <v>557</v>
      </c>
      <c r="I421" s="25">
        <f>IFERROR(VLOOKUP(A421,Réception!$A$2:$G$2159,7,FALSE),"0")</f>
        <v>557</v>
      </c>
      <c r="J421">
        <f t="shared" si="12"/>
        <v>1</v>
      </c>
      <c r="K421" s="31">
        <f t="shared" si="13"/>
        <v>1</v>
      </c>
    </row>
    <row r="422" spans="1:11" ht="12" customHeight="1" x14ac:dyDescent="0.2">
      <c r="A422" t="s">
        <v>520</v>
      </c>
      <c r="B422" s="18">
        <v>44705</v>
      </c>
      <c r="C422" s="6" t="s">
        <v>168</v>
      </c>
      <c r="D422" s="9">
        <v>142706067</v>
      </c>
      <c r="E422" s="3">
        <v>5540246176294</v>
      </c>
      <c r="F422" s="3" t="str">
        <f>VLOOKUP(E422,'Catégorie des articles'!$A$2:$E$163,4,FALSE)</f>
        <v>CREMERIE</v>
      </c>
      <c r="G422" s="23">
        <v>44707</v>
      </c>
      <c r="H422" s="9">
        <v>3712</v>
      </c>
      <c r="I422" s="25">
        <f>IFERROR(VLOOKUP(A422,Réception!$A$2:$G$2159,7,FALSE),"0")</f>
        <v>3712</v>
      </c>
      <c r="J422">
        <f t="shared" si="12"/>
        <v>1</v>
      </c>
      <c r="K422" s="31">
        <f t="shared" si="13"/>
        <v>1</v>
      </c>
    </row>
    <row r="423" spans="1:11" ht="12" customHeight="1" x14ac:dyDescent="0.2">
      <c r="A423" t="s">
        <v>521</v>
      </c>
      <c r="B423" s="17">
        <v>44705</v>
      </c>
      <c r="C423" s="6" t="s">
        <v>168</v>
      </c>
      <c r="D423" s="7">
        <v>142706067</v>
      </c>
      <c r="E423" s="3">
        <v>5540246176295</v>
      </c>
      <c r="F423" s="3" t="str">
        <f>VLOOKUP(E423,'Catégorie des articles'!$A$2:$E$163,4,FALSE)</f>
        <v>CREMERIE</v>
      </c>
      <c r="G423" s="22">
        <v>44707</v>
      </c>
      <c r="H423" s="7">
        <v>7424</v>
      </c>
      <c r="I423" s="25">
        <f>IFERROR(VLOOKUP(A423,Réception!$A$2:$G$2159,7,FALSE),"0")</f>
        <v>7424</v>
      </c>
      <c r="J423">
        <f t="shared" si="12"/>
        <v>1</v>
      </c>
      <c r="K423" s="31">
        <f t="shared" si="13"/>
        <v>1</v>
      </c>
    </row>
    <row r="424" spans="1:11" ht="12" customHeight="1" x14ac:dyDescent="0.2">
      <c r="A424" t="s">
        <v>522</v>
      </c>
      <c r="B424" s="18">
        <v>44705</v>
      </c>
      <c r="C424" s="6" t="s">
        <v>168</v>
      </c>
      <c r="D424" s="9">
        <v>142706067</v>
      </c>
      <c r="E424" s="3">
        <v>5540246187987</v>
      </c>
      <c r="F424" s="3" t="str">
        <f>VLOOKUP(E424,'Catégorie des articles'!$A$2:$E$163,4,FALSE)</f>
        <v>CREMERIE</v>
      </c>
      <c r="G424" s="23">
        <v>44707</v>
      </c>
      <c r="H424" s="9">
        <v>4455</v>
      </c>
      <c r="I424" s="25">
        <f>IFERROR(VLOOKUP(A424,Réception!$A$2:$G$2159,7,FALSE),"0")</f>
        <v>4455</v>
      </c>
      <c r="J424">
        <f t="shared" si="12"/>
        <v>1</v>
      </c>
      <c r="K424" s="31">
        <f t="shared" si="13"/>
        <v>1</v>
      </c>
    </row>
    <row r="425" spans="1:11" ht="12" customHeight="1" x14ac:dyDescent="0.2">
      <c r="A425" t="s">
        <v>523</v>
      </c>
      <c r="B425" s="17">
        <v>44705</v>
      </c>
      <c r="C425" s="6" t="s">
        <v>168</v>
      </c>
      <c r="D425" s="7">
        <v>142706067</v>
      </c>
      <c r="E425" s="3">
        <v>5540246188200</v>
      </c>
      <c r="F425" s="3" t="str">
        <f>VLOOKUP(E425,'Catégorie des articles'!$A$2:$E$163,4,FALSE)</f>
        <v>CREMERIE</v>
      </c>
      <c r="G425" s="22">
        <v>44707</v>
      </c>
      <c r="H425" s="7">
        <v>743</v>
      </c>
      <c r="I425" s="25">
        <f>IFERROR(VLOOKUP(A425,Réception!$A$2:$G$2159,7,FALSE),"0")</f>
        <v>743</v>
      </c>
      <c r="J425">
        <f t="shared" si="12"/>
        <v>1</v>
      </c>
      <c r="K425" s="31">
        <f t="shared" si="13"/>
        <v>1</v>
      </c>
    </row>
    <row r="426" spans="1:11" ht="12" customHeight="1" x14ac:dyDescent="0.2">
      <c r="A426" t="s">
        <v>524</v>
      </c>
      <c r="B426" s="17">
        <v>44705</v>
      </c>
      <c r="C426" s="6" t="s">
        <v>168</v>
      </c>
      <c r="D426" s="7">
        <v>142706068</v>
      </c>
      <c r="E426" s="3">
        <v>5540246172669</v>
      </c>
      <c r="F426" s="3" t="str">
        <f>VLOOKUP(E426,'Catégorie des articles'!$A$2:$E$163,4,FALSE)</f>
        <v>CREMERIE</v>
      </c>
      <c r="G426" s="22">
        <v>44707</v>
      </c>
      <c r="H426" s="7">
        <v>279</v>
      </c>
      <c r="I426" s="25">
        <f>IFERROR(VLOOKUP(A426,Réception!$A$2:$G$2159,7,FALSE),"0")</f>
        <v>279</v>
      </c>
      <c r="J426">
        <f t="shared" si="12"/>
        <v>1</v>
      </c>
      <c r="K426" s="31">
        <f t="shared" si="13"/>
        <v>1</v>
      </c>
    </row>
    <row r="427" spans="1:11" ht="12" customHeight="1" x14ac:dyDescent="0.2">
      <c r="A427" t="s">
        <v>525</v>
      </c>
      <c r="B427" s="18">
        <v>44705</v>
      </c>
      <c r="C427" s="6" t="s">
        <v>168</v>
      </c>
      <c r="D427" s="9">
        <v>142706068</v>
      </c>
      <c r="E427" s="3">
        <v>5540246172978</v>
      </c>
      <c r="F427" s="3" t="str">
        <f>VLOOKUP(E427,'Catégorie des articles'!$A$2:$E$163,4,FALSE)</f>
        <v>CREMERIE</v>
      </c>
      <c r="G427" s="23">
        <v>44707</v>
      </c>
      <c r="H427" s="9">
        <v>1253</v>
      </c>
      <c r="I427" s="25">
        <f>IFERROR(VLOOKUP(A427,Réception!$A$2:$G$2159,7,FALSE),"0")</f>
        <v>1253</v>
      </c>
      <c r="J427">
        <f t="shared" si="12"/>
        <v>1</v>
      </c>
      <c r="K427" s="31">
        <f t="shared" si="13"/>
        <v>1</v>
      </c>
    </row>
    <row r="428" spans="1:11" ht="12" customHeight="1" x14ac:dyDescent="0.2">
      <c r="A428" t="s">
        <v>526</v>
      </c>
      <c r="B428" s="18">
        <v>44705</v>
      </c>
      <c r="C428" s="6" t="s">
        <v>168</v>
      </c>
      <c r="D428" s="9">
        <v>142706068</v>
      </c>
      <c r="E428" s="3">
        <v>5540246174174</v>
      </c>
      <c r="F428" s="3" t="str">
        <f>VLOOKUP(E428,'Catégorie des articles'!$A$2:$E$163,4,FALSE)</f>
        <v>CREMERIE</v>
      </c>
      <c r="G428" s="23">
        <v>44707</v>
      </c>
      <c r="H428" s="9">
        <v>464</v>
      </c>
      <c r="I428" s="25">
        <f>IFERROR(VLOOKUP(A428,Réception!$A$2:$G$2159,7,FALSE),"0")</f>
        <v>464</v>
      </c>
      <c r="J428">
        <f t="shared" si="12"/>
        <v>1</v>
      </c>
      <c r="K428" s="31">
        <f t="shared" si="13"/>
        <v>1</v>
      </c>
    </row>
    <row r="429" spans="1:11" ht="12" customHeight="1" x14ac:dyDescent="0.2">
      <c r="A429" t="s">
        <v>527</v>
      </c>
      <c r="B429" s="17">
        <v>44705</v>
      </c>
      <c r="C429" s="6" t="s">
        <v>168</v>
      </c>
      <c r="D429" s="7">
        <v>142706068</v>
      </c>
      <c r="E429" s="3">
        <v>5540246176699</v>
      </c>
      <c r="F429" s="3" t="str">
        <f>VLOOKUP(E429,'Catégorie des articles'!$A$2:$E$163,4,FALSE)</f>
        <v>CREMERIE</v>
      </c>
      <c r="G429" s="22">
        <v>44707</v>
      </c>
      <c r="H429" s="7">
        <v>2088</v>
      </c>
      <c r="I429" s="25">
        <f>IFERROR(VLOOKUP(A429,Réception!$A$2:$G$2159,7,FALSE),"0")</f>
        <v>2088</v>
      </c>
      <c r="J429">
        <f t="shared" si="12"/>
        <v>1</v>
      </c>
      <c r="K429" s="31">
        <f t="shared" si="13"/>
        <v>1</v>
      </c>
    </row>
    <row r="430" spans="1:11" ht="12" customHeight="1" x14ac:dyDescent="0.2">
      <c r="A430" t="s">
        <v>528</v>
      </c>
      <c r="B430" s="17">
        <v>44706</v>
      </c>
      <c r="C430" s="6" t="s">
        <v>168</v>
      </c>
      <c r="D430" s="7">
        <v>142706093</v>
      </c>
      <c r="E430" s="3">
        <v>5540246172978</v>
      </c>
      <c r="F430" s="3" t="str">
        <f>VLOOKUP(E430,'Catégorie des articles'!$A$2:$E$163,4,FALSE)</f>
        <v>CREMERIE</v>
      </c>
      <c r="G430" s="22">
        <v>44710</v>
      </c>
      <c r="H430" s="7">
        <v>418</v>
      </c>
      <c r="I430" s="25">
        <f>IFERROR(VLOOKUP(A430,Réception!$A$2:$G$2159,7,FALSE),"0")</f>
        <v>418</v>
      </c>
      <c r="J430">
        <f t="shared" si="12"/>
        <v>1</v>
      </c>
      <c r="K430" s="31">
        <f t="shared" si="13"/>
        <v>1</v>
      </c>
    </row>
    <row r="431" spans="1:11" ht="12" customHeight="1" x14ac:dyDescent="0.2">
      <c r="A431" t="s">
        <v>529</v>
      </c>
      <c r="B431" s="18">
        <v>44706</v>
      </c>
      <c r="C431" s="6" t="s">
        <v>168</v>
      </c>
      <c r="D431" s="9">
        <v>142706093</v>
      </c>
      <c r="E431" s="3">
        <v>5540246174174</v>
      </c>
      <c r="F431" s="3" t="str">
        <f>VLOOKUP(E431,'Catégorie des articles'!$A$2:$E$163,4,FALSE)</f>
        <v>CREMERIE</v>
      </c>
      <c r="G431" s="23">
        <v>44710</v>
      </c>
      <c r="H431" s="9">
        <v>232</v>
      </c>
      <c r="I431" s="25">
        <f>IFERROR(VLOOKUP(A431,Réception!$A$2:$G$2159,7,FALSE),"0")</f>
        <v>232</v>
      </c>
      <c r="J431">
        <f t="shared" si="12"/>
        <v>1</v>
      </c>
      <c r="K431" s="31">
        <f t="shared" si="13"/>
        <v>1</v>
      </c>
    </row>
    <row r="432" spans="1:11" ht="12" customHeight="1" x14ac:dyDescent="0.2">
      <c r="A432" t="s">
        <v>530</v>
      </c>
      <c r="B432" s="17">
        <v>44706</v>
      </c>
      <c r="C432" s="6" t="s">
        <v>168</v>
      </c>
      <c r="D432" s="7">
        <v>142706094</v>
      </c>
      <c r="E432" s="3">
        <v>5540246171933</v>
      </c>
      <c r="F432" s="3" t="str">
        <f>VLOOKUP(E432,'Catégorie des articles'!$A$2:$E$163,4,FALSE)</f>
        <v>CREMERIE</v>
      </c>
      <c r="G432" s="22">
        <v>44710</v>
      </c>
      <c r="H432" s="7">
        <v>557</v>
      </c>
      <c r="I432" s="25">
        <f>IFERROR(VLOOKUP(A432,Réception!$A$2:$G$2159,7,FALSE),"0")</f>
        <v>557</v>
      </c>
      <c r="J432">
        <f t="shared" si="12"/>
        <v>1</v>
      </c>
      <c r="K432" s="31">
        <f t="shared" si="13"/>
        <v>1</v>
      </c>
    </row>
    <row r="433" spans="1:11" ht="12" customHeight="1" x14ac:dyDescent="0.2">
      <c r="A433" t="s">
        <v>531</v>
      </c>
      <c r="B433" s="17">
        <v>44706</v>
      </c>
      <c r="C433" s="6" t="s">
        <v>168</v>
      </c>
      <c r="D433" s="7">
        <v>142706094</v>
      </c>
      <c r="E433" s="3">
        <v>5540246187987</v>
      </c>
      <c r="F433" s="3" t="str">
        <f>VLOOKUP(E433,'Catégorie des articles'!$A$2:$E$163,4,FALSE)</f>
        <v>CREMERIE</v>
      </c>
      <c r="G433" s="22">
        <v>44710</v>
      </c>
      <c r="H433" s="7">
        <v>2228</v>
      </c>
      <c r="I433" s="25">
        <f>IFERROR(VLOOKUP(A433,Réception!$A$2:$G$2159,7,FALSE),"0")</f>
        <v>2228</v>
      </c>
      <c r="J433">
        <f t="shared" si="12"/>
        <v>1</v>
      </c>
      <c r="K433" s="31">
        <f t="shared" si="13"/>
        <v>1</v>
      </c>
    </row>
    <row r="434" spans="1:11" ht="12" customHeight="1" x14ac:dyDescent="0.2">
      <c r="A434" t="s">
        <v>532</v>
      </c>
      <c r="B434" s="18">
        <v>44706</v>
      </c>
      <c r="C434" s="6" t="s">
        <v>168</v>
      </c>
      <c r="D434" s="9">
        <v>142706101</v>
      </c>
      <c r="E434" s="3">
        <v>5540246193999</v>
      </c>
      <c r="F434" s="3" t="str">
        <f>VLOOKUP(E434,'Catégorie des articles'!$A$2:$E$163,4,FALSE)</f>
        <v>MIX LEGUMES</v>
      </c>
      <c r="G434" s="23">
        <v>44711</v>
      </c>
      <c r="H434" s="9">
        <v>23490</v>
      </c>
      <c r="I434" s="25">
        <f>IFERROR(VLOOKUP(A434,Réception!$A$2:$G$2159,7,FALSE),"0")</f>
        <v>23490</v>
      </c>
      <c r="J434">
        <f t="shared" si="12"/>
        <v>1</v>
      </c>
      <c r="K434" s="31">
        <f t="shared" si="13"/>
        <v>1</v>
      </c>
    </row>
    <row r="435" spans="1:11" ht="12" customHeight="1" x14ac:dyDescent="0.2">
      <c r="A435" t="s">
        <v>2564</v>
      </c>
      <c r="B435" s="17">
        <v>44706</v>
      </c>
      <c r="C435" s="6" t="s">
        <v>169</v>
      </c>
      <c r="D435" s="7">
        <v>142706106</v>
      </c>
      <c r="E435" s="3">
        <v>5540246183130</v>
      </c>
      <c r="F435" s="3" t="str">
        <f>VLOOKUP(E435,'Catégorie des articles'!$A$2:$E$163,4,FALSE)</f>
        <v>MIX LEGUMES</v>
      </c>
      <c r="G435" s="22">
        <v>44713</v>
      </c>
      <c r="H435" s="7">
        <v>1128</v>
      </c>
      <c r="I435" s="25" t="str">
        <f>IFERROR(VLOOKUP(A435,Réception!$A$2:$G$2159,7,FALSE),"0")</f>
        <v>0</v>
      </c>
      <c r="J435">
        <f t="shared" si="12"/>
        <v>0</v>
      </c>
      <c r="K435" s="31">
        <f t="shared" si="13"/>
        <v>0</v>
      </c>
    </row>
    <row r="436" spans="1:11" ht="12" customHeight="1" x14ac:dyDescent="0.2">
      <c r="A436" t="s">
        <v>2565</v>
      </c>
      <c r="B436" s="18">
        <v>44706</v>
      </c>
      <c r="C436" s="6" t="s">
        <v>169</v>
      </c>
      <c r="D436" s="9">
        <v>142706106</v>
      </c>
      <c r="E436" s="3">
        <v>5540246183455</v>
      </c>
      <c r="F436" s="3" t="str">
        <f>VLOOKUP(E436,'Catégorie des articles'!$A$2:$E$163,4,FALSE)</f>
        <v>MIX LEGUMES</v>
      </c>
      <c r="G436" s="23">
        <v>44713</v>
      </c>
      <c r="H436" s="9">
        <v>1044</v>
      </c>
      <c r="I436" s="25" t="str">
        <f>IFERROR(VLOOKUP(A436,Réception!$A$2:$G$2159,7,FALSE),"0")</f>
        <v>0</v>
      </c>
      <c r="J436">
        <f t="shared" si="12"/>
        <v>0</v>
      </c>
      <c r="K436" s="31">
        <f t="shared" si="13"/>
        <v>0</v>
      </c>
    </row>
    <row r="437" spans="1:11" ht="12" customHeight="1" x14ac:dyDescent="0.2">
      <c r="A437" t="s">
        <v>2566</v>
      </c>
      <c r="B437" s="18">
        <v>44706</v>
      </c>
      <c r="C437" s="6" t="s">
        <v>169</v>
      </c>
      <c r="D437" s="9">
        <v>142706111</v>
      </c>
      <c r="E437" s="3">
        <v>5540246171759</v>
      </c>
      <c r="F437" s="3" t="str">
        <f>VLOOKUP(E437,'Catégorie des articles'!$A$2:$E$163,4,FALSE)</f>
        <v>MIX LEGUMES</v>
      </c>
      <c r="G437" s="23">
        <v>44714</v>
      </c>
      <c r="H437" s="9">
        <v>2506</v>
      </c>
      <c r="I437" s="25" t="str">
        <f>IFERROR(VLOOKUP(A437,Réception!$A$2:$G$2159,7,FALSE),"0")</f>
        <v>0</v>
      </c>
      <c r="J437">
        <f t="shared" si="12"/>
        <v>0</v>
      </c>
      <c r="K437" s="31">
        <f t="shared" si="13"/>
        <v>0</v>
      </c>
    </row>
    <row r="438" spans="1:11" ht="12" customHeight="1" x14ac:dyDescent="0.2">
      <c r="A438" t="s">
        <v>2567</v>
      </c>
      <c r="B438" s="17">
        <v>44706</v>
      </c>
      <c r="C438" s="6" t="s">
        <v>169</v>
      </c>
      <c r="D438" s="7">
        <v>142706111</v>
      </c>
      <c r="E438" s="3">
        <v>5540246177132</v>
      </c>
      <c r="F438" s="3" t="str">
        <f>VLOOKUP(E438,'Catégorie des articles'!$A$2:$E$163,4,FALSE)</f>
        <v>MIX LEGUMES</v>
      </c>
      <c r="G438" s="22">
        <v>44714</v>
      </c>
      <c r="H438" s="7">
        <v>6496</v>
      </c>
      <c r="I438" s="25" t="str">
        <f>IFERROR(VLOOKUP(A438,Réception!$A$2:$G$2159,7,FALSE),"0")</f>
        <v>0</v>
      </c>
      <c r="J438">
        <f t="shared" si="12"/>
        <v>0</v>
      </c>
      <c r="K438" s="31">
        <f t="shared" si="13"/>
        <v>0</v>
      </c>
    </row>
    <row r="439" spans="1:11" ht="12" customHeight="1" x14ac:dyDescent="0.2">
      <c r="A439" t="s">
        <v>2568</v>
      </c>
      <c r="B439" s="18">
        <v>44706</v>
      </c>
      <c r="C439" s="6" t="s">
        <v>169</v>
      </c>
      <c r="D439" s="9">
        <v>142706111</v>
      </c>
      <c r="E439" s="3">
        <v>5540246183562</v>
      </c>
      <c r="F439" s="3" t="str">
        <f>VLOOKUP(E439,'Catégorie des articles'!$A$2:$E$163,4,FALSE)</f>
        <v>MIX LEGUMES</v>
      </c>
      <c r="G439" s="23">
        <v>44714</v>
      </c>
      <c r="H439" s="9">
        <v>2088</v>
      </c>
      <c r="I439" s="25" t="str">
        <f>IFERROR(VLOOKUP(A439,Réception!$A$2:$G$2159,7,FALSE),"0")</f>
        <v>0</v>
      </c>
      <c r="J439">
        <f t="shared" si="12"/>
        <v>0</v>
      </c>
      <c r="K439" s="31">
        <f t="shared" si="13"/>
        <v>0</v>
      </c>
    </row>
    <row r="440" spans="1:11" ht="12" customHeight="1" x14ac:dyDescent="0.2">
      <c r="A440" t="s">
        <v>2184</v>
      </c>
      <c r="B440" s="17">
        <v>44707</v>
      </c>
      <c r="C440" s="6" t="s">
        <v>169</v>
      </c>
      <c r="D440" s="7">
        <v>142716113</v>
      </c>
      <c r="E440" s="3">
        <v>5540246190097</v>
      </c>
      <c r="F440" s="3" t="str">
        <f>VLOOKUP(E440,'Catégorie des articles'!$A$2:$E$163,4,FALSE)</f>
        <v>VOLAILLE</v>
      </c>
      <c r="G440" s="22">
        <v>44728</v>
      </c>
      <c r="H440" s="7">
        <v>5555</v>
      </c>
      <c r="I440" s="25">
        <f>IFERROR(VLOOKUP(A440,Réception!$A$2:$G$2159,7,FALSE),"0")</f>
        <v>5769</v>
      </c>
      <c r="J440">
        <f t="shared" si="12"/>
        <v>1.0385238523852385</v>
      </c>
      <c r="K440" s="31">
        <f t="shared" si="13"/>
        <v>1.0385238523852385</v>
      </c>
    </row>
    <row r="441" spans="1:11" ht="12" customHeight="1" x14ac:dyDescent="0.2">
      <c r="A441" t="s">
        <v>538</v>
      </c>
      <c r="B441" s="17">
        <v>44707</v>
      </c>
      <c r="C441" s="6" t="s">
        <v>168</v>
      </c>
      <c r="D441" s="7">
        <v>142716118</v>
      </c>
      <c r="E441" s="3">
        <v>5540246172669</v>
      </c>
      <c r="F441" s="3" t="str">
        <f>VLOOKUP(E441,'Catégorie des articles'!$A$2:$E$163,4,FALSE)</f>
        <v>CREMERIE</v>
      </c>
      <c r="G441" s="22">
        <v>44711</v>
      </c>
      <c r="H441" s="7">
        <v>557</v>
      </c>
      <c r="I441" s="25">
        <f>IFERROR(VLOOKUP(A441,Réception!$A$2:$G$2159,7,FALSE),"0")</f>
        <v>557</v>
      </c>
      <c r="J441">
        <f t="shared" si="12"/>
        <v>1</v>
      </c>
      <c r="K441" s="31">
        <f t="shared" si="13"/>
        <v>1</v>
      </c>
    </row>
    <row r="442" spans="1:11" ht="12" customHeight="1" x14ac:dyDescent="0.2">
      <c r="A442" t="s">
        <v>539</v>
      </c>
      <c r="B442" s="18">
        <v>44707</v>
      </c>
      <c r="C442" s="6" t="s">
        <v>168</v>
      </c>
      <c r="D442" s="9">
        <v>142716118</v>
      </c>
      <c r="E442" s="3">
        <v>5540246188175</v>
      </c>
      <c r="F442" s="3" t="str">
        <f>VLOOKUP(E442,'Catégorie des articles'!$A$2:$E$163,4,FALSE)</f>
        <v>CREMERIE</v>
      </c>
      <c r="G442" s="23">
        <v>44711</v>
      </c>
      <c r="H442" s="9">
        <v>232</v>
      </c>
      <c r="I442" s="25">
        <f>IFERROR(VLOOKUP(A442,Réception!$A$2:$G$2159,7,FALSE),"0")</f>
        <v>232</v>
      </c>
      <c r="J442">
        <f t="shared" si="12"/>
        <v>1</v>
      </c>
      <c r="K442" s="31">
        <f t="shared" si="13"/>
        <v>1</v>
      </c>
    </row>
    <row r="443" spans="1:11" ht="12" customHeight="1" x14ac:dyDescent="0.2">
      <c r="A443" t="s">
        <v>540</v>
      </c>
      <c r="B443" s="18">
        <v>44707</v>
      </c>
      <c r="C443" s="6" t="s">
        <v>168</v>
      </c>
      <c r="D443" s="9">
        <v>142716119</v>
      </c>
      <c r="E443" s="3">
        <v>5540246188200</v>
      </c>
      <c r="F443" s="3" t="str">
        <f>VLOOKUP(E443,'Catégorie des articles'!$A$2:$E$163,4,FALSE)</f>
        <v>CREMERIE</v>
      </c>
      <c r="G443" s="23">
        <v>44711</v>
      </c>
      <c r="H443" s="9">
        <v>743</v>
      </c>
      <c r="I443" s="25">
        <f>IFERROR(VLOOKUP(A443,Réception!$A$2:$G$2159,7,FALSE),"0")</f>
        <v>743</v>
      </c>
      <c r="J443">
        <f t="shared" si="12"/>
        <v>1</v>
      </c>
      <c r="K443" s="31">
        <f t="shared" si="13"/>
        <v>1</v>
      </c>
    </row>
    <row r="444" spans="1:11" ht="12" customHeight="1" x14ac:dyDescent="0.2">
      <c r="A444" t="s">
        <v>541</v>
      </c>
      <c r="B444" s="18">
        <v>44707</v>
      </c>
      <c r="C444" s="6" t="s">
        <v>168</v>
      </c>
      <c r="D444" s="9">
        <v>142716122</v>
      </c>
      <c r="E444" s="3">
        <v>5540246185429</v>
      </c>
      <c r="F444" s="3" t="str">
        <f>VLOOKUP(E444,'Catégorie des articles'!$A$2:$E$163,4,FALSE)</f>
        <v>CREMERIE</v>
      </c>
      <c r="G444" s="23">
        <v>44711</v>
      </c>
      <c r="H444" s="9">
        <v>140</v>
      </c>
      <c r="I444" s="25">
        <f>IFERROR(VLOOKUP(A444,Réception!$A$2:$G$2159,7,FALSE),"0")</f>
        <v>140</v>
      </c>
      <c r="J444">
        <f t="shared" si="12"/>
        <v>1</v>
      </c>
      <c r="K444" s="31">
        <f t="shared" si="13"/>
        <v>1</v>
      </c>
    </row>
    <row r="445" spans="1:11" ht="12" customHeight="1" x14ac:dyDescent="0.2">
      <c r="A445" t="s">
        <v>542</v>
      </c>
      <c r="B445" s="17">
        <v>44707</v>
      </c>
      <c r="C445" s="6" t="s">
        <v>168</v>
      </c>
      <c r="D445" s="7">
        <v>142716122</v>
      </c>
      <c r="E445" s="3">
        <v>5540246186325</v>
      </c>
      <c r="F445" s="3" t="str">
        <f>VLOOKUP(E445,'Catégorie des articles'!$A$2:$E$163,4,FALSE)</f>
        <v>CREMERIE</v>
      </c>
      <c r="G445" s="22">
        <v>44711</v>
      </c>
      <c r="H445" s="7">
        <v>279</v>
      </c>
      <c r="I445" s="25">
        <f>IFERROR(VLOOKUP(A445,Réception!$A$2:$G$2159,7,FALSE),"0")</f>
        <v>279</v>
      </c>
      <c r="J445">
        <f t="shared" si="12"/>
        <v>1</v>
      </c>
      <c r="K445" s="31">
        <f t="shared" si="13"/>
        <v>1</v>
      </c>
    </row>
    <row r="446" spans="1:11" ht="12" customHeight="1" x14ac:dyDescent="0.2">
      <c r="A446" t="s">
        <v>2185</v>
      </c>
      <c r="B446" s="17">
        <v>44707</v>
      </c>
      <c r="C446" s="6" t="s">
        <v>169</v>
      </c>
      <c r="D446" s="7">
        <v>142716131</v>
      </c>
      <c r="E446" s="3">
        <v>5540246183558</v>
      </c>
      <c r="F446" s="3" t="str">
        <f>VLOOKUP(E446,'Catégorie des articles'!$A$2:$E$163,4,FALSE)</f>
        <v>MIX LEGUMES</v>
      </c>
      <c r="G446" s="22">
        <v>44721</v>
      </c>
      <c r="H446" s="7">
        <v>3898</v>
      </c>
      <c r="I446" s="25">
        <f>IFERROR(VLOOKUP(A446,Réception!$A$2:$G$2159,7,FALSE),"0")</f>
        <v>3898</v>
      </c>
      <c r="J446">
        <f t="shared" si="12"/>
        <v>1</v>
      </c>
      <c r="K446" s="31">
        <f t="shared" si="13"/>
        <v>1</v>
      </c>
    </row>
    <row r="447" spans="1:11" ht="12" customHeight="1" x14ac:dyDescent="0.2">
      <c r="A447" t="s">
        <v>2186</v>
      </c>
      <c r="B447" s="18">
        <v>44707</v>
      </c>
      <c r="C447" s="6" t="s">
        <v>169</v>
      </c>
      <c r="D447" s="9">
        <v>142716134</v>
      </c>
      <c r="E447" s="3">
        <v>5540246188224</v>
      </c>
      <c r="F447" s="3" t="str">
        <f>VLOOKUP(E447,'Catégorie des articles'!$A$2:$E$163,4,FALSE)</f>
        <v>VOLAILLE</v>
      </c>
      <c r="G447" s="23">
        <v>44727</v>
      </c>
      <c r="H447" s="9">
        <v>2413</v>
      </c>
      <c r="I447" s="25">
        <f>IFERROR(VLOOKUP(A447,Réception!$A$2:$G$2159,7,FALSE),"0")</f>
        <v>2413</v>
      </c>
      <c r="J447">
        <f t="shared" si="12"/>
        <v>1</v>
      </c>
      <c r="K447" s="31">
        <f t="shared" si="13"/>
        <v>1</v>
      </c>
    </row>
    <row r="448" spans="1:11" ht="12" customHeight="1" x14ac:dyDescent="0.2">
      <c r="A448" t="s">
        <v>2569</v>
      </c>
      <c r="B448" s="18">
        <v>44707</v>
      </c>
      <c r="C448" s="6" t="s">
        <v>169</v>
      </c>
      <c r="D448" s="9">
        <v>142716136</v>
      </c>
      <c r="E448" s="3">
        <v>5540246192907</v>
      </c>
      <c r="F448" s="3" t="str">
        <f>VLOOKUP(E448,'Catégorie des articles'!$A$2:$E$163,4,FALSE)</f>
        <v>VOLAILLE</v>
      </c>
      <c r="G448" s="23">
        <v>44732</v>
      </c>
      <c r="H448" s="9">
        <v>14477</v>
      </c>
      <c r="I448" s="25" t="str">
        <f>IFERROR(VLOOKUP(A448,Réception!$A$2:$G$2159,7,FALSE),"0")</f>
        <v>0</v>
      </c>
      <c r="J448">
        <f t="shared" si="12"/>
        <v>0</v>
      </c>
      <c r="K448" s="31">
        <f t="shared" si="13"/>
        <v>0</v>
      </c>
    </row>
    <row r="449" spans="1:11" ht="12" customHeight="1" x14ac:dyDescent="0.2">
      <c r="A449" t="s">
        <v>2188</v>
      </c>
      <c r="B449" s="17">
        <v>44707</v>
      </c>
      <c r="C449" s="6" t="s">
        <v>169</v>
      </c>
      <c r="D449" s="7">
        <v>142716137</v>
      </c>
      <c r="E449" s="3">
        <v>5540246193878</v>
      </c>
      <c r="F449" s="3" t="str">
        <f>VLOOKUP(E449,'Catégorie des articles'!$A$2:$E$163,4,FALSE)</f>
        <v>VOLAILLE</v>
      </c>
      <c r="G449" s="22">
        <v>44719</v>
      </c>
      <c r="H449" s="7">
        <v>11136</v>
      </c>
      <c r="I449" s="25">
        <f>IFERROR(VLOOKUP(A449,Réception!$A$2:$G$2159,7,FALSE),"0")</f>
        <v>11136</v>
      </c>
      <c r="J449">
        <f t="shared" si="12"/>
        <v>1</v>
      </c>
      <c r="K449" s="31">
        <f t="shared" si="13"/>
        <v>1</v>
      </c>
    </row>
    <row r="450" spans="1:11" ht="12" customHeight="1" x14ac:dyDescent="0.2">
      <c r="A450" t="s">
        <v>2189</v>
      </c>
      <c r="B450" s="18">
        <v>44707</v>
      </c>
      <c r="C450" s="6" t="s">
        <v>169</v>
      </c>
      <c r="D450" s="9">
        <v>142716138</v>
      </c>
      <c r="E450" s="3">
        <v>5540246186352</v>
      </c>
      <c r="F450" s="3" t="str">
        <f>VLOOKUP(E450,'Catégorie des articles'!$A$2:$E$163,4,FALSE)</f>
        <v>MIX LEGUMES</v>
      </c>
      <c r="G450" s="23">
        <v>44725</v>
      </c>
      <c r="H450" s="9">
        <v>8457</v>
      </c>
      <c r="I450" s="25">
        <f>IFERROR(VLOOKUP(A450,Réception!$A$2:$G$2159,7,FALSE),"0")</f>
        <v>8457</v>
      </c>
      <c r="J450">
        <f t="shared" si="12"/>
        <v>1</v>
      </c>
      <c r="K450" s="31">
        <f t="shared" si="13"/>
        <v>1</v>
      </c>
    </row>
    <row r="451" spans="1:11" ht="12" customHeight="1" x14ac:dyDescent="0.2">
      <c r="A451" t="s">
        <v>543</v>
      </c>
      <c r="B451" s="17">
        <v>44710</v>
      </c>
      <c r="C451" s="6" t="s">
        <v>168</v>
      </c>
      <c r="D451" s="7">
        <v>142716150</v>
      </c>
      <c r="E451" s="3">
        <v>5540246172978</v>
      </c>
      <c r="F451" s="3" t="str">
        <f>VLOOKUP(E451,'Catégorie des articles'!$A$2:$E$163,4,FALSE)</f>
        <v>CREMERIE</v>
      </c>
      <c r="G451" s="22">
        <v>44712</v>
      </c>
      <c r="H451" s="7">
        <v>1253</v>
      </c>
      <c r="I451" s="25">
        <f>IFERROR(VLOOKUP(A451,Réception!$A$2:$G$2159,7,FALSE),"0")</f>
        <v>1253</v>
      </c>
      <c r="J451">
        <f t="shared" ref="J451:J514" si="14">I451/H451</f>
        <v>1</v>
      </c>
      <c r="K451" s="31">
        <f t="shared" ref="K451:K514" si="15">J451</f>
        <v>1</v>
      </c>
    </row>
    <row r="452" spans="1:11" ht="12" customHeight="1" x14ac:dyDescent="0.2">
      <c r="A452" t="s">
        <v>544</v>
      </c>
      <c r="B452" s="17">
        <v>44710</v>
      </c>
      <c r="C452" s="6" t="s">
        <v>168</v>
      </c>
      <c r="D452" s="7">
        <v>142716150</v>
      </c>
      <c r="E452" s="3">
        <v>5540246176699</v>
      </c>
      <c r="F452" s="3" t="str">
        <f>VLOOKUP(E452,'Catégorie des articles'!$A$2:$E$163,4,FALSE)</f>
        <v>CREMERIE</v>
      </c>
      <c r="G452" s="22">
        <v>44712</v>
      </c>
      <c r="H452" s="7">
        <v>3132</v>
      </c>
      <c r="I452" s="25">
        <f>IFERROR(VLOOKUP(A452,Réception!$A$2:$G$2159,7,FALSE),"0")</f>
        <v>3132</v>
      </c>
      <c r="J452">
        <f t="shared" si="14"/>
        <v>1</v>
      </c>
      <c r="K452" s="31">
        <f t="shared" si="15"/>
        <v>1</v>
      </c>
    </row>
    <row r="453" spans="1:11" ht="12" customHeight="1" x14ac:dyDescent="0.2">
      <c r="A453" t="s">
        <v>545</v>
      </c>
      <c r="B453" s="18">
        <v>44710</v>
      </c>
      <c r="C453" s="6" t="s">
        <v>168</v>
      </c>
      <c r="D453" s="9">
        <v>142716150</v>
      </c>
      <c r="E453" s="3">
        <v>5540246192102</v>
      </c>
      <c r="F453" s="3" t="str">
        <f>VLOOKUP(E453,'Catégorie des articles'!$A$2:$E$163,4,FALSE)</f>
        <v>CREMERIE</v>
      </c>
      <c r="G453" s="23">
        <v>44712</v>
      </c>
      <c r="H453" s="9">
        <v>4009</v>
      </c>
      <c r="I453" s="25">
        <f>IFERROR(VLOOKUP(A453,Réception!$A$2:$G$2159,7,FALSE),"0")</f>
        <v>4009</v>
      </c>
      <c r="J453">
        <f t="shared" si="14"/>
        <v>1</v>
      </c>
      <c r="K453" s="31">
        <f t="shared" si="15"/>
        <v>1</v>
      </c>
    </row>
    <row r="454" spans="1:11" ht="12" customHeight="1" x14ac:dyDescent="0.2">
      <c r="A454" t="s">
        <v>546</v>
      </c>
      <c r="B454" s="17">
        <v>44710</v>
      </c>
      <c r="C454" s="6" t="s">
        <v>168</v>
      </c>
      <c r="D454" s="7">
        <v>142716151</v>
      </c>
      <c r="E454" s="3">
        <v>5540246176294</v>
      </c>
      <c r="F454" s="3" t="str">
        <f>VLOOKUP(E454,'Catégorie des articles'!$A$2:$E$163,4,FALSE)</f>
        <v>CREMERIE</v>
      </c>
      <c r="G454" s="22">
        <v>44712</v>
      </c>
      <c r="H454" s="7">
        <v>2228</v>
      </c>
      <c r="I454" s="25">
        <f>IFERROR(VLOOKUP(A454,Réception!$A$2:$G$2159,7,FALSE),"0")</f>
        <v>2228</v>
      </c>
      <c r="J454">
        <f t="shared" si="14"/>
        <v>1</v>
      </c>
      <c r="K454" s="31">
        <f t="shared" si="15"/>
        <v>1</v>
      </c>
    </row>
    <row r="455" spans="1:11" ht="12" customHeight="1" x14ac:dyDescent="0.2">
      <c r="A455" t="s">
        <v>547</v>
      </c>
      <c r="B455" s="18">
        <v>44710</v>
      </c>
      <c r="C455" s="6" t="s">
        <v>168</v>
      </c>
      <c r="D455" s="9">
        <v>142716151</v>
      </c>
      <c r="E455" s="3">
        <v>5540246176295</v>
      </c>
      <c r="F455" s="3" t="str">
        <f>VLOOKUP(E455,'Catégorie des articles'!$A$2:$E$163,4,FALSE)</f>
        <v>CREMERIE</v>
      </c>
      <c r="G455" s="23">
        <v>44712</v>
      </c>
      <c r="H455" s="9">
        <v>7424</v>
      </c>
      <c r="I455" s="25">
        <f>IFERROR(VLOOKUP(A455,Réception!$A$2:$G$2159,7,FALSE),"0")</f>
        <v>7424</v>
      </c>
      <c r="J455">
        <f t="shared" si="14"/>
        <v>1</v>
      </c>
      <c r="K455" s="31">
        <f t="shared" si="15"/>
        <v>1</v>
      </c>
    </row>
    <row r="456" spans="1:11" ht="12" customHeight="1" x14ac:dyDescent="0.2">
      <c r="A456" t="s">
        <v>548</v>
      </c>
      <c r="B456" s="18">
        <v>44710</v>
      </c>
      <c r="C456" s="6" t="s">
        <v>168</v>
      </c>
      <c r="D456" s="9">
        <v>142716151</v>
      </c>
      <c r="E456" s="3">
        <v>5540246188200</v>
      </c>
      <c r="F456" s="3" t="str">
        <f>VLOOKUP(E456,'Catégorie des articles'!$A$2:$E$163,4,FALSE)</f>
        <v>CREMERIE</v>
      </c>
      <c r="G456" s="23">
        <v>44712</v>
      </c>
      <c r="H456" s="9">
        <v>1485</v>
      </c>
      <c r="I456" s="25">
        <f>IFERROR(VLOOKUP(A456,Réception!$A$2:$G$2159,7,FALSE),"0")</f>
        <v>1485</v>
      </c>
      <c r="J456">
        <f t="shared" si="14"/>
        <v>1</v>
      </c>
      <c r="K456" s="31">
        <f t="shared" si="15"/>
        <v>1</v>
      </c>
    </row>
    <row r="457" spans="1:11" ht="12" customHeight="1" x14ac:dyDescent="0.2">
      <c r="A457" t="s">
        <v>2190</v>
      </c>
      <c r="B457" s="18">
        <v>44711</v>
      </c>
      <c r="C457" s="6" t="s">
        <v>169</v>
      </c>
      <c r="D457" s="9">
        <v>142716168</v>
      </c>
      <c r="E457" s="3">
        <v>5540246192264</v>
      </c>
      <c r="F457" s="3" t="str">
        <f>VLOOKUP(E457,'Catégorie des articles'!$A$2:$E$163,4,FALSE)</f>
        <v>CREMERIE</v>
      </c>
      <c r="G457" s="23">
        <v>44738</v>
      </c>
      <c r="H457" s="9">
        <v>372</v>
      </c>
      <c r="I457" s="25">
        <f>IFERROR(VLOOKUP(A457,Réception!$A$2:$G$2159,7,FALSE),"0")</f>
        <v>372</v>
      </c>
      <c r="J457">
        <f t="shared" si="14"/>
        <v>1</v>
      </c>
      <c r="K457" s="31">
        <f t="shared" si="15"/>
        <v>1</v>
      </c>
    </row>
    <row r="458" spans="1:11" ht="12" customHeight="1" x14ac:dyDescent="0.2">
      <c r="A458" t="s">
        <v>2191</v>
      </c>
      <c r="B458" s="17">
        <v>44711</v>
      </c>
      <c r="C458" s="6" t="s">
        <v>169</v>
      </c>
      <c r="D458" s="7">
        <v>142716168</v>
      </c>
      <c r="E458" s="3">
        <v>5540246192265</v>
      </c>
      <c r="F458" s="3" t="str">
        <f>VLOOKUP(E458,'Catégorie des articles'!$A$2:$E$163,4,FALSE)</f>
        <v>CREMERIE</v>
      </c>
      <c r="G458" s="22">
        <v>44738</v>
      </c>
      <c r="H458" s="7">
        <v>1411</v>
      </c>
      <c r="I458" s="25">
        <f>IFERROR(VLOOKUP(A458,Réception!$A$2:$G$2159,7,FALSE),"0")</f>
        <v>1411</v>
      </c>
      <c r="J458">
        <f t="shared" si="14"/>
        <v>1</v>
      </c>
      <c r="K458" s="31">
        <f t="shared" si="15"/>
        <v>1</v>
      </c>
    </row>
    <row r="459" spans="1:11" ht="12" customHeight="1" x14ac:dyDescent="0.2">
      <c r="A459" t="s">
        <v>2570</v>
      </c>
      <c r="B459" s="17">
        <v>44711</v>
      </c>
      <c r="C459" s="6" t="s">
        <v>169</v>
      </c>
      <c r="D459" s="7">
        <v>142716170</v>
      </c>
      <c r="E459" s="3">
        <v>5540246176295</v>
      </c>
      <c r="F459" s="3" t="str">
        <f>VLOOKUP(E459,'Catégorie des articles'!$A$2:$E$163,4,FALSE)</f>
        <v>CREMERIE</v>
      </c>
      <c r="G459" s="22">
        <v>44713</v>
      </c>
      <c r="H459" s="7">
        <v>7424</v>
      </c>
      <c r="I459" s="25" t="str">
        <f>IFERROR(VLOOKUP(A459,Réception!$A$2:$G$2159,7,FALSE),"0")</f>
        <v>0</v>
      </c>
      <c r="J459">
        <f t="shared" si="14"/>
        <v>0</v>
      </c>
      <c r="K459" s="31">
        <f t="shared" si="15"/>
        <v>0</v>
      </c>
    </row>
    <row r="460" spans="1:11" ht="12" customHeight="1" x14ac:dyDescent="0.2">
      <c r="A460" t="s">
        <v>2571</v>
      </c>
      <c r="B460" s="18">
        <v>44711</v>
      </c>
      <c r="C460" s="6" t="s">
        <v>169</v>
      </c>
      <c r="D460" s="9">
        <v>142716170</v>
      </c>
      <c r="E460" s="3">
        <v>5540246187987</v>
      </c>
      <c r="F460" s="3" t="str">
        <f>VLOOKUP(E460,'Catégorie des articles'!$A$2:$E$163,4,FALSE)</f>
        <v>CREMERIE</v>
      </c>
      <c r="G460" s="23">
        <v>44713</v>
      </c>
      <c r="H460" s="9">
        <v>2228</v>
      </c>
      <c r="I460" s="25" t="str">
        <f>IFERROR(VLOOKUP(A460,Réception!$A$2:$G$2159,7,FALSE),"0")</f>
        <v>0</v>
      </c>
      <c r="J460">
        <f t="shared" si="14"/>
        <v>0</v>
      </c>
      <c r="K460" s="31">
        <f t="shared" si="15"/>
        <v>0</v>
      </c>
    </row>
    <row r="461" spans="1:11" ht="12" customHeight="1" x14ac:dyDescent="0.2">
      <c r="A461" t="s">
        <v>2572</v>
      </c>
      <c r="B461" s="18">
        <v>44711</v>
      </c>
      <c r="C461" s="6" t="s">
        <v>169</v>
      </c>
      <c r="D461" s="9">
        <v>142716176</v>
      </c>
      <c r="E461" s="3">
        <v>5540246185429</v>
      </c>
      <c r="F461" s="3" t="str">
        <f>VLOOKUP(E461,'Catégorie des articles'!$A$2:$E$163,4,FALSE)</f>
        <v>CREMERIE</v>
      </c>
      <c r="G461" s="23">
        <v>44714</v>
      </c>
      <c r="H461" s="9">
        <v>140</v>
      </c>
      <c r="I461" s="25" t="str">
        <f>IFERROR(VLOOKUP(A461,Réception!$A$2:$G$2159,7,FALSE),"0")</f>
        <v>0</v>
      </c>
      <c r="J461">
        <f t="shared" si="14"/>
        <v>0</v>
      </c>
      <c r="K461" s="31">
        <f t="shared" si="15"/>
        <v>0</v>
      </c>
    </row>
    <row r="462" spans="1:11" ht="12" customHeight="1" x14ac:dyDescent="0.2">
      <c r="A462" t="s">
        <v>2192</v>
      </c>
      <c r="B462" s="18">
        <v>44711</v>
      </c>
      <c r="C462" s="6" t="s">
        <v>169</v>
      </c>
      <c r="D462" s="9">
        <v>142716182</v>
      </c>
      <c r="E462" s="3">
        <v>5540246171759</v>
      </c>
      <c r="F462" s="3" t="str">
        <f>VLOOKUP(E462,'Catégorie des articles'!$A$2:$E$163,4,FALSE)</f>
        <v>MIX LEGUMES</v>
      </c>
      <c r="G462" s="23">
        <v>44719</v>
      </c>
      <c r="H462" s="9">
        <v>3759</v>
      </c>
      <c r="I462" s="25">
        <f>IFERROR(VLOOKUP(A462,Réception!$A$2:$G$2159,7,FALSE),"0")</f>
        <v>2506</v>
      </c>
      <c r="J462">
        <f t="shared" si="14"/>
        <v>0.66666666666666663</v>
      </c>
      <c r="K462" s="31">
        <f t="shared" si="15"/>
        <v>0.66666666666666663</v>
      </c>
    </row>
    <row r="463" spans="1:11" ht="12" customHeight="1" x14ac:dyDescent="0.2">
      <c r="A463" t="s">
        <v>2193</v>
      </c>
      <c r="B463" s="17">
        <v>44711</v>
      </c>
      <c r="C463" s="6" t="s">
        <v>169</v>
      </c>
      <c r="D463" s="7">
        <v>142716182</v>
      </c>
      <c r="E463" s="3">
        <v>5540246177132</v>
      </c>
      <c r="F463" s="3" t="str">
        <f>VLOOKUP(E463,'Catégorie des articles'!$A$2:$E$163,4,FALSE)</f>
        <v>MIX LEGUMES</v>
      </c>
      <c r="G463" s="22">
        <v>44719</v>
      </c>
      <c r="H463" s="7">
        <v>8352</v>
      </c>
      <c r="I463" s="25">
        <f>IFERROR(VLOOKUP(A463,Réception!$A$2:$G$2159,7,FALSE),"0")</f>
        <v>6960</v>
      </c>
      <c r="J463">
        <f t="shared" si="14"/>
        <v>0.83333333333333337</v>
      </c>
      <c r="K463" s="31">
        <f t="shared" si="15"/>
        <v>0.83333333333333337</v>
      </c>
    </row>
    <row r="464" spans="1:11" ht="12" customHeight="1" x14ac:dyDescent="0.2">
      <c r="A464" t="s">
        <v>2194</v>
      </c>
      <c r="B464" s="18">
        <v>44711</v>
      </c>
      <c r="C464" s="6" t="s">
        <v>169</v>
      </c>
      <c r="D464" s="9">
        <v>142716182</v>
      </c>
      <c r="E464" s="3">
        <v>5540246183562</v>
      </c>
      <c r="F464" s="3" t="str">
        <f>VLOOKUP(E464,'Catégorie des articles'!$A$2:$E$163,4,FALSE)</f>
        <v>MIX LEGUMES</v>
      </c>
      <c r="G464" s="23">
        <v>44719</v>
      </c>
      <c r="H464" s="9">
        <v>696</v>
      </c>
      <c r="I464" s="25">
        <f>IFERROR(VLOOKUP(A464,Réception!$A$2:$G$2159,7,FALSE),"0")</f>
        <v>696</v>
      </c>
      <c r="J464">
        <f t="shared" si="14"/>
        <v>1</v>
      </c>
      <c r="K464" s="31">
        <f t="shared" si="15"/>
        <v>1</v>
      </c>
    </row>
    <row r="465" spans="1:11" ht="12" customHeight="1" x14ac:dyDescent="0.2">
      <c r="A465" t="s">
        <v>2195</v>
      </c>
      <c r="B465" s="17">
        <v>44711</v>
      </c>
      <c r="C465" s="6" t="s">
        <v>169</v>
      </c>
      <c r="D465" s="7">
        <v>142716182</v>
      </c>
      <c r="E465" s="3">
        <v>5540246192518</v>
      </c>
      <c r="F465" s="3" t="str">
        <f>VLOOKUP(E465,'Catégorie des articles'!$A$2:$E$163,4,FALSE)</f>
        <v>MIX LEGUMES</v>
      </c>
      <c r="G465" s="22">
        <v>44719</v>
      </c>
      <c r="H465" s="7">
        <v>8770</v>
      </c>
      <c r="I465" s="25">
        <f>IFERROR(VLOOKUP(A465,Réception!$A$2:$G$2159,7,FALSE),"0")</f>
        <v>8770</v>
      </c>
      <c r="J465">
        <f t="shared" si="14"/>
        <v>1</v>
      </c>
      <c r="K465" s="31">
        <f t="shared" si="15"/>
        <v>1</v>
      </c>
    </row>
    <row r="466" spans="1:11" ht="12" customHeight="1" x14ac:dyDescent="0.2">
      <c r="A466" t="s">
        <v>2196</v>
      </c>
      <c r="B466" s="18">
        <v>44711</v>
      </c>
      <c r="C466" s="6" t="s">
        <v>169</v>
      </c>
      <c r="D466" s="9">
        <v>142716192</v>
      </c>
      <c r="E466" s="3">
        <v>5540246181061</v>
      </c>
      <c r="F466" s="3" t="str">
        <f>VLOOKUP(E466,'Catégorie des articles'!$A$2:$E$163,4,FALSE)</f>
        <v>VOLAILLE</v>
      </c>
      <c r="G466" s="23">
        <v>44731</v>
      </c>
      <c r="H466" s="9">
        <v>6615</v>
      </c>
      <c r="I466" s="25">
        <f>IFERROR(VLOOKUP(A466,Réception!$A$2:$G$2159,7,FALSE),"0")</f>
        <v>6615</v>
      </c>
      <c r="J466">
        <f t="shared" si="14"/>
        <v>1</v>
      </c>
      <c r="K466" s="31">
        <f t="shared" si="15"/>
        <v>1</v>
      </c>
    </row>
    <row r="467" spans="1:11" ht="12" customHeight="1" x14ac:dyDescent="0.2">
      <c r="A467" t="s">
        <v>2197</v>
      </c>
      <c r="B467" s="17">
        <v>44711</v>
      </c>
      <c r="C467" s="6" t="s">
        <v>169</v>
      </c>
      <c r="D467" s="7">
        <v>142716192</v>
      </c>
      <c r="E467" s="3">
        <v>5540246183547</v>
      </c>
      <c r="F467" s="3" t="str">
        <f>VLOOKUP(E467,'Catégorie des articles'!$A$2:$E$163,4,FALSE)</f>
        <v>VOLAILLE</v>
      </c>
      <c r="G467" s="22">
        <v>44731</v>
      </c>
      <c r="H467" s="7">
        <v>10023</v>
      </c>
      <c r="I467" s="25">
        <f>IFERROR(VLOOKUP(A467,Réception!$A$2:$G$2159,7,FALSE),"0")</f>
        <v>10023</v>
      </c>
      <c r="J467">
        <f t="shared" si="14"/>
        <v>1</v>
      </c>
      <c r="K467" s="31">
        <f t="shared" si="15"/>
        <v>1</v>
      </c>
    </row>
    <row r="468" spans="1:11" ht="12" customHeight="1" x14ac:dyDescent="0.2">
      <c r="A468" t="s">
        <v>2198</v>
      </c>
      <c r="B468" s="18">
        <v>44711</v>
      </c>
      <c r="C468" s="6" t="s">
        <v>169</v>
      </c>
      <c r="D468" s="9">
        <v>142716192</v>
      </c>
      <c r="E468" s="3">
        <v>5540246185278</v>
      </c>
      <c r="F468" s="3" t="str">
        <f>VLOOKUP(E468,'Catégorie des articles'!$A$2:$E$163,4,FALSE)</f>
        <v>VOLAILLE</v>
      </c>
      <c r="G468" s="23">
        <v>44731</v>
      </c>
      <c r="H468" s="9">
        <v>1120</v>
      </c>
      <c r="I468" s="25">
        <f>IFERROR(VLOOKUP(A468,Réception!$A$2:$G$2159,7,FALSE),"0")</f>
        <v>1120</v>
      </c>
      <c r="J468">
        <f t="shared" si="14"/>
        <v>1</v>
      </c>
      <c r="K468" s="31">
        <f t="shared" si="15"/>
        <v>1</v>
      </c>
    </row>
    <row r="469" spans="1:11" ht="12" customHeight="1" x14ac:dyDescent="0.2">
      <c r="A469" t="s">
        <v>2573</v>
      </c>
      <c r="B469" s="18">
        <v>44712</v>
      </c>
      <c r="C469" s="6" t="s">
        <v>169</v>
      </c>
      <c r="D469" s="9">
        <v>142716209</v>
      </c>
      <c r="E469" s="3">
        <v>5540246187987</v>
      </c>
      <c r="F469" s="3" t="str">
        <f>VLOOKUP(E469,'Catégorie des articles'!$A$2:$E$163,4,FALSE)</f>
        <v>CREMERIE</v>
      </c>
      <c r="G469" s="23">
        <v>44714</v>
      </c>
      <c r="H469" s="9">
        <v>2228</v>
      </c>
      <c r="I469" s="25" t="str">
        <f>IFERROR(VLOOKUP(A469,Réception!$A$2:$G$2159,7,FALSE),"0")</f>
        <v>0</v>
      </c>
      <c r="J469">
        <f t="shared" si="14"/>
        <v>0</v>
      </c>
      <c r="K469" s="31">
        <f t="shared" si="15"/>
        <v>0</v>
      </c>
    </row>
    <row r="470" spans="1:11" ht="12" customHeight="1" x14ac:dyDescent="0.2">
      <c r="A470" t="s">
        <v>2574</v>
      </c>
      <c r="B470" s="18">
        <v>44712</v>
      </c>
      <c r="C470" s="6" t="s">
        <v>169</v>
      </c>
      <c r="D470" s="9">
        <v>142716210</v>
      </c>
      <c r="E470" s="3">
        <v>5540246176699</v>
      </c>
      <c r="F470" s="3" t="str">
        <f>VLOOKUP(E470,'Catégorie des articles'!$A$2:$E$163,4,FALSE)</f>
        <v>CREMERIE</v>
      </c>
      <c r="G470" s="23">
        <v>44714</v>
      </c>
      <c r="H470" s="9">
        <v>1044</v>
      </c>
      <c r="I470" s="25" t="str">
        <f>IFERROR(VLOOKUP(A470,Réception!$A$2:$G$2159,7,FALSE),"0")</f>
        <v>0</v>
      </c>
      <c r="J470">
        <f t="shared" si="14"/>
        <v>0</v>
      </c>
      <c r="K470" s="31">
        <f t="shared" si="15"/>
        <v>0</v>
      </c>
    </row>
    <row r="471" spans="1:11" ht="12" customHeight="1" x14ac:dyDescent="0.2">
      <c r="A471" t="s">
        <v>554</v>
      </c>
      <c r="B471" s="17">
        <v>44713</v>
      </c>
      <c r="C471" s="6" t="s">
        <v>169</v>
      </c>
      <c r="D471" s="7">
        <v>142716223</v>
      </c>
      <c r="E471" s="3">
        <v>5540246172978</v>
      </c>
      <c r="F471" s="3" t="str">
        <f>VLOOKUP(E471,'Catégorie des articles'!$A$2:$E$163,4,FALSE)</f>
        <v>CREMERIE</v>
      </c>
      <c r="G471" s="22">
        <v>44714</v>
      </c>
      <c r="H471" s="7">
        <v>836</v>
      </c>
      <c r="I471" s="25" t="str">
        <f>IFERROR(VLOOKUP(A471,Réception!$A$2:$G$2159,7,FALSE),"0")</f>
        <v>0</v>
      </c>
      <c r="J471">
        <f t="shared" si="14"/>
        <v>0</v>
      </c>
      <c r="K471" s="31">
        <f t="shared" si="15"/>
        <v>0</v>
      </c>
    </row>
    <row r="472" spans="1:11" ht="12" customHeight="1" x14ac:dyDescent="0.2">
      <c r="A472" t="s">
        <v>555</v>
      </c>
      <c r="B472" s="18">
        <v>44713</v>
      </c>
      <c r="C472" s="6" t="s">
        <v>169</v>
      </c>
      <c r="D472" s="9">
        <v>142716223</v>
      </c>
      <c r="E472" s="3">
        <v>5540246176699</v>
      </c>
      <c r="F472" s="3" t="str">
        <f>VLOOKUP(E472,'Catégorie des articles'!$A$2:$E$163,4,FALSE)</f>
        <v>CREMERIE</v>
      </c>
      <c r="G472" s="23">
        <v>44714</v>
      </c>
      <c r="H472" s="9">
        <v>4176</v>
      </c>
      <c r="I472" s="25" t="str">
        <f>IFERROR(VLOOKUP(A472,Réception!$A$2:$G$2159,7,FALSE),"0")</f>
        <v>0</v>
      </c>
      <c r="J472">
        <f t="shared" si="14"/>
        <v>0</v>
      </c>
      <c r="K472" s="31">
        <f t="shared" si="15"/>
        <v>0</v>
      </c>
    </row>
    <row r="473" spans="1:11" ht="12" customHeight="1" x14ac:dyDescent="0.2">
      <c r="A473" t="s">
        <v>556</v>
      </c>
      <c r="B473" s="18">
        <v>44713</v>
      </c>
      <c r="C473" s="6" t="s">
        <v>169</v>
      </c>
      <c r="D473" s="9">
        <v>142716225</v>
      </c>
      <c r="E473" s="3">
        <v>5540246171933</v>
      </c>
      <c r="F473" s="3" t="str">
        <f>VLOOKUP(E473,'Catégorie des articles'!$A$2:$E$163,4,FALSE)</f>
        <v>CREMERIE</v>
      </c>
      <c r="G473" s="23">
        <v>44717</v>
      </c>
      <c r="H473" s="9">
        <v>1114</v>
      </c>
      <c r="I473" s="25">
        <f>IFERROR(VLOOKUP(A473,Réception!$A$2:$G$2159,7,FALSE),"0")</f>
        <v>1114</v>
      </c>
      <c r="J473">
        <f t="shared" si="14"/>
        <v>1</v>
      </c>
      <c r="K473" s="31">
        <f t="shared" si="15"/>
        <v>1</v>
      </c>
    </row>
    <row r="474" spans="1:11" ht="12" customHeight="1" x14ac:dyDescent="0.2">
      <c r="A474" t="s">
        <v>557</v>
      </c>
      <c r="B474" s="17">
        <v>44713</v>
      </c>
      <c r="C474" s="6" t="s">
        <v>169</v>
      </c>
      <c r="D474" s="7">
        <v>142716225</v>
      </c>
      <c r="E474" s="3">
        <v>5540246187987</v>
      </c>
      <c r="F474" s="3" t="str">
        <f>VLOOKUP(E474,'Catégorie des articles'!$A$2:$E$163,4,FALSE)</f>
        <v>CREMERIE</v>
      </c>
      <c r="G474" s="22">
        <v>44717</v>
      </c>
      <c r="H474" s="7">
        <v>4455</v>
      </c>
      <c r="I474" s="25">
        <f>IFERROR(VLOOKUP(A474,Réception!$A$2:$G$2159,7,FALSE),"0")</f>
        <v>4455</v>
      </c>
      <c r="J474">
        <f t="shared" si="14"/>
        <v>1</v>
      </c>
      <c r="K474" s="31">
        <f t="shared" si="15"/>
        <v>1</v>
      </c>
    </row>
    <row r="475" spans="1:11" ht="12" customHeight="1" x14ac:dyDescent="0.2">
      <c r="A475" t="s">
        <v>558</v>
      </c>
      <c r="B475" s="18">
        <v>44713</v>
      </c>
      <c r="C475" s="6" t="s">
        <v>169</v>
      </c>
      <c r="D475" s="9">
        <v>142716225</v>
      </c>
      <c r="E475" s="3">
        <v>5540246188200</v>
      </c>
      <c r="F475" s="3" t="str">
        <f>VLOOKUP(E475,'Catégorie des articles'!$A$2:$E$163,4,FALSE)</f>
        <v>CREMERIE</v>
      </c>
      <c r="G475" s="23">
        <v>44717</v>
      </c>
      <c r="H475" s="9">
        <v>2228</v>
      </c>
      <c r="I475" s="25">
        <f>IFERROR(VLOOKUP(A475,Réception!$A$2:$G$2159,7,FALSE),"0")</f>
        <v>2228</v>
      </c>
      <c r="J475">
        <f t="shared" si="14"/>
        <v>1</v>
      </c>
      <c r="K475" s="31">
        <f t="shared" si="15"/>
        <v>1</v>
      </c>
    </row>
    <row r="476" spans="1:11" ht="12" customHeight="1" x14ac:dyDescent="0.2">
      <c r="A476" t="s">
        <v>559</v>
      </c>
      <c r="B476" s="18">
        <v>44713</v>
      </c>
      <c r="C476" s="6" t="s">
        <v>169</v>
      </c>
      <c r="D476" s="9">
        <v>142716226</v>
      </c>
      <c r="E476" s="3">
        <v>5540246172978</v>
      </c>
      <c r="F476" s="3" t="str">
        <f>VLOOKUP(E476,'Catégorie des articles'!$A$2:$E$163,4,FALSE)</f>
        <v>CREMERIE</v>
      </c>
      <c r="G476" s="23">
        <v>44717</v>
      </c>
      <c r="H476" s="9">
        <v>418</v>
      </c>
      <c r="I476" s="25">
        <f>IFERROR(VLOOKUP(A476,Réception!$A$2:$G$2159,7,FALSE),"0")</f>
        <v>418</v>
      </c>
      <c r="J476">
        <f t="shared" si="14"/>
        <v>1</v>
      </c>
      <c r="K476" s="31">
        <f t="shared" si="15"/>
        <v>1</v>
      </c>
    </row>
    <row r="477" spans="1:11" ht="12" customHeight="1" x14ac:dyDescent="0.2">
      <c r="A477" t="s">
        <v>560</v>
      </c>
      <c r="B477" s="18">
        <v>44713</v>
      </c>
      <c r="C477" s="6" t="s">
        <v>169</v>
      </c>
      <c r="D477" s="9">
        <v>142716226</v>
      </c>
      <c r="E477" s="3">
        <v>5540246174174</v>
      </c>
      <c r="F477" s="3" t="str">
        <f>VLOOKUP(E477,'Catégorie des articles'!$A$2:$E$163,4,FALSE)</f>
        <v>CREMERIE</v>
      </c>
      <c r="G477" s="23">
        <v>44717</v>
      </c>
      <c r="H477" s="9">
        <v>696</v>
      </c>
      <c r="I477" s="25">
        <f>IFERROR(VLOOKUP(A477,Réception!$A$2:$G$2159,7,FALSE),"0")</f>
        <v>696</v>
      </c>
      <c r="J477">
        <f t="shared" si="14"/>
        <v>1</v>
      </c>
      <c r="K477" s="31">
        <f t="shared" si="15"/>
        <v>1</v>
      </c>
    </row>
    <row r="478" spans="1:11" ht="12" customHeight="1" x14ac:dyDescent="0.2">
      <c r="A478" t="s">
        <v>561</v>
      </c>
      <c r="B478" s="18">
        <v>44713</v>
      </c>
      <c r="C478" s="6" t="s">
        <v>169</v>
      </c>
      <c r="D478" s="9">
        <v>142716226</v>
      </c>
      <c r="E478" s="3">
        <v>5540246176699</v>
      </c>
      <c r="F478" s="3" t="str">
        <f>VLOOKUP(E478,'Catégorie des articles'!$A$2:$E$163,4,FALSE)</f>
        <v>CREMERIE</v>
      </c>
      <c r="G478" s="23">
        <v>44717</v>
      </c>
      <c r="H478" s="9">
        <v>2088</v>
      </c>
      <c r="I478" s="25">
        <f>IFERROR(VLOOKUP(A478,Réception!$A$2:$G$2159,7,FALSE),"0")</f>
        <v>2088</v>
      </c>
      <c r="J478">
        <f t="shared" si="14"/>
        <v>1</v>
      </c>
      <c r="K478" s="31">
        <f t="shared" si="15"/>
        <v>1</v>
      </c>
    </row>
    <row r="479" spans="1:11" ht="12" customHeight="1" x14ac:dyDescent="0.2">
      <c r="A479" t="s">
        <v>562</v>
      </c>
      <c r="B479" s="18">
        <v>44713</v>
      </c>
      <c r="C479" s="6" t="s">
        <v>169</v>
      </c>
      <c r="D479" s="9">
        <v>142716226</v>
      </c>
      <c r="E479" s="3">
        <v>5540246188175</v>
      </c>
      <c r="F479" s="3" t="str">
        <f>VLOOKUP(E479,'Catégorie des articles'!$A$2:$E$163,4,FALSE)</f>
        <v>CREMERIE</v>
      </c>
      <c r="G479" s="23">
        <v>44717</v>
      </c>
      <c r="H479" s="9">
        <v>232</v>
      </c>
      <c r="I479" s="25">
        <f>IFERROR(VLOOKUP(A479,Réception!$A$2:$G$2159,7,FALSE),"0")</f>
        <v>232</v>
      </c>
      <c r="J479">
        <f t="shared" si="14"/>
        <v>1</v>
      </c>
      <c r="K479" s="31">
        <f t="shared" si="15"/>
        <v>1</v>
      </c>
    </row>
    <row r="480" spans="1:11" ht="12" customHeight="1" x14ac:dyDescent="0.2">
      <c r="A480" t="s">
        <v>563</v>
      </c>
      <c r="B480" s="18">
        <v>44713</v>
      </c>
      <c r="C480" s="6" t="s">
        <v>169</v>
      </c>
      <c r="D480" s="9">
        <v>142716239</v>
      </c>
      <c r="E480" s="3">
        <v>5540246173472</v>
      </c>
      <c r="F480" s="3" t="str">
        <f>VLOOKUP(E480,'Catégorie des articles'!$A$2:$E$163,4,FALSE)</f>
        <v>CREMERIE</v>
      </c>
      <c r="G480" s="23">
        <v>44720</v>
      </c>
      <c r="H480" s="9">
        <v>279</v>
      </c>
      <c r="I480" s="25">
        <f>IFERROR(VLOOKUP(A480,Réception!$A$2:$G$2159,7,FALSE),"0")</f>
        <v>279</v>
      </c>
      <c r="J480">
        <f t="shared" si="14"/>
        <v>1</v>
      </c>
      <c r="K480" s="31">
        <f t="shared" si="15"/>
        <v>1</v>
      </c>
    </row>
    <row r="481" spans="1:11" ht="12" customHeight="1" x14ac:dyDescent="0.2">
      <c r="A481" t="s">
        <v>564</v>
      </c>
      <c r="B481" s="17">
        <v>44713</v>
      </c>
      <c r="C481" s="6" t="s">
        <v>169</v>
      </c>
      <c r="D481" s="7">
        <v>142716239</v>
      </c>
      <c r="E481" s="3">
        <v>5540246174095</v>
      </c>
      <c r="F481" s="3" t="str">
        <f>VLOOKUP(E481,'Catégorie des articles'!$A$2:$E$163,4,FALSE)</f>
        <v>CREMERIE</v>
      </c>
      <c r="G481" s="22">
        <v>44720</v>
      </c>
      <c r="H481" s="7">
        <v>70</v>
      </c>
      <c r="I481" s="25">
        <f>IFERROR(VLOOKUP(A481,Réception!$A$2:$G$2159,7,FALSE),"0")</f>
        <v>70</v>
      </c>
      <c r="J481">
        <f t="shared" si="14"/>
        <v>1</v>
      </c>
      <c r="K481" s="31">
        <f t="shared" si="15"/>
        <v>1</v>
      </c>
    </row>
    <row r="482" spans="1:11" ht="12" customHeight="1" x14ac:dyDescent="0.2">
      <c r="A482" t="s">
        <v>565</v>
      </c>
      <c r="B482" s="18">
        <v>44713</v>
      </c>
      <c r="C482" s="6" t="s">
        <v>169</v>
      </c>
      <c r="D482" s="9">
        <v>142716239</v>
      </c>
      <c r="E482" s="3">
        <v>5540246175049</v>
      </c>
      <c r="F482" s="3" t="str">
        <f>VLOOKUP(E482,'Catégorie des articles'!$A$2:$E$163,4,FALSE)</f>
        <v>CREMERIE</v>
      </c>
      <c r="G482" s="23">
        <v>44720</v>
      </c>
      <c r="H482" s="9">
        <v>836</v>
      </c>
      <c r="I482" s="25">
        <f>IFERROR(VLOOKUP(A482,Réception!$A$2:$G$2159,7,FALSE),"0")</f>
        <v>836</v>
      </c>
      <c r="J482">
        <f t="shared" si="14"/>
        <v>1</v>
      </c>
      <c r="K482" s="31">
        <f t="shared" si="15"/>
        <v>1</v>
      </c>
    </row>
    <row r="483" spans="1:11" ht="12" customHeight="1" x14ac:dyDescent="0.2">
      <c r="A483" t="s">
        <v>566</v>
      </c>
      <c r="B483" s="17">
        <v>44713</v>
      </c>
      <c r="C483" s="6" t="s">
        <v>169</v>
      </c>
      <c r="D483" s="7">
        <v>142716239</v>
      </c>
      <c r="E483" s="3">
        <v>5540246175050</v>
      </c>
      <c r="F483" s="3" t="str">
        <f>VLOOKUP(E483,'Catégorie des articles'!$A$2:$E$163,4,FALSE)</f>
        <v>CREMERIE</v>
      </c>
      <c r="G483" s="22">
        <v>44720</v>
      </c>
      <c r="H483" s="7">
        <v>557</v>
      </c>
      <c r="I483" s="25">
        <f>IFERROR(VLOOKUP(A483,Réception!$A$2:$G$2159,7,FALSE),"0")</f>
        <v>557</v>
      </c>
      <c r="J483">
        <f t="shared" si="14"/>
        <v>1</v>
      </c>
      <c r="K483" s="31">
        <f t="shared" si="15"/>
        <v>1</v>
      </c>
    </row>
    <row r="484" spans="1:11" ht="12" customHeight="1" x14ac:dyDescent="0.2">
      <c r="A484" t="s">
        <v>567</v>
      </c>
      <c r="B484" s="18">
        <v>44713</v>
      </c>
      <c r="C484" s="6" t="s">
        <v>169</v>
      </c>
      <c r="D484" s="9">
        <v>142716242</v>
      </c>
      <c r="E484" s="3">
        <v>5540246171888</v>
      </c>
      <c r="F484" s="3" t="str">
        <f>VLOOKUP(E484,'Catégorie des articles'!$A$2:$E$163,4,FALSE)</f>
        <v>BOULANGERIE</v>
      </c>
      <c r="G484" s="23">
        <v>44719</v>
      </c>
      <c r="H484" s="9">
        <v>650</v>
      </c>
      <c r="I484" s="25">
        <f>IFERROR(VLOOKUP(A484,Réception!$A$2:$G$2159,7,FALSE),"0")</f>
        <v>650</v>
      </c>
      <c r="J484">
        <f t="shared" si="14"/>
        <v>1</v>
      </c>
      <c r="K484" s="31">
        <f t="shared" si="15"/>
        <v>1</v>
      </c>
    </row>
    <row r="485" spans="1:11" ht="12" customHeight="1" x14ac:dyDescent="0.2">
      <c r="A485" t="s">
        <v>568</v>
      </c>
      <c r="B485" s="17">
        <v>44713</v>
      </c>
      <c r="C485" s="6" t="s">
        <v>169</v>
      </c>
      <c r="D485" s="7">
        <v>142716247</v>
      </c>
      <c r="E485" s="3">
        <v>5540246170256</v>
      </c>
      <c r="F485" s="3" t="str">
        <f>VLOOKUP(E485,'Catégorie des articles'!$A$2:$E$163,4,FALSE)</f>
        <v>BOULANGERIE</v>
      </c>
      <c r="G485" s="22">
        <v>44740</v>
      </c>
      <c r="H485" s="7">
        <v>1235</v>
      </c>
      <c r="I485" s="25">
        <f>IFERROR(VLOOKUP(A485,Réception!$A$2:$G$2159,7,FALSE),"0")</f>
        <v>1235</v>
      </c>
      <c r="J485">
        <f t="shared" si="14"/>
        <v>1</v>
      </c>
      <c r="K485" s="31">
        <f t="shared" si="15"/>
        <v>1</v>
      </c>
    </row>
    <row r="486" spans="1:11" ht="12" customHeight="1" x14ac:dyDescent="0.2">
      <c r="A486" t="s">
        <v>569</v>
      </c>
      <c r="B486" s="18">
        <v>44713</v>
      </c>
      <c r="C486" s="6" t="s">
        <v>169</v>
      </c>
      <c r="D486" s="9">
        <v>142716247</v>
      </c>
      <c r="E486" s="3">
        <v>5540246171888</v>
      </c>
      <c r="F486" s="3" t="str">
        <f>VLOOKUP(E486,'Catégorie des articles'!$A$2:$E$163,4,FALSE)</f>
        <v>BOULANGERIE</v>
      </c>
      <c r="G486" s="23">
        <v>44740</v>
      </c>
      <c r="H486" s="9">
        <v>260</v>
      </c>
      <c r="I486" s="25">
        <f>IFERROR(VLOOKUP(A486,Réception!$A$2:$G$2159,7,FALSE),"0")</f>
        <v>260</v>
      </c>
      <c r="J486">
        <f t="shared" si="14"/>
        <v>1</v>
      </c>
      <c r="K486" s="31">
        <f t="shared" si="15"/>
        <v>1</v>
      </c>
    </row>
    <row r="487" spans="1:11" ht="12" customHeight="1" x14ac:dyDescent="0.2">
      <c r="A487" t="s">
        <v>570</v>
      </c>
      <c r="B487" s="17">
        <v>44713</v>
      </c>
      <c r="C487" s="6" t="s">
        <v>169</v>
      </c>
      <c r="D487" s="7">
        <v>142716248</v>
      </c>
      <c r="E487" s="3">
        <v>5540246184036</v>
      </c>
      <c r="F487" s="3" t="str">
        <f>VLOOKUP(E487,'Catégorie des articles'!$A$2:$E$163,4,FALSE)</f>
        <v>BOULANGERIE</v>
      </c>
      <c r="G487" s="22">
        <v>44727</v>
      </c>
      <c r="H487" s="7">
        <v>130</v>
      </c>
      <c r="I487" s="25">
        <f>IFERROR(VLOOKUP(A487,Réception!$A$2:$G$2159,7,FALSE),"0")</f>
        <v>130</v>
      </c>
      <c r="J487">
        <f t="shared" si="14"/>
        <v>1</v>
      </c>
      <c r="K487" s="31">
        <f t="shared" si="15"/>
        <v>1</v>
      </c>
    </row>
    <row r="488" spans="1:11" ht="12" customHeight="1" x14ac:dyDescent="0.2">
      <c r="A488" t="s">
        <v>571</v>
      </c>
      <c r="B488" s="18">
        <v>44713</v>
      </c>
      <c r="C488" s="6" t="s">
        <v>169</v>
      </c>
      <c r="D488" s="9">
        <v>142716248</v>
      </c>
      <c r="E488" s="3">
        <v>5540246191596</v>
      </c>
      <c r="F488" s="3" t="str">
        <f>VLOOKUP(E488,'Catégorie des articles'!$A$2:$E$163,4,FALSE)</f>
        <v>BOULANGERIE</v>
      </c>
      <c r="G488" s="23">
        <v>44727</v>
      </c>
      <c r="H488" s="9">
        <v>223</v>
      </c>
      <c r="I488" s="25">
        <f>IFERROR(VLOOKUP(A488,Réception!$A$2:$G$2159,7,FALSE),"0")</f>
        <v>223</v>
      </c>
      <c r="J488">
        <f t="shared" si="14"/>
        <v>1</v>
      </c>
      <c r="K488" s="31">
        <f t="shared" si="15"/>
        <v>1</v>
      </c>
    </row>
    <row r="489" spans="1:11" ht="12" customHeight="1" x14ac:dyDescent="0.2">
      <c r="A489" t="s">
        <v>572</v>
      </c>
      <c r="B489" s="17">
        <v>44713</v>
      </c>
      <c r="C489" s="6" t="s">
        <v>169</v>
      </c>
      <c r="D489" s="7">
        <v>142716248</v>
      </c>
      <c r="E489" s="3">
        <v>5540246193505</v>
      </c>
      <c r="F489" s="3" t="str">
        <f>VLOOKUP(E489,'Catégorie des articles'!$A$2:$E$163,4,FALSE)</f>
        <v>BOULANGERIE</v>
      </c>
      <c r="G489" s="22">
        <v>44727</v>
      </c>
      <c r="H489" s="7">
        <v>26727</v>
      </c>
      <c r="I489" s="25">
        <f>IFERROR(VLOOKUP(A489,Réception!$A$2:$G$2159,7,FALSE),"0")</f>
        <v>26727</v>
      </c>
      <c r="J489">
        <f t="shared" si="14"/>
        <v>1</v>
      </c>
      <c r="K489" s="31">
        <f t="shared" si="15"/>
        <v>1</v>
      </c>
    </row>
    <row r="490" spans="1:11" ht="12" customHeight="1" x14ac:dyDescent="0.2">
      <c r="A490" t="s">
        <v>573</v>
      </c>
      <c r="B490" s="18">
        <v>44713</v>
      </c>
      <c r="C490" s="6" t="s">
        <v>169</v>
      </c>
      <c r="D490" s="9">
        <v>142716250</v>
      </c>
      <c r="E490" s="3">
        <v>5540246188583</v>
      </c>
      <c r="F490" s="3" t="str">
        <f>VLOOKUP(E490,'Catégorie des articles'!$A$2:$E$163,4,FALSE)</f>
        <v>BOULANGERIE</v>
      </c>
      <c r="G490" s="23">
        <v>44719</v>
      </c>
      <c r="H490" s="9">
        <v>3898</v>
      </c>
      <c r="I490" s="25">
        <f>IFERROR(VLOOKUP(A490,Réception!$A$2:$G$2159,7,FALSE),"0")</f>
        <v>3898</v>
      </c>
      <c r="J490">
        <f t="shared" si="14"/>
        <v>1</v>
      </c>
      <c r="K490" s="31">
        <f t="shared" si="15"/>
        <v>1</v>
      </c>
    </row>
    <row r="491" spans="1:11" ht="12" customHeight="1" x14ac:dyDescent="0.2">
      <c r="A491" t="s">
        <v>574</v>
      </c>
      <c r="B491" s="17">
        <v>44713</v>
      </c>
      <c r="C491" s="6" t="s">
        <v>169</v>
      </c>
      <c r="D491" s="7">
        <v>142716251</v>
      </c>
      <c r="E491" s="3">
        <v>5540246188583</v>
      </c>
      <c r="F491" s="3" t="str">
        <f>VLOOKUP(E491,'Catégorie des articles'!$A$2:$E$163,4,FALSE)</f>
        <v>BOULANGERIE</v>
      </c>
      <c r="G491" s="22">
        <v>44734</v>
      </c>
      <c r="H491" s="7">
        <v>3898</v>
      </c>
      <c r="I491" s="25">
        <f>IFERROR(VLOOKUP(A491,Réception!$A$2:$G$2159,7,FALSE),"0")</f>
        <v>3898</v>
      </c>
      <c r="J491">
        <f t="shared" si="14"/>
        <v>1</v>
      </c>
      <c r="K491" s="31">
        <f t="shared" si="15"/>
        <v>1</v>
      </c>
    </row>
    <row r="492" spans="1:11" ht="12" customHeight="1" x14ac:dyDescent="0.2">
      <c r="A492" t="s">
        <v>575</v>
      </c>
      <c r="B492" s="17">
        <v>44714</v>
      </c>
      <c r="C492" s="6" t="s">
        <v>169</v>
      </c>
      <c r="D492" s="7">
        <v>142726264</v>
      </c>
      <c r="E492" s="3">
        <v>5540246171933</v>
      </c>
      <c r="F492" s="3" t="str">
        <f>VLOOKUP(E492,'Catégorie des articles'!$A$2:$E$163,4,FALSE)</f>
        <v>CREMERIE</v>
      </c>
      <c r="G492" s="22">
        <v>44718</v>
      </c>
      <c r="H492" s="7">
        <v>1114</v>
      </c>
      <c r="I492" s="25">
        <f>IFERROR(VLOOKUP(A492,Réception!$A$2:$G$2159,7,FALSE),"0")</f>
        <v>1114</v>
      </c>
      <c r="J492">
        <f t="shared" si="14"/>
        <v>1</v>
      </c>
      <c r="K492" s="31">
        <f t="shared" si="15"/>
        <v>1</v>
      </c>
    </row>
    <row r="493" spans="1:11" ht="12" customHeight="1" x14ac:dyDescent="0.2">
      <c r="A493" t="s">
        <v>576</v>
      </c>
      <c r="B493" s="18">
        <v>44714</v>
      </c>
      <c r="C493" s="6" t="s">
        <v>169</v>
      </c>
      <c r="D493" s="9">
        <v>142726264</v>
      </c>
      <c r="E493" s="3">
        <v>5540246176294</v>
      </c>
      <c r="F493" s="3" t="str">
        <f>VLOOKUP(E493,'Catégorie des articles'!$A$2:$E$163,4,FALSE)</f>
        <v>CREMERIE</v>
      </c>
      <c r="G493" s="23">
        <v>44718</v>
      </c>
      <c r="H493" s="9">
        <v>2228</v>
      </c>
      <c r="I493" s="25">
        <f>IFERROR(VLOOKUP(A493,Réception!$A$2:$G$2159,7,FALSE),"0")</f>
        <v>2228</v>
      </c>
      <c r="J493">
        <f t="shared" si="14"/>
        <v>1</v>
      </c>
      <c r="K493" s="31">
        <f t="shared" si="15"/>
        <v>1</v>
      </c>
    </row>
    <row r="494" spans="1:11" ht="12" customHeight="1" x14ac:dyDescent="0.2">
      <c r="A494" t="s">
        <v>577</v>
      </c>
      <c r="B494" s="17">
        <v>44714</v>
      </c>
      <c r="C494" s="6" t="s">
        <v>169</v>
      </c>
      <c r="D494" s="7">
        <v>142726264</v>
      </c>
      <c r="E494" s="3">
        <v>5540246176295</v>
      </c>
      <c r="F494" s="3" t="str">
        <f>VLOOKUP(E494,'Catégorie des articles'!$A$2:$E$163,4,FALSE)</f>
        <v>CREMERIE</v>
      </c>
      <c r="G494" s="22">
        <v>44718</v>
      </c>
      <c r="H494" s="7">
        <v>4455</v>
      </c>
      <c r="I494" s="25">
        <f>IFERROR(VLOOKUP(A494,Réception!$A$2:$G$2159,7,FALSE),"0")</f>
        <v>4455</v>
      </c>
      <c r="J494">
        <f t="shared" si="14"/>
        <v>1</v>
      </c>
      <c r="K494" s="31">
        <f t="shared" si="15"/>
        <v>1</v>
      </c>
    </row>
    <row r="495" spans="1:11" ht="12" customHeight="1" x14ac:dyDescent="0.2">
      <c r="A495" t="s">
        <v>578</v>
      </c>
      <c r="B495" s="18">
        <v>44714</v>
      </c>
      <c r="C495" s="6" t="s">
        <v>169</v>
      </c>
      <c r="D495" s="9">
        <v>142726265</v>
      </c>
      <c r="E495" s="3">
        <v>5540246172539</v>
      </c>
      <c r="F495" s="3" t="str">
        <f>VLOOKUP(E495,'Catégorie des articles'!$A$2:$E$163,4,FALSE)</f>
        <v>CREMERIE</v>
      </c>
      <c r="G495" s="23">
        <v>44718</v>
      </c>
      <c r="H495" s="9">
        <v>24</v>
      </c>
      <c r="I495" s="25">
        <f>IFERROR(VLOOKUP(A495,Réception!$A$2:$G$2159,7,FALSE),"0")</f>
        <v>24</v>
      </c>
      <c r="J495">
        <f t="shared" si="14"/>
        <v>1</v>
      </c>
      <c r="K495" s="31">
        <f t="shared" si="15"/>
        <v>1</v>
      </c>
    </row>
    <row r="496" spans="1:11" ht="12" customHeight="1" x14ac:dyDescent="0.2">
      <c r="A496" t="s">
        <v>579</v>
      </c>
      <c r="B496" s="18">
        <v>44714</v>
      </c>
      <c r="C496" s="6" t="s">
        <v>169</v>
      </c>
      <c r="D496" s="9">
        <v>142726265</v>
      </c>
      <c r="E496" s="3">
        <v>5540246176699</v>
      </c>
      <c r="F496" s="3" t="str">
        <f>VLOOKUP(E496,'Catégorie des articles'!$A$2:$E$163,4,FALSE)</f>
        <v>CREMERIE</v>
      </c>
      <c r="G496" s="23">
        <v>44718</v>
      </c>
      <c r="H496" s="9">
        <v>3132</v>
      </c>
      <c r="I496" s="25">
        <f>IFERROR(VLOOKUP(A496,Réception!$A$2:$G$2159,7,FALSE),"0")</f>
        <v>3132</v>
      </c>
      <c r="J496">
        <f t="shared" si="14"/>
        <v>1</v>
      </c>
      <c r="K496" s="31">
        <f t="shared" si="15"/>
        <v>1</v>
      </c>
    </row>
    <row r="497" spans="1:11" ht="12" customHeight="1" x14ac:dyDescent="0.2">
      <c r="A497" t="s">
        <v>580</v>
      </c>
      <c r="B497" s="18">
        <v>44714</v>
      </c>
      <c r="C497" s="6" t="s">
        <v>169</v>
      </c>
      <c r="D497" s="9">
        <v>142726276</v>
      </c>
      <c r="E497" s="3">
        <v>5540246183587</v>
      </c>
      <c r="F497" s="3" t="str">
        <f>VLOOKUP(E497,'Catégorie des articles'!$A$2:$E$163,4,FALSE)</f>
        <v>MIX LEGUMES</v>
      </c>
      <c r="G497" s="23">
        <v>44732</v>
      </c>
      <c r="H497" s="9">
        <v>1003</v>
      </c>
      <c r="I497" s="25">
        <f>IFERROR(VLOOKUP(A497,Réception!$A$2:$G$2159,7,FALSE),"0")</f>
        <v>502</v>
      </c>
      <c r="J497">
        <f t="shared" si="14"/>
        <v>0.50049850448654043</v>
      </c>
      <c r="K497" s="31">
        <f t="shared" si="15"/>
        <v>0.50049850448654043</v>
      </c>
    </row>
    <row r="498" spans="1:11" ht="12" customHeight="1" x14ac:dyDescent="0.2">
      <c r="A498" t="s">
        <v>581</v>
      </c>
      <c r="B498" s="17">
        <v>44714</v>
      </c>
      <c r="C498" s="6" t="s">
        <v>169</v>
      </c>
      <c r="D498" s="7">
        <v>142726276</v>
      </c>
      <c r="E498" s="3">
        <v>5540246183589</v>
      </c>
      <c r="F498" s="3" t="str">
        <f>VLOOKUP(E498,'Catégorie des articles'!$A$2:$E$163,4,FALSE)</f>
        <v>MIX LEGUMES</v>
      </c>
      <c r="G498" s="22">
        <v>44732</v>
      </c>
      <c r="H498" s="7">
        <v>1949</v>
      </c>
      <c r="I498" s="25">
        <f>IFERROR(VLOOKUP(A498,Réception!$A$2:$G$2159,7,FALSE),"0")</f>
        <v>1949</v>
      </c>
      <c r="J498">
        <f t="shared" si="14"/>
        <v>1</v>
      </c>
      <c r="K498" s="31">
        <f t="shared" si="15"/>
        <v>1</v>
      </c>
    </row>
    <row r="499" spans="1:11" ht="12" customHeight="1" x14ac:dyDescent="0.2">
      <c r="A499" t="s">
        <v>582</v>
      </c>
      <c r="B499" s="18">
        <v>44714</v>
      </c>
      <c r="C499" s="6" t="s">
        <v>169</v>
      </c>
      <c r="D499" s="9">
        <v>142726276</v>
      </c>
      <c r="E499" s="3">
        <v>5540246186351</v>
      </c>
      <c r="F499" s="3" t="str">
        <f>VLOOKUP(E499,'Catégorie des articles'!$A$2:$E$163,4,FALSE)</f>
        <v>MIX LEGUMES</v>
      </c>
      <c r="G499" s="23">
        <v>44732</v>
      </c>
      <c r="H499" s="9">
        <v>564</v>
      </c>
      <c r="I499" s="25">
        <f>IFERROR(VLOOKUP(A499,Réception!$A$2:$G$2159,7,FALSE),"0")</f>
        <v>564</v>
      </c>
      <c r="J499">
        <f t="shared" si="14"/>
        <v>1</v>
      </c>
      <c r="K499" s="31">
        <f t="shared" si="15"/>
        <v>1</v>
      </c>
    </row>
    <row r="500" spans="1:11" ht="12" customHeight="1" x14ac:dyDescent="0.2">
      <c r="A500" t="s">
        <v>583</v>
      </c>
      <c r="B500" s="17">
        <v>44714</v>
      </c>
      <c r="C500" s="6" t="s">
        <v>169</v>
      </c>
      <c r="D500" s="7">
        <v>142726276</v>
      </c>
      <c r="E500" s="3">
        <v>5540246186352</v>
      </c>
      <c r="F500" s="3" t="str">
        <f>VLOOKUP(E500,'Catégorie des articles'!$A$2:$E$163,4,FALSE)</f>
        <v>MIX LEGUMES</v>
      </c>
      <c r="G500" s="22">
        <v>44732</v>
      </c>
      <c r="H500" s="7">
        <v>1880</v>
      </c>
      <c r="I500" s="25">
        <f>IFERROR(VLOOKUP(A500,Réception!$A$2:$G$2159,7,FALSE),"0")</f>
        <v>1880</v>
      </c>
      <c r="J500">
        <f t="shared" si="14"/>
        <v>1</v>
      </c>
      <c r="K500" s="31">
        <f t="shared" si="15"/>
        <v>1</v>
      </c>
    </row>
    <row r="501" spans="1:11" ht="12" customHeight="1" x14ac:dyDescent="0.2">
      <c r="A501" t="s">
        <v>584</v>
      </c>
      <c r="B501" s="18">
        <v>44714</v>
      </c>
      <c r="C501" s="6" t="s">
        <v>169</v>
      </c>
      <c r="D501" s="9">
        <v>142726276</v>
      </c>
      <c r="E501" s="3">
        <v>5540246191718</v>
      </c>
      <c r="F501" s="3" t="str">
        <f>VLOOKUP(E501,'Catégorie des articles'!$A$2:$E$163,4,FALSE)</f>
        <v>MIX LEGUMES</v>
      </c>
      <c r="G501" s="23">
        <v>44732</v>
      </c>
      <c r="H501" s="9">
        <v>2339</v>
      </c>
      <c r="I501" s="25">
        <f>IFERROR(VLOOKUP(A501,Réception!$A$2:$G$2159,7,FALSE),"0")</f>
        <v>2339</v>
      </c>
      <c r="J501">
        <f t="shared" si="14"/>
        <v>1</v>
      </c>
      <c r="K501" s="31">
        <f t="shared" si="15"/>
        <v>1</v>
      </c>
    </row>
    <row r="502" spans="1:11" ht="12" customHeight="1" x14ac:dyDescent="0.2">
      <c r="A502" t="s">
        <v>585</v>
      </c>
      <c r="B502" s="17">
        <v>44714</v>
      </c>
      <c r="C502" s="6" t="s">
        <v>169</v>
      </c>
      <c r="D502" s="7">
        <v>142726278</v>
      </c>
      <c r="E502" s="3">
        <v>5540246183558</v>
      </c>
      <c r="F502" s="3" t="str">
        <f>VLOOKUP(E502,'Catégorie des articles'!$A$2:$E$163,4,FALSE)</f>
        <v>MIX LEGUMES</v>
      </c>
      <c r="G502" s="22">
        <v>44733</v>
      </c>
      <c r="H502" s="7">
        <v>3898</v>
      </c>
      <c r="I502" s="25">
        <f>IFERROR(VLOOKUP(A502,Réception!$A$2:$G$2159,7,FALSE),"0")</f>
        <v>3898</v>
      </c>
      <c r="J502">
        <f t="shared" si="14"/>
        <v>1</v>
      </c>
      <c r="K502" s="31">
        <f t="shared" si="15"/>
        <v>1</v>
      </c>
    </row>
    <row r="503" spans="1:11" ht="12" customHeight="1" x14ac:dyDescent="0.2">
      <c r="A503" t="s">
        <v>586</v>
      </c>
      <c r="B503" s="18">
        <v>44714</v>
      </c>
      <c r="C503" s="6" t="s">
        <v>169</v>
      </c>
      <c r="D503" s="9">
        <v>142726278</v>
      </c>
      <c r="E503" s="3">
        <v>5540246183560</v>
      </c>
      <c r="F503" s="3" t="str">
        <f>VLOOKUP(E503,'Catégorie des articles'!$A$2:$E$163,4,FALSE)</f>
        <v>MIX LEGUMES</v>
      </c>
      <c r="G503" s="23">
        <v>44733</v>
      </c>
      <c r="H503" s="9">
        <v>223</v>
      </c>
      <c r="I503" s="25">
        <f>IFERROR(VLOOKUP(A503,Réception!$A$2:$G$2159,7,FALSE),"0")</f>
        <v>223</v>
      </c>
      <c r="J503">
        <f t="shared" si="14"/>
        <v>1</v>
      </c>
      <c r="K503" s="31">
        <f t="shared" si="15"/>
        <v>1</v>
      </c>
    </row>
    <row r="504" spans="1:11" ht="12" customHeight="1" x14ac:dyDescent="0.2">
      <c r="A504" t="s">
        <v>587</v>
      </c>
      <c r="B504" s="17">
        <v>44714</v>
      </c>
      <c r="C504" s="6" t="s">
        <v>169</v>
      </c>
      <c r="D504" s="7">
        <v>142726278</v>
      </c>
      <c r="E504" s="3">
        <v>5540246192209</v>
      </c>
      <c r="F504" s="3" t="str">
        <f>VLOOKUP(E504,'Catégorie des articles'!$A$2:$E$163,4,FALSE)</f>
        <v>MIX LEGUMES</v>
      </c>
      <c r="G504" s="22">
        <v>44733</v>
      </c>
      <c r="H504" s="7">
        <v>1114</v>
      </c>
      <c r="I504" s="25">
        <f>IFERROR(VLOOKUP(A504,Réception!$A$2:$G$2159,7,FALSE),"0")</f>
        <v>1114</v>
      </c>
      <c r="J504">
        <f t="shared" si="14"/>
        <v>1</v>
      </c>
      <c r="K504" s="31">
        <f t="shared" si="15"/>
        <v>1</v>
      </c>
    </row>
    <row r="505" spans="1:11" ht="12" customHeight="1" x14ac:dyDescent="0.2">
      <c r="A505" t="s">
        <v>588</v>
      </c>
      <c r="B505" s="18">
        <v>44714</v>
      </c>
      <c r="C505" s="6" t="s">
        <v>169</v>
      </c>
      <c r="D505" s="9">
        <v>142726278</v>
      </c>
      <c r="E505" s="3">
        <v>5540246192462</v>
      </c>
      <c r="F505" s="3" t="str">
        <f>VLOOKUP(E505,'Catégorie des articles'!$A$2:$E$163,4,FALSE)</f>
        <v>MIX LEGUMES</v>
      </c>
      <c r="G505" s="23">
        <v>44733</v>
      </c>
      <c r="H505" s="9">
        <v>1114</v>
      </c>
      <c r="I505" s="25">
        <f>IFERROR(VLOOKUP(A505,Réception!$A$2:$G$2159,7,FALSE),"0")</f>
        <v>1114</v>
      </c>
      <c r="J505">
        <f t="shared" si="14"/>
        <v>1</v>
      </c>
      <c r="K505" s="31">
        <f t="shared" si="15"/>
        <v>1</v>
      </c>
    </row>
    <row r="506" spans="1:11" ht="12" customHeight="1" x14ac:dyDescent="0.2">
      <c r="A506" t="s">
        <v>589</v>
      </c>
      <c r="B506" s="18">
        <v>44714</v>
      </c>
      <c r="C506" s="6" t="s">
        <v>169</v>
      </c>
      <c r="D506" s="9">
        <v>142726281</v>
      </c>
      <c r="E506" s="3">
        <v>5540246183130</v>
      </c>
      <c r="F506" s="3" t="str">
        <f>VLOOKUP(E506,'Catégorie des articles'!$A$2:$E$163,4,FALSE)</f>
        <v>MIX LEGUMES</v>
      </c>
      <c r="G506" s="23">
        <v>44726</v>
      </c>
      <c r="H506" s="9">
        <v>2819</v>
      </c>
      <c r="I506" s="25">
        <f>IFERROR(VLOOKUP(A506,Réception!$A$2:$G$2159,7,FALSE),"0")</f>
        <v>3007</v>
      </c>
      <c r="J506">
        <f t="shared" si="14"/>
        <v>1.0666903157147924</v>
      </c>
      <c r="K506" s="31">
        <f t="shared" si="15"/>
        <v>1.0666903157147924</v>
      </c>
    </row>
    <row r="507" spans="1:11" ht="12" customHeight="1" x14ac:dyDescent="0.2">
      <c r="A507" t="s">
        <v>590</v>
      </c>
      <c r="B507" s="17">
        <v>44714</v>
      </c>
      <c r="C507" s="6" t="s">
        <v>169</v>
      </c>
      <c r="D507" s="7">
        <v>142726281</v>
      </c>
      <c r="E507" s="3">
        <v>5540246183455</v>
      </c>
      <c r="F507" s="3" t="str">
        <f>VLOOKUP(E507,'Catégorie des articles'!$A$2:$E$163,4,FALSE)</f>
        <v>MIX LEGUMES</v>
      </c>
      <c r="G507" s="22">
        <v>44726</v>
      </c>
      <c r="H507" s="7">
        <v>1044</v>
      </c>
      <c r="I507" s="25">
        <f>IFERROR(VLOOKUP(A507,Réception!$A$2:$G$2159,7,FALSE),"0")</f>
        <v>1044</v>
      </c>
      <c r="J507">
        <f t="shared" si="14"/>
        <v>1</v>
      </c>
      <c r="K507" s="31">
        <f t="shared" si="15"/>
        <v>1</v>
      </c>
    </row>
    <row r="508" spans="1:11" ht="12" customHeight="1" x14ac:dyDescent="0.2">
      <c r="A508" t="s">
        <v>591</v>
      </c>
      <c r="B508" s="18">
        <v>44714</v>
      </c>
      <c r="C508" s="6" t="s">
        <v>169</v>
      </c>
      <c r="D508" s="9">
        <v>142726281</v>
      </c>
      <c r="E508" s="3">
        <v>5540246183538</v>
      </c>
      <c r="F508" s="3" t="str">
        <f>VLOOKUP(E508,'Catégorie des articles'!$A$2:$E$163,4,FALSE)</f>
        <v>MIX LEGUMES</v>
      </c>
      <c r="G508" s="23">
        <v>44726</v>
      </c>
      <c r="H508" s="9">
        <v>919</v>
      </c>
      <c r="I508" s="25">
        <f>IFERROR(VLOOKUP(A508,Réception!$A$2:$G$2159,7,FALSE),"0")</f>
        <v>919</v>
      </c>
      <c r="J508">
        <f t="shared" si="14"/>
        <v>1</v>
      </c>
      <c r="K508" s="31">
        <f t="shared" si="15"/>
        <v>1</v>
      </c>
    </row>
    <row r="509" spans="1:11" ht="12" customHeight="1" x14ac:dyDescent="0.2">
      <c r="A509" t="s">
        <v>592</v>
      </c>
      <c r="B509" s="17">
        <v>44714</v>
      </c>
      <c r="C509" s="6" t="s">
        <v>169</v>
      </c>
      <c r="D509" s="7">
        <v>142726281</v>
      </c>
      <c r="E509" s="3">
        <v>5540246192571</v>
      </c>
      <c r="F509" s="3" t="str">
        <f>VLOOKUP(E509,'Catégorie des articles'!$A$2:$E$163,4,FALSE)</f>
        <v>MIX LEGUMES</v>
      </c>
      <c r="G509" s="22">
        <v>44726</v>
      </c>
      <c r="H509" s="7">
        <v>669</v>
      </c>
      <c r="I509" s="25">
        <f>IFERROR(VLOOKUP(A509,Réception!$A$2:$G$2159,7,FALSE),"0")</f>
        <v>452</v>
      </c>
      <c r="J509">
        <f t="shared" si="14"/>
        <v>0.67563527653213751</v>
      </c>
      <c r="K509" s="31">
        <f t="shared" si="15"/>
        <v>0.67563527653213751</v>
      </c>
    </row>
    <row r="510" spans="1:11" ht="12" customHeight="1" x14ac:dyDescent="0.2">
      <c r="A510" t="s">
        <v>593</v>
      </c>
      <c r="B510" s="17">
        <v>44717</v>
      </c>
      <c r="C510" s="6" t="s">
        <v>169</v>
      </c>
      <c r="D510" s="7">
        <v>142726298</v>
      </c>
      <c r="E510" s="3">
        <v>5540246172978</v>
      </c>
      <c r="F510" s="3" t="str">
        <f>VLOOKUP(E510,'Catégorie des articles'!$A$2:$E$163,4,FALSE)</f>
        <v>CREMERIE</v>
      </c>
      <c r="G510" s="22">
        <v>44719</v>
      </c>
      <c r="H510" s="7">
        <v>418</v>
      </c>
      <c r="I510" s="25">
        <f>IFERROR(VLOOKUP(A510,Réception!$A$2:$G$2159,7,FALSE),"0")</f>
        <v>418</v>
      </c>
      <c r="J510">
        <f t="shared" si="14"/>
        <v>1</v>
      </c>
      <c r="K510" s="31">
        <f t="shared" si="15"/>
        <v>1</v>
      </c>
    </row>
    <row r="511" spans="1:11" ht="12" customHeight="1" x14ac:dyDescent="0.2">
      <c r="A511" t="s">
        <v>594</v>
      </c>
      <c r="B511" s="18">
        <v>44717</v>
      </c>
      <c r="C511" s="6" t="s">
        <v>169</v>
      </c>
      <c r="D511" s="9">
        <v>142726298</v>
      </c>
      <c r="E511" s="3">
        <v>5540246174174</v>
      </c>
      <c r="F511" s="3" t="str">
        <f>VLOOKUP(E511,'Catégorie des articles'!$A$2:$E$163,4,FALSE)</f>
        <v>CREMERIE</v>
      </c>
      <c r="G511" s="23">
        <v>44719</v>
      </c>
      <c r="H511" s="9">
        <v>464</v>
      </c>
      <c r="I511" s="25">
        <f>IFERROR(VLOOKUP(A511,Réception!$A$2:$G$2159,7,FALSE),"0")</f>
        <v>464</v>
      </c>
      <c r="J511">
        <f t="shared" si="14"/>
        <v>1</v>
      </c>
      <c r="K511" s="31">
        <f t="shared" si="15"/>
        <v>1</v>
      </c>
    </row>
    <row r="512" spans="1:11" ht="12" customHeight="1" x14ac:dyDescent="0.2">
      <c r="A512" t="s">
        <v>595</v>
      </c>
      <c r="B512" s="17">
        <v>44717</v>
      </c>
      <c r="C512" s="6" t="s">
        <v>169</v>
      </c>
      <c r="D512" s="7">
        <v>142726299</v>
      </c>
      <c r="E512" s="3">
        <v>5540246171933</v>
      </c>
      <c r="F512" s="3" t="str">
        <f>VLOOKUP(E512,'Catégorie des articles'!$A$2:$E$163,4,FALSE)</f>
        <v>CREMERIE</v>
      </c>
      <c r="G512" s="22">
        <v>44719</v>
      </c>
      <c r="H512" s="7">
        <v>836</v>
      </c>
      <c r="I512" s="25">
        <f>IFERROR(VLOOKUP(A512,Réception!$A$2:$G$2159,7,FALSE),"0")</f>
        <v>836</v>
      </c>
      <c r="J512">
        <f t="shared" si="14"/>
        <v>1</v>
      </c>
      <c r="K512" s="31">
        <f t="shared" si="15"/>
        <v>1</v>
      </c>
    </row>
    <row r="513" spans="1:11" ht="12" customHeight="1" x14ac:dyDescent="0.2">
      <c r="A513" t="s">
        <v>596</v>
      </c>
      <c r="B513" s="18">
        <v>44717</v>
      </c>
      <c r="C513" s="6" t="s">
        <v>169</v>
      </c>
      <c r="D513" s="9">
        <v>142726299</v>
      </c>
      <c r="E513" s="3">
        <v>5540246176294</v>
      </c>
      <c r="F513" s="3" t="str">
        <f>VLOOKUP(E513,'Catégorie des articles'!$A$2:$E$163,4,FALSE)</f>
        <v>CREMERIE</v>
      </c>
      <c r="G513" s="23">
        <v>44719</v>
      </c>
      <c r="H513" s="9">
        <v>2970</v>
      </c>
      <c r="I513" s="25">
        <f>IFERROR(VLOOKUP(A513,Réception!$A$2:$G$2159,7,FALSE),"0")</f>
        <v>2970</v>
      </c>
      <c r="J513">
        <f t="shared" si="14"/>
        <v>1</v>
      </c>
      <c r="K513" s="31">
        <f t="shared" si="15"/>
        <v>1</v>
      </c>
    </row>
    <row r="514" spans="1:11" ht="12" customHeight="1" x14ac:dyDescent="0.2">
      <c r="A514" t="s">
        <v>597</v>
      </c>
      <c r="B514" s="17">
        <v>44717</v>
      </c>
      <c r="C514" s="6" t="s">
        <v>169</v>
      </c>
      <c r="D514" s="7">
        <v>142726299</v>
      </c>
      <c r="E514" s="3">
        <v>5540246176295</v>
      </c>
      <c r="F514" s="3" t="str">
        <f>VLOOKUP(E514,'Catégorie des articles'!$A$2:$E$163,4,FALSE)</f>
        <v>CREMERIE</v>
      </c>
      <c r="G514" s="22">
        <v>44719</v>
      </c>
      <c r="H514" s="7">
        <v>7424</v>
      </c>
      <c r="I514" s="25">
        <f>IFERROR(VLOOKUP(A514,Réception!$A$2:$G$2159,7,FALSE),"0")</f>
        <v>7424</v>
      </c>
      <c r="J514">
        <f t="shared" si="14"/>
        <v>1</v>
      </c>
      <c r="K514" s="31">
        <f t="shared" si="15"/>
        <v>1</v>
      </c>
    </row>
    <row r="515" spans="1:11" ht="12" customHeight="1" x14ac:dyDescent="0.2">
      <c r="A515" t="s">
        <v>598</v>
      </c>
      <c r="B515" s="18">
        <v>44717</v>
      </c>
      <c r="C515" s="6" t="s">
        <v>169</v>
      </c>
      <c r="D515" s="9">
        <v>142726299</v>
      </c>
      <c r="E515" s="3">
        <v>5540246187987</v>
      </c>
      <c r="F515" s="3" t="str">
        <f>VLOOKUP(E515,'Catégorie des articles'!$A$2:$E$163,4,FALSE)</f>
        <v>CREMERIE</v>
      </c>
      <c r="G515" s="23">
        <v>44719</v>
      </c>
      <c r="H515" s="9">
        <v>4455</v>
      </c>
      <c r="I515" s="25">
        <f>IFERROR(VLOOKUP(A515,Réception!$A$2:$G$2159,7,FALSE),"0")</f>
        <v>4455</v>
      </c>
      <c r="J515">
        <f t="shared" ref="J515:J578" si="16">I515/H515</f>
        <v>1</v>
      </c>
      <c r="K515" s="31">
        <f t="shared" ref="K515:K578" si="17">J515</f>
        <v>1</v>
      </c>
    </row>
    <row r="516" spans="1:11" ht="12" customHeight="1" x14ac:dyDescent="0.2">
      <c r="A516" t="s">
        <v>599</v>
      </c>
      <c r="B516" s="17">
        <v>44717</v>
      </c>
      <c r="C516" s="6" t="s">
        <v>169</v>
      </c>
      <c r="D516" s="7">
        <v>142726299</v>
      </c>
      <c r="E516" s="3">
        <v>5540246188200</v>
      </c>
      <c r="F516" s="3" t="str">
        <f>VLOOKUP(E516,'Catégorie des articles'!$A$2:$E$163,4,FALSE)</f>
        <v>CREMERIE</v>
      </c>
      <c r="G516" s="22">
        <v>44719</v>
      </c>
      <c r="H516" s="7">
        <v>743</v>
      </c>
      <c r="I516" s="25">
        <f>IFERROR(VLOOKUP(A516,Réception!$A$2:$G$2159,7,FALSE),"0")</f>
        <v>743</v>
      </c>
      <c r="J516">
        <f t="shared" si="16"/>
        <v>1</v>
      </c>
      <c r="K516" s="31">
        <f t="shared" si="17"/>
        <v>1</v>
      </c>
    </row>
    <row r="517" spans="1:11" ht="12" customHeight="1" x14ac:dyDescent="0.2">
      <c r="A517" t="s">
        <v>600</v>
      </c>
      <c r="B517" s="18">
        <v>44717</v>
      </c>
      <c r="C517" s="6" t="s">
        <v>169</v>
      </c>
      <c r="D517" s="9">
        <v>142726301</v>
      </c>
      <c r="E517" s="3">
        <v>5540246185429</v>
      </c>
      <c r="F517" s="3" t="str">
        <f>VLOOKUP(E517,'Catégorie des articles'!$A$2:$E$163,4,FALSE)</f>
        <v>CREMERIE</v>
      </c>
      <c r="G517" s="23">
        <v>44720</v>
      </c>
      <c r="H517" s="9">
        <v>140</v>
      </c>
      <c r="I517" s="25">
        <f>IFERROR(VLOOKUP(A517,Réception!$A$2:$G$2159,7,FALSE),"0")</f>
        <v>140</v>
      </c>
      <c r="J517">
        <f t="shared" si="16"/>
        <v>1</v>
      </c>
      <c r="K517" s="31">
        <f t="shared" si="17"/>
        <v>1</v>
      </c>
    </row>
    <row r="518" spans="1:11" ht="12" customHeight="1" x14ac:dyDescent="0.2">
      <c r="A518" t="s">
        <v>601</v>
      </c>
      <c r="B518" s="17">
        <v>44717</v>
      </c>
      <c r="C518" s="6" t="s">
        <v>169</v>
      </c>
      <c r="D518" s="7">
        <v>142726301</v>
      </c>
      <c r="E518" s="3">
        <v>5540246186325</v>
      </c>
      <c r="F518" s="3" t="str">
        <f>VLOOKUP(E518,'Catégorie des articles'!$A$2:$E$163,4,FALSE)</f>
        <v>CREMERIE</v>
      </c>
      <c r="G518" s="22">
        <v>44720</v>
      </c>
      <c r="H518" s="7">
        <v>279</v>
      </c>
      <c r="I518" s="25">
        <f>IFERROR(VLOOKUP(A518,Réception!$A$2:$G$2159,7,FALSE),"0")</f>
        <v>279</v>
      </c>
      <c r="J518">
        <f t="shared" si="16"/>
        <v>1</v>
      </c>
      <c r="K518" s="31">
        <f t="shared" si="17"/>
        <v>1</v>
      </c>
    </row>
    <row r="519" spans="1:11" ht="12" customHeight="1" x14ac:dyDescent="0.2">
      <c r="A519" t="s">
        <v>602</v>
      </c>
      <c r="B519" s="18">
        <v>44717</v>
      </c>
      <c r="C519" s="6" t="s">
        <v>169</v>
      </c>
      <c r="D519" s="9">
        <v>142726302</v>
      </c>
      <c r="E519" s="3">
        <v>5540246173472</v>
      </c>
      <c r="F519" s="3" t="str">
        <f>VLOOKUP(E519,'Catégorie des articles'!$A$2:$E$163,4,FALSE)</f>
        <v>CREMERIE</v>
      </c>
      <c r="G519" s="23">
        <v>44726</v>
      </c>
      <c r="H519" s="9">
        <v>557</v>
      </c>
      <c r="I519" s="25">
        <f>IFERROR(VLOOKUP(A519,Réception!$A$2:$G$2159,7,FALSE),"0")</f>
        <v>557</v>
      </c>
      <c r="J519">
        <f t="shared" si="16"/>
        <v>1</v>
      </c>
      <c r="K519" s="31">
        <f t="shared" si="17"/>
        <v>1</v>
      </c>
    </row>
    <row r="520" spans="1:11" ht="12" customHeight="1" x14ac:dyDescent="0.2">
      <c r="A520" t="s">
        <v>603</v>
      </c>
      <c r="B520" s="17">
        <v>44717</v>
      </c>
      <c r="C520" s="6" t="s">
        <v>169</v>
      </c>
      <c r="D520" s="7">
        <v>142726302</v>
      </c>
      <c r="E520" s="3">
        <v>5540246175049</v>
      </c>
      <c r="F520" s="3" t="str">
        <f>VLOOKUP(E520,'Catégorie des articles'!$A$2:$E$163,4,FALSE)</f>
        <v>CREMERIE</v>
      </c>
      <c r="G520" s="22">
        <v>44726</v>
      </c>
      <c r="H520" s="7">
        <v>557</v>
      </c>
      <c r="I520" s="25">
        <f>IFERROR(VLOOKUP(A520,Réception!$A$2:$G$2159,7,FALSE),"0")</f>
        <v>557</v>
      </c>
      <c r="J520">
        <f t="shared" si="16"/>
        <v>1</v>
      </c>
      <c r="K520" s="31">
        <f t="shared" si="17"/>
        <v>1</v>
      </c>
    </row>
    <row r="521" spans="1:11" ht="12" customHeight="1" x14ac:dyDescent="0.2">
      <c r="A521" t="s">
        <v>604</v>
      </c>
      <c r="B521" s="18">
        <v>44717</v>
      </c>
      <c r="C521" s="6" t="s">
        <v>169</v>
      </c>
      <c r="D521" s="9">
        <v>142726302</v>
      </c>
      <c r="E521" s="3">
        <v>5540246175050</v>
      </c>
      <c r="F521" s="3" t="str">
        <f>VLOOKUP(E521,'Catégorie des articles'!$A$2:$E$163,4,FALSE)</f>
        <v>CREMERIE</v>
      </c>
      <c r="G521" s="23">
        <v>44726</v>
      </c>
      <c r="H521" s="9">
        <v>557</v>
      </c>
      <c r="I521" s="25">
        <f>IFERROR(VLOOKUP(A521,Réception!$A$2:$G$2159,7,FALSE),"0")</f>
        <v>557</v>
      </c>
      <c r="J521">
        <f t="shared" si="16"/>
        <v>1</v>
      </c>
      <c r="K521" s="31">
        <f t="shared" si="17"/>
        <v>1</v>
      </c>
    </row>
    <row r="522" spans="1:11" ht="12" customHeight="1" x14ac:dyDescent="0.2">
      <c r="A522" t="s">
        <v>605</v>
      </c>
      <c r="B522" s="18">
        <v>44718</v>
      </c>
      <c r="C522" s="6" t="s">
        <v>169</v>
      </c>
      <c r="D522" s="9">
        <v>142726322</v>
      </c>
      <c r="E522" s="3">
        <v>5540246172978</v>
      </c>
      <c r="F522" s="3" t="str">
        <f>VLOOKUP(E522,'Catégorie des articles'!$A$2:$E$163,4,FALSE)</f>
        <v>CREMERIE</v>
      </c>
      <c r="G522" s="23">
        <v>44720</v>
      </c>
      <c r="H522" s="9">
        <v>1253</v>
      </c>
      <c r="I522" s="25">
        <f>IFERROR(VLOOKUP(A522,Réception!$A$2:$G$2159,7,FALSE),"0")</f>
        <v>1253</v>
      </c>
      <c r="J522">
        <f t="shared" si="16"/>
        <v>1</v>
      </c>
      <c r="K522" s="31">
        <f t="shared" si="17"/>
        <v>1</v>
      </c>
    </row>
    <row r="523" spans="1:11" ht="12" customHeight="1" x14ac:dyDescent="0.2">
      <c r="A523" t="s">
        <v>606</v>
      </c>
      <c r="B523" s="18">
        <v>44718</v>
      </c>
      <c r="C523" s="6" t="s">
        <v>169</v>
      </c>
      <c r="D523" s="9">
        <v>142726322</v>
      </c>
      <c r="E523" s="3">
        <v>5540246188175</v>
      </c>
      <c r="F523" s="3" t="str">
        <f>VLOOKUP(E523,'Catégorie des articles'!$A$2:$E$163,4,FALSE)</f>
        <v>CREMERIE</v>
      </c>
      <c r="G523" s="23">
        <v>44720</v>
      </c>
      <c r="H523" s="9">
        <v>232</v>
      </c>
      <c r="I523" s="25">
        <f>IFERROR(VLOOKUP(A523,Réception!$A$2:$G$2159,7,FALSE),"0")</f>
        <v>232</v>
      </c>
      <c r="J523">
        <f t="shared" si="16"/>
        <v>1</v>
      </c>
      <c r="K523" s="31">
        <f t="shared" si="17"/>
        <v>1</v>
      </c>
    </row>
    <row r="524" spans="1:11" ht="12" customHeight="1" x14ac:dyDescent="0.2">
      <c r="A524" t="s">
        <v>607</v>
      </c>
      <c r="B524" s="17">
        <v>44718</v>
      </c>
      <c r="C524" s="6" t="s">
        <v>169</v>
      </c>
      <c r="D524" s="7">
        <v>142726323</v>
      </c>
      <c r="E524" s="3">
        <v>5540246176294</v>
      </c>
      <c r="F524" s="3" t="str">
        <f>VLOOKUP(E524,'Catégorie des articles'!$A$2:$E$163,4,FALSE)</f>
        <v>CREMERIE</v>
      </c>
      <c r="G524" s="22">
        <v>44720</v>
      </c>
      <c r="H524" s="7">
        <v>1485</v>
      </c>
      <c r="I524" s="25">
        <f>IFERROR(VLOOKUP(A524,Réception!$A$2:$G$2159,7,FALSE),"0")</f>
        <v>1485</v>
      </c>
      <c r="J524">
        <f t="shared" si="16"/>
        <v>1</v>
      </c>
      <c r="K524" s="31">
        <f t="shared" si="17"/>
        <v>1</v>
      </c>
    </row>
    <row r="525" spans="1:11" ht="12" customHeight="1" x14ac:dyDescent="0.2">
      <c r="A525" t="s">
        <v>608</v>
      </c>
      <c r="B525" s="18">
        <v>44718</v>
      </c>
      <c r="C525" s="6" t="s">
        <v>169</v>
      </c>
      <c r="D525" s="9">
        <v>142726323</v>
      </c>
      <c r="E525" s="3">
        <v>5540246176295</v>
      </c>
      <c r="F525" s="3" t="str">
        <f>VLOOKUP(E525,'Catégorie des articles'!$A$2:$E$163,4,FALSE)</f>
        <v>CREMERIE</v>
      </c>
      <c r="G525" s="23">
        <v>44720</v>
      </c>
      <c r="H525" s="9">
        <v>5940</v>
      </c>
      <c r="I525" s="25">
        <f>IFERROR(VLOOKUP(A525,Réception!$A$2:$G$2159,7,FALSE),"0")</f>
        <v>5940</v>
      </c>
      <c r="J525">
        <f t="shared" si="16"/>
        <v>1</v>
      </c>
      <c r="K525" s="31">
        <f t="shared" si="17"/>
        <v>1</v>
      </c>
    </row>
    <row r="526" spans="1:11" ht="12" customHeight="1" x14ac:dyDescent="0.2">
      <c r="A526" t="s">
        <v>609</v>
      </c>
      <c r="B526" s="17">
        <v>44718</v>
      </c>
      <c r="C526" s="6" t="s">
        <v>169</v>
      </c>
      <c r="D526" s="7">
        <v>142726323</v>
      </c>
      <c r="E526" s="3">
        <v>5540246187987</v>
      </c>
      <c r="F526" s="3" t="str">
        <f>VLOOKUP(E526,'Catégorie des articles'!$A$2:$E$163,4,FALSE)</f>
        <v>CREMERIE</v>
      </c>
      <c r="G526" s="22">
        <v>44720</v>
      </c>
      <c r="H526" s="7">
        <v>2228</v>
      </c>
      <c r="I526" s="25">
        <f>IFERROR(VLOOKUP(A526,Réception!$A$2:$G$2159,7,FALSE),"0")</f>
        <v>2228</v>
      </c>
      <c r="J526">
        <f t="shared" si="16"/>
        <v>1</v>
      </c>
      <c r="K526" s="31">
        <f t="shared" si="17"/>
        <v>1</v>
      </c>
    </row>
    <row r="527" spans="1:11" ht="12" customHeight="1" x14ac:dyDescent="0.2">
      <c r="A527" t="s">
        <v>610</v>
      </c>
      <c r="B527" s="18">
        <v>44718</v>
      </c>
      <c r="C527" s="6" t="s">
        <v>169</v>
      </c>
      <c r="D527" s="9">
        <v>142726323</v>
      </c>
      <c r="E527" s="3">
        <v>5540246188200</v>
      </c>
      <c r="F527" s="3" t="str">
        <f>VLOOKUP(E527,'Catégorie des articles'!$A$2:$E$163,4,FALSE)</f>
        <v>CREMERIE</v>
      </c>
      <c r="G527" s="23">
        <v>44720</v>
      </c>
      <c r="H527" s="9">
        <v>743</v>
      </c>
      <c r="I527" s="25">
        <f>IFERROR(VLOOKUP(A527,Réception!$A$2:$G$2159,7,FALSE),"0")</f>
        <v>372</v>
      </c>
      <c r="J527">
        <f t="shared" si="16"/>
        <v>0.50067294751009417</v>
      </c>
      <c r="K527" s="31">
        <f t="shared" si="17"/>
        <v>0.50067294751009417</v>
      </c>
    </row>
    <row r="528" spans="1:11" ht="12" customHeight="1" x14ac:dyDescent="0.2">
      <c r="A528" t="s">
        <v>611</v>
      </c>
      <c r="B528" s="17">
        <v>44718</v>
      </c>
      <c r="C528" s="6" t="s">
        <v>169</v>
      </c>
      <c r="D528" s="7">
        <v>142726329</v>
      </c>
      <c r="E528" s="3">
        <v>5540246177132</v>
      </c>
      <c r="F528" s="3" t="str">
        <f>VLOOKUP(E528,'Catégorie des articles'!$A$2:$E$163,4,FALSE)</f>
        <v>MIX LEGUMES</v>
      </c>
      <c r="G528" s="22">
        <v>44721</v>
      </c>
      <c r="H528" s="7">
        <v>15312</v>
      </c>
      <c r="I528" s="25">
        <f>IFERROR(VLOOKUP(A528,Réception!$A$2:$G$2159,7,FALSE),"0")</f>
        <v>15312</v>
      </c>
      <c r="J528">
        <f t="shared" si="16"/>
        <v>1</v>
      </c>
      <c r="K528" s="31">
        <f t="shared" si="17"/>
        <v>1</v>
      </c>
    </row>
    <row r="529" spans="1:11" ht="12" customHeight="1" x14ac:dyDescent="0.2">
      <c r="A529" t="s">
        <v>612</v>
      </c>
      <c r="B529" s="18">
        <v>44718</v>
      </c>
      <c r="C529" s="6" t="s">
        <v>169</v>
      </c>
      <c r="D529" s="9">
        <v>142726330</v>
      </c>
      <c r="E529" s="3">
        <v>5540246173906</v>
      </c>
      <c r="F529" s="3" t="str">
        <f>VLOOKUP(E529,'Catégorie des articles'!$A$2:$E$163,4,FALSE)</f>
        <v>VOLAILLE</v>
      </c>
      <c r="G529" s="23">
        <v>44732</v>
      </c>
      <c r="H529" s="9">
        <v>2450</v>
      </c>
      <c r="I529" s="25">
        <f>IFERROR(VLOOKUP(A529,Réception!$A$2:$G$2159,7,FALSE),"0")</f>
        <v>2450</v>
      </c>
      <c r="J529">
        <f t="shared" si="16"/>
        <v>1</v>
      </c>
      <c r="K529" s="31">
        <f t="shared" si="17"/>
        <v>1</v>
      </c>
    </row>
    <row r="530" spans="1:11" ht="12" customHeight="1" x14ac:dyDescent="0.2">
      <c r="A530" t="s">
        <v>613</v>
      </c>
      <c r="B530" s="17">
        <v>44718</v>
      </c>
      <c r="C530" s="6" t="s">
        <v>169</v>
      </c>
      <c r="D530" s="7">
        <v>142726330</v>
      </c>
      <c r="E530" s="3">
        <v>5540246181016</v>
      </c>
      <c r="F530" s="3" t="str">
        <f>VLOOKUP(E530,'Catégorie des articles'!$A$2:$E$163,4,FALSE)</f>
        <v>VOLAILLE</v>
      </c>
      <c r="G530" s="22">
        <v>44732</v>
      </c>
      <c r="H530" s="7">
        <v>8018</v>
      </c>
      <c r="I530" s="25">
        <f>IFERROR(VLOOKUP(A530,Réception!$A$2:$G$2159,7,FALSE),"0")</f>
        <v>8018</v>
      </c>
      <c r="J530">
        <f t="shared" si="16"/>
        <v>1</v>
      </c>
      <c r="K530" s="31">
        <f t="shared" si="17"/>
        <v>1</v>
      </c>
    </row>
    <row r="531" spans="1:11" ht="12" customHeight="1" x14ac:dyDescent="0.2">
      <c r="A531" t="s">
        <v>614</v>
      </c>
      <c r="B531" s="17">
        <v>44718</v>
      </c>
      <c r="C531" s="6" t="s">
        <v>169</v>
      </c>
      <c r="D531" s="7">
        <v>142726334</v>
      </c>
      <c r="E531" s="3">
        <v>5540246183541</v>
      </c>
      <c r="F531" s="3" t="str">
        <f>VLOOKUP(E531,'Catégorie des articles'!$A$2:$E$163,4,FALSE)</f>
        <v>MIX LEGUMES</v>
      </c>
      <c r="G531" s="22">
        <v>44726</v>
      </c>
      <c r="H531" s="7">
        <v>2088</v>
      </c>
      <c r="I531" s="25">
        <f>IFERROR(VLOOKUP(A531,Réception!$A$2:$G$2159,7,FALSE),"0")</f>
        <v>2088</v>
      </c>
      <c r="J531">
        <f t="shared" si="16"/>
        <v>1</v>
      </c>
      <c r="K531" s="31">
        <f t="shared" si="17"/>
        <v>1</v>
      </c>
    </row>
    <row r="532" spans="1:11" ht="12" customHeight="1" x14ac:dyDescent="0.2">
      <c r="A532" t="s">
        <v>615</v>
      </c>
      <c r="B532" s="18">
        <v>44719</v>
      </c>
      <c r="C532" s="6" t="s">
        <v>169</v>
      </c>
      <c r="D532" s="9">
        <v>142726344</v>
      </c>
      <c r="E532" s="3">
        <v>5540246176699</v>
      </c>
      <c r="F532" s="3" t="str">
        <f>VLOOKUP(E532,'Catégorie des articles'!$A$2:$E$163,4,FALSE)</f>
        <v>CREMERIE</v>
      </c>
      <c r="G532" s="23">
        <v>44720</v>
      </c>
      <c r="H532" s="9">
        <v>4176</v>
      </c>
      <c r="I532" s="25">
        <f>IFERROR(VLOOKUP(A532,Réception!$A$2:$G$2159,7,FALSE),"0")</f>
        <v>4176</v>
      </c>
      <c r="J532">
        <f t="shared" si="16"/>
        <v>1</v>
      </c>
      <c r="K532" s="31">
        <f t="shared" si="17"/>
        <v>1</v>
      </c>
    </row>
    <row r="533" spans="1:11" ht="12" customHeight="1" x14ac:dyDescent="0.2">
      <c r="A533" t="s">
        <v>616</v>
      </c>
      <c r="B533" s="18">
        <v>44719</v>
      </c>
      <c r="C533" s="6" t="s">
        <v>169</v>
      </c>
      <c r="D533" s="9">
        <v>142726346</v>
      </c>
      <c r="E533" s="3">
        <v>5540246171933</v>
      </c>
      <c r="F533" s="3" t="str">
        <f>VLOOKUP(E533,'Catégorie des articles'!$A$2:$E$163,4,FALSE)</f>
        <v>CREMERIE</v>
      </c>
      <c r="G533" s="23">
        <v>44721</v>
      </c>
      <c r="H533" s="9">
        <v>1114</v>
      </c>
      <c r="I533" s="25">
        <f>IFERROR(VLOOKUP(A533,Réception!$A$2:$G$2159,7,FALSE),"0")</f>
        <v>1114</v>
      </c>
      <c r="J533">
        <f t="shared" si="16"/>
        <v>1</v>
      </c>
      <c r="K533" s="31">
        <f t="shared" si="17"/>
        <v>1</v>
      </c>
    </row>
    <row r="534" spans="1:11" ht="12" customHeight="1" x14ac:dyDescent="0.2">
      <c r="A534" t="s">
        <v>617</v>
      </c>
      <c r="B534" s="17">
        <v>44719</v>
      </c>
      <c r="C534" s="6" t="s">
        <v>169</v>
      </c>
      <c r="D534" s="7">
        <v>142726346</v>
      </c>
      <c r="E534" s="3">
        <v>5540246176294</v>
      </c>
      <c r="F534" s="3" t="str">
        <f>VLOOKUP(E534,'Catégorie des articles'!$A$2:$E$163,4,FALSE)</f>
        <v>CREMERIE</v>
      </c>
      <c r="G534" s="22">
        <v>44721</v>
      </c>
      <c r="H534" s="7">
        <v>4455</v>
      </c>
      <c r="I534" s="25">
        <f>IFERROR(VLOOKUP(A534,Réception!$A$2:$G$2159,7,FALSE),"0")</f>
        <v>4455</v>
      </c>
      <c r="J534">
        <f t="shared" si="16"/>
        <v>1</v>
      </c>
      <c r="K534" s="31">
        <f t="shared" si="17"/>
        <v>1</v>
      </c>
    </row>
    <row r="535" spans="1:11" ht="12" customHeight="1" x14ac:dyDescent="0.2">
      <c r="A535" t="s">
        <v>618</v>
      </c>
      <c r="B535" s="18">
        <v>44719</v>
      </c>
      <c r="C535" s="6" t="s">
        <v>169</v>
      </c>
      <c r="D535" s="9">
        <v>142726346</v>
      </c>
      <c r="E535" s="3">
        <v>5540246176295</v>
      </c>
      <c r="F535" s="3" t="str">
        <f>VLOOKUP(E535,'Catégorie des articles'!$A$2:$E$163,4,FALSE)</f>
        <v>CREMERIE</v>
      </c>
      <c r="G535" s="23">
        <v>44721</v>
      </c>
      <c r="H535" s="9">
        <v>14848</v>
      </c>
      <c r="I535" s="25">
        <f>IFERROR(VLOOKUP(A535,Réception!$A$2:$G$2159,7,FALSE),"0")</f>
        <v>14848</v>
      </c>
      <c r="J535">
        <f t="shared" si="16"/>
        <v>1</v>
      </c>
      <c r="K535" s="31">
        <f t="shared" si="17"/>
        <v>1</v>
      </c>
    </row>
    <row r="536" spans="1:11" ht="12" customHeight="1" x14ac:dyDescent="0.2">
      <c r="A536" t="s">
        <v>619</v>
      </c>
      <c r="B536" s="18">
        <v>44719</v>
      </c>
      <c r="C536" s="6" t="s">
        <v>169</v>
      </c>
      <c r="D536" s="9">
        <v>142726346</v>
      </c>
      <c r="E536" s="3">
        <v>5540246187987</v>
      </c>
      <c r="F536" s="3" t="str">
        <f>VLOOKUP(E536,'Catégorie des articles'!$A$2:$E$163,4,FALSE)</f>
        <v>CREMERIE</v>
      </c>
      <c r="G536" s="23">
        <v>44721</v>
      </c>
      <c r="H536" s="9">
        <v>6682</v>
      </c>
      <c r="I536" s="25">
        <f>IFERROR(VLOOKUP(A536,Réception!$A$2:$G$2159,7,FALSE),"0")</f>
        <v>6682</v>
      </c>
      <c r="J536">
        <f t="shared" si="16"/>
        <v>1</v>
      </c>
      <c r="K536" s="31">
        <f t="shared" si="17"/>
        <v>1</v>
      </c>
    </row>
    <row r="537" spans="1:11" ht="12" customHeight="1" x14ac:dyDescent="0.2">
      <c r="A537" t="s">
        <v>620</v>
      </c>
      <c r="B537" s="17">
        <v>44719</v>
      </c>
      <c r="C537" s="6" t="s">
        <v>169</v>
      </c>
      <c r="D537" s="7">
        <v>142726346</v>
      </c>
      <c r="E537" s="3">
        <v>5540246188200</v>
      </c>
      <c r="F537" s="3" t="str">
        <f>VLOOKUP(E537,'Catégorie des articles'!$A$2:$E$163,4,FALSE)</f>
        <v>CREMERIE</v>
      </c>
      <c r="G537" s="22">
        <v>44721</v>
      </c>
      <c r="H537" s="7">
        <v>2228</v>
      </c>
      <c r="I537" s="25">
        <f>IFERROR(VLOOKUP(A537,Réception!$A$2:$G$2159,7,FALSE),"0")</f>
        <v>1114</v>
      </c>
      <c r="J537">
        <f t="shared" si="16"/>
        <v>0.5</v>
      </c>
      <c r="K537" s="31">
        <f t="shared" si="17"/>
        <v>0.5</v>
      </c>
    </row>
    <row r="538" spans="1:11" ht="12" customHeight="1" x14ac:dyDescent="0.2">
      <c r="A538" t="s">
        <v>621</v>
      </c>
      <c r="B538" s="18">
        <v>44719</v>
      </c>
      <c r="C538" s="6" t="s">
        <v>169</v>
      </c>
      <c r="D538" s="9">
        <v>142726347</v>
      </c>
      <c r="E538" s="3">
        <v>5540246172978</v>
      </c>
      <c r="F538" s="3" t="str">
        <f>VLOOKUP(E538,'Catégorie des articles'!$A$2:$E$163,4,FALSE)</f>
        <v>CREMERIE</v>
      </c>
      <c r="G538" s="23">
        <v>44721</v>
      </c>
      <c r="H538" s="9">
        <v>1671</v>
      </c>
      <c r="I538" s="25">
        <f>IFERROR(VLOOKUP(A538,Réception!$A$2:$G$2159,7,FALSE),"0")</f>
        <v>1671</v>
      </c>
      <c r="J538">
        <f t="shared" si="16"/>
        <v>1</v>
      </c>
      <c r="K538" s="31">
        <f t="shared" si="17"/>
        <v>1</v>
      </c>
    </row>
    <row r="539" spans="1:11" ht="12" customHeight="1" x14ac:dyDescent="0.2">
      <c r="A539" t="s">
        <v>622</v>
      </c>
      <c r="B539" s="17">
        <v>44719</v>
      </c>
      <c r="C539" s="6" t="s">
        <v>169</v>
      </c>
      <c r="D539" s="7">
        <v>142726347</v>
      </c>
      <c r="E539" s="3">
        <v>5540246174174</v>
      </c>
      <c r="F539" s="3" t="str">
        <f>VLOOKUP(E539,'Catégorie des articles'!$A$2:$E$163,4,FALSE)</f>
        <v>CREMERIE</v>
      </c>
      <c r="G539" s="22">
        <v>44721</v>
      </c>
      <c r="H539" s="7">
        <v>464</v>
      </c>
      <c r="I539" s="25">
        <f>IFERROR(VLOOKUP(A539,Réception!$A$2:$G$2159,7,FALSE),"0")</f>
        <v>464</v>
      </c>
      <c r="J539">
        <f t="shared" si="16"/>
        <v>1</v>
      </c>
      <c r="K539" s="31">
        <f t="shared" si="17"/>
        <v>1</v>
      </c>
    </row>
    <row r="540" spans="1:11" ht="12" customHeight="1" x14ac:dyDescent="0.2">
      <c r="A540" t="s">
        <v>623</v>
      </c>
      <c r="B540" s="17">
        <v>44719</v>
      </c>
      <c r="C540" s="6" t="s">
        <v>169</v>
      </c>
      <c r="D540" s="7">
        <v>142726347</v>
      </c>
      <c r="E540" s="3">
        <v>5540246176699</v>
      </c>
      <c r="F540" s="3" t="str">
        <f>VLOOKUP(E540,'Catégorie des articles'!$A$2:$E$163,4,FALSE)</f>
        <v>CREMERIE</v>
      </c>
      <c r="G540" s="22">
        <v>44721</v>
      </c>
      <c r="H540" s="7">
        <v>4176</v>
      </c>
      <c r="I540" s="25">
        <f>IFERROR(VLOOKUP(A540,Réception!$A$2:$G$2159,7,FALSE),"0")</f>
        <v>4176</v>
      </c>
      <c r="J540">
        <f t="shared" si="16"/>
        <v>1</v>
      </c>
      <c r="K540" s="31">
        <f t="shared" si="17"/>
        <v>1</v>
      </c>
    </row>
    <row r="541" spans="1:11" ht="12" customHeight="1" x14ac:dyDescent="0.2">
      <c r="A541" t="s">
        <v>624</v>
      </c>
      <c r="B541" s="17">
        <v>44719</v>
      </c>
      <c r="C541" s="6" t="s">
        <v>169</v>
      </c>
      <c r="D541" s="7">
        <v>142726363</v>
      </c>
      <c r="E541" s="3">
        <v>5540246183547</v>
      </c>
      <c r="F541" s="3" t="str">
        <f>VLOOKUP(E541,'Catégorie des articles'!$A$2:$E$163,4,FALSE)</f>
        <v>VOLAILLE</v>
      </c>
      <c r="G541" s="22">
        <v>44720</v>
      </c>
      <c r="H541" s="7">
        <v>2228</v>
      </c>
      <c r="I541" s="25">
        <f>IFERROR(VLOOKUP(A541,Réception!$A$2:$G$2159,7,FALSE),"0")</f>
        <v>2228</v>
      </c>
      <c r="J541">
        <f t="shared" si="16"/>
        <v>1</v>
      </c>
      <c r="K541" s="31">
        <f t="shared" si="17"/>
        <v>1</v>
      </c>
    </row>
    <row r="542" spans="1:11" ht="12" customHeight="1" x14ac:dyDescent="0.2">
      <c r="A542" t="s">
        <v>625</v>
      </c>
      <c r="B542" s="18">
        <v>44719</v>
      </c>
      <c r="C542" s="6" t="s">
        <v>169</v>
      </c>
      <c r="D542" s="9">
        <v>142726364</v>
      </c>
      <c r="E542" s="3">
        <v>5540246173472</v>
      </c>
      <c r="F542" s="3" t="str">
        <f>VLOOKUP(E542,'Catégorie des articles'!$A$2:$E$163,4,FALSE)</f>
        <v>CREMERIE</v>
      </c>
      <c r="G542" s="23">
        <v>44731</v>
      </c>
      <c r="H542" s="9">
        <v>279</v>
      </c>
      <c r="I542" s="25">
        <f>IFERROR(VLOOKUP(A542,Réception!$A$2:$G$2159,7,FALSE),"0")</f>
        <v>84</v>
      </c>
      <c r="J542">
        <f t="shared" si="16"/>
        <v>0.30107526881720431</v>
      </c>
      <c r="K542" s="31">
        <f t="shared" si="17"/>
        <v>0.30107526881720431</v>
      </c>
    </row>
    <row r="543" spans="1:11" ht="12" customHeight="1" x14ac:dyDescent="0.2">
      <c r="A543" t="s">
        <v>626</v>
      </c>
      <c r="B543" s="17">
        <v>44719</v>
      </c>
      <c r="C543" s="6" t="s">
        <v>169</v>
      </c>
      <c r="D543" s="7">
        <v>142726364</v>
      </c>
      <c r="E543" s="3">
        <v>5540246174095</v>
      </c>
      <c r="F543" s="3" t="str">
        <f>VLOOKUP(E543,'Catégorie des articles'!$A$2:$E$163,4,FALSE)</f>
        <v>CREMERIE</v>
      </c>
      <c r="G543" s="22">
        <v>44731</v>
      </c>
      <c r="H543" s="7">
        <v>70</v>
      </c>
      <c r="I543" s="25">
        <f>IFERROR(VLOOKUP(A543,Réception!$A$2:$G$2159,7,FALSE),"0")</f>
        <v>70</v>
      </c>
      <c r="J543">
        <f t="shared" si="16"/>
        <v>1</v>
      </c>
      <c r="K543" s="31">
        <f t="shared" si="17"/>
        <v>1</v>
      </c>
    </row>
    <row r="544" spans="1:11" ht="12" customHeight="1" x14ac:dyDescent="0.2">
      <c r="A544" t="s">
        <v>627</v>
      </c>
      <c r="B544" s="18">
        <v>44719</v>
      </c>
      <c r="C544" s="6" t="s">
        <v>169</v>
      </c>
      <c r="D544" s="9">
        <v>142726364</v>
      </c>
      <c r="E544" s="3">
        <v>5540246175047</v>
      </c>
      <c r="F544" s="3" t="str">
        <f>VLOOKUP(E544,'Catégorie des articles'!$A$2:$E$163,4,FALSE)</f>
        <v>CREMERIE</v>
      </c>
      <c r="G544" s="23">
        <v>44731</v>
      </c>
      <c r="H544" s="9">
        <v>140</v>
      </c>
      <c r="I544" s="25">
        <f>IFERROR(VLOOKUP(A544,Réception!$A$2:$G$2159,7,FALSE),"0")</f>
        <v>140</v>
      </c>
      <c r="J544">
        <f t="shared" si="16"/>
        <v>1</v>
      </c>
      <c r="K544" s="31">
        <f t="shared" si="17"/>
        <v>1</v>
      </c>
    </row>
    <row r="545" spans="1:11" ht="12" customHeight="1" x14ac:dyDescent="0.2">
      <c r="A545" t="s">
        <v>628</v>
      </c>
      <c r="B545" s="17">
        <v>44719</v>
      </c>
      <c r="C545" s="6" t="s">
        <v>169</v>
      </c>
      <c r="D545" s="7">
        <v>142726364</v>
      </c>
      <c r="E545" s="3">
        <v>5540246175049</v>
      </c>
      <c r="F545" s="3" t="str">
        <f>VLOOKUP(E545,'Catégorie des articles'!$A$2:$E$163,4,FALSE)</f>
        <v>CREMERIE</v>
      </c>
      <c r="G545" s="22">
        <v>44731</v>
      </c>
      <c r="H545" s="7">
        <v>279</v>
      </c>
      <c r="I545" s="25">
        <f>IFERROR(VLOOKUP(A545,Réception!$A$2:$G$2159,7,FALSE),"0")</f>
        <v>279</v>
      </c>
      <c r="J545">
        <f t="shared" si="16"/>
        <v>1</v>
      </c>
      <c r="K545" s="31">
        <f t="shared" si="17"/>
        <v>1</v>
      </c>
    </row>
    <row r="546" spans="1:11" ht="12" customHeight="1" x14ac:dyDescent="0.2">
      <c r="A546" t="s">
        <v>629</v>
      </c>
      <c r="B546" s="18">
        <v>44719</v>
      </c>
      <c r="C546" s="6" t="s">
        <v>169</v>
      </c>
      <c r="D546" s="9">
        <v>142726364</v>
      </c>
      <c r="E546" s="3">
        <v>5540246175050</v>
      </c>
      <c r="F546" s="3" t="str">
        <f>VLOOKUP(E546,'Catégorie des articles'!$A$2:$E$163,4,FALSE)</f>
        <v>CREMERIE</v>
      </c>
      <c r="G546" s="23">
        <v>44731</v>
      </c>
      <c r="H546" s="9">
        <v>836</v>
      </c>
      <c r="I546" s="25">
        <f>IFERROR(VLOOKUP(A546,Réception!$A$2:$G$2159,7,FALSE),"0")</f>
        <v>836</v>
      </c>
      <c r="J546">
        <f t="shared" si="16"/>
        <v>1</v>
      </c>
      <c r="K546" s="31">
        <f t="shared" si="17"/>
        <v>1</v>
      </c>
    </row>
    <row r="547" spans="1:11" ht="12" customHeight="1" x14ac:dyDescent="0.2">
      <c r="A547" t="s">
        <v>630</v>
      </c>
      <c r="B547" s="17">
        <v>44719</v>
      </c>
      <c r="C547" s="6" t="s">
        <v>169</v>
      </c>
      <c r="D547" s="7">
        <v>142726368</v>
      </c>
      <c r="E547" s="3">
        <v>5540246171759</v>
      </c>
      <c r="F547" s="3" t="str">
        <f>VLOOKUP(E547,'Catégorie des articles'!$A$2:$E$163,4,FALSE)</f>
        <v>MIX LEGUMES</v>
      </c>
      <c r="G547" s="22">
        <v>44725</v>
      </c>
      <c r="H547" s="7">
        <v>2506</v>
      </c>
      <c r="I547" s="25">
        <f>IFERROR(VLOOKUP(A547,Réception!$A$2:$G$2159,7,FALSE),"0")</f>
        <v>2506</v>
      </c>
      <c r="J547">
        <f t="shared" si="16"/>
        <v>1</v>
      </c>
      <c r="K547" s="31">
        <f t="shared" si="17"/>
        <v>1</v>
      </c>
    </row>
    <row r="548" spans="1:11" ht="12" customHeight="1" x14ac:dyDescent="0.2">
      <c r="A548" t="s">
        <v>631</v>
      </c>
      <c r="B548" s="18">
        <v>44719</v>
      </c>
      <c r="C548" s="6" t="s">
        <v>169</v>
      </c>
      <c r="D548" s="9">
        <v>142726368</v>
      </c>
      <c r="E548" s="3">
        <v>5540246177132</v>
      </c>
      <c r="F548" s="3" t="str">
        <f>VLOOKUP(E548,'Catégorie des articles'!$A$2:$E$163,4,FALSE)</f>
        <v>MIX LEGUMES</v>
      </c>
      <c r="G548" s="23">
        <v>44725</v>
      </c>
      <c r="H548" s="9">
        <v>10208</v>
      </c>
      <c r="I548" s="25">
        <f>IFERROR(VLOOKUP(A548,Réception!$A$2:$G$2159,7,FALSE),"0")</f>
        <v>10208</v>
      </c>
      <c r="J548">
        <f t="shared" si="16"/>
        <v>1</v>
      </c>
      <c r="K548" s="31">
        <f t="shared" si="17"/>
        <v>1</v>
      </c>
    </row>
    <row r="549" spans="1:11" ht="12" customHeight="1" x14ac:dyDescent="0.2">
      <c r="A549" t="s">
        <v>632</v>
      </c>
      <c r="B549" s="17">
        <v>44719</v>
      </c>
      <c r="C549" s="6" t="s">
        <v>169</v>
      </c>
      <c r="D549" s="7">
        <v>142726368</v>
      </c>
      <c r="E549" s="3">
        <v>5540246177133</v>
      </c>
      <c r="F549" s="3" t="str">
        <f>VLOOKUP(E549,'Catégorie des articles'!$A$2:$E$163,4,FALSE)</f>
        <v>MIX LEGUMES</v>
      </c>
      <c r="G549" s="22">
        <v>44725</v>
      </c>
      <c r="H549" s="7">
        <v>3341</v>
      </c>
      <c r="I549" s="25">
        <f>IFERROR(VLOOKUP(A549,Réception!$A$2:$G$2159,7,FALSE),"0")</f>
        <v>3341</v>
      </c>
      <c r="J549">
        <f t="shared" si="16"/>
        <v>1</v>
      </c>
      <c r="K549" s="31">
        <f t="shared" si="17"/>
        <v>1</v>
      </c>
    </row>
    <row r="550" spans="1:11" ht="12" customHeight="1" x14ac:dyDescent="0.2">
      <c r="A550" t="s">
        <v>633</v>
      </c>
      <c r="B550" s="17">
        <v>44720</v>
      </c>
      <c r="C550" s="6" t="s">
        <v>169</v>
      </c>
      <c r="D550" s="7">
        <v>142726370</v>
      </c>
      <c r="E550" s="3">
        <v>5540246171933</v>
      </c>
      <c r="F550" s="3" t="str">
        <f>VLOOKUP(E550,'Catégorie des articles'!$A$2:$E$163,4,FALSE)</f>
        <v>CREMERIE</v>
      </c>
      <c r="G550" s="22">
        <v>44724</v>
      </c>
      <c r="H550" s="7">
        <v>1114</v>
      </c>
      <c r="I550" s="25">
        <f>IFERROR(VLOOKUP(A550,Réception!$A$2:$G$2159,7,FALSE),"0")</f>
        <v>1114</v>
      </c>
      <c r="J550">
        <f t="shared" si="16"/>
        <v>1</v>
      </c>
      <c r="K550" s="31">
        <f t="shared" si="17"/>
        <v>1</v>
      </c>
    </row>
    <row r="551" spans="1:11" ht="12" customHeight="1" x14ac:dyDescent="0.2">
      <c r="A551" t="s">
        <v>634</v>
      </c>
      <c r="B551" s="18">
        <v>44720</v>
      </c>
      <c r="C551" s="6" t="s">
        <v>169</v>
      </c>
      <c r="D551" s="9">
        <v>142726370</v>
      </c>
      <c r="E551" s="3">
        <v>5540246176294</v>
      </c>
      <c r="F551" s="3" t="str">
        <f>VLOOKUP(E551,'Catégorie des articles'!$A$2:$E$163,4,FALSE)</f>
        <v>CREMERIE</v>
      </c>
      <c r="G551" s="23">
        <v>44724</v>
      </c>
      <c r="H551" s="9">
        <v>1485</v>
      </c>
      <c r="I551" s="25">
        <f>IFERROR(VLOOKUP(A551,Réception!$A$2:$G$2159,7,FALSE),"0")</f>
        <v>1485</v>
      </c>
      <c r="J551">
        <f t="shared" si="16"/>
        <v>1</v>
      </c>
      <c r="K551" s="31">
        <f t="shared" si="17"/>
        <v>1</v>
      </c>
    </row>
    <row r="552" spans="1:11" ht="12" customHeight="1" x14ac:dyDescent="0.2">
      <c r="A552" t="s">
        <v>635</v>
      </c>
      <c r="B552" s="17">
        <v>44720</v>
      </c>
      <c r="C552" s="6" t="s">
        <v>169</v>
      </c>
      <c r="D552" s="7">
        <v>142726370</v>
      </c>
      <c r="E552" s="3">
        <v>5540246176295</v>
      </c>
      <c r="F552" s="3" t="str">
        <f>VLOOKUP(E552,'Catégorie des articles'!$A$2:$E$163,4,FALSE)</f>
        <v>CREMERIE</v>
      </c>
      <c r="G552" s="22">
        <v>44724</v>
      </c>
      <c r="H552" s="7">
        <v>11136</v>
      </c>
      <c r="I552" s="25">
        <f>IFERROR(VLOOKUP(A552,Réception!$A$2:$G$2159,7,FALSE),"0")</f>
        <v>11136</v>
      </c>
      <c r="J552">
        <f t="shared" si="16"/>
        <v>1</v>
      </c>
      <c r="K552" s="31">
        <f t="shared" si="17"/>
        <v>1</v>
      </c>
    </row>
    <row r="553" spans="1:11" ht="12" customHeight="1" x14ac:dyDescent="0.2">
      <c r="A553" t="s">
        <v>636</v>
      </c>
      <c r="B553" s="18">
        <v>44720</v>
      </c>
      <c r="C553" s="6" t="s">
        <v>169</v>
      </c>
      <c r="D553" s="9">
        <v>142726370</v>
      </c>
      <c r="E553" s="3">
        <v>5540246187987</v>
      </c>
      <c r="F553" s="3" t="str">
        <f>VLOOKUP(E553,'Catégorie des articles'!$A$2:$E$163,4,FALSE)</f>
        <v>CREMERIE</v>
      </c>
      <c r="G553" s="23">
        <v>44724</v>
      </c>
      <c r="H553" s="9">
        <v>4455</v>
      </c>
      <c r="I553" s="25">
        <f>IFERROR(VLOOKUP(A553,Réception!$A$2:$G$2159,7,FALSE),"0")</f>
        <v>4455</v>
      </c>
      <c r="J553">
        <f t="shared" si="16"/>
        <v>1</v>
      </c>
      <c r="K553" s="31">
        <f t="shared" si="17"/>
        <v>1</v>
      </c>
    </row>
    <row r="554" spans="1:11" ht="12" customHeight="1" x14ac:dyDescent="0.2">
      <c r="A554" t="s">
        <v>637</v>
      </c>
      <c r="B554" s="17">
        <v>44720</v>
      </c>
      <c r="C554" s="6" t="s">
        <v>169</v>
      </c>
      <c r="D554" s="7">
        <v>142726370</v>
      </c>
      <c r="E554" s="3">
        <v>5540246188200</v>
      </c>
      <c r="F554" s="3" t="str">
        <f>VLOOKUP(E554,'Catégorie des articles'!$A$2:$E$163,4,FALSE)</f>
        <v>CREMERIE</v>
      </c>
      <c r="G554" s="22">
        <v>44724</v>
      </c>
      <c r="H554" s="7">
        <v>1485</v>
      </c>
      <c r="I554" s="25">
        <f>IFERROR(VLOOKUP(A554,Réception!$A$2:$G$2159,7,FALSE),"0")</f>
        <v>743</v>
      </c>
      <c r="J554">
        <f t="shared" si="16"/>
        <v>0.5003367003367003</v>
      </c>
      <c r="K554" s="31">
        <f t="shared" si="17"/>
        <v>0.5003367003367003</v>
      </c>
    </row>
    <row r="555" spans="1:11" ht="12" customHeight="1" x14ac:dyDescent="0.2">
      <c r="A555" t="s">
        <v>638</v>
      </c>
      <c r="B555" s="18">
        <v>44720</v>
      </c>
      <c r="C555" s="6" t="s">
        <v>169</v>
      </c>
      <c r="D555" s="9">
        <v>142726371</v>
      </c>
      <c r="E555" s="3">
        <v>5540246172539</v>
      </c>
      <c r="F555" s="3" t="str">
        <f>VLOOKUP(E555,'Catégorie des articles'!$A$2:$E$163,4,FALSE)</f>
        <v>CREMERIE</v>
      </c>
      <c r="G555" s="23">
        <v>44724</v>
      </c>
      <c r="H555" s="9">
        <v>47</v>
      </c>
      <c r="I555" s="25">
        <f>IFERROR(VLOOKUP(A555,Réception!$A$2:$G$2159,7,FALSE),"0")</f>
        <v>47</v>
      </c>
      <c r="J555">
        <f t="shared" si="16"/>
        <v>1</v>
      </c>
      <c r="K555" s="31">
        <f t="shared" si="17"/>
        <v>1</v>
      </c>
    </row>
    <row r="556" spans="1:11" ht="12" customHeight="1" x14ac:dyDescent="0.2">
      <c r="A556" t="s">
        <v>639</v>
      </c>
      <c r="B556" s="17">
        <v>44720</v>
      </c>
      <c r="C556" s="6" t="s">
        <v>169</v>
      </c>
      <c r="D556" s="7">
        <v>142726371</v>
      </c>
      <c r="E556" s="3">
        <v>5540246172978</v>
      </c>
      <c r="F556" s="3" t="str">
        <f>VLOOKUP(E556,'Catégorie des articles'!$A$2:$E$163,4,FALSE)</f>
        <v>CREMERIE</v>
      </c>
      <c r="G556" s="22">
        <v>44724</v>
      </c>
      <c r="H556" s="7">
        <v>2506</v>
      </c>
      <c r="I556" s="25">
        <f>IFERROR(VLOOKUP(A556,Réception!$A$2:$G$2159,7,FALSE),"0")</f>
        <v>2506</v>
      </c>
      <c r="J556">
        <f t="shared" si="16"/>
        <v>1</v>
      </c>
      <c r="K556" s="31">
        <f t="shared" si="17"/>
        <v>1</v>
      </c>
    </row>
    <row r="557" spans="1:11" ht="12" customHeight="1" x14ac:dyDescent="0.2">
      <c r="A557" t="s">
        <v>640</v>
      </c>
      <c r="B557" s="18">
        <v>44720</v>
      </c>
      <c r="C557" s="6" t="s">
        <v>169</v>
      </c>
      <c r="D557" s="9">
        <v>142726371</v>
      </c>
      <c r="E557" s="3">
        <v>5540246176699</v>
      </c>
      <c r="F557" s="3" t="str">
        <f>VLOOKUP(E557,'Catégorie des articles'!$A$2:$E$163,4,FALSE)</f>
        <v>CREMERIE</v>
      </c>
      <c r="G557" s="23">
        <v>44724</v>
      </c>
      <c r="H557" s="9">
        <v>2088</v>
      </c>
      <c r="I557" s="25">
        <f>IFERROR(VLOOKUP(A557,Réception!$A$2:$G$2159,7,FALSE),"0")</f>
        <v>2088</v>
      </c>
      <c r="J557">
        <f t="shared" si="16"/>
        <v>1</v>
      </c>
      <c r="K557" s="31">
        <f t="shared" si="17"/>
        <v>1</v>
      </c>
    </row>
    <row r="558" spans="1:11" ht="12" customHeight="1" x14ac:dyDescent="0.2">
      <c r="A558" t="s">
        <v>641</v>
      </c>
      <c r="B558" s="17">
        <v>44721</v>
      </c>
      <c r="C558" s="6" t="s">
        <v>169</v>
      </c>
      <c r="D558" s="7">
        <v>142736392</v>
      </c>
      <c r="E558" s="3">
        <v>5540246176295</v>
      </c>
      <c r="F558" s="3" t="str">
        <f>VLOOKUP(E558,'Catégorie des articles'!$A$2:$E$163,4,FALSE)</f>
        <v>CREMERIE</v>
      </c>
      <c r="G558" s="22">
        <v>44725</v>
      </c>
      <c r="H558" s="7">
        <v>4455</v>
      </c>
      <c r="I558" s="25">
        <f>IFERROR(VLOOKUP(A558,Réception!$A$2:$G$2159,7,FALSE),"0")</f>
        <v>4455</v>
      </c>
      <c r="J558">
        <f t="shared" si="16"/>
        <v>1</v>
      </c>
      <c r="K558" s="31">
        <f t="shared" si="17"/>
        <v>1</v>
      </c>
    </row>
    <row r="559" spans="1:11" ht="12" customHeight="1" x14ac:dyDescent="0.2">
      <c r="A559" t="s">
        <v>642</v>
      </c>
      <c r="B559" s="17">
        <v>44721</v>
      </c>
      <c r="C559" s="6" t="s">
        <v>169</v>
      </c>
      <c r="D559" s="7">
        <v>142736392</v>
      </c>
      <c r="E559" s="3">
        <v>5540246187987</v>
      </c>
      <c r="F559" s="3" t="str">
        <f>VLOOKUP(E559,'Catégorie des articles'!$A$2:$E$163,4,FALSE)</f>
        <v>CREMERIE</v>
      </c>
      <c r="G559" s="22">
        <v>44725</v>
      </c>
      <c r="H559" s="7">
        <v>2228</v>
      </c>
      <c r="I559" s="25">
        <f>IFERROR(VLOOKUP(A559,Réception!$A$2:$G$2159,7,FALSE),"0")</f>
        <v>2228</v>
      </c>
      <c r="J559">
        <f t="shared" si="16"/>
        <v>1</v>
      </c>
      <c r="K559" s="31">
        <f t="shared" si="17"/>
        <v>1</v>
      </c>
    </row>
    <row r="560" spans="1:11" ht="12" customHeight="1" x14ac:dyDescent="0.2">
      <c r="A560" t="s">
        <v>643</v>
      </c>
      <c r="B560" s="18">
        <v>44721</v>
      </c>
      <c r="C560" s="6" t="s">
        <v>169</v>
      </c>
      <c r="D560" s="9">
        <v>142736392</v>
      </c>
      <c r="E560" s="3">
        <v>5540246188200</v>
      </c>
      <c r="F560" s="3" t="str">
        <f>VLOOKUP(E560,'Catégorie des articles'!$A$2:$E$163,4,FALSE)</f>
        <v>CREMERIE</v>
      </c>
      <c r="G560" s="23">
        <v>44725</v>
      </c>
      <c r="H560" s="9">
        <v>1485</v>
      </c>
      <c r="I560" s="25">
        <f>IFERROR(VLOOKUP(A560,Réception!$A$2:$G$2159,7,FALSE),"0")</f>
        <v>743</v>
      </c>
      <c r="J560">
        <f t="shared" si="16"/>
        <v>0.5003367003367003</v>
      </c>
      <c r="K560" s="31">
        <f t="shared" si="17"/>
        <v>0.5003367003367003</v>
      </c>
    </row>
    <row r="561" spans="1:11" ht="12" customHeight="1" x14ac:dyDescent="0.2">
      <c r="A561" t="s">
        <v>644</v>
      </c>
      <c r="B561" s="17">
        <v>44721</v>
      </c>
      <c r="C561" s="6" t="s">
        <v>169</v>
      </c>
      <c r="D561" s="7">
        <v>142736394</v>
      </c>
      <c r="E561" s="3">
        <v>5540246188175</v>
      </c>
      <c r="F561" s="3" t="str">
        <f>VLOOKUP(E561,'Catégorie des articles'!$A$2:$E$163,4,FALSE)</f>
        <v>CREMERIE</v>
      </c>
      <c r="G561" s="22">
        <v>44725</v>
      </c>
      <c r="H561" s="7">
        <v>93</v>
      </c>
      <c r="I561" s="25">
        <f>IFERROR(VLOOKUP(A561,Réception!$A$2:$G$2159,7,FALSE),"0")</f>
        <v>93</v>
      </c>
      <c r="J561">
        <f t="shared" si="16"/>
        <v>1</v>
      </c>
      <c r="K561" s="31">
        <f t="shared" si="17"/>
        <v>1</v>
      </c>
    </row>
    <row r="562" spans="1:11" ht="12" customHeight="1" x14ac:dyDescent="0.2">
      <c r="A562" t="s">
        <v>645</v>
      </c>
      <c r="B562" s="18">
        <v>44721</v>
      </c>
      <c r="C562" s="6" t="s">
        <v>169</v>
      </c>
      <c r="D562" s="9">
        <v>142736412</v>
      </c>
      <c r="E562" s="3">
        <v>5540246182684</v>
      </c>
      <c r="F562" s="3" t="str">
        <f>VLOOKUP(E562,'Catégorie des articles'!$A$2:$E$163,4,FALSE)</f>
        <v>BOULANGERIE</v>
      </c>
      <c r="G562" s="23">
        <v>44734</v>
      </c>
      <c r="H562" s="9">
        <v>140</v>
      </c>
      <c r="I562" s="25">
        <f>IFERROR(VLOOKUP(A562,Réception!$A$2:$G$2159,7,FALSE),"0")</f>
        <v>140</v>
      </c>
      <c r="J562">
        <f t="shared" si="16"/>
        <v>1</v>
      </c>
      <c r="K562" s="31">
        <f t="shared" si="17"/>
        <v>1</v>
      </c>
    </row>
    <row r="563" spans="1:11" ht="12" customHeight="1" x14ac:dyDescent="0.2">
      <c r="A563" t="s">
        <v>646</v>
      </c>
      <c r="B563" s="17">
        <v>44721</v>
      </c>
      <c r="C563" s="6" t="s">
        <v>169</v>
      </c>
      <c r="D563" s="7">
        <v>142736412</v>
      </c>
      <c r="E563" s="3">
        <v>5540246183844</v>
      </c>
      <c r="F563" s="3" t="str">
        <f>VLOOKUP(E563,'Catégorie des articles'!$A$2:$E$163,4,FALSE)</f>
        <v>BOULANGERIE</v>
      </c>
      <c r="G563" s="22">
        <v>44734</v>
      </c>
      <c r="H563" s="7">
        <v>186</v>
      </c>
      <c r="I563" s="25">
        <f>IFERROR(VLOOKUP(A563,Réception!$A$2:$G$2159,7,FALSE),"0")</f>
        <v>186</v>
      </c>
      <c r="J563">
        <f t="shared" si="16"/>
        <v>1</v>
      </c>
      <c r="K563" s="31">
        <f t="shared" si="17"/>
        <v>1</v>
      </c>
    </row>
    <row r="564" spans="1:11" ht="12" customHeight="1" x14ac:dyDescent="0.2">
      <c r="A564" t="s">
        <v>647</v>
      </c>
      <c r="B564" s="17">
        <v>44721</v>
      </c>
      <c r="C564" s="6" t="s">
        <v>169</v>
      </c>
      <c r="D564" s="7">
        <v>142736414</v>
      </c>
      <c r="E564" s="3">
        <v>5540246193316</v>
      </c>
      <c r="F564" s="3" t="str">
        <f>VLOOKUP(E564,'Catégorie des articles'!$A$2:$E$163,4,FALSE)</f>
        <v>BOULANGERIE</v>
      </c>
      <c r="G564" s="22">
        <v>44735</v>
      </c>
      <c r="H564" s="7">
        <v>223</v>
      </c>
      <c r="I564" s="25">
        <f>IFERROR(VLOOKUP(A564,Réception!$A$2:$G$2159,7,FALSE),"0")</f>
        <v>223</v>
      </c>
      <c r="J564">
        <f t="shared" si="16"/>
        <v>1</v>
      </c>
      <c r="K564" s="31">
        <f t="shared" si="17"/>
        <v>1</v>
      </c>
    </row>
    <row r="565" spans="1:11" ht="12" customHeight="1" x14ac:dyDescent="0.2">
      <c r="A565" t="s">
        <v>648</v>
      </c>
      <c r="B565" s="17">
        <v>44721</v>
      </c>
      <c r="C565" s="6" t="s">
        <v>169</v>
      </c>
      <c r="D565" s="7">
        <v>142736417</v>
      </c>
      <c r="E565" s="3">
        <v>5540246177132</v>
      </c>
      <c r="F565" s="3" t="str">
        <f>VLOOKUP(E565,'Catégorie des articles'!$A$2:$E$163,4,FALSE)</f>
        <v>MIX LEGUMES</v>
      </c>
      <c r="G565" s="22">
        <v>44727</v>
      </c>
      <c r="H565" s="7">
        <v>6032</v>
      </c>
      <c r="I565" s="25">
        <f>IFERROR(VLOOKUP(A565,Réception!$A$2:$G$2159,7,FALSE),"0")</f>
        <v>6032</v>
      </c>
      <c r="J565">
        <f t="shared" si="16"/>
        <v>1</v>
      </c>
      <c r="K565" s="31">
        <f t="shared" si="17"/>
        <v>1</v>
      </c>
    </row>
    <row r="566" spans="1:11" ht="12" customHeight="1" x14ac:dyDescent="0.2">
      <c r="A566" t="s">
        <v>649</v>
      </c>
      <c r="B566" s="18">
        <v>44721</v>
      </c>
      <c r="C566" s="6" t="s">
        <v>169</v>
      </c>
      <c r="D566" s="9">
        <v>142736417</v>
      </c>
      <c r="E566" s="3">
        <v>5540246177133</v>
      </c>
      <c r="F566" s="3" t="str">
        <f>VLOOKUP(E566,'Catégorie des articles'!$A$2:$E$163,4,FALSE)</f>
        <v>MIX LEGUMES</v>
      </c>
      <c r="G566" s="23">
        <v>44727</v>
      </c>
      <c r="H566" s="9">
        <v>9466</v>
      </c>
      <c r="I566" s="25">
        <f>IFERROR(VLOOKUP(A566,Réception!$A$2:$G$2159,7,FALSE),"0")</f>
        <v>9466</v>
      </c>
      <c r="J566">
        <f t="shared" si="16"/>
        <v>1</v>
      </c>
      <c r="K566" s="31">
        <f t="shared" si="17"/>
        <v>1</v>
      </c>
    </row>
    <row r="567" spans="1:11" ht="12" customHeight="1" x14ac:dyDescent="0.2">
      <c r="A567" t="s">
        <v>650</v>
      </c>
      <c r="B567" s="18">
        <v>44724</v>
      </c>
      <c r="C567" s="6" t="s">
        <v>169</v>
      </c>
      <c r="D567" s="9">
        <v>142736424</v>
      </c>
      <c r="E567" s="3">
        <v>5540246176294</v>
      </c>
      <c r="F567" s="3" t="str">
        <f>VLOOKUP(E567,'Catégorie des articles'!$A$2:$E$163,4,FALSE)</f>
        <v>CREMERIE</v>
      </c>
      <c r="G567" s="23">
        <v>44726</v>
      </c>
      <c r="H567" s="9">
        <v>2228</v>
      </c>
      <c r="I567" s="25">
        <f>IFERROR(VLOOKUP(A567,Réception!$A$2:$G$2159,7,FALSE),"0")</f>
        <v>2228</v>
      </c>
      <c r="J567">
        <f t="shared" si="16"/>
        <v>1</v>
      </c>
      <c r="K567" s="31">
        <f t="shared" si="17"/>
        <v>1</v>
      </c>
    </row>
    <row r="568" spans="1:11" ht="12" customHeight="1" x14ac:dyDescent="0.2">
      <c r="A568" t="s">
        <v>651</v>
      </c>
      <c r="B568" s="17">
        <v>44724</v>
      </c>
      <c r="C568" s="6" t="s">
        <v>169</v>
      </c>
      <c r="D568" s="7">
        <v>142736424</v>
      </c>
      <c r="E568" s="3">
        <v>5540246176295</v>
      </c>
      <c r="F568" s="3" t="str">
        <f>VLOOKUP(E568,'Catégorie des articles'!$A$2:$E$163,4,FALSE)</f>
        <v>CREMERIE</v>
      </c>
      <c r="G568" s="22">
        <v>44726</v>
      </c>
      <c r="H568" s="7">
        <v>3712</v>
      </c>
      <c r="I568" s="25">
        <f>IFERROR(VLOOKUP(A568,Réception!$A$2:$G$2159,7,FALSE),"0")</f>
        <v>3712</v>
      </c>
      <c r="J568">
        <f t="shared" si="16"/>
        <v>1</v>
      </c>
      <c r="K568" s="31">
        <f t="shared" si="17"/>
        <v>1</v>
      </c>
    </row>
    <row r="569" spans="1:11" ht="12" customHeight="1" x14ac:dyDescent="0.2">
      <c r="A569" t="s">
        <v>652</v>
      </c>
      <c r="B569" s="17">
        <v>44724</v>
      </c>
      <c r="C569" s="6" t="s">
        <v>169</v>
      </c>
      <c r="D569" s="7">
        <v>142736425</v>
      </c>
      <c r="E569" s="3">
        <v>5540246172978</v>
      </c>
      <c r="F569" s="3" t="str">
        <f>VLOOKUP(E569,'Catégorie des articles'!$A$2:$E$163,4,FALSE)</f>
        <v>CREMERIE</v>
      </c>
      <c r="G569" s="22">
        <v>44726</v>
      </c>
      <c r="H569" s="7">
        <v>1504</v>
      </c>
      <c r="I569" s="25">
        <f>IFERROR(VLOOKUP(A569,Réception!$A$2:$G$2159,7,FALSE),"0")</f>
        <v>1504</v>
      </c>
      <c r="J569">
        <f t="shared" si="16"/>
        <v>1</v>
      </c>
      <c r="K569" s="31">
        <f t="shared" si="17"/>
        <v>1</v>
      </c>
    </row>
    <row r="570" spans="1:11" ht="12" customHeight="1" x14ac:dyDescent="0.2">
      <c r="A570" t="s">
        <v>653</v>
      </c>
      <c r="B570" s="18">
        <v>44724</v>
      </c>
      <c r="C570" s="6" t="s">
        <v>169</v>
      </c>
      <c r="D570" s="9">
        <v>142736425</v>
      </c>
      <c r="E570" s="3">
        <v>5540246176699</v>
      </c>
      <c r="F570" s="3" t="str">
        <f>VLOOKUP(E570,'Catégorie des articles'!$A$2:$E$163,4,FALSE)</f>
        <v>CREMERIE</v>
      </c>
      <c r="G570" s="23">
        <v>44726</v>
      </c>
      <c r="H570" s="9">
        <v>2088</v>
      </c>
      <c r="I570" s="25">
        <f>IFERROR(VLOOKUP(A570,Réception!$A$2:$G$2159,7,FALSE),"0")</f>
        <v>2088</v>
      </c>
      <c r="J570">
        <f t="shared" si="16"/>
        <v>1</v>
      </c>
      <c r="K570" s="31">
        <f t="shared" si="17"/>
        <v>1</v>
      </c>
    </row>
    <row r="571" spans="1:11" ht="12" customHeight="1" x14ac:dyDescent="0.2">
      <c r="A571" t="s">
        <v>654</v>
      </c>
      <c r="B571" s="17">
        <v>44724</v>
      </c>
      <c r="C571" s="6" t="s">
        <v>169</v>
      </c>
      <c r="D571" s="7">
        <v>142736425</v>
      </c>
      <c r="E571" s="3">
        <v>5540246192102</v>
      </c>
      <c r="F571" s="3" t="str">
        <f>VLOOKUP(E571,'Catégorie des articles'!$A$2:$E$163,4,FALSE)</f>
        <v>CREMERIE</v>
      </c>
      <c r="G571" s="22">
        <v>44726</v>
      </c>
      <c r="H571" s="7">
        <v>4009</v>
      </c>
      <c r="I571" s="25">
        <f>IFERROR(VLOOKUP(A571,Réception!$A$2:$G$2159,7,FALSE),"0")</f>
        <v>4009</v>
      </c>
      <c r="J571">
        <f t="shared" si="16"/>
        <v>1</v>
      </c>
      <c r="K571" s="31">
        <f t="shared" si="17"/>
        <v>1</v>
      </c>
    </row>
    <row r="572" spans="1:11" ht="12" customHeight="1" x14ac:dyDescent="0.2">
      <c r="A572" t="s">
        <v>655</v>
      </c>
      <c r="B572" s="17">
        <v>44724</v>
      </c>
      <c r="C572" s="6" t="s">
        <v>169</v>
      </c>
      <c r="D572" s="7">
        <v>142736427</v>
      </c>
      <c r="E572" s="3">
        <v>5540246185429</v>
      </c>
      <c r="F572" s="3" t="str">
        <f>VLOOKUP(E572,'Catégorie des articles'!$A$2:$E$163,4,FALSE)</f>
        <v>CREMERIE</v>
      </c>
      <c r="G572" s="22">
        <v>44726</v>
      </c>
      <c r="H572" s="7">
        <v>70</v>
      </c>
      <c r="I572" s="25">
        <f>IFERROR(VLOOKUP(A572,Réception!$A$2:$G$2159,7,FALSE),"0")</f>
        <v>70</v>
      </c>
      <c r="J572">
        <f t="shared" si="16"/>
        <v>1</v>
      </c>
      <c r="K572" s="31">
        <f t="shared" si="17"/>
        <v>1</v>
      </c>
    </row>
    <row r="573" spans="1:11" ht="12" customHeight="1" x14ac:dyDescent="0.2">
      <c r="A573" t="s">
        <v>656</v>
      </c>
      <c r="B573" s="18">
        <v>44724</v>
      </c>
      <c r="C573" s="6" t="s">
        <v>169</v>
      </c>
      <c r="D573" s="9">
        <v>142736427</v>
      </c>
      <c r="E573" s="3">
        <v>5540246185562</v>
      </c>
      <c r="F573" s="3" t="str">
        <f>VLOOKUP(E573,'Catégorie des articles'!$A$2:$E$163,4,FALSE)</f>
        <v>CREMERIE</v>
      </c>
      <c r="G573" s="23">
        <v>44726</v>
      </c>
      <c r="H573" s="9">
        <v>209</v>
      </c>
      <c r="I573" s="25">
        <f>IFERROR(VLOOKUP(A573,Réception!$A$2:$G$2159,7,FALSE),"0")</f>
        <v>279</v>
      </c>
      <c r="J573">
        <f t="shared" si="16"/>
        <v>1.3349282296650717</v>
      </c>
      <c r="K573" s="31">
        <f t="shared" si="17"/>
        <v>1.3349282296650717</v>
      </c>
    </row>
    <row r="574" spans="1:11" ht="12" customHeight="1" x14ac:dyDescent="0.2">
      <c r="A574" t="s">
        <v>657</v>
      </c>
      <c r="B574" s="18">
        <v>44724</v>
      </c>
      <c r="C574" s="6" t="s">
        <v>169</v>
      </c>
      <c r="D574" s="9">
        <v>142736435</v>
      </c>
      <c r="E574" s="3">
        <v>5540246188583</v>
      </c>
      <c r="F574" s="3" t="str">
        <f>VLOOKUP(E574,'Catégorie des articles'!$A$2:$E$163,4,FALSE)</f>
        <v>BOULANGERIE</v>
      </c>
      <c r="G574" s="23">
        <v>44735</v>
      </c>
      <c r="H574" s="9">
        <v>4455</v>
      </c>
      <c r="I574" s="25">
        <f>IFERROR(VLOOKUP(A574,Réception!$A$2:$G$2159,7,FALSE),"0")</f>
        <v>4455</v>
      </c>
      <c r="J574">
        <f t="shared" si="16"/>
        <v>1</v>
      </c>
      <c r="K574" s="31">
        <f t="shared" si="17"/>
        <v>1</v>
      </c>
    </row>
    <row r="575" spans="1:11" ht="12" customHeight="1" x14ac:dyDescent="0.2">
      <c r="A575" t="s">
        <v>658</v>
      </c>
      <c r="B575" s="18">
        <v>44725</v>
      </c>
      <c r="C575" s="6" t="s">
        <v>169</v>
      </c>
      <c r="D575" s="9">
        <v>142736449</v>
      </c>
      <c r="E575" s="3">
        <v>5540246187987</v>
      </c>
      <c r="F575" s="3" t="str">
        <f>VLOOKUP(E575,'Catégorie des articles'!$A$2:$E$163,4,FALSE)</f>
        <v>CREMERIE</v>
      </c>
      <c r="G575" s="23">
        <v>44727</v>
      </c>
      <c r="H575" s="9">
        <v>2228</v>
      </c>
      <c r="I575" s="25">
        <f>IFERROR(VLOOKUP(A575,Réception!$A$2:$G$2159,7,FALSE),"0")</f>
        <v>2228</v>
      </c>
      <c r="J575">
        <f t="shared" si="16"/>
        <v>1</v>
      </c>
      <c r="K575" s="31">
        <f t="shared" si="17"/>
        <v>1</v>
      </c>
    </row>
    <row r="576" spans="1:11" ht="12" customHeight="1" x14ac:dyDescent="0.2">
      <c r="A576" t="s">
        <v>2201</v>
      </c>
      <c r="B576" s="17">
        <v>44725</v>
      </c>
      <c r="C576" s="6" t="s">
        <v>170</v>
      </c>
      <c r="D576" s="7">
        <v>142736456</v>
      </c>
      <c r="E576" s="3">
        <v>5540246192264</v>
      </c>
      <c r="F576" s="3" t="str">
        <f>VLOOKUP(E576,'Catégorie des articles'!$A$2:$E$163,4,FALSE)</f>
        <v>CREMERIE</v>
      </c>
      <c r="G576" s="22">
        <v>44756</v>
      </c>
      <c r="H576" s="7">
        <v>1485</v>
      </c>
      <c r="I576" s="25">
        <f>IFERROR(VLOOKUP(A576,Réception!$A$2:$G$2159,7,FALSE),"0")</f>
        <v>1485</v>
      </c>
      <c r="J576">
        <f t="shared" si="16"/>
        <v>1</v>
      </c>
      <c r="K576" s="31">
        <f t="shared" si="17"/>
        <v>1</v>
      </c>
    </row>
    <row r="577" spans="1:11" ht="12" customHeight="1" x14ac:dyDescent="0.2">
      <c r="A577" t="s">
        <v>2202</v>
      </c>
      <c r="B577" s="18">
        <v>44725</v>
      </c>
      <c r="C577" s="6" t="s">
        <v>170</v>
      </c>
      <c r="D577" s="9">
        <v>142736456</v>
      </c>
      <c r="E577" s="3">
        <v>5540246192265</v>
      </c>
      <c r="F577" s="3" t="str">
        <f>VLOOKUP(E577,'Catégorie des articles'!$A$2:$E$163,4,FALSE)</f>
        <v>CREMERIE</v>
      </c>
      <c r="G577" s="23">
        <v>44756</v>
      </c>
      <c r="H577" s="9">
        <v>297</v>
      </c>
      <c r="I577" s="25">
        <f>IFERROR(VLOOKUP(A577,Réception!$A$2:$G$2159,7,FALSE),"0")</f>
        <v>297</v>
      </c>
      <c r="J577">
        <f t="shared" si="16"/>
        <v>1</v>
      </c>
      <c r="K577" s="31">
        <f t="shared" si="17"/>
        <v>1</v>
      </c>
    </row>
    <row r="578" spans="1:11" ht="12" customHeight="1" x14ac:dyDescent="0.2">
      <c r="A578" t="s">
        <v>659</v>
      </c>
      <c r="B578" s="18">
        <v>44725</v>
      </c>
      <c r="C578" s="6" t="s">
        <v>169</v>
      </c>
      <c r="D578" s="9">
        <v>142736459</v>
      </c>
      <c r="E578" s="3">
        <v>5540246180522</v>
      </c>
      <c r="F578" s="3" t="str">
        <f>VLOOKUP(E578,'Catégorie des articles'!$A$2:$E$163,4,FALSE)</f>
        <v>BOULANGERIE</v>
      </c>
      <c r="G578" s="23">
        <v>44738</v>
      </c>
      <c r="H578" s="9">
        <v>279</v>
      </c>
      <c r="I578" s="25">
        <f>IFERROR(VLOOKUP(A578,Réception!$A$2:$G$2159,7,FALSE),"0")</f>
        <v>279</v>
      </c>
      <c r="J578">
        <f t="shared" si="16"/>
        <v>1</v>
      </c>
      <c r="K578" s="31">
        <f t="shared" si="17"/>
        <v>1</v>
      </c>
    </row>
    <row r="579" spans="1:11" ht="12" customHeight="1" x14ac:dyDescent="0.2">
      <c r="A579" t="s">
        <v>660</v>
      </c>
      <c r="B579" s="17">
        <v>44725</v>
      </c>
      <c r="C579" s="6" t="s">
        <v>169</v>
      </c>
      <c r="D579" s="7">
        <v>142736459</v>
      </c>
      <c r="E579" s="3">
        <v>5540246193409</v>
      </c>
      <c r="F579" s="3" t="str">
        <f>VLOOKUP(E579,'Catégorie des articles'!$A$2:$E$163,4,FALSE)</f>
        <v>BOULANGERIE</v>
      </c>
      <c r="G579" s="22">
        <v>44738</v>
      </c>
      <c r="H579" s="7">
        <v>65</v>
      </c>
      <c r="I579" s="25">
        <f>IFERROR(VLOOKUP(A579,Réception!$A$2:$G$2159,7,FALSE),"0")</f>
        <v>65</v>
      </c>
      <c r="J579">
        <f t="shared" ref="J579:J642" si="18">I579/H579</f>
        <v>1</v>
      </c>
      <c r="K579" s="31">
        <f t="shared" ref="K579:K642" si="19">J579</f>
        <v>1</v>
      </c>
    </row>
    <row r="580" spans="1:11" ht="12" customHeight="1" x14ac:dyDescent="0.2">
      <c r="A580" t="s">
        <v>661</v>
      </c>
      <c r="B580" s="18">
        <v>44725</v>
      </c>
      <c r="C580" s="6" t="s">
        <v>169</v>
      </c>
      <c r="D580" s="9">
        <v>142736462</v>
      </c>
      <c r="E580" s="3">
        <v>5540246171759</v>
      </c>
      <c r="F580" s="3" t="str">
        <f>VLOOKUP(E580,'Catégorie des articles'!$A$2:$E$163,4,FALSE)</f>
        <v>MIX LEGUMES</v>
      </c>
      <c r="G580" s="23">
        <v>44731</v>
      </c>
      <c r="H580" s="9">
        <v>2506</v>
      </c>
      <c r="I580" s="25">
        <f>IFERROR(VLOOKUP(A580,Réception!$A$2:$G$2159,7,FALSE),"0")</f>
        <v>2506</v>
      </c>
      <c r="J580">
        <f t="shared" si="18"/>
        <v>1</v>
      </c>
      <c r="K580" s="31">
        <f t="shared" si="19"/>
        <v>1</v>
      </c>
    </row>
    <row r="581" spans="1:11" ht="12" customHeight="1" x14ac:dyDescent="0.2">
      <c r="A581" t="s">
        <v>662</v>
      </c>
      <c r="B581" s="17">
        <v>44725</v>
      </c>
      <c r="C581" s="6" t="s">
        <v>169</v>
      </c>
      <c r="D581" s="7">
        <v>142736462</v>
      </c>
      <c r="E581" s="3">
        <v>5540246177132</v>
      </c>
      <c r="F581" s="3" t="str">
        <f>VLOOKUP(E581,'Catégorie des articles'!$A$2:$E$163,4,FALSE)</f>
        <v>MIX LEGUMES</v>
      </c>
      <c r="G581" s="22">
        <v>44731</v>
      </c>
      <c r="H581" s="7">
        <v>7888</v>
      </c>
      <c r="I581" s="25">
        <f>IFERROR(VLOOKUP(A581,Réception!$A$2:$G$2159,7,FALSE),"0")</f>
        <v>7888</v>
      </c>
      <c r="J581">
        <f t="shared" si="18"/>
        <v>1</v>
      </c>
      <c r="K581" s="31">
        <f t="shared" si="19"/>
        <v>1</v>
      </c>
    </row>
    <row r="582" spans="1:11" ht="12" customHeight="1" x14ac:dyDescent="0.2">
      <c r="A582" t="s">
        <v>663</v>
      </c>
      <c r="B582" s="18">
        <v>44725</v>
      </c>
      <c r="C582" s="6" t="s">
        <v>169</v>
      </c>
      <c r="D582" s="9">
        <v>142736462</v>
      </c>
      <c r="E582" s="3">
        <v>5540246177133</v>
      </c>
      <c r="F582" s="3" t="str">
        <f>VLOOKUP(E582,'Catégorie des articles'!$A$2:$E$163,4,FALSE)</f>
        <v>MIX LEGUMES</v>
      </c>
      <c r="G582" s="23">
        <v>44731</v>
      </c>
      <c r="H582" s="9">
        <v>3341</v>
      </c>
      <c r="I582" s="25">
        <f>IFERROR(VLOOKUP(A582,Réception!$A$2:$G$2159,7,FALSE),"0")</f>
        <v>3341</v>
      </c>
      <c r="J582">
        <f t="shared" si="18"/>
        <v>1</v>
      </c>
      <c r="K582" s="31">
        <f t="shared" si="19"/>
        <v>1</v>
      </c>
    </row>
    <row r="583" spans="1:11" ht="12" customHeight="1" x14ac:dyDescent="0.2">
      <c r="A583" t="s">
        <v>664</v>
      </c>
      <c r="B583" s="17">
        <v>44725</v>
      </c>
      <c r="C583" s="6" t="s">
        <v>169</v>
      </c>
      <c r="D583" s="7">
        <v>142736462</v>
      </c>
      <c r="E583" s="3">
        <v>5540246192518</v>
      </c>
      <c r="F583" s="3" t="str">
        <f>VLOOKUP(E583,'Catégorie des articles'!$A$2:$E$163,4,FALSE)</f>
        <v>MIX LEGUMES</v>
      </c>
      <c r="G583" s="22">
        <v>44731</v>
      </c>
      <c r="H583" s="7">
        <v>5847</v>
      </c>
      <c r="I583" s="25">
        <f>IFERROR(VLOOKUP(A583,Réception!$A$2:$G$2159,7,FALSE),"0")</f>
        <v>3828</v>
      </c>
      <c r="J583">
        <f t="shared" si="18"/>
        <v>0.65469471523858391</v>
      </c>
      <c r="K583" s="31">
        <f t="shared" si="19"/>
        <v>0.65469471523858391</v>
      </c>
    </row>
    <row r="584" spans="1:11" ht="12" customHeight="1" x14ac:dyDescent="0.2">
      <c r="A584" t="s">
        <v>2203</v>
      </c>
      <c r="B584" s="18">
        <v>44725</v>
      </c>
      <c r="C584" s="6" t="s">
        <v>170</v>
      </c>
      <c r="D584" s="9">
        <v>142736463</v>
      </c>
      <c r="E584" s="3">
        <v>5540246183587</v>
      </c>
      <c r="F584" s="3" t="str">
        <f>VLOOKUP(E584,'Catégorie des articles'!$A$2:$E$163,4,FALSE)</f>
        <v>MIX LEGUMES</v>
      </c>
      <c r="G584" s="23">
        <v>44747</v>
      </c>
      <c r="H584" s="9">
        <v>502</v>
      </c>
      <c r="I584" s="25">
        <f>IFERROR(VLOOKUP(A584,Réception!$A$2:$G$2159,7,FALSE),"0")</f>
        <v>502</v>
      </c>
      <c r="J584">
        <f t="shared" si="18"/>
        <v>1</v>
      </c>
      <c r="K584" s="31">
        <f t="shared" si="19"/>
        <v>1</v>
      </c>
    </row>
    <row r="585" spans="1:11" ht="12" customHeight="1" x14ac:dyDescent="0.2">
      <c r="A585" t="s">
        <v>665</v>
      </c>
      <c r="B585" s="17">
        <v>44725</v>
      </c>
      <c r="C585" s="6" t="s">
        <v>169</v>
      </c>
      <c r="D585" s="7">
        <v>142736464</v>
      </c>
      <c r="E585" s="3">
        <v>5540246190097</v>
      </c>
      <c r="F585" s="3" t="str">
        <f>VLOOKUP(E585,'Catégorie des articles'!$A$2:$E$163,4,FALSE)</f>
        <v>VOLAILLE</v>
      </c>
      <c r="G585" s="22">
        <v>44740</v>
      </c>
      <c r="H585" s="7">
        <v>2319</v>
      </c>
      <c r="I585" s="25">
        <f>IFERROR(VLOOKUP(A585,Réception!$A$2:$G$2159,7,FALSE),"0")</f>
        <v>2559</v>
      </c>
      <c r="J585">
        <f t="shared" si="18"/>
        <v>1.1034928848641656</v>
      </c>
      <c r="K585" s="31">
        <f t="shared" si="19"/>
        <v>1.1034928848641656</v>
      </c>
    </row>
    <row r="586" spans="1:11" ht="12" customHeight="1" x14ac:dyDescent="0.2">
      <c r="A586" t="s">
        <v>666</v>
      </c>
      <c r="B586" s="18">
        <v>44726</v>
      </c>
      <c r="C586" s="6" t="s">
        <v>169</v>
      </c>
      <c r="D586" s="9">
        <v>142736471</v>
      </c>
      <c r="E586" s="3">
        <v>5540246176295</v>
      </c>
      <c r="F586" s="3" t="str">
        <f>VLOOKUP(E586,'Catégorie des articles'!$A$2:$E$163,4,FALSE)</f>
        <v>CREMERIE</v>
      </c>
      <c r="G586" s="23">
        <v>44728</v>
      </c>
      <c r="H586" s="9">
        <v>7424</v>
      </c>
      <c r="I586" s="25">
        <f>IFERROR(VLOOKUP(A586,Réception!$A$2:$G$2159,7,FALSE),"0")</f>
        <v>7424</v>
      </c>
      <c r="J586">
        <f t="shared" si="18"/>
        <v>1</v>
      </c>
      <c r="K586" s="31">
        <f t="shared" si="19"/>
        <v>1</v>
      </c>
    </row>
    <row r="587" spans="1:11" ht="12" customHeight="1" x14ac:dyDescent="0.2">
      <c r="A587" t="s">
        <v>667</v>
      </c>
      <c r="B587" s="18">
        <v>44726</v>
      </c>
      <c r="C587" s="6" t="s">
        <v>169</v>
      </c>
      <c r="D587" s="9">
        <v>142736471</v>
      </c>
      <c r="E587" s="3">
        <v>5540246187987</v>
      </c>
      <c r="F587" s="3" t="str">
        <f>VLOOKUP(E587,'Catégorie des articles'!$A$2:$E$163,4,FALSE)</f>
        <v>CREMERIE</v>
      </c>
      <c r="G587" s="23">
        <v>44728</v>
      </c>
      <c r="H587" s="9">
        <v>3341</v>
      </c>
      <c r="I587" s="25">
        <f>IFERROR(VLOOKUP(A587,Réception!$A$2:$G$2159,7,FALSE),"0")</f>
        <v>3341</v>
      </c>
      <c r="J587">
        <f t="shared" si="18"/>
        <v>1</v>
      </c>
      <c r="K587" s="31">
        <f t="shared" si="19"/>
        <v>1</v>
      </c>
    </row>
    <row r="588" spans="1:11" ht="12" customHeight="1" x14ac:dyDescent="0.2">
      <c r="A588" t="s">
        <v>668</v>
      </c>
      <c r="B588" s="17">
        <v>44726</v>
      </c>
      <c r="C588" s="6" t="s">
        <v>169</v>
      </c>
      <c r="D588" s="7">
        <v>142736471</v>
      </c>
      <c r="E588" s="3">
        <v>5540246188200</v>
      </c>
      <c r="F588" s="3" t="str">
        <f>VLOOKUP(E588,'Catégorie des articles'!$A$2:$E$163,4,FALSE)</f>
        <v>CREMERIE</v>
      </c>
      <c r="G588" s="22">
        <v>44728</v>
      </c>
      <c r="H588" s="7">
        <v>2228</v>
      </c>
      <c r="I588" s="25">
        <f>IFERROR(VLOOKUP(A588,Réception!$A$2:$G$2159,7,FALSE),"0")</f>
        <v>2228</v>
      </c>
      <c r="J588">
        <f t="shared" si="18"/>
        <v>1</v>
      </c>
      <c r="K588" s="31">
        <f t="shared" si="19"/>
        <v>1</v>
      </c>
    </row>
    <row r="589" spans="1:11" ht="12" customHeight="1" x14ac:dyDescent="0.2">
      <c r="A589" t="s">
        <v>669</v>
      </c>
      <c r="B589" s="18">
        <v>44726</v>
      </c>
      <c r="C589" s="6" t="s">
        <v>169</v>
      </c>
      <c r="D589" s="9">
        <v>142736472</v>
      </c>
      <c r="E589" s="3">
        <v>5540246172978</v>
      </c>
      <c r="F589" s="3" t="str">
        <f>VLOOKUP(E589,'Catégorie des articles'!$A$2:$E$163,4,FALSE)</f>
        <v>CREMERIE</v>
      </c>
      <c r="G589" s="23">
        <v>44728</v>
      </c>
      <c r="H589" s="9">
        <v>836</v>
      </c>
      <c r="I589" s="25">
        <f>IFERROR(VLOOKUP(A589,Réception!$A$2:$G$2159,7,FALSE),"0")</f>
        <v>836</v>
      </c>
      <c r="J589">
        <f t="shared" si="18"/>
        <v>1</v>
      </c>
      <c r="K589" s="31">
        <f t="shared" si="19"/>
        <v>1</v>
      </c>
    </row>
    <row r="590" spans="1:11" ht="12" customHeight="1" x14ac:dyDescent="0.2">
      <c r="A590" t="s">
        <v>670</v>
      </c>
      <c r="B590" s="18">
        <v>44726</v>
      </c>
      <c r="C590" s="6" t="s">
        <v>169</v>
      </c>
      <c r="D590" s="9">
        <v>142736474</v>
      </c>
      <c r="E590" s="3">
        <v>5540246188200</v>
      </c>
      <c r="F590" s="3" t="str">
        <f>VLOOKUP(E590,'Catégorie des articles'!$A$2:$E$163,4,FALSE)</f>
        <v>CREMERIE</v>
      </c>
      <c r="G590" s="23">
        <v>44727</v>
      </c>
      <c r="H590" s="9">
        <v>483</v>
      </c>
      <c r="I590" s="25">
        <f>IFERROR(VLOOKUP(A590,Réception!$A$2:$G$2159,7,FALSE),"0")</f>
        <v>483</v>
      </c>
      <c r="J590">
        <f t="shared" si="18"/>
        <v>1</v>
      </c>
      <c r="K590" s="31">
        <f t="shared" si="19"/>
        <v>1</v>
      </c>
    </row>
    <row r="591" spans="1:11" ht="12" customHeight="1" x14ac:dyDescent="0.2">
      <c r="A591" t="s">
        <v>671</v>
      </c>
      <c r="B591" s="18">
        <v>44727</v>
      </c>
      <c r="C591" s="6" t="s">
        <v>169</v>
      </c>
      <c r="D591" s="9">
        <v>142736489</v>
      </c>
      <c r="E591" s="3">
        <v>5540246176295</v>
      </c>
      <c r="F591" s="3" t="str">
        <f>VLOOKUP(E591,'Catégorie des articles'!$A$2:$E$163,4,FALSE)</f>
        <v>CREMERIE</v>
      </c>
      <c r="G591" s="23">
        <v>44731</v>
      </c>
      <c r="H591" s="9">
        <v>7424</v>
      </c>
      <c r="I591" s="25">
        <f>IFERROR(VLOOKUP(A591,Réception!$A$2:$G$2159,7,FALSE),"0")</f>
        <v>7387</v>
      </c>
      <c r="J591">
        <f t="shared" si="18"/>
        <v>0.99501616379310343</v>
      </c>
      <c r="K591" s="31">
        <f t="shared" si="19"/>
        <v>0.99501616379310343</v>
      </c>
    </row>
    <row r="592" spans="1:11" ht="12" customHeight="1" x14ac:dyDescent="0.2">
      <c r="A592" t="s">
        <v>672</v>
      </c>
      <c r="B592" s="17">
        <v>44727</v>
      </c>
      <c r="C592" s="6" t="s">
        <v>169</v>
      </c>
      <c r="D592" s="7">
        <v>142736489</v>
      </c>
      <c r="E592" s="3">
        <v>5540246187987</v>
      </c>
      <c r="F592" s="3" t="str">
        <f>VLOOKUP(E592,'Catégorie des articles'!$A$2:$E$163,4,FALSE)</f>
        <v>CREMERIE</v>
      </c>
      <c r="G592" s="22">
        <v>44731</v>
      </c>
      <c r="H592" s="7">
        <v>4455</v>
      </c>
      <c r="I592" s="25">
        <f>IFERROR(VLOOKUP(A592,Réception!$A$2:$G$2159,7,FALSE),"0")</f>
        <v>4455</v>
      </c>
      <c r="J592">
        <f t="shared" si="18"/>
        <v>1</v>
      </c>
      <c r="K592" s="31">
        <f t="shared" si="19"/>
        <v>1</v>
      </c>
    </row>
    <row r="593" spans="1:11" ht="12" customHeight="1" x14ac:dyDescent="0.2">
      <c r="A593" t="s">
        <v>673</v>
      </c>
      <c r="B593" s="17">
        <v>44727</v>
      </c>
      <c r="C593" s="6" t="s">
        <v>169</v>
      </c>
      <c r="D593" s="7">
        <v>142736490</v>
      </c>
      <c r="E593" s="3">
        <v>5540246172669</v>
      </c>
      <c r="F593" s="3" t="str">
        <f>VLOOKUP(E593,'Catégorie des articles'!$A$2:$E$163,4,FALSE)</f>
        <v>CREMERIE</v>
      </c>
      <c r="G593" s="22">
        <v>44731</v>
      </c>
      <c r="H593" s="7">
        <v>279</v>
      </c>
      <c r="I593" s="25">
        <f>IFERROR(VLOOKUP(A593,Réception!$A$2:$G$2159,7,FALSE),"0")</f>
        <v>279</v>
      </c>
      <c r="J593">
        <f t="shared" si="18"/>
        <v>1</v>
      </c>
      <c r="K593" s="31">
        <f t="shared" si="19"/>
        <v>1</v>
      </c>
    </row>
    <row r="594" spans="1:11" ht="12" customHeight="1" x14ac:dyDescent="0.2">
      <c r="A594" t="s">
        <v>674</v>
      </c>
      <c r="B594" s="17">
        <v>44727</v>
      </c>
      <c r="C594" s="6" t="s">
        <v>169</v>
      </c>
      <c r="D594" s="7">
        <v>142736490</v>
      </c>
      <c r="E594" s="3">
        <v>5540246174174</v>
      </c>
      <c r="F594" s="3" t="str">
        <f>VLOOKUP(E594,'Catégorie des articles'!$A$2:$E$163,4,FALSE)</f>
        <v>CREMERIE</v>
      </c>
      <c r="G594" s="22">
        <v>44731</v>
      </c>
      <c r="H594" s="7">
        <v>464</v>
      </c>
      <c r="I594" s="25">
        <f>IFERROR(VLOOKUP(A594,Réception!$A$2:$G$2159,7,FALSE),"0")</f>
        <v>464</v>
      </c>
      <c r="J594">
        <f t="shared" si="18"/>
        <v>1</v>
      </c>
      <c r="K594" s="31">
        <f t="shared" si="19"/>
        <v>1</v>
      </c>
    </row>
    <row r="595" spans="1:11" ht="12" customHeight="1" x14ac:dyDescent="0.2">
      <c r="A595" t="s">
        <v>675</v>
      </c>
      <c r="B595" s="18">
        <v>44727</v>
      </c>
      <c r="C595" s="6" t="s">
        <v>169</v>
      </c>
      <c r="D595" s="9">
        <v>142736490</v>
      </c>
      <c r="E595" s="3">
        <v>5540246176699</v>
      </c>
      <c r="F595" s="3" t="str">
        <f>VLOOKUP(E595,'Catégorie des articles'!$A$2:$E$163,4,FALSE)</f>
        <v>CREMERIE</v>
      </c>
      <c r="G595" s="23">
        <v>44731</v>
      </c>
      <c r="H595" s="9">
        <v>2088</v>
      </c>
      <c r="I595" s="25">
        <f>IFERROR(VLOOKUP(A595,Réception!$A$2:$G$2159,7,FALSE),"0")</f>
        <v>2088</v>
      </c>
      <c r="J595">
        <f t="shared" si="18"/>
        <v>1</v>
      </c>
      <c r="K595" s="31">
        <f t="shared" si="19"/>
        <v>1</v>
      </c>
    </row>
    <row r="596" spans="1:11" ht="12" customHeight="1" x14ac:dyDescent="0.2">
      <c r="A596" t="s">
        <v>676</v>
      </c>
      <c r="B596" s="17">
        <v>44727</v>
      </c>
      <c r="C596" s="6" t="s">
        <v>169</v>
      </c>
      <c r="D596" s="7">
        <v>142736490</v>
      </c>
      <c r="E596" s="3">
        <v>5540246188175</v>
      </c>
      <c r="F596" s="3" t="str">
        <f>VLOOKUP(E596,'Catégorie des articles'!$A$2:$E$163,4,FALSE)</f>
        <v>CREMERIE</v>
      </c>
      <c r="G596" s="22">
        <v>44731</v>
      </c>
      <c r="H596" s="7">
        <v>116</v>
      </c>
      <c r="I596" s="25">
        <f>IFERROR(VLOOKUP(A596,Réception!$A$2:$G$2159,7,FALSE),"0")</f>
        <v>116</v>
      </c>
      <c r="J596">
        <f t="shared" si="18"/>
        <v>1</v>
      </c>
      <c r="K596" s="31">
        <f t="shared" si="19"/>
        <v>1</v>
      </c>
    </row>
    <row r="597" spans="1:11" ht="12" customHeight="1" x14ac:dyDescent="0.2">
      <c r="A597" t="s">
        <v>677</v>
      </c>
      <c r="B597" s="17">
        <v>44727</v>
      </c>
      <c r="C597" s="6" t="s">
        <v>169</v>
      </c>
      <c r="D597" s="7">
        <v>142736493</v>
      </c>
      <c r="E597" s="3">
        <v>5540246185429</v>
      </c>
      <c r="F597" s="3" t="str">
        <f>VLOOKUP(E597,'Catégorie des articles'!$A$2:$E$163,4,FALSE)</f>
        <v>CREMERIE</v>
      </c>
      <c r="G597" s="22">
        <v>44731</v>
      </c>
      <c r="H597" s="7">
        <v>70</v>
      </c>
      <c r="I597" s="25">
        <f>IFERROR(VLOOKUP(A597,Réception!$A$2:$G$2159,7,FALSE),"0")</f>
        <v>70</v>
      </c>
      <c r="J597">
        <f t="shared" si="18"/>
        <v>1</v>
      </c>
      <c r="K597" s="31">
        <f t="shared" si="19"/>
        <v>1</v>
      </c>
    </row>
    <row r="598" spans="1:11" ht="12" customHeight="1" x14ac:dyDescent="0.2">
      <c r="A598" t="s">
        <v>678</v>
      </c>
      <c r="B598" s="18">
        <v>44727</v>
      </c>
      <c r="C598" s="6" t="s">
        <v>169</v>
      </c>
      <c r="D598" s="9">
        <v>142736493</v>
      </c>
      <c r="E598" s="3">
        <v>5540246186325</v>
      </c>
      <c r="F598" s="3" t="str">
        <f>VLOOKUP(E598,'Catégorie des articles'!$A$2:$E$163,4,FALSE)</f>
        <v>CREMERIE</v>
      </c>
      <c r="G598" s="23">
        <v>44731</v>
      </c>
      <c r="H598" s="9">
        <v>279</v>
      </c>
      <c r="I598" s="25">
        <f>IFERROR(VLOOKUP(A598,Réception!$A$2:$G$2159,7,FALSE),"0")</f>
        <v>279</v>
      </c>
      <c r="J598">
        <f t="shared" si="18"/>
        <v>1</v>
      </c>
      <c r="K598" s="31">
        <f t="shared" si="19"/>
        <v>1</v>
      </c>
    </row>
    <row r="599" spans="1:11" ht="12" customHeight="1" x14ac:dyDescent="0.2">
      <c r="A599" t="s">
        <v>679</v>
      </c>
      <c r="B599" s="18">
        <v>44727</v>
      </c>
      <c r="C599" s="6" t="s">
        <v>169</v>
      </c>
      <c r="D599" s="9">
        <v>142736499</v>
      </c>
      <c r="E599" s="3">
        <v>5540246173906</v>
      </c>
      <c r="F599" s="3" t="str">
        <f>VLOOKUP(E599,'Catégorie des articles'!$A$2:$E$163,4,FALSE)</f>
        <v>VOLAILLE</v>
      </c>
      <c r="G599" s="23">
        <v>44739</v>
      </c>
      <c r="H599" s="9">
        <v>1634</v>
      </c>
      <c r="I599" s="25">
        <f>IFERROR(VLOOKUP(A599,Réception!$A$2:$G$2159,7,FALSE),"0")</f>
        <v>1634</v>
      </c>
      <c r="J599">
        <f t="shared" si="18"/>
        <v>1</v>
      </c>
      <c r="K599" s="31">
        <f t="shared" si="19"/>
        <v>1</v>
      </c>
    </row>
    <row r="600" spans="1:11" ht="12" customHeight="1" x14ac:dyDescent="0.2">
      <c r="A600" t="s">
        <v>680</v>
      </c>
      <c r="B600" s="17">
        <v>44727</v>
      </c>
      <c r="C600" s="6" t="s">
        <v>169</v>
      </c>
      <c r="D600" s="7">
        <v>142736499</v>
      </c>
      <c r="E600" s="3">
        <v>5540246181016</v>
      </c>
      <c r="F600" s="3" t="str">
        <f>VLOOKUP(E600,'Catégorie des articles'!$A$2:$E$163,4,FALSE)</f>
        <v>VOLAILLE</v>
      </c>
      <c r="G600" s="22">
        <v>44739</v>
      </c>
      <c r="H600" s="7">
        <v>6237</v>
      </c>
      <c r="I600" s="25">
        <f>IFERROR(VLOOKUP(A600,Réception!$A$2:$G$2159,7,FALSE),"0")</f>
        <v>6237</v>
      </c>
      <c r="J600">
        <f t="shared" si="18"/>
        <v>1</v>
      </c>
      <c r="K600" s="31">
        <f t="shared" si="19"/>
        <v>1</v>
      </c>
    </row>
    <row r="601" spans="1:11" ht="12" customHeight="1" x14ac:dyDescent="0.2">
      <c r="A601" t="s">
        <v>2204</v>
      </c>
      <c r="B601" s="17">
        <v>44727</v>
      </c>
      <c r="C601" s="6" t="s">
        <v>170</v>
      </c>
      <c r="D601" s="7">
        <v>142736502</v>
      </c>
      <c r="E601" s="3">
        <v>5540246177376</v>
      </c>
      <c r="F601" s="3" t="str">
        <f>VLOOKUP(E601,'Catégorie des articles'!$A$2:$E$163,4,FALSE)</f>
        <v>BOULANGERIE</v>
      </c>
      <c r="G601" s="22">
        <v>44746</v>
      </c>
      <c r="H601" s="7">
        <v>1420</v>
      </c>
      <c r="I601" s="25">
        <f>IFERROR(VLOOKUP(A601,Réception!$A$2:$G$2159,7,FALSE),"0")</f>
        <v>1420</v>
      </c>
      <c r="J601">
        <f t="shared" si="18"/>
        <v>1</v>
      </c>
      <c r="K601" s="31">
        <f t="shared" si="19"/>
        <v>1</v>
      </c>
    </row>
    <row r="602" spans="1:11" ht="12" customHeight="1" x14ac:dyDescent="0.2">
      <c r="A602" t="s">
        <v>681</v>
      </c>
      <c r="B602" s="17">
        <v>44728</v>
      </c>
      <c r="C602" s="6" t="s">
        <v>169</v>
      </c>
      <c r="D602" s="7">
        <v>142746514</v>
      </c>
      <c r="E602" s="3">
        <v>5540246176699</v>
      </c>
      <c r="F602" s="3" t="str">
        <f>VLOOKUP(E602,'Catégorie des articles'!$A$2:$E$163,4,FALSE)</f>
        <v>CREMERIE</v>
      </c>
      <c r="G602" s="22">
        <v>44732</v>
      </c>
      <c r="H602" s="7">
        <v>4176</v>
      </c>
      <c r="I602" s="25">
        <f>IFERROR(VLOOKUP(A602,Réception!$A$2:$G$2159,7,FALSE),"0")</f>
        <v>4176</v>
      </c>
      <c r="J602">
        <f t="shared" si="18"/>
        <v>1</v>
      </c>
      <c r="K602" s="31">
        <f t="shared" si="19"/>
        <v>1</v>
      </c>
    </row>
    <row r="603" spans="1:11" ht="12" customHeight="1" x14ac:dyDescent="0.2">
      <c r="A603" t="s">
        <v>682</v>
      </c>
      <c r="B603" s="18">
        <v>44728</v>
      </c>
      <c r="C603" s="6" t="s">
        <v>169</v>
      </c>
      <c r="D603" s="9">
        <v>142746514</v>
      </c>
      <c r="E603" s="3">
        <v>5540246188175</v>
      </c>
      <c r="F603" s="3" t="str">
        <f>VLOOKUP(E603,'Catégorie des articles'!$A$2:$E$163,4,FALSE)</f>
        <v>CREMERIE</v>
      </c>
      <c r="G603" s="23">
        <v>44732</v>
      </c>
      <c r="H603" s="9">
        <v>93</v>
      </c>
      <c r="I603" s="25">
        <f>IFERROR(VLOOKUP(A603,Réception!$A$2:$G$2159,7,FALSE),"0")</f>
        <v>93</v>
      </c>
      <c r="J603">
        <f t="shared" si="18"/>
        <v>1</v>
      </c>
      <c r="K603" s="31">
        <f t="shared" si="19"/>
        <v>1</v>
      </c>
    </row>
    <row r="604" spans="1:11" ht="12" customHeight="1" x14ac:dyDescent="0.2">
      <c r="A604" t="s">
        <v>683</v>
      </c>
      <c r="B604" s="17">
        <v>44728</v>
      </c>
      <c r="C604" s="6" t="s">
        <v>169</v>
      </c>
      <c r="D604" s="7">
        <v>142746515</v>
      </c>
      <c r="E604" s="3">
        <v>5540246171933</v>
      </c>
      <c r="F604" s="3" t="str">
        <f>VLOOKUP(E604,'Catégorie des articles'!$A$2:$E$163,4,FALSE)</f>
        <v>CREMERIE</v>
      </c>
      <c r="G604" s="22">
        <v>44732</v>
      </c>
      <c r="H604" s="7">
        <v>557</v>
      </c>
      <c r="I604" s="25">
        <f>IFERROR(VLOOKUP(A604,Réception!$A$2:$G$2159,7,FALSE),"0")</f>
        <v>557</v>
      </c>
      <c r="J604">
        <f t="shared" si="18"/>
        <v>1</v>
      </c>
      <c r="K604" s="31">
        <f t="shared" si="19"/>
        <v>1</v>
      </c>
    </row>
    <row r="605" spans="1:11" ht="12" customHeight="1" x14ac:dyDescent="0.2">
      <c r="A605" t="s">
        <v>684</v>
      </c>
      <c r="B605" s="17">
        <v>44728</v>
      </c>
      <c r="C605" s="6" t="s">
        <v>169</v>
      </c>
      <c r="D605" s="7">
        <v>142746516</v>
      </c>
      <c r="E605" s="3">
        <v>5540246171759</v>
      </c>
      <c r="F605" s="3" t="str">
        <f>VLOOKUP(E605,'Catégorie des articles'!$A$2:$E$163,4,FALSE)</f>
        <v>MIX LEGUMES</v>
      </c>
      <c r="G605" s="22">
        <v>44735</v>
      </c>
      <c r="H605" s="7">
        <v>2506</v>
      </c>
      <c r="I605" s="25">
        <f>IFERROR(VLOOKUP(A605,Réception!$A$2:$G$2159,7,FALSE),"0")</f>
        <v>2506</v>
      </c>
      <c r="J605">
        <f t="shared" si="18"/>
        <v>1</v>
      </c>
      <c r="K605" s="31">
        <f t="shared" si="19"/>
        <v>1</v>
      </c>
    </row>
    <row r="606" spans="1:11" ht="12" customHeight="1" x14ac:dyDescent="0.2">
      <c r="A606" t="s">
        <v>685</v>
      </c>
      <c r="B606" s="18">
        <v>44728</v>
      </c>
      <c r="C606" s="6" t="s">
        <v>169</v>
      </c>
      <c r="D606" s="9">
        <v>142746516</v>
      </c>
      <c r="E606" s="3">
        <v>5540246177132</v>
      </c>
      <c r="F606" s="3" t="str">
        <f>VLOOKUP(E606,'Catégorie des articles'!$A$2:$E$163,4,FALSE)</f>
        <v>MIX LEGUMES</v>
      </c>
      <c r="G606" s="23">
        <v>44735</v>
      </c>
      <c r="H606" s="9">
        <v>6960</v>
      </c>
      <c r="I606" s="25">
        <f>IFERROR(VLOOKUP(A606,Réception!$A$2:$G$2159,7,FALSE),"0")</f>
        <v>6960</v>
      </c>
      <c r="J606">
        <f t="shared" si="18"/>
        <v>1</v>
      </c>
      <c r="K606" s="31">
        <f t="shared" si="19"/>
        <v>1</v>
      </c>
    </row>
    <row r="607" spans="1:11" ht="12" customHeight="1" x14ac:dyDescent="0.2">
      <c r="A607" t="s">
        <v>686</v>
      </c>
      <c r="B607" s="17">
        <v>44728</v>
      </c>
      <c r="C607" s="6" t="s">
        <v>169</v>
      </c>
      <c r="D607" s="7">
        <v>142746516</v>
      </c>
      <c r="E607" s="3">
        <v>5540246177133</v>
      </c>
      <c r="F607" s="3" t="str">
        <f>VLOOKUP(E607,'Catégorie des articles'!$A$2:$E$163,4,FALSE)</f>
        <v>MIX LEGUMES</v>
      </c>
      <c r="G607" s="22">
        <v>44735</v>
      </c>
      <c r="H607" s="7">
        <v>7796</v>
      </c>
      <c r="I607" s="25">
        <f>IFERROR(VLOOKUP(A607,Réception!$A$2:$G$2159,7,FALSE),"0")</f>
        <v>7796</v>
      </c>
      <c r="J607">
        <f t="shared" si="18"/>
        <v>1</v>
      </c>
      <c r="K607" s="31">
        <f t="shared" si="19"/>
        <v>1</v>
      </c>
    </row>
    <row r="608" spans="1:11" ht="12" customHeight="1" x14ac:dyDescent="0.2">
      <c r="A608" t="s">
        <v>687</v>
      </c>
      <c r="B608" s="17">
        <v>44728</v>
      </c>
      <c r="C608" s="6" t="s">
        <v>169</v>
      </c>
      <c r="D608" s="7">
        <v>142746517</v>
      </c>
      <c r="E608" s="3">
        <v>5540246183562</v>
      </c>
      <c r="F608" s="3" t="str">
        <f>VLOOKUP(E608,'Catégorie des articles'!$A$2:$E$163,4,FALSE)</f>
        <v>MIX LEGUMES</v>
      </c>
      <c r="G608" s="22">
        <v>44732</v>
      </c>
      <c r="H608" s="7">
        <v>12528</v>
      </c>
      <c r="I608" s="25">
        <f>IFERROR(VLOOKUP(A608,Réception!$A$2:$G$2159,7,FALSE),"0")</f>
        <v>12528</v>
      </c>
      <c r="J608">
        <f t="shared" si="18"/>
        <v>1</v>
      </c>
      <c r="K608" s="31">
        <f t="shared" si="19"/>
        <v>1</v>
      </c>
    </row>
    <row r="609" spans="1:11" ht="12" customHeight="1" x14ac:dyDescent="0.2">
      <c r="A609" t="s">
        <v>688</v>
      </c>
      <c r="B609" s="17">
        <v>44728</v>
      </c>
      <c r="C609" s="6" t="s">
        <v>169</v>
      </c>
      <c r="D609" s="7">
        <v>142746524</v>
      </c>
      <c r="E609" s="3">
        <v>5540246181061</v>
      </c>
      <c r="F609" s="3" t="str">
        <f>VLOOKUP(E609,'Catégorie des articles'!$A$2:$E$163,4,FALSE)</f>
        <v>VOLAILLE</v>
      </c>
      <c r="G609" s="22">
        <v>44740</v>
      </c>
      <c r="H609" s="7">
        <v>3308</v>
      </c>
      <c r="I609" s="25">
        <f>IFERROR(VLOOKUP(A609,Réception!$A$2:$G$2159,7,FALSE),"0")</f>
        <v>3308</v>
      </c>
      <c r="J609">
        <f t="shared" si="18"/>
        <v>1</v>
      </c>
      <c r="K609" s="31">
        <f t="shared" si="19"/>
        <v>1</v>
      </c>
    </row>
    <row r="610" spans="1:11" ht="12" customHeight="1" x14ac:dyDescent="0.2">
      <c r="A610" t="s">
        <v>689</v>
      </c>
      <c r="B610" s="18">
        <v>44728</v>
      </c>
      <c r="C610" s="6" t="s">
        <v>169</v>
      </c>
      <c r="D610" s="9">
        <v>142746524</v>
      </c>
      <c r="E610" s="3">
        <v>5540246183547</v>
      </c>
      <c r="F610" s="3" t="str">
        <f>VLOOKUP(E610,'Catégorie des articles'!$A$2:$E$163,4,FALSE)</f>
        <v>VOLAILLE</v>
      </c>
      <c r="G610" s="23">
        <v>44740</v>
      </c>
      <c r="H610" s="9">
        <v>1114</v>
      </c>
      <c r="I610" s="25">
        <f>IFERROR(VLOOKUP(A610,Réception!$A$2:$G$2159,7,FALSE),"0")</f>
        <v>1114</v>
      </c>
      <c r="J610">
        <f t="shared" si="18"/>
        <v>1</v>
      </c>
      <c r="K610" s="31">
        <f t="shared" si="19"/>
        <v>1</v>
      </c>
    </row>
    <row r="611" spans="1:11" ht="12" customHeight="1" x14ac:dyDescent="0.2">
      <c r="A611" t="s">
        <v>690</v>
      </c>
      <c r="B611" s="17">
        <v>44728</v>
      </c>
      <c r="C611" s="6" t="s">
        <v>169</v>
      </c>
      <c r="D611" s="7">
        <v>142746524</v>
      </c>
      <c r="E611" s="3">
        <v>5540246185278</v>
      </c>
      <c r="F611" s="3" t="str">
        <f>VLOOKUP(E611,'Catégorie des articles'!$A$2:$E$163,4,FALSE)</f>
        <v>VOLAILLE</v>
      </c>
      <c r="G611" s="22">
        <v>44740</v>
      </c>
      <c r="H611" s="7">
        <v>2239</v>
      </c>
      <c r="I611" s="25">
        <f>IFERROR(VLOOKUP(A611,Réception!$A$2:$G$2159,7,FALSE),"0")</f>
        <v>2239</v>
      </c>
      <c r="J611">
        <f t="shared" si="18"/>
        <v>1</v>
      </c>
      <c r="K611" s="31">
        <f t="shared" si="19"/>
        <v>1</v>
      </c>
    </row>
    <row r="612" spans="1:11" ht="12" customHeight="1" x14ac:dyDescent="0.2">
      <c r="A612" t="s">
        <v>691</v>
      </c>
      <c r="B612" s="17">
        <v>44731</v>
      </c>
      <c r="C612" s="6" t="s">
        <v>169</v>
      </c>
      <c r="D612" s="7">
        <v>142746542</v>
      </c>
      <c r="E612" s="3">
        <v>5540246192907</v>
      </c>
      <c r="F612" s="3" t="str">
        <f>VLOOKUP(E612,'Catégorie des articles'!$A$2:$E$163,4,FALSE)</f>
        <v>VOLAILLE</v>
      </c>
      <c r="G612" s="22">
        <v>44731</v>
      </c>
      <c r="H612" s="7">
        <v>2228</v>
      </c>
      <c r="I612" s="25">
        <f>IFERROR(VLOOKUP(A612,Réception!$A$2:$G$2159,7,FALSE),"0")</f>
        <v>2228</v>
      </c>
      <c r="J612">
        <f t="shared" si="18"/>
        <v>1</v>
      </c>
      <c r="K612" s="31">
        <f t="shared" si="19"/>
        <v>1</v>
      </c>
    </row>
    <row r="613" spans="1:11" ht="12" customHeight="1" x14ac:dyDescent="0.2">
      <c r="A613" t="s">
        <v>692</v>
      </c>
      <c r="B613" s="17">
        <v>44731</v>
      </c>
      <c r="C613" s="6" t="s">
        <v>169</v>
      </c>
      <c r="D613" s="7">
        <v>142746545</v>
      </c>
      <c r="E613" s="3">
        <v>5540246171933</v>
      </c>
      <c r="F613" s="3" t="str">
        <f>VLOOKUP(E613,'Catégorie des articles'!$A$2:$E$163,4,FALSE)</f>
        <v>CREMERIE</v>
      </c>
      <c r="G613" s="22">
        <v>44733</v>
      </c>
      <c r="H613" s="7">
        <v>557</v>
      </c>
      <c r="I613" s="25">
        <f>IFERROR(VLOOKUP(A613,Réception!$A$2:$G$2159,7,FALSE),"0")</f>
        <v>557</v>
      </c>
      <c r="J613">
        <f t="shared" si="18"/>
        <v>1</v>
      </c>
      <c r="K613" s="31">
        <f t="shared" si="19"/>
        <v>1</v>
      </c>
    </row>
    <row r="614" spans="1:11" ht="12" customHeight="1" x14ac:dyDescent="0.2">
      <c r="A614" t="s">
        <v>693</v>
      </c>
      <c r="B614" s="18">
        <v>44731</v>
      </c>
      <c r="C614" s="6" t="s">
        <v>169</v>
      </c>
      <c r="D614" s="9">
        <v>142746545</v>
      </c>
      <c r="E614" s="3">
        <v>5540246176294</v>
      </c>
      <c r="F614" s="3" t="str">
        <f>VLOOKUP(E614,'Catégorie des articles'!$A$2:$E$163,4,FALSE)</f>
        <v>CREMERIE</v>
      </c>
      <c r="G614" s="23">
        <v>44733</v>
      </c>
      <c r="H614" s="9">
        <v>2970</v>
      </c>
      <c r="I614" s="25">
        <f>IFERROR(VLOOKUP(A614,Réception!$A$2:$G$2159,7,FALSE),"0")</f>
        <v>2970</v>
      </c>
      <c r="J614">
        <f t="shared" si="18"/>
        <v>1</v>
      </c>
      <c r="K614" s="31">
        <f t="shared" si="19"/>
        <v>1</v>
      </c>
    </row>
    <row r="615" spans="1:11" ht="12" customHeight="1" x14ac:dyDescent="0.2">
      <c r="A615" t="s">
        <v>694</v>
      </c>
      <c r="B615" s="17">
        <v>44731</v>
      </c>
      <c r="C615" s="6" t="s">
        <v>169</v>
      </c>
      <c r="D615" s="7">
        <v>142746545</v>
      </c>
      <c r="E615" s="3">
        <v>5540246176295</v>
      </c>
      <c r="F615" s="3" t="str">
        <f>VLOOKUP(E615,'Catégorie des articles'!$A$2:$E$163,4,FALSE)</f>
        <v>CREMERIE</v>
      </c>
      <c r="G615" s="22">
        <v>44733</v>
      </c>
      <c r="H615" s="7">
        <v>7424</v>
      </c>
      <c r="I615" s="25">
        <f>IFERROR(VLOOKUP(A615,Réception!$A$2:$G$2159,7,FALSE),"0")</f>
        <v>7424</v>
      </c>
      <c r="J615">
        <f t="shared" si="18"/>
        <v>1</v>
      </c>
      <c r="K615" s="31">
        <f t="shared" si="19"/>
        <v>1</v>
      </c>
    </row>
    <row r="616" spans="1:11" ht="12" customHeight="1" x14ac:dyDescent="0.2">
      <c r="A616" t="s">
        <v>695</v>
      </c>
      <c r="B616" s="18">
        <v>44731</v>
      </c>
      <c r="C616" s="6" t="s">
        <v>169</v>
      </c>
      <c r="D616" s="9">
        <v>142746545</v>
      </c>
      <c r="E616" s="3">
        <v>5540246187987</v>
      </c>
      <c r="F616" s="3" t="str">
        <f>VLOOKUP(E616,'Catégorie des articles'!$A$2:$E$163,4,FALSE)</f>
        <v>CREMERIE</v>
      </c>
      <c r="G616" s="23">
        <v>44733</v>
      </c>
      <c r="H616" s="9">
        <v>2228</v>
      </c>
      <c r="I616" s="25">
        <f>IFERROR(VLOOKUP(A616,Réception!$A$2:$G$2159,7,FALSE),"0")</f>
        <v>2228</v>
      </c>
      <c r="J616">
        <f t="shared" si="18"/>
        <v>1</v>
      </c>
      <c r="K616" s="31">
        <f t="shared" si="19"/>
        <v>1</v>
      </c>
    </row>
    <row r="617" spans="1:11" ht="12" customHeight="1" x14ac:dyDescent="0.2">
      <c r="A617" t="s">
        <v>696</v>
      </c>
      <c r="B617" s="17">
        <v>44731</v>
      </c>
      <c r="C617" s="6" t="s">
        <v>169</v>
      </c>
      <c r="D617" s="7">
        <v>142746545</v>
      </c>
      <c r="E617" s="3">
        <v>5540246188200</v>
      </c>
      <c r="F617" s="3" t="str">
        <f>VLOOKUP(E617,'Catégorie des articles'!$A$2:$E$163,4,FALSE)</f>
        <v>CREMERIE</v>
      </c>
      <c r="G617" s="22">
        <v>44733</v>
      </c>
      <c r="H617" s="7">
        <v>743</v>
      </c>
      <c r="I617" s="25">
        <f>IFERROR(VLOOKUP(A617,Réception!$A$2:$G$2159,7,FALSE),"0")</f>
        <v>743</v>
      </c>
      <c r="J617">
        <f t="shared" si="18"/>
        <v>1</v>
      </c>
      <c r="K617" s="31">
        <f t="shared" si="19"/>
        <v>1</v>
      </c>
    </row>
    <row r="618" spans="1:11" ht="12" customHeight="1" x14ac:dyDescent="0.2">
      <c r="A618" t="s">
        <v>697</v>
      </c>
      <c r="B618" s="17">
        <v>44731</v>
      </c>
      <c r="C618" s="6" t="s">
        <v>169</v>
      </c>
      <c r="D618" s="7">
        <v>142746546</v>
      </c>
      <c r="E618" s="3">
        <v>5540246176699</v>
      </c>
      <c r="F618" s="3" t="str">
        <f>VLOOKUP(E618,'Catégorie des articles'!$A$2:$E$163,4,FALSE)</f>
        <v>CREMERIE</v>
      </c>
      <c r="G618" s="22">
        <v>44733</v>
      </c>
      <c r="H618" s="7">
        <v>4176</v>
      </c>
      <c r="I618" s="25">
        <f>IFERROR(VLOOKUP(A618,Réception!$A$2:$G$2159,7,FALSE),"0")</f>
        <v>4176</v>
      </c>
      <c r="J618">
        <f t="shared" si="18"/>
        <v>1</v>
      </c>
      <c r="K618" s="31">
        <f t="shared" si="19"/>
        <v>1</v>
      </c>
    </row>
    <row r="619" spans="1:11" ht="12" customHeight="1" x14ac:dyDescent="0.2">
      <c r="A619" t="s">
        <v>698</v>
      </c>
      <c r="B619" s="17">
        <v>44732</v>
      </c>
      <c r="C619" s="6" t="s">
        <v>169</v>
      </c>
      <c r="D619" s="7">
        <v>142746569</v>
      </c>
      <c r="E619" s="3">
        <v>5540246172978</v>
      </c>
      <c r="F619" s="3" t="str">
        <f>VLOOKUP(E619,'Catégorie des articles'!$A$2:$E$163,4,FALSE)</f>
        <v>CREMERIE</v>
      </c>
      <c r="G619" s="22">
        <v>44734</v>
      </c>
      <c r="H619" s="7">
        <v>836</v>
      </c>
      <c r="I619" s="25">
        <f>IFERROR(VLOOKUP(A619,Réception!$A$2:$G$2159,7,FALSE),"0")</f>
        <v>836</v>
      </c>
      <c r="J619">
        <f t="shared" si="18"/>
        <v>1</v>
      </c>
      <c r="K619" s="31">
        <f t="shared" si="19"/>
        <v>1</v>
      </c>
    </row>
    <row r="620" spans="1:11" ht="12" customHeight="1" x14ac:dyDescent="0.2">
      <c r="A620" t="s">
        <v>699</v>
      </c>
      <c r="B620" s="17">
        <v>44732</v>
      </c>
      <c r="C620" s="6" t="s">
        <v>169</v>
      </c>
      <c r="D620" s="7">
        <v>142746570</v>
      </c>
      <c r="E620" s="3">
        <v>5540246176295</v>
      </c>
      <c r="F620" s="3" t="str">
        <f>VLOOKUP(E620,'Catégorie des articles'!$A$2:$E$163,4,FALSE)</f>
        <v>CREMERIE</v>
      </c>
      <c r="G620" s="22">
        <v>44734</v>
      </c>
      <c r="H620" s="7">
        <v>7424</v>
      </c>
      <c r="I620" s="25">
        <f>IFERROR(VLOOKUP(A620,Réception!$A$2:$G$2159,7,FALSE),"0")</f>
        <v>7424</v>
      </c>
      <c r="J620">
        <f t="shared" si="18"/>
        <v>1</v>
      </c>
      <c r="K620" s="31">
        <f t="shared" si="19"/>
        <v>1</v>
      </c>
    </row>
    <row r="621" spans="1:11" ht="12" customHeight="1" x14ac:dyDescent="0.2">
      <c r="A621" t="s">
        <v>700</v>
      </c>
      <c r="B621" s="17">
        <v>44732</v>
      </c>
      <c r="C621" s="6" t="s">
        <v>169</v>
      </c>
      <c r="D621" s="7">
        <v>142746570</v>
      </c>
      <c r="E621" s="3">
        <v>5540246187987</v>
      </c>
      <c r="F621" s="3" t="str">
        <f>VLOOKUP(E621,'Catégorie des articles'!$A$2:$E$163,4,FALSE)</f>
        <v>CREMERIE</v>
      </c>
      <c r="G621" s="22">
        <v>44734</v>
      </c>
      <c r="H621" s="7">
        <v>2228</v>
      </c>
      <c r="I621" s="25">
        <f>IFERROR(VLOOKUP(A621,Réception!$A$2:$G$2159,7,FALSE),"0")</f>
        <v>2228</v>
      </c>
      <c r="J621">
        <f t="shared" si="18"/>
        <v>1</v>
      </c>
      <c r="K621" s="31">
        <f t="shared" si="19"/>
        <v>1</v>
      </c>
    </row>
    <row r="622" spans="1:11" ht="12" customHeight="1" x14ac:dyDescent="0.2">
      <c r="A622" t="s">
        <v>701</v>
      </c>
      <c r="B622" s="18">
        <v>44732</v>
      </c>
      <c r="C622" s="6" t="s">
        <v>169</v>
      </c>
      <c r="D622" s="9">
        <v>142746570</v>
      </c>
      <c r="E622" s="3">
        <v>5540246188200</v>
      </c>
      <c r="F622" s="3" t="str">
        <f>VLOOKUP(E622,'Catégorie des articles'!$A$2:$E$163,4,FALSE)</f>
        <v>CREMERIE</v>
      </c>
      <c r="G622" s="23">
        <v>44734</v>
      </c>
      <c r="H622" s="9">
        <v>743</v>
      </c>
      <c r="I622" s="25">
        <f>IFERROR(VLOOKUP(A622,Réception!$A$2:$G$2159,7,FALSE),"0")</f>
        <v>743</v>
      </c>
      <c r="J622">
        <f t="shared" si="18"/>
        <v>1</v>
      </c>
      <c r="K622" s="31">
        <f t="shared" si="19"/>
        <v>1</v>
      </c>
    </row>
    <row r="623" spans="1:11" ht="12" customHeight="1" x14ac:dyDescent="0.2">
      <c r="A623" t="s">
        <v>2205</v>
      </c>
      <c r="B623" s="17">
        <v>44732</v>
      </c>
      <c r="C623" s="6" t="s">
        <v>170</v>
      </c>
      <c r="D623" s="7">
        <v>142746575</v>
      </c>
      <c r="E623" s="3">
        <v>5540246170256</v>
      </c>
      <c r="F623" s="3" t="str">
        <f>VLOOKUP(E623,'Catégorie des articles'!$A$2:$E$163,4,FALSE)</f>
        <v>BOULANGERIE</v>
      </c>
      <c r="G623" s="22">
        <v>44747</v>
      </c>
      <c r="H623" s="7">
        <v>2998</v>
      </c>
      <c r="I623" s="25">
        <f>IFERROR(VLOOKUP(A623,Réception!$A$2:$G$2159,7,FALSE),"0")</f>
        <v>2998</v>
      </c>
      <c r="J623">
        <f t="shared" si="18"/>
        <v>1</v>
      </c>
      <c r="K623" s="31">
        <f t="shared" si="19"/>
        <v>1</v>
      </c>
    </row>
    <row r="624" spans="1:11" ht="12" customHeight="1" x14ac:dyDescent="0.2">
      <c r="A624" t="s">
        <v>2206</v>
      </c>
      <c r="B624" s="18">
        <v>44732</v>
      </c>
      <c r="C624" s="6" t="s">
        <v>170</v>
      </c>
      <c r="D624" s="9">
        <v>142746575</v>
      </c>
      <c r="E624" s="3">
        <v>5540246171888</v>
      </c>
      <c r="F624" s="3" t="str">
        <f>VLOOKUP(E624,'Catégorie des articles'!$A$2:$E$163,4,FALSE)</f>
        <v>BOULANGERIE</v>
      </c>
      <c r="G624" s="23">
        <v>44747</v>
      </c>
      <c r="H624" s="9">
        <v>650</v>
      </c>
      <c r="I624" s="25">
        <f>IFERROR(VLOOKUP(A624,Réception!$A$2:$G$2159,7,FALSE),"0")</f>
        <v>650</v>
      </c>
      <c r="J624">
        <f t="shared" si="18"/>
        <v>1</v>
      </c>
      <c r="K624" s="31">
        <f t="shared" si="19"/>
        <v>1</v>
      </c>
    </row>
    <row r="625" spans="1:11" ht="12" customHeight="1" x14ac:dyDescent="0.2">
      <c r="A625" t="s">
        <v>702</v>
      </c>
      <c r="B625" s="18">
        <v>44733</v>
      </c>
      <c r="C625" s="6" t="s">
        <v>169</v>
      </c>
      <c r="D625" s="9">
        <v>142746588</v>
      </c>
      <c r="E625" s="3">
        <v>5540246172978</v>
      </c>
      <c r="F625" s="3" t="str">
        <f>VLOOKUP(E625,'Catégorie des articles'!$A$2:$E$163,4,FALSE)</f>
        <v>CREMERIE</v>
      </c>
      <c r="G625" s="23">
        <v>44735</v>
      </c>
      <c r="H625" s="9">
        <v>418</v>
      </c>
      <c r="I625" s="25">
        <f>IFERROR(VLOOKUP(A625,Réception!$A$2:$G$2159,7,FALSE),"0")</f>
        <v>418</v>
      </c>
      <c r="J625">
        <f t="shared" si="18"/>
        <v>1</v>
      </c>
      <c r="K625" s="31">
        <f t="shared" si="19"/>
        <v>1</v>
      </c>
    </row>
    <row r="626" spans="1:11" ht="12" customHeight="1" x14ac:dyDescent="0.2">
      <c r="A626" t="s">
        <v>703</v>
      </c>
      <c r="B626" s="17">
        <v>44733</v>
      </c>
      <c r="C626" s="6" t="s">
        <v>169</v>
      </c>
      <c r="D626" s="7">
        <v>142746588</v>
      </c>
      <c r="E626" s="3">
        <v>5540246174174</v>
      </c>
      <c r="F626" s="3" t="str">
        <f>VLOOKUP(E626,'Catégorie des articles'!$A$2:$E$163,4,FALSE)</f>
        <v>CREMERIE</v>
      </c>
      <c r="G626" s="22">
        <v>44735</v>
      </c>
      <c r="H626" s="7">
        <v>232</v>
      </c>
      <c r="I626" s="25">
        <f>IFERROR(VLOOKUP(A626,Réception!$A$2:$G$2159,7,FALSE),"0")</f>
        <v>232</v>
      </c>
      <c r="J626">
        <f t="shared" si="18"/>
        <v>1</v>
      </c>
      <c r="K626" s="31">
        <f t="shared" si="19"/>
        <v>1</v>
      </c>
    </row>
    <row r="627" spans="1:11" ht="12" customHeight="1" x14ac:dyDescent="0.2">
      <c r="A627" t="s">
        <v>704</v>
      </c>
      <c r="B627" s="17">
        <v>44733</v>
      </c>
      <c r="C627" s="6" t="s">
        <v>169</v>
      </c>
      <c r="D627" s="7">
        <v>142746588</v>
      </c>
      <c r="E627" s="3">
        <v>5540246176699</v>
      </c>
      <c r="F627" s="3" t="str">
        <f>VLOOKUP(E627,'Catégorie des articles'!$A$2:$E$163,4,FALSE)</f>
        <v>CREMERIE</v>
      </c>
      <c r="G627" s="22">
        <v>44735</v>
      </c>
      <c r="H627" s="7">
        <v>4176</v>
      </c>
      <c r="I627" s="25">
        <f>IFERROR(VLOOKUP(A627,Réception!$A$2:$G$2159,7,FALSE),"0")</f>
        <v>4176</v>
      </c>
      <c r="J627">
        <f t="shared" si="18"/>
        <v>1</v>
      </c>
      <c r="K627" s="31">
        <f t="shared" si="19"/>
        <v>1</v>
      </c>
    </row>
    <row r="628" spans="1:11" ht="12" customHeight="1" x14ac:dyDescent="0.2">
      <c r="A628" t="s">
        <v>705</v>
      </c>
      <c r="B628" s="18">
        <v>44733</v>
      </c>
      <c r="C628" s="6" t="s">
        <v>169</v>
      </c>
      <c r="D628" s="9">
        <v>142746588</v>
      </c>
      <c r="E628" s="3">
        <v>5540246188175</v>
      </c>
      <c r="F628" s="3" t="str">
        <f>VLOOKUP(E628,'Catégorie des articles'!$A$2:$E$163,4,FALSE)</f>
        <v>CREMERIE</v>
      </c>
      <c r="G628" s="23">
        <v>44735</v>
      </c>
      <c r="H628" s="9">
        <v>93</v>
      </c>
      <c r="I628" s="25">
        <f>IFERROR(VLOOKUP(A628,Réception!$A$2:$G$2159,7,FALSE),"0")</f>
        <v>93</v>
      </c>
      <c r="J628">
        <f t="shared" si="18"/>
        <v>1</v>
      </c>
      <c r="K628" s="31">
        <f t="shared" si="19"/>
        <v>1</v>
      </c>
    </row>
    <row r="629" spans="1:11" ht="12" customHeight="1" x14ac:dyDescent="0.2">
      <c r="A629" t="s">
        <v>706</v>
      </c>
      <c r="B629" s="17">
        <v>44733</v>
      </c>
      <c r="C629" s="6" t="s">
        <v>169</v>
      </c>
      <c r="D629" s="7">
        <v>142746590</v>
      </c>
      <c r="E629" s="3">
        <v>5540246176295</v>
      </c>
      <c r="F629" s="3" t="str">
        <f>VLOOKUP(E629,'Catégorie des articles'!$A$2:$E$163,4,FALSE)</f>
        <v>CREMERIE</v>
      </c>
      <c r="G629" s="22">
        <v>44735</v>
      </c>
      <c r="H629" s="7">
        <v>7424</v>
      </c>
      <c r="I629" s="25">
        <f>IFERROR(VLOOKUP(A629,Réception!$A$2:$G$2159,7,FALSE),"0")</f>
        <v>7424</v>
      </c>
      <c r="J629">
        <f t="shared" si="18"/>
        <v>1</v>
      </c>
      <c r="K629" s="31">
        <f t="shared" si="19"/>
        <v>1</v>
      </c>
    </row>
    <row r="630" spans="1:11" ht="12" customHeight="1" x14ac:dyDescent="0.2">
      <c r="A630" t="s">
        <v>707</v>
      </c>
      <c r="B630" s="17">
        <v>44733</v>
      </c>
      <c r="C630" s="6" t="s">
        <v>169</v>
      </c>
      <c r="D630" s="7">
        <v>142746590</v>
      </c>
      <c r="E630" s="3">
        <v>5540246187987</v>
      </c>
      <c r="F630" s="3" t="str">
        <f>VLOOKUP(E630,'Catégorie des articles'!$A$2:$E$163,4,FALSE)</f>
        <v>CREMERIE</v>
      </c>
      <c r="G630" s="22">
        <v>44735</v>
      </c>
      <c r="H630" s="7">
        <v>4455</v>
      </c>
      <c r="I630" s="25">
        <f>IFERROR(VLOOKUP(A630,Réception!$A$2:$G$2159,7,FALSE),"0")</f>
        <v>4455</v>
      </c>
      <c r="J630">
        <f t="shared" si="18"/>
        <v>1</v>
      </c>
      <c r="K630" s="31">
        <f t="shared" si="19"/>
        <v>1</v>
      </c>
    </row>
    <row r="631" spans="1:11" ht="12" customHeight="1" x14ac:dyDescent="0.2">
      <c r="A631" t="s">
        <v>708</v>
      </c>
      <c r="B631" s="18">
        <v>44733</v>
      </c>
      <c r="C631" s="6" t="s">
        <v>169</v>
      </c>
      <c r="D631" s="9">
        <v>142746590</v>
      </c>
      <c r="E631" s="3">
        <v>5540246188200</v>
      </c>
      <c r="F631" s="3" t="str">
        <f>VLOOKUP(E631,'Catégorie des articles'!$A$2:$E$163,4,FALSE)</f>
        <v>CREMERIE</v>
      </c>
      <c r="G631" s="23">
        <v>44735</v>
      </c>
      <c r="H631" s="9">
        <v>743</v>
      </c>
      <c r="I631" s="25">
        <f>IFERROR(VLOOKUP(A631,Réception!$A$2:$G$2159,7,FALSE),"0")</f>
        <v>743</v>
      </c>
      <c r="J631">
        <f t="shared" si="18"/>
        <v>1</v>
      </c>
      <c r="K631" s="31">
        <f t="shared" si="19"/>
        <v>1</v>
      </c>
    </row>
    <row r="632" spans="1:11" ht="12" customHeight="1" x14ac:dyDescent="0.2">
      <c r="A632" t="s">
        <v>709</v>
      </c>
      <c r="B632" s="18">
        <v>44734</v>
      </c>
      <c r="C632" s="6" t="s">
        <v>169</v>
      </c>
      <c r="D632" s="9">
        <v>142746606</v>
      </c>
      <c r="E632" s="3">
        <v>5540246172978</v>
      </c>
      <c r="F632" s="3" t="str">
        <f>VLOOKUP(E632,'Catégorie des articles'!$A$2:$E$163,4,FALSE)</f>
        <v>CREMERIE</v>
      </c>
      <c r="G632" s="23">
        <v>44738</v>
      </c>
      <c r="H632" s="9">
        <v>418</v>
      </c>
      <c r="I632" s="25">
        <f>IFERROR(VLOOKUP(A632,Réception!$A$2:$G$2159,7,FALSE),"0")</f>
        <v>418</v>
      </c>
      <c r="J632">
        <f t="shared" si="18"/>
        <v>1</v>
      </c>
      <c r="K632" s="31">
        <f t="shared" si="19"/>
        <v>1</v>
      </c>
    </row>
    <row r="633" spans="1:11" ht="12" customHeight="1" x14ac:dyDescent="0.2">
      <c r="A633" t="s">
        <v>710</v>
      </c>
      <c r="B633" s="17">
        <v>44734</v>
      </c>
      <c r="C633" s="6" t="s">
        <v>169</v>
      </c>
      <c r="D633" s="7">
        <v>142746606</v>
      </c>
      <c r="E633" s="3">
        <v>5540246174174</v>
      </c>
      <c r="F633" s="3" t="str">
        <f>VLOOKUP(E633,'Catégorie des articles'!$A$2:$E$163,4,FALSE)</f>
        <v>CREMERIE</v>
      </c>
      <c r="G633" s="22">
        <v>44738</v>
      </c>
      <c r="H633" s="7">
        <v>232</v>
      </c>
      <c r="I633" s="25">
        <f>IFERROR(VLOOKUP(A633,Réception!$A$2:$G$2159,7,FALSE),"0")</f>
        <v>232</v>
      </c>
      <c r="J633">
        <f t="shared" si="18"/>
        <v>1</v>
      </c>
      <c r="K633" s="31">
        <f t="shared" si="19"/>
        <v>1</v>
      </c>
    </row>
    <row r="634" spans="1:11" ht="12" customHeight="1" x14ac:dyDescent="0.2">
      <c r="A634" t="s">
        <v>711</v>
      </c>
      <c r="B634" s="18">
        <v>44734</v>
      </c>
      <c r="C634" s="6" t="s">
        <v>169</v>
      </c>
      <c r="D634" s="9">
        <v>142746608</v>
      </c>
      <c r="E634" s="3">
        <v>5540246171933</v>
      </c>
      <c r="F634" s="3" t="str">
        <f>VLOOKUP(E634,'Catégorie des articles'!$A$2:$E$163,4,FALSE)</f>
        <v>CREMERIE</v>
      </c>
      <c r="G634" s="23">
        <v>44738</v>
      </c>
      <c r="H634" s="9">
        <v>279</v>
      </c>
      <c r="I634" s="25">
        <f>IFERROR(VLOOKUP(A634,Réception!$A$2:$G$2159,7,FALSE),"0")</f>
        <v>279</v>
      </c>
      <c r="J634">
        <f t="shared" si="18"/>
        <v>1</v>
      </c>
      <c r="K634" s="31">
        <f t="shared" si="19"/>
        <v>1</v>
      </c>
    </row>
    <row r="635" spans="1:11" ht="12" customHeight="1" x14ac:dyDescent="0.2">
      <c r="A635" t="s">
        <v>712</v>
      </c>
      <c r="B635" s="17">
        <v>44734</v>
      </c>
      <c r="C635" s="6" t="s">
        <v>169</v>
      </c>
      <c r="D635" s="7">
        <v>142746608</v>
      </c>
      <c r="E635" s="3">
        <v>5540246176294</v>
      </c>
      <c r="F635" s="3" t="str">
        <f>VLOOKUP(E635,'Catégorie des articles'!$A$2:$E$163,4,FALSE)</f>
        <v>CREMERIE</v>
      </c>
      <c r="G635" s="22">
        <v>44738</v>
      </c>
      <c r="H635" s="7">
        <v>1485</v>
      </c>
      <c r="I635" s="25">
        <f>IFERROR(VLOOKUP(A635,Réception!$A$2:$G$2159,7,FALSE),"0")</f>
        <v>1485</v>
      </c>
      <c r="J635">
        <f t="shared" si="18"/>
        <v>1</v>
      </c>
      <c r="K635" s="31">
        <f t="shared" si="19"/>
        <v>1</v>
      </c>
    </row>
    <row r="636" spans="1:11" ht="12" customHeight="1" x14ac:dyDescent="0.2">
      <c r="A636" t="s">
        <v>713</v>
      </c>
      <c r="B636" s="18">
        <v>44734</v>
      </c>
      <c r="C636" s="6" t="s">
        <v>169</v>
      </c>
      <c r="D636" s="9">
        <v>142746608</v>
      </c>
      <c r="E636" s="3">
        <v>5540246176295</v>
      </c>
      <c r="F636" s="3" t="str">
        <f>VLOOKUP(E636,'Catégorie des articles'!$A$2:$E$163,4,FALSE)</f>
        <v>CREMERIE</v>
      </c>
      <c r="G636" s="23">
        <v>44738</v>
      </c>
      <c r="H636" s="9">
        <v>7424</v>
      </c>
      <c r="I636" s="25">
        <f>IFERROR(VLOOKUP(A636,Réception!$A$2:$G$2159,7,FALSE),"0")</f>
        <v>7424</v>
      </c>
      <c r="J636">
        <f t="shared" si="18"/>
        <v>1</v>
      </c>
      <c r="K636" s="31">
        <f t="shared" si="19"/>
        <v>1</v>
      </c>
    </row>
    <row r="637" spans="1:11" ht="12" customHeight="1" x14ac:dyDescent="0.2">
      <c r="A637" t="s">
        <v>714</v>
      </c>
      <c r="B637" s="17">
        <v>44734</v>
      </c>
      <c r="C637" s="6" t="s">
        <v>169</v>
      </c>
      <c r="D637" s="7">
        <v>142746608</v>
      </c>
      <c r="E637" s="3">
        <v>5540246187987</v>
      </c>
      <c r="F637" s="3" t="str">
        <f>VLOOKUP(E637,'Catégorie des articles'!$A$2:$E$163,4,FALSE)</f>
        <v>CREMERIE</v>
      </c>
      <c r="G637" s="22">
        <v>44738</v>
      </c>
      <c r="H637" s="7">
        <v>2228</v>
      </c>
      <c r="I637" s="25">
        <f>IFERROR(VLOOKUP(A637,Réception!$A$2:$G$2159,7,FALSE),"0")</f>
        <v>2228</v>
      </c>
      <c r="J637">
        <f t="shared" si="18"/>
        <v>1</v>
      </c>
      <c r="K637" s="31">
        <f t="shared" si="19"/>
        <v>1</v>
      </c>
    </row>
    <row r="638" spans="1:11" ht="12" customHeight="1" x14ac:dyDescent="0.2">
      <c r="A638" t="s">
        <v>715</v>
      </c>
      <c r="B638" s="18">
        <v>44734</v>
      </c>
      <c r="C638" s="6" t="s">
        <v>169</v>
      </c>
      <c r="D638" s="9">
        <v>142746611</v>
      </c>
      <c r="E638" s="3">
        <v>5540246185429</v>
      </c>
      <c r="F638" s="3" t="str">
        <f>VLOOKUP(E638,'Catégorie des articles'!$A$2:$E$163,4,FALSE)</f>
        <v>CREMERIE</v>
      </c>
      <c r="G638" s="23">
        <v>44739</v>
      </c>
      <c r="H638" s="9">
        <v>140</v>
      </c>
      <c r="I638" s="25">
        <f>IFERROR(VLOOKUP(A638,Réception!$A$2:$G$2159,7,FALSE),"0")</f>
        <v>140</v>
      </c>
      <c r="J638">
        <f t="shared" si="18"/>
        <v>1</v>
      </c>
      <c r="K638" s="31">
        <f t="shared" si="19"/>
        <v>1</v>
      </c>
    </row>
    <row r="639" spans="1:11" ht="12" customHeight="1" x14ac:dyDescent="0.2">
      <c r="A639" t="s">
        <v>716</v>
      </c>
      <c r="B639" s="17">
        <v>44734</v>
      </c>
      <c r="C639" s="6" t="s">
        <v>169</v>
      </c>
      <c r="D639" s="7">
        <v>142746611</v>
      </c>
      <c r="E639" s="3">
        <v>5540246186325</v>
      </c>
      <c r="F639" s="3" t="str">
        <f>VLOOKUP(E639,'Catégorie des articles'!$A$2:$E$163,4,FALSE)</f>
        <v>CREMERIE</v>
      </c>
      <c r="G639" s="22">
        <v>44739</v>
      </c>
      <c r="H639" s="7">
        <v>140</v>
      </c>
      <c r="I639" s="25">
        <f>IFERROR(VLOOKUP(A639,Réception!$A$2:$G$2159,7,FALSE),"0")</f>
        <v>140</v>
      </c>
      <c r="J639">
        <f t="shared" si="18"/>
        <v>1</v>
      </c>
      <c r="K639" s="31">
        <f t="shared" si="19"/>
        <v>1</v>
      </c>
    </row>
    <row r="640" spans="1:11" ht="12" customHeight="1" x14ac:dyDescent="0.2">
      <c r="A640" t="s">
        <v>717</v>
      </c>
      <c r="B640" s="18">
        <v>44734</v>
      </c>
      <c r="C640" s="6" t="s">
        <v>169</v>
      </c>
      <c r="D640" s="9">
        <v>142746612</v>
      </c>
      <c r="E640" s="3">
        <v>5540246174095</v>
      </c>
      <c r="F640" s="3" t="str">
        <f>VLOOKUP(E640,'Catégorie des articles'!$A$2:$E$163,4,FALSE)</f>
        <v>CREMERIE</v>
      </c>
      <c r="G640" s="23">
        <v>44741</v>
      </c>
      <c r="H640" s="9">
        <v>140</v>
      </c>
      <c r="I640" s="25">
        <f>IFERROR(VLOOKUP(A640,Réception!$A$2:$G$2159,7,FALSE),"0")</f>
        <v>140</v>
      </c>
      <c r="J640">
        <f t="shared" si="18"/>
        <v>1</v>
      </c>
      <c r="K640" s="31">
        <f t="shared" si="19"/>
        <v>1</v>
      </c>
    </row>
    <row r="641" spans="1:11" ht="12" customHeight="1" x14ac:dyDescent="0.2">
      <c r="A641" t="s">
        <v>718</v>
      </c>
      <c r="B641" s="17">
        <v>44734</v>
      </c>
      <c r="C641" s="6" t="s">
        <v>169</v>
      </c>
      <c r="D641" s="7">
        <v>142746612</v>
      </c>
      <c r="E641" s="3">
        <v>5540246175050</v>
      </c>
      <c r="F641" s="3" t="str">
        <f>VLOOKUP(E641,'Catégorie des articles'!$A$2:$E$163,4,FALSE)</f>
        <v>CREMERIE</v>
      </c>
      <c r="G641" s="22">
        <v>44741</v>
      </c>
      <c r="H641" s="7">
        <v>279</v>
      </c>
      <c r="I641" s="25">
        <f>IFERROR(VLOOKUP(A641,Réception!$A$2:$G$2159,7,FALSE),"0")</f>
        <v>279</v>
      </c>
      <c r="J641">
        <f t="shared" si="18"/>
        <v>1</v>
      </c>
      <c r="K641" s="31">
        <f t="shared" si="19"/>
        <v>1</v>
      </c>
    </row>
    <row r="642" spans="1:11" ht="12" customHeight="1" x14ac:dyDescent="0.2">
      <c r="A642" t="s">
        <v>719</v>
      </c>
      <c r="B642" s="18">
        <v>44735</v>
      </c>
      <c r="C642" s="6" t="s">
        <v>169</v>
      </c>
      <c r="D642" s="9">
        <v>142756621</v>
      </c>
      <c r="E642" s="3">
        <v>5540246176699</v>
      </c>
      <c r="F642" s="3" t="str">
        <f>VLOOKUP(E642,'Catégorie des articles'!$A$2:$E$163,4,FALSE)</f>
        <v>CREMERIE</v>
      </c>
      <c r="G642" s="23">
        <v>44739</v>
      </c>
      <c r="H642" s="9">
        <v>2088</v>
      </c>
      <c r="I642" s="25">
        <f>IFERROR(VLOOKUP(A642,Réception!$A$2:$G$2159,7,FALSE),"0")</f>
        <v>2088</v>
      </c>
      <c r="J642">
        <f t="shared" si="18"/>
        <v>1</v>
      </c>
      <c r="K642" s="31">
        <f t="shared" si="19"/>
        <v>1</v>
      </c>
    </row>
    <row r="643" spans="1:11" ht="12" customHeight="1" x14ac:dyDescent="0.2">
      <c r="A643" t="s">
        <v>2207</v>
      </c>
      <c r="B643" s="17">
        <v>44735</v>
      </c>
      <c r="C643" s="6" t="s">
        <v>171</v>
      </c>
      <c r="D643" s="7">
        <v>142756622</v>
      </c>
      <c r="E643" s="3">
        <v>5540246194478</v>
      </c>
      <c r="F643" s="3" t="str">
        <f>VLOOKUP(E643,'Catégorie des articles'!$A$2:$E$163,4,FALSE)</f>
        <v>EMBALLAGES</v>
      </c>
      <c r="G643" s="22">
        <v>44789</v>
      </c>
      <c r="H643" s="7">
        <v>724</v>
      </c>
      <c r="I643" s="25">
        <f>IFERROR(VLOOKUP(A643,Réception!$A$2:$G$2159,7,FALSE),"0")</f>
        <v>724</v>
      </c>
      <c r="J643">
        <f t="shared" ref="J643:J706" si="20">I643/H643</f>
        <v>1</v>
      </c>
      <c r="K643" s="31">
        <f t="shared" ref="K643:K706" si="21">J643</f>
        <v>1</v>
      </c>
    </row>
    <row r="644" spans="1:11" ht="12" customHeight="1" x14ac:dyDescent="0.2">
      <c r="A644" t="s">
        <v>720</v>
      </c>
      <c r="B644" s="17">
        <v>44735</v>
      </c>
      <c r="C644" s="6" t="s">
        <v>169</v>
      </c>
      <c r="D644" s="7">
        <v>142756623</v>
      </c>
      <c r="E644" s="3">
        <v>5540246171759</v>
      </c>
      <c r="F644" s="3" t="str">
        <f>VLOOKUP(E644,'Catégorie des articles'!$A$2:$E$163,4,FALSE)</f>
        <v>MIX LEGUMES</v>
      </c>
      <c r="G644" s="22">
        <v>44742</v>
      </c>
      <c r="H644" s="7">
        <v>3759</v>
      </c>
      <c r="I644" s="25">
        <f>IFERROR(VLOOKUP(A644,Réception!$A$2:$G$2159,7,FALSE),"0")</f>
        <v>3759</v>
      </c>
      <c r="J644">
        <f t="shared" si="20"/>
        <v>1</v>
      </c>
      <c r="K644" s="31">
        <f t="shared" si="21"/>
        <v>1</v>
      </c>
    </row>
    <row r="645" spans="1:11" ht="12" customHeight="1" x14ac:dyDescent="0.2">
      <c r="A645" t="s">
        <v>721</v>
      </c>
      <c r="B645" s="18">
        <v>44735</v>
      </c>
      <c r="C645" s="6" t="s">
        <v>169</v>
      </c>
      <c r="D645" s="9">
        <v>142756623</v>
      </c>
      <c r="E645" s="3">
        <v>5540246177132</v>
      </c>
      <c r="F645" s="3" t="str">
        <f>VLOOKUP(E645,'Catégorie des articles'!$A$2:$E$163,4,FALSE)</f>
        <v>MIX LEGUMES</v>
      </c>
      <c r="G645" s="23">
        <v>44742</v>
      </c>
      <c r="H645" s="9">
        <v>7424</v>
      </c>
      <c r="I645" s="25">
        <f>IFERROR(VLOOKUP(A645,Réception!$A$2:$G$2159,7,FALSE),"0")</f>
        <v>7424</v>
      </c>
      <c r="J645">
        <f t="shared" si="20"/>
        <v>1</v>
      </c>
      <c r="K645" s="31">
        <f t="shared" si="21"/>
        <v>1</v>
      </c>
    </row>
    <row r="646" spans="1:11" ht="12" customHeight="1" x14ac:dyDescent="0.2">
      <c r="A646" t="s">
        <v>722</v>
      </c>
      <c r="B646" s="17">
        <v>44735</v>
      </c>
      <c r="C646" s="6" t="s">
        <v>169</v>
      </c>
      <c r="D646" s="7">
        <v>142756623</v>
      </c>
      <c r="E646" s="3">
        <v>5540246177133</v>
      </c>
      <c r="F646" s="3" t="str">
        <f>VLOOKUP(E646,'Catégorie des articles'!$A$2:$E$163,4,FALSE)</f>
        <v>MIX LEGUMES</v>
      </c>
      <c r="G646" s="22">
        <v>44742</v>
      </c>
      <c r="H646" s="7">
        <v>2784</v>
      </c>
      <c r="I646" s="25">
        <f>IFERROR(VLOOKUP(A646,Réception!$A$2:$G$2159,7,FALSE),"0")</f>
        <v>2784</v>
      </c>
      <c r="J646">
        <f t="shared" si="20"/>
        <v>1</v>
      </c>
      <c r="K646" s="31">
        <f t="shared" si="21"/>
        <v>1</v>
      </c>
    </row>
    <row r="647" spans="1:11" ht="12" customHeight="1" x14ac:dyDescent="0.2">
      <c r="A647" t="s">
        <v>723</v>
      </c>
      <c r="B647" s="18">
        <v>44735</v>
      </c>
      <c r="C647" s="6" t="s">
        <v>169</v>
      </c>
      <c r="D647" s="9">
        <v>142756623</v>
      </c>
      <c r="E647" s="3">
        <v>5540246183542</v>
      </c>
      <c r="F647" s="3" t="str">
        <f>VLOOKUP(E647,'Catégorie des articles'!$A$2:$E$163,4,FALSE)</f>
        <v>MIX LEGUMES</v>
      </c>
      <c r="G647" s="23">
        <v>44742</v>
      </c>
      <c r="H647" s="9">
        <v>1253</v>
      </c>
      <c r="I647" s="25">
        <f>IFERROR(VLOOKUP(A647,Réception!$A$2:$G$2159,7,FALSE),"0")</f>
        <v>1253</v>
      </c>
      <c r="J647">
        <f t="shared" si="20"/>
        <v>1</v>
      </c>
      <c r="K647" s="31">
        <f t="shared" si="21"/>
        <v>1</v>
      </c>
    </row>
    <row r="648" spans="1:11" ht="12" customHeight="1" x14ac:dyDescent="0.2">
      <c r="A648" t="s">
        <v>724</v>
      </c>
      <c r="B648" s="17">
        <v>44735</v>
      </c>
      <c r="C648" s="6" t="s">
        <v>169</v>
      </c>
      <c r="D648" s="7">
        <v>142756623</v>
      </c>
      <c r="E648" s="3">
        <v>5540246192518</v>
      </c>
      <c r="F648" s="3" t="str">
        <f>VLOOKUP(E648,'Catégorie des articles'!$A$2:$E$163,4,FALSE)</f>
        <v>MIX LEGUMES</v>
      </c>
      <c r="G648" s="22">
        <v>44742</v>
      </c>
      <c r="H648" s="7">
        <v>5847</v>
      </c>
      <c r="I648" s="25">
        <f>IFERROR(VLOOKUP(A648,Réception!$A$2:$G$2159,7,FALSE),"0")</f>
        <v>5847</v>
      </c>
      <c r="J648">
        <f t="shared" si="20"/>
        <v>1</v>
      </c>
      <c r="K648" s="31">
        <f t="shared" si="21"/>
        <v>1</v>
      </c>
    </row>
    <row r="649" spans="1:11" ht="12" customHeight="1" x14ac:dyDescent="0.2">
      <c r="A649" t="s">
        <v>725</v>
      </c>
      <c r="B649" s="17">
        <v>44738</v>
      </c>
      <c r="C649" s="6" t="s">
        <v>169</v>
      </c>
      <c r="D649" s="7">
        <v>142756629</v>
      </c>
      <c r="E649" s="3">
        <v>5540246171933</v>
      </c>
      <c r="F649" s="3" t="str">
        <f>VLOOKUP(E649,'Catégorie des articles'!$A$2:$E$163,4,FALSE)</f>
        <v>CREMERIE</v>
      </c>
      <c r="G649" s="22">
        <v>44740</v>
      </c>
      <c r="H649" s="7">
        <v>557</v>
      </c>
      <c r="I649" s="25">
        <f>IFERROR(VLOOKUP(A649,Réception!$A$2:$G$2159,7,FALSE),"0")</f>
        <v>557</v>
      </c>
      <c r="J649">
        <f t="shared" si="20"/>
        <v>1</v>
      </c>
      <c r="K649" s="31">
        <f t="shared" si="21"/>
        <v>1</v>
      </c>
    </row>
    <row r="650" spans="1:11" ht="12" customHeight="1" x14ac:dyDescent="0.2">
      <c r="A650" t="s">
        <v>726</v>
      </c>
      <c r="B650" s="17">
        <v>44739</v>
      </c>
      <c r="C650" s="6" t="s">
        <v>169</v>
      </c>
      <c r="D650" s="7">
        <v>142756639</v>
      </c>
      <c r="E650" s="3">
        <v>5540246171933</v>
      </c>
      <c r="F650" s="3" t="str">
        <f>VLOOKUP(E650,'Catégorie des articles'!$A$2:$E$163,4,FALSE)</f>
        <v>CREMERIE</v>
      </c>
      <c r="G650" s="22">
        <v>44741</v>
      </c>
      <c r="H650" s="7">
        <v>557</v>
      </c>
      <c r="I650" s="25">
        <f>IFERROR(VLOOKUP(A650,Réception!$A$2:$G$2159,7,FALSE),"0")</f>
        <v>557</v>
      </c>
      <c r="J650">
        <f t="shared" si="20"/>
        <v>1</v>
      </c>
      <c r="K650" s="31">
        <f t="shared" si="21"/>
        <v>1</v>
      </c>
    </row>
    <row r="651" spans="1:11" ht="12" customHeight="1" x14ac:dyDescent="0.2">
      <c r="A651" t="s">
        <v>727</v>
      </c>
      <c r="B651" s="17">
        <v>44739</v>
      </c>
      <c r="C651" s="6" t="s">
        <v>169</v>
      </c>
      <c r="D651" s="7">
        <v>142756639</v>
      </c>
      <c r="E651" s="3">
        <v>5540246176294</v>
      </c>
      <c r="F651" s="3" t="str">
        <f>VLOOKUP(E651,'Catégorie des articles'!$A$2:$E$163,4,FALSE)</f>
        <v>CREMERIE</v>
      </c>
      <c r="G651" s="22">
        <v>44741</v>
      </c>
      <c r="H651" s="7">
        <v>1485</v>
      </c>
      <c r="I651" s="25">
        <f>IFERROR(VLOOKUP(A651,Réception!$A$2:$G$2159,7,FALSE),"0")</f>
        <v>1448</v>
      </c>
      <c r="J651">
        <f t="shared" si="20"/>
        <v>0.97508417508417511</v>
      </c>
      <c r="K651" s="31">
        <f t="shared" si="21"/>
        <v>0.97508417508417511</v>
      </c>
    </row>
    <row r="652" spans="1:11" ht="12" customHeight="1" x14ac:dyDescent="0.2">
      <c r="A652" t="s">
        <v>728</v>
      </c>
      <c r="B652" s="18">
        <v>44739</v>
      </c>
      <c r="C652" s="6" t="s">
        <v>169</v>
      </c>
      <c r="D652" s="9">
        <v>142756639</v>
      </c>
      <c r="E652" s="3">
        <v>5540246176295</v>
      </c>
      <c r="F652" s="3" t="str">
        <f>VLOOKUP(E652,'Catégorie des articles'!$A$2:$E$163,4,FALSE)</f>
        <v>CREMERIE</v>
      </c>
      <c r="G652" s="23">
        <v>44741</v>
      </c>
      <c r="H652" s="9">
        <v>5568</v>
      </c>
      <c r="I652" s="25">
        <f>IFERROR(VLOOKUP(A652,Réception!$A$2:$G$2159,7,FALSE),"0")</f>
        <v>5568</v>
      </c>
      <c r="J652">
        <f t="shared" si="20"/>
        <v>1</v>
      </c>
      <c r="K652" s="31">
        <f t="shared" si="21"/>
        <v>1</v>
      </c>
    </row>
    <row r="653" spans="1:11" ht="12" customHeight="1" x14ac:dyDescent="0.2">
      <c r="A653" t="s">
        <v>729</v>
      </c>
      <c r="B653" s="18">
        <v>44739</v>
      </c>
      <c r="C653" s="6" t="s">
        <v>169</v>
      </c>
      <c r="D653" s="9">
        <v>142756639</v>
      </c>
      <c r="E653" s="3">
        <v>5540246187987</v>
      </c>
      <c r="F653" s="3" t="str">
        <f>VLOOKUP(E653,'Catégorie des articles'!$A$2:$E$163,4,FALSE)</f>
        <v>CREMERIE</v>
      </c>
      <c r="G653" s="23">
        <v>44741</v>
      </c>
      <c r="H653" s="9">
        <v>1114</v>
      </c>
      <c r="I653" s="25">
        <f>IFERROR(VLOOKUP(A653,Réception!$A$2:$G$2159,7,FALSE),"0")</f>
        <v>1114</v>
      </c>
      <c r="J653">
        <f t="shared" si="20"/>
        <v>1</v>
      </c>
      <c r="K653" s="31">
        <f t="shared" si="21"/>
        <v>1</v>
      </c>
    </row>
    <row r="654" spans="1:11" ht="12" customHeight="1" x14ac:dyDescent="0.2">
      <c r="A654" t="s">
        <v>730</v>
      </c>
      <c r="B654" s="17">
        <v>44739</v>
      </c>
      <c r="C654" s="6" t="s">
        <v>169</v>
      </c>
      <c r="D654" s="7">
        <v>142756639</v>
      </c>
      <c r="E654" s="3">
        <v>5540246188200</v>
      </c>
      <c r="F654" s="3" t="str">
        <f>VLOOKUP(E654,'Catégorie des articles'!$A$2:$E$163,4,FALSE)</f>
        <v>CREMERIE</v>
      </c>
      <c r="G654" s="22">
        <v>44741</v>
      </c>
      <c r="H654" s="7">
        <v>1485</v>
      </c>
      <c r="I654" s="25">
        <f>IFERROR(VLOOKUP(A654,Réception!$A$2:$G$2159,7,FALSE),"0")</f>
        <v>1485</v>
      </c>
      <c r="J654">
        <f t="shared" si="20"/>
        <v>1</v>
      </c>
      <c r="K654" s="31">
        <f t="shared" si="21"/>
        <v>1</v>
      </c>
    </row>
    <row r="655" spans="1:11" ht="12" customHeight="1" x14ac:dyDescent="0.2">
      <c r="A655" t="s">
        <v>731</v>
      </c>
      <c r="B655" s="18">
        <v>44739</v>
      </c>
      <c r="C655" s="6" t="s">
        <v>169</v>
      </c>
      <c r="D655" s="9">
        <v>142756640</v>
      </c>
      <c r="E655" s="3">
        <v>5540246172978</v>
      </c>
      <c r="F655" s="3" t="str">
        <f>VLOOKUP(E655,'Catégorie des articles'!$A$2:$E$163,4,FALSE)</f>
        <v>CREMERIE</v>
      </c>
      <c r="G655" s="23">
        <v>44741</v>
      </c>
      <c r="H655" s="9">
        <v>418</v>
      </c>
      <c r="I655" s="25">
        <f>IFERROR(VLOOKUP(A655,Réception!$A$2:$G$2159,7,FALSE),"0")</f>
        <v>418</v>
      </c>
      <c r="J655">
        <f t="shared" si="20"/>
        <v>1</v>
      </c>
      <c r="K655" s="31">
        <f t="shared" si="21"/>
        <v>1</v>
      </c>
    </row>
    <row r="656" spans="1:11" ht="12" customHeight="1" x14ac:dyDescent="0.2">
      <c r="A656" t="s">
        <v>732</v>
      </c>
      <c r="B656" s="18">
        <v>44739</v>
      </c>
      <c r="C656" s="6" t="s">
        <v>169</v>
      </c>
      <c r="D656" s="9">
        <v>142756640</v>
      </c>
      <c r="E656" s="3">
        <v>5540246174174</v>
      </c>
      <c r="F656" s="3" t="str">
        <f>VLOOKUP(E656,'Catégorie des articles'!$A$2:$E$163,4,FALSE)</f>
        <v>CREMERIE</v>
      </c>
      <c r="G656" s="23">
        <v>44741</v>
      </c>
      <c r="H656" s="9">
        <v>232</v>
      </c>
      <c r="I656" s="25">
        <f>IFERROR(VLOOKUP(A656,Réception!$A$2:$G$2159,7,FALSE),"0")</f>
        <v>232</v>
      </c>
      <c r="J656">
        <f t="shared" si="20"/>
        <v>1</v>
      </c>
      <c r="K656" s="31">
        <f t="shared" si="21"/>
        <v>1</v>
      </c>
    </row>
    <row r="657" spans="1:11" ht="12" customHeight="1" x14ac:dyDescent="0.2">
      <c r="A657" t="s">
        <v>733</v>
      </c>
      <c r="B657" s="18">
        <v>44739</v>
      </c>
      <c r="C657" s="6" t="s">
        <v>169</v>
      </c>
      <c r="D657" s="9">
        <v>142756640</v>
      </c>
      <c r="E657" s="3">
        <v>5540246176699</v>
      </c>
      <c r="F657" s="3" t="str">
        <f>VLOOKUP(E657,'Catégorie des articles'!$A$2:$E$163,4,FALSE)</f>
        <v>CREMERIE</v>
      </c>
      <c r="G657" s="23">
        <v>44741</v>
      </c>
      <c r="H657" s="9">
        <v>2088</v>
      </c>
      <c r="I657" s="25">
        <f>IFERROR(VLOOKUP(A657,Réception!$A$2:$G$2159,7,FALSE),"0")</f>
        <v>2088</v>
      </c>
      <c r="J657">
        <f t="shared" si="20"/>
        <v>1</v>
      </c>
      <c r="K657" s="31">
        <f t="shared" si="21"/>
        <v>1</v>
      </c>
    </row>
    <row r="658" spans="1:11" ht="12" customHeight="1" x14ac:dyDescent="0.2">
      <c r="A658" t="s">
        <v>734</v>
      </c>
      <c r="B658" s="17">
        <v>44740</v>
      </c>
      <c r="C658" s="6" t="s">
        <v>169</v>
      </c>
      <c r="D658" s="7">
        <v>142756658</v>
      </c>
      <c r="E658" s="3">
        <v>5540246171933</v>
      </c>
      <c r="F658" s="3" t="str">
        <f>VLOOKUP(E658,'Catégorie des articles'!$A$2:$E$163,4,FALSE)</f>
        <v>CREMERIE</v>
      </c>
      <c r="G658" s="22">
        <v>44742</v>
      </c>
      <c r="H658" s="7">
        <v>1114</v>
      </c>
      <c r="I658" s="25">
        <f>IFERROR(VLOOKUP(A658,Réception!$A$2:$G$2159,7,FALSE),"0")</f>
        <v>1114</v>
      </c>
      <c r="J658">
        <f t="shared" si="20"/>
        <v>1</v>
      </c>
      <c r="K658" s="31">
        <f t="shared" si="21"/>
        <v>1</v>
      </c>
    </row>
    <row r="659" spans="1:11" ht="12" customHeight="1" x14ac:dyDescent="0.2">
      <c r="A659" t="s">
        <v>735</v>
      </c>
      <c r="B659" s="18">
        <v>44740</v>
      </c>
      <c r="C659" s="6" t="s">
        <v>169</v>
      </c>
      <c r="D659" s="9">
        <v>142756658</v>
      </c>
      <c r="E659" s="3">
        <v>5540246176294</v>
      </c>
      <c r="F659" s="3" t="str">
        <f>VLOOKUP(E659,'Catégorie des articles'!$A$2:$E$163,4,FALSE)</f>
        <v>CREMERIE</v>
      </c>
      <c r="G659" s="23">
        <v>44742</v>
      </c>
      <c r="H659" s="9">
        <v>2228</v>
      </c>
      <c r="I659" s="25">
        <f>IFERROR(VLOOKUP(A659,Réception!$A$2:$G$2159,7,FALSE),"0")</f>
        <v>2228</v>
      </c>
      <c r="J659">
        <f t="shared" si="20"/>
        <v>1</v>
      </c>
      <c r="K659" s="31">
        <f t="shared" si="21"/>
        <v>1</v>
      </c>
    </row>
    <row r="660" spans="1:11" ht="12" customHeight="1" x14ac:dyDescent="0.2">
      <c r="A660" t="s">
        <v>736</v>
      </c>
      <c r="B660" s="17">
        <v>44740</v>
      </c>
      <c r="C660" s="6" t="s">
        <v>169</v>
      </c>
      <c r="D660" s="7">
        <v>142756658</v>
      </c>
      <c r="E660" s="3">
        <v>5540246176295</v>
      </c>
      <c r="F660" s="3" t="str">
        <f>VLOOKUP(E660,'Catégorie des articles'!$A$2:$E$163,4,FALSE)</f>
        <v>CREMERIE</v>
      </c>
      <c r="G660" s="22">
        <v>44742</v>
      </c>
      <c r="H660" s="7">
        <v>11136</v>
      </c>
      <c r="I660" s="25">
        <f>IFERROR(VLOOKUP(A660,Réception!$A$2:$G$2159,7,FALSE),"0")</f>
        <v>11136</v>
      </c>
      <c r="J660">
        <f t="shared" si="20"/>
        <v>1</v>
      </c>
      <c r="K660" s="31">
        <f t="shared" si="21"/>
        <v>1</v>
      </c>
    </row>
    <row r="661" spans="1:11" ht="12" customHeight="1" x14ac:dyDescent="0.2">
      <c r="A661" t="s">
        <v>737</v>
      </c>
      <c r="B661" s="17">
        <v>44740</v>
      </c>
      <c r="C661" s="6" t="s">
        <v>169</v>
      </c>
      <c r="D661" s="7">
        <v>142756658</v>
      </c>
      <c r="E661" s="3">
        <v>5540246187987</v>
      </c>
      <c r="F661" s="3" t="str">
        <f>VLOOKUP(E661,'Catégorie des articles'!$A$2:$E$163,4,FALSE)</f>
        <v>CREMERIE</v>
      </c>
      <c r="G661" s="22">
        <v>44742</v>
      </c>
      <c r="H661" s="7">
        <v>5568</v>
      </c>
      <c r="I661" s="25">
        <f>IFERROR(VLOOKUP(A661,Réception!$A$2:$G$2159,7,FALSE),"0")</f>
        <v>5568</v>
      </c>
      <c r="J661">
        <f t="shared" si="20"/>
        <v>1</v>
      </c>
      <c r="K661" s="31">
        <f t="shared" si="21"/>
        <v>1</v>
      </c>
    </row>
    <row r="662" spans="1:11" ht="12" customHeight="1" x14ac:dyDescent="0.2">
      <c r="A662" t="s">
        <v>738</v>
      </c>
      <c r="B662" s="18">
        <v>44740</v>
      </c>
      <c r="C662" s="6" t="s">
        <v>169</v>
      </c>
      <c r="D662" s="9">
        <v>142756658</v>
      </c>
      <c r="E662" s="3">
        <v>5540246188200</v>
      </c>
      <c r="F662" s="3" t="str">
        <f>VLOOKUP(E662,'Catégorie des articles'!$A$2:$E$163,4,FALSE)</f>
        <v>CREMERIE</v>
      </c>
      <c r="G662" s="23">
        <v>44742</v>
      </c>
      <c r="H662" s="9">
        <v>743</v>
      </c>
      <c r="I662" s="25">
        <f>IFERROR(VLOOKUP(A662,Réception!$A$2:$G$2159,7,FALSE),"0")</f>
        <v>743</v>
      </c>
      <c r="J662">
        <f t="shared" si="20"/>
        <v>1</v>
      </c>
      <c r="K662" s="31">
        <f t="shared" si="21"/>
        <v>1</v>
      </c>
    </row>
    <row r="663" spans="1:11" ht="12" customHeight="1" x14ac:dyDescent="0.2">
      <c r="A663" t="s">
        <v>739</v>
      </c>
      <c r="B663" s="17">
        <v>44740</v>
      </c>
      <c r="C663" s="6" t="s">
        <v>169</v>
      </c>
      <c r="D663" s="7">
        <v>142756659</v>
      </c>
      <c r="E663" s="3">
        <v>5540246172539</v>
      </c>
      <c r="F663" s="3" t="str">
        <f>VLOOKUP(E663,'Catégorie des articles'!$A$2:$E$163,4,FALSE)</f>
        <v>CREMERIE</v>
      </c>
      <c r="G663" s="22">
        <v>44742</v>
      </c>
      <c r="H663" s="7">
        <v>35</v>
      </c>
      <c r="I663" s="25">
        <f>IFERROR(VLOOKUP(A663,Réception!$A$2:$G$2159,7,FALSE),"0")</f>
        <v>35</v>
      </c>
      <c r="J663">
        <f t="shared" si="20"/>
        <v>1</v>
      </c>
      <c r="K663" s="31">
        <f t="shared" si="21"/>
        <v>1</v>
      </c>
    </row>
    <row r="664" spans="1:11" ht="12" customHeight="1" x14ac:dyDescent="0.2">
      <c r="A664" t="s">
        <v>740</v>
      </c>
      <c r="B664" s="18">
        <v>44740</v>
      </c>
      <c r="C664" s="6" t="s">
        <v>169</v>
      </c>
      <c r="D664" s="9">
        <v>142756659</v>
      </c>
      <c r="E664" s="3">
        <v>5540246172669</v>
      </c>
      <c r="F664" s="3" t="str">
        <f>VLOOKUP(E664,'Catégorie des articles'!$A$2:$E$163,4,FALSE)</f>
        <v>CREMERIE</v>
      </c>
      <c r="G664" s="23">
        <v>44742</v>
      </c>
      <c r="H664" s="9">
        <v>140</v>
      </c>
      <c r="I664" s="25">
        <f>IFERROR(VLOOKUP(A664,Réception!$A$2:$G$2159,7,FALSE),"0")</f>
        <v>140</v>
      </c>
      <c r="J664">
        <f t="shared" si="20"/>
        <v>1</v>
      </c>
      <c r="K664" s="31">
        <f t="shared" si="21"/>
        <v>1</v>
      </c>
    </row>
    <row r="665" spans="1:11" ht="12" customHeight="1" x14ac:dyDescent="0.2">
      <c r="A665" t="s">
        <v>741</v>
      </c>
      <c r="B665" s="17">
        <v>44740</v>
      </c>
      <c r="C665" s="6" t="s">
        <v>169</v>
      </c>
      <c r="D665" s="7">
        <v>142756659</v>
      </c>
      <c r="E665" s="3">
        <v>5540246172978</v>
      </c>
      <c r="F665" s="3" t="str">
        <f>VLOOKUP(E665,'Catégorie des articles'!$A$2:$E$163,4,FALSE)</f>
        <v>CREMERIE</v>
      </c>
      <c r="G665" s="22">
        <v>44742</v>
      </c>
      <c r="H665" s="7">
        <v>836</v>
      </c>
      <c r="I665" s="25">
        <f>IFERROR(VLOOKUP(A665,Réception!$A$2:$G$2159,7,FALSE),"0")</f>
        <v>836</v>
      </c>
      <c r="J665">
        <f t="shared" si="20"/>
        <v>1</v>
      </c>
      <c r="K665" s="31">
        <f t="shared" si="21"/>
        <v>1</v>
      </c>
    </row>
    <row r="666" spans="1:11" ht="12" customHeight="1" x14ac:dyDescent="0.2">
      <c r="A666" t="s">
        <v>742</v>
      </c>
      <c r="B666" s="17">
        <v>44740</v>
      </c>
      <c r="C666" s="6" t="s">
        <v>169</v>
      </c>
      <c r="D666" s="7">
        <v>142756659</v>
      </c>
      <c r="E666" s="3">
        <v>5540246174174</v>
      </c>
      <c r="F666" s="3" t="str">
        <f>VLOOKUP(E666,'Catégorie des articles'!$A$2:$E$163,4,FALSE)</f>
        <v>CREMERIE</v>
      </c>
      <c r="G666" s="22">
        <v>44742</v>
      </c>
      <c r="H666" s="7">
        <v>464</v>
      </c>
      <c r="I666" s="25">
        <f>IFERROR(VLOOKUP(A666,Réception!$A$2:$G$2159,7,FALSE),"0")</f>
        <v>464</v>
      </c>
      <c r="J666">
        <f t="shared" si="20"/>
        <v>1</v>
      </c>
      <c r="K666" s="31">
        <f t="shared" si="21"/>
        <v>1</v>
      </c>
    </row>
    <row r="667" spans="1:11" ht="12" customHeight="1" x14ac:dyDescent="0.2">
      <c r="A667" t="s">
        <v>743</v>
      </c>
      <c r="B667" s="17">
        <v>44740</v>
      </c>
      <c r="C667" s="6" t="s">
        <v>169</v>
      </c>
      <c r="D667" s="7">
        <v>142756659</v>
      </c>
      <c r="E667" s="3">
        <v>5540246176699</v>
      </c>
      <c r="F667" s="3" t="str">
        <f>VLOOKUP(E667,'Catégorie des articles'!$A$2:$E$163,4,FALSE)</f>
        <v>CREMERIE</v>
      </c>
      <c r="G667" s="22">
        <v>44742</v>
      </c>
      <c r="H667" s="7">
        <v>4176</v>
      </c>
      <c r="I667" s="25">
        <f>IFERROR(VLOOKUP(A667,Réception!$A$2:$G$2159,7,FALSE),"0")</f>
        <v>4176</v>
      </c>
      <c r="J667">
        <f t="shared" si="20"/>
        <v>1</v>
      </c>
      <c r="K667" s="31">
        <f t="shared" si="21"/>
        <v>1</v>
      </c>
    </row>
    <row r="668" spans="1:11" ht="12" customHeight="1" x14ac:dyDescent="0.2">
      <c r="A668" t="s">
        <v>744</v>
      </c>
      <c r="B668" s="18">
        <v>44740</v>
      </c>
      <c r="C668" s="6" t="s">
        <v>169</v>
      </c>
      <c r="D668" s="9">
        <v>142756659</v>
      </c>
      <c r="E668" s="3">
        <v>5540246188175</v>
      </c>
      <c r="F668" s="3" t="str">
        <f>VLOOKUP(E668,'Catégorie des articles'!$A$2:$E$163,4,FALSE)</f>
        <v>CREMERIE</v>
      </c>
      <c r="G668" s="23">
        <v>44742</v>
      </c>
      <c r="H668" s="9">
        <v>232</v>
      </c>
      <c r="I668" s="25">
        <f>IFERROR(VLOOKUP(A668,Réception!$A$2:$G$2159,7,FALSE),"0")</f>
        <v>232</v>
      </c>
      <c r="J668">
        <f t="shared" si="20"/>
        <v>1</v>
      </c>
      <c r="K668" s="31">
        <f t="shared" si="21"/>
        <v>1</v>
      </c>
    </row>
    <row r="669" spans="1:11" ht="12" customHeight="1" x14ac:dyDescent="0.2">
      <c r="A669" t="s">
        <v>745</v>
      </c>
      <c r="B669" s="18">
        <v>44740</v>
      </c>
      <c r="C669" s="6" t="s">
        <v>169</v>
      </c>
      <c r="D669" s="9">
        <v>142756659</v>
      </c>
      <c r="E669" s="3">
        <v>5540246192102</v>
      </c>
      <c r="F669" s="3" t="str">
        <f>VLOOKUP(E669,'Catégorie des articles'!$A$2:$E$163,4,FALSE)</f>
        <v>CREMERIE</v>
      </c>
      <c r="G669" s="23">
        <v>44742</v>
      </c>
      <c r="H669" s="9">
        <v>2005</v>
      </c>
      <c r="I669" s="25">
        <f>IFERROR(VLOOKUP(A669,Réception!$A$2:$G$2159,7,FALSE),"0")</f>
        <v>2005</v>
      </c>
      <c r="J669">
        <f t="shared" si="20"/>
        <v>1</v>
      </c>
      <c r="K669" s="31">
        <f t="shared" si="21"/>
        <v>1</v>
      </c>
    </row>
    <row r="670" spans="1:11" ht="12" customHeight="1" x14ac:dyDescent="0.2">
      <c r="A670" t="s">
        <v>2208</v>
      </c>
      <c r="B670" s="17">
        <v>44740</v>
      </c>
      <c r="C670" s="6" t="s">
        <v>170</v>
      </c>
      <c r="D670" s="7">
        <v>142756660</v>
      </c>
      <c r="E670" s="3">
        <v>5540246174095</v>
      </c>
      <c r="F670" s="3" t="str">
        <f>VLOOKUP(E670,'Catégorie des articles'!$A$2:$E$163,4,FALSE)</f>
        <v>CREMERIE</v>
      </c>
      <c r="G670" s="22">
        <v>44747</v>
      </c>
      <c r="H670" s="7">
        <v>70</v>
      </c>
      <c r="I670" s="25">
        <f>IFERROR(VLOOKUP(A670,Réception!$A$2:$G$2159,7,FALSE),"0")</f>
        <v>70</v>
      </c>
      <c r="J670">
        <f t="shared" si="20"/>
        <v>1</v>
      </c>
      <c r="K670" s="31">
        <f t="shared" si="21"/>
        <v>1</v>
      </c>
    </row>
    <row r="671" spans="1:11" ht="12" customHeight="1" x14ac:dyDescent="0.2">
      <c r="A671" t="s">
        <v>2209</v>
      </c>
      <c r="B671" s="18">
        <v>44740</v>
      </c>
      <c r="C671" s="6" t="s">
        <v>170</v>
      </c>
      <c r="D671" s="9">
        <v>142756660</v>
      </c>
      <c r="E671" s="3">
        <v>5540246175047</v>
      </c>
      <c r="F671" s="3" t="str">
        <f>VLOOKUP(E671,'Catégorie des articles'!$A$2:$E$163,4,FALSE)</f>
        <v>CREMERIE</v>
      </c>
      <c r="G671" s="23">
        <v>44747</v>
      </c>
      <c r="H671" s="9">
        <v>140</v>
      </c>
      <c r="I671" s="25">
        <f>IFERROR(VLOOKUP(A671,Réception!$A$2:$G$2159,7,FALSE),"0")</f>
        <v>140</v>
      </c>
      <c r="J671">
        <f t="shared" si="20"/>
        <v>1</v>
      </c>
      <c r="K671" s="31">
        <f t="shared" si="21"/>
        <v>1</v>
      </c>
    </row>
    <row r="672" spans="1:11" ht="12" customHeight="1" x14ac:dyDescent="0.2">
      <c r="A672" t="s">
        <v>2210</v>
      </c>
      <c r="B672" s="17">
        <v>44740</v>
      </c>
      <c r="C672" s="6" t="s">
        <v>170</v>
      </c>
      <c r="D672" s="7">
        <v>142756660</v>
      </c>
      <c r="E672" s="3">
        <v>5540246175049</v>
      </c>
      <c r="F672" s="3" t="str">
        <f>VLOOKUP(E672,'Catégorie des articles'!$A$2:$E$163,4,FALSE)</f>
        <v>CREMERIE</v>
      </c>
      <c r="G672" s="22">
        <v>44747</v>
      </c>
      <c r="H672" s="7">
        <v>557</v>
      </c>
      <c r="I672" s="25">
        <f>IFERROR(VLOOKUP(A672,Réception!$A$2:$G$2159,7,FALSE),"0")</f>
        <v>557</v>
      </c>
      <c r="J672">
        <f t="shared" si="20"/>
        <v>1</v>
      </c>
      <c r="K672" s="31">
        <f t="shared" si="21"/>
        <v>1</v>
      </c>
    </row>
    <row r="673" spans="1:11" ht="12" customHeight="1" x14ac:dyDescent="0.2">
      <c r="A673" t="s">
        <v>2211</v>
      </c>
      <c r="B673" s="18">
        <v>44740</v>
      </c>
      <c r="C673" s="6" t="s">
        <v>170</v>
      </c>
      <c r="D673" s="9">
        <v>142756660</v>
      </c>
      <c r="E673" s="3">
        <v>5540246175050</v>
      </c>
      <c r="F673" s="3" t="str">
        <f>VLOOKUP(E673,'Catégorie des articles'!$A$2:$E$163,4,FALSE)</f>
        <v>CREMERIE</v>
      </c>
      <c r="G673" s="23">
        <v>44747</v>
      </c>
      <c r="H673" s="9">
        <v>836</v>
      </c>
      <c r="I673" s="25">
        <f>IFERROR(VLOOKUP(A673,Réception!$A$2:$G$2159,7,FALSE),"0")</f>
        <v>836</v>
      </c>
      <c r="J673">
        <f t="shared" si="20"/>
        <v>1</v>
      </c>
      <c r="K673" s="31">
        <f t="shared" si="21"/>
        <v>1</v>
      </c>
    </row>
    <row r="674" spans="1:11" ht="12" customHeight="1" x14ac:dyDescent="0.2">
      <c r="A674" t="s">
        <v>2212</v>
      </c>
      <c r="B674" s="17">
        <v>44740</v>
      </c>
      <c r="C674" s="6" t="s">
        <v>170</v>
      </c>
      <c r="D674" s="7">
        <v>142756660</v>
      </c>
      <c r="E674" s="3">
        <v>5540246190743</v>
      </c>
      <c r="F674" s="3" t="str">
        <f>VLOOKUP(E674,'Catégorie des articles'!$A$2:$E$163,4,FALSE)</f>
        <v>CREMERIE</v>
      </c>
      <c r="G674" s="22">
        <v>44747</v>
      </c>
      <c r="H674" s="7">
        <v>140</v>
      </c>
      <c r="I674" s="25">
        <f>IFERROR(VLOOKUP(A674,Réception!$A$2:$G$2159,7,FALSE),"0")</f>
        <v>140</v>
      </c>
      <c r="J674">
        <f t="shared" si="20"/>
        <v>1</v>
      </c>
      <c r="K674" s="31">
        <f t="shared" si="21"/>
        <v>1</v>
      </c>
    </row>
    <row r="675" spans="1:11" ht="12" customHeight="1" x14ac:dyDescent="0.2">
      <c r="A675" t="s">
        <v>2575</v>
      </c>
      <c r="B675" s="18">
        <v>44741</v>
      </c>
      <c r="C675" s="6" t="s">
        <v>170</v>
      </c>
      <c r="D675" s="9">
        <v>142756672</v>
      </c>
      <c r="E675" s="3">
        <v>5540246171933</v>
      </c>
      <c r="F675" s="3" t="str">
        <f>VLOOKUP(E675,'Catégorie des articles'!$A$2:$E$163,4,FALSE)</f>
        <v>CREMERIE</v>
      </c>
      <c r="G675" s="23">
        <v>44745</v>
      </c>
      <c r="H675" s="9">
        <v>557</v>
      </c>
      <c r="I675" s="25" t="str">
        <f>IFERROR(VLOOKUP(A675,Réception!$A$2:$G$2159,7,FALSE),"0")</f>
        <v>0</v>
      </c>
      <c r="J675">
        <f t="shared" si="20"/>
        <v>0</v>
      </c>
      <c r="K675" s="31">
        <f t="shared" si="21"/>
        <v>0</v>
      </c>
    </row>
    <row r="676" spans="1:11" ht="12" customHeight="1" x14ac:dyDescent="0.2">
      <c r="A676" t="s">
        <v>2576</v>
      </c>
      <c r="B676" s="17">
        <v>44741</v>
      </c>
      <c r="C676" s="6" t="s">
        <v>170</v>
      </c>
      <c r="D676" s="7">
        <v>142756672</v>
      </c>
      <c r="E676" s="3">
        <v>5540246176294</v>
      </c>
      <c r="F676" s="3" t="str">
        <f>VLOOKUP(E676,'Catégorie des articles'!$A$2:$E$163,4,FALSE)</f>
        <v>CREMERIE</v>
      </c>
      <c r="G676" s="22">
        <v>44745</v>
      </c>
      <c r="H676" s="7">
        <v>2970</v>
      </c>
      <c r="I676" s="25" t="str">
        <f>IFERROR(VLOOKUP(A676,Réception!$A$2:$G$2159,7,FALSE),"0")</f>
        <v>0</v>
      </c>
      <c r="J676">
        <f t="shared" si="20"/>
        <v>0</v>
      </c>
      <c r="K676" s="31">
        <f t="shared" si="21"/>
        <v>0</v>
      </c>
    </row>
    <row r="677" spans="1:11" ht="12" customHeight="1" x14ac:dyDescent="0.2">
      <c r="A677" t="s">
        <v>2577</v>
      </c>
      <c r="B677" s="18">
        <v>44741</v>
      </c>
      <c r="C677" s="6" t="s">
        <v>170</v>
      </c>
      <c r="D677" s="9">
        <v>142756672</v>
      </c>
      <c r="E677" s="3">
        <v>5540246176295</v>
      </c>
      <c r="F677" s="3" t="str">
        <f>VLOOKUP(E677,'Catégorie des articles'!$A$2:$E$163,4,FALSE)</f>
        <v>CREMERIE</v>
      </c>
      <c r="G677" s="23">
        <v>44745</v>
      </c>
      <c r="H677" s="9">
        <v>7424</v>
      </c>
      <c r="I677" s="25" t="str">
        <f>IFERROR(VLOOKUP(A677,Réception!$A$2:$G$2159,7,FALSE),"0")</f>
        <v>0</v>
      </c>
      <c r="J677">
        <f t="shared" si="20"/>
        <v>0</v>
      </c>
      <c r="K677" s="31">
        <f t="shared" si="21"/>
        <v>0</v>
      </c>
    </row>
    <row r="678" spans="1:11" ht="12" customHeight="1" x14ac:dyDescent="0.2">
      <c r="A678" t="s">
        <v>2578</v>
      </c>
      <c r="B678" s="18">
        <v>44741</v>
      </c>
      <c r="C678" s="6" t="s">
        <v>170</v>
      </c>
      <c r="D678" s="9">
        <v>142756672</v>
      </c>
      <c r="E678" s="3">
        <v>5540246187987</v>
      </c>
      <c r="F678" s="3" t="str">
        <f>VLOOKUP(E678,'Catégorie des articles'!$A$2:$E$163,4,FALSE)</f>
        <v>CREMERIE</v>
      </c>
      <c r="G678" s="23">
        <v>44745</v>
      </c>
      <c r="H678" s="9">
        <v>6682</v>
      </c>
      <c r="I678" s="25" t="str">
        <f>IFERROR(VLOOKUP(A678,Réception!$A$2:$G$2159,7,FALSE),"0")</f>
        <v>0</v>
      </c>
      <c r="J678">
        <f t="shared" si="20"/>
        <v>0</v>
      </c>
      <c r="K678" s="31">
        <f t="shared" si="21"/>
        <v>0</v>
      </c>
    </row>
    <row r="679" spans="1:11" ht="12" customHeight="1" x14ac:dyDescent="0.2">
      <c r="A679" t="s">
        <v>2579</v>
      </c>
      <c r="B679" s="17">
        <v>44741</v>
      </c>
      <c r="C679" s="6" t="s">
        <v>170</v>
      </c>
      <c r="D679" s="7">
        <v>142756672</v>
      </c>
      <c r="E679" s="3">
        <v>5540246188200</v>
      </c>
      <c r="F679" s="3" t="str">
        <f>VLOOKUP(E679,'Catégorie des articles'!$A$2:$E$163,4,FALSE)</f>
        <v>CREMERIE</v>
      </c>
      <c r="G679" s="22">
        <v>44745</v>
      </c>
      <c r="H679" s="7">
        <v>1485</v>
      </c>
      <c r="I679" s="25" t="str">
        <f>IFERROR(VLOOKUP(A679,Réception!$A$2:$G$2159,7,FALSE),"0")</f>
        <v>0</v>
      </c>
      <c r="J679">
        <f t="shared" si="20"/>
        <v>0</v>
      </c>
      <c r="K679" s="31">
        <f t="shared" si="21"/>
        <v>0</v>
      </c>
    </row>
    <row r="680" spans="1:11" ht="12" customHeight="1" x14ac:dyDescent="0.2">
      <c r="A680" t="s">
        <v>2580</v>
      </c>
      <c r="B680" s="18">
        <v>44741</v>
      </c>
      <c r="C680" s="6" t="s">
        <v>170</v>
      </c>
      <c r="D680" s="9">
        <v>142756674</v>
      </c>
      <c r="E680" s="3">
        <v>5540246172978</v>
      </c>
      <c r="F680" s="3" t="str">
        <f>VLOOKUP(E680,'Catégorie des articles'!$A$2:$E$163,4,FALSE)</f>
        <v>CREMERIE</v>
      </c>
      <c r="G680" s="23">
        <v>44745</v>
      </c>
      <c r="H680" s="9">
        <v>836</v>
      </c>
      <c r="I680" s="25" t="str">
        <f>IFERROR(VLOOKUP(A680,Réception!$A$2:$G$2159,7,FALSE),"0")</f>
        <v>0</v>
      </c>
      <c r="J680">
        <f t="shared" si="20"/>
        <v>0</v>
      </c>
      <c r="K680" s="31">
        <f t="shared" si="21"/>
        <v>0</v>
      </c>
    </row>
    <row r="681" spans="1:11" ht="12" customHeight="1" x14ac:dyDescent="0.2">
      <c r="A681" t="s">
        <v>2581</v>
      </c>
      <c r="B681" s="17">
        <v>44741</v>
      </c>
      <c r="C681" s="6" t="s">
        <v>170</v>
      </c>
      <c r="D681" s="7">
        <v>142756674</v>
      </c>
      <c r="E681" s="3">
        <v>5540246174174</v>
      </c>
      <c r="F681" s="3" t="str">
        <f>VLOOKUP(E681,'Catégorie des articles'!$A$2:$E$163,4,FALSE)</f>
        <v>CREMERIE</v>
      </c>
      <c r="G681" s="22">
        <v>44745</v>
      </c>
      <c r="H681" s="7">
        <v>464</v>
      </c>
      <c r="I681" s="25" t="str">
        <f>IFERROR(VLOOKUP(A681,Réception!$A$2:$G$2159,7,FALSE),"0")</f>
        <v>0</v>
      </c>
      <c r="J681">
        <f t="shared" si="20"/>
        <v>0</v>
      </c>
      <c r="K681" s="31">
        <f t="shared" si="21"/>
        <v>0</v>
      </c>
    </row>
    <row r="682" spans="1:11" ht="12" customHeight="1" x14ac:dyDescent="0.2">
      <c r="A682" t="s">
        <v>2582</v>
      </c>
      <c r="B682" s="17">
        <v>44741</v>
      </c>
      <c r="C682" s="6" t="s">
        <v>170</v>
      </c>
      <c r="D682" s="7">
        <v>142756674</v>
      </c>
      <c r="E682" s="3">
        <v>5540246176699</v>
      </c>
      <c r="F682" s="3" t="str">
        <f>VLOOKUP(E682,'Catégorie des articles'!$A$2:$E$163,4,FALSE)</f>
        <v>CREMERIE</v>
      </c>
      <c r="G682" s="22">
        <v>44745</v>
      </c>
      <c r="H682" s="7">
        <v>3132</v>
      </c>
      <c r="I682" s="25" t="str">
        <f>IFERROR(VLOOKUP(A682,Réception!$A$2:$G$2159,7,FALSE),"0")</f>
        <v>0</v>
      </c>
      <c r="J682">
        <f t="shared" si="20"/>
        <v>0</v>
      </c>
      <c r="K682" s="31">
        <f t="shared" si="21"/>
        <v>0</v>
      </c>
    </row>
    <row r="683" spans="1:11" ht="12" customHeight="1" x14ac:dyDescent="0.2">
      <c r="A683" t="s">
        <v>2213</v>
      </c>
      <c r="B683" s="18">
        <v>44741</v>
      </c>
      <c r="C683" s="6" t="s">
        <v>170</v>
      </c>
      <c r="D683" s="9">
        <v>142756677</v>
      </c>
      <c r="E683" s="3">
        <v>5540246185429</v>
      </c>
      <c r="F683" s="3" t="str">
        <f>VLOOKUP(E683,'Catégorie des articles'!$A$2:$E$163,4,FALSE)</f>
        <v>CREMERIE</v>
      </c>
      <c r="G683" s="23">
        <v>44746</v>
      </c>
      <c r="H683" s="9">
        <v>140</v>
      </c>
      <c r="I683" s="25">
        <f>IFERROR(VLOOKUP(A683,Réception!$A$2:$G$2159,7,FALSE),"0")</f>
        <v>140</v>
      </c>
      <c r="J683">
        <f t="shared" si="20"/>
        <v>1</v>
      </c>
      <c r="K683" s="31">
        <f t="shared" si="21"/>
        <v>1</v>
      </c>
    </row>
    <row r="684" spans="1:11" ht="12" customHeight="1" x14ac:dyDescent="0.2">
      <c r="A684" t="s">
        <v>2214</v>
      </c>
      <c r="B684" s="17">
        <v>44741</v>
      </c>
      <c r="C684" s="6" t="s">
        <v>170</v>
      </c>
      <c r="D684" s="7">
        <v>142756677</v>
      </c>
      <c r="E684" s="3">
        <v>5540246186325</v>
      </c>
      <c r="F684" s="3" t="str">
        <f>VLOOKUP(E684,'Catégorie des articles'!$A$2:$E$163,4,FALSE)</f>
        <v>CREMERIE</v>
      </c>
      <c r="G684" s="22">
        <v>44746</v>
      </c>
      <c r="H684" s="7">
        <v>140</v>
      </c>
      <c r="I684" s="25">
        <f>IFERROR(VLOOKUP(A684,Réception!$A$2:$G$2159,7,FALSE),"0")</f>
        <v>140</v>
      </c>
      <c r="J684">
        <f t="shared" si="20"/>
        <v>1</v>
      </c>
      <c r="K684" s="31">
        <f t="shared" si="21"/>
        <v>1</v>
      </c>
    </row>
    <row r="685" spans="1:11" ht="12" customHeight="1" x14ac:dyDescent="0.2">
      <c r="A685" t="s">
        <v>2215</v>
      </c>
      <c r="B685" s="18">
        <v>44741</v>
      </c>
      <c r="C685" s="6" t="s">
        <v>170</v>
      </c>
      <c r="D685" s="9">
        <v>142756694</v>
      </c>
      <c r="E685" s="3">
        <v>5540246182684</v>
      </c>
      <c r="F685" s="3" t="str">
        <f>VLOOKUP(E685,'Catégorie des articles'!$A$2:$E$163,4,FALSE)</f>
        <v>BOULANGERIE</v>
      </c>
      <c r="G685" s="23">
        <v>44749</v>
      </c>
      <c r="H685" s="9">
        <v>325</v>
      </c>
      <c r="I685" s="25">
        <f>IFERROR(VLOOKUP(A685,Réception!$A$2:$G$2159,7,FALSE),"0")</f>
        <v>325</v>
      </c>
      <c r="J685">
        <f t="shared" si="20"/>
        <v>1</v>
      </c>
      <c r="K685" s="31">
        <f t="shared" si="21"/>
        <v>1</v>
      </c>
    </row>
    <row r="686" spans="1:11" ht="12" customHeight="1" x14ac:dyDescent="0.2">
      <c r="A686" t="s">
        <v>2216</v>
      </c>
      <c r="B686" s="17">
        <v>44741</v>
      </c>
      <c r="C686" s="6" t="s">
        <v>170</v>
      </c>
      <c r="D686" s="7">
        <v>142756694</v>
      </c>
      <c r="E686" s="3">
        <v>5540246183844</v>
      </c>
      <c r="F686" s="3" t="str">
        <f>VLOOKUP(E686,'Catégorie des articles'!$A$2:$E$163,4,FALSE)</f>
        <v>BOULANGERIE</v>
      </c>
      <c r="G686" s="22">
        <v>44749</v>
      </c>
      <c r="H686" s="7">
        <v>93</v>
      </c>
      <c r="I686" s="25">
        <f>IFERROR(VLOOKUP(A686,Réception!$A$2:$G$2159,7,FALSE),"0")</f>
        <v>93</v>
      </c>
      <c r="J686">
        <f t="shared" si="20"/>
        <v>1</v>
      </c>
      <c r="K686" s="31">
        <f t="shared" si="21"/>
        <v>1</v>
      </c>
    </row>
    <row r="687" spans="1:11" ht="12" customHeight="1" x14ac:dyDescent="0.2">
      <c r="A687" t="s">
        <v>2217</v>
      </c>
      <c r="B687" s="18">
        <v>44741</v>
      </c>
      <c r="C687" s="6" t="s">
        <v>170</v>
      </c>
      <c r="D687" s="9">
        <v>142756696</v>
      </c>
      <c r="E687" s="3">
        <v>5540246192209</v>
      </c>
      <c r="F687" s="3" t="str">
        <f>VLOOKUP(E687,'Catégorie des articles'!$A$2:$E$163,4,FALSE)</f>
        <v>MIX LEGUMES</v>
      </c>
      <c r="G687" s="23">
        <v>44749</v>
      </c>
      <c r="H687" s="9">
        <v>1114</v>
      </c>
      <c r="I687" s="25">
        <f>IFERROR(VLOOKUP(A687,Réception!$A$2:$G$2159,7,FALSE),"0")</f>
        <v>1114</v>
      </c>
      <c r="J687">
        <f t="shared" si="20"/>
        <v>1</v>
      </c>
      <c r="K687" s="31">
        <f t="shared" si="21"/>
        <v>1</v>
      </c>
    </row>
    <row r="688" spans="1:11" ht="12" customHeight="1" x14ac:dyDescent="0.2">
      <c r="A688" t="s">
        <v>2218</v>
      </c>
      <c r="B688" s="17">
        <v>44741</v>
      </c>
      <c r="C688" s="6" t="s">
        <v>170</v>
      </c>
      <c r="D688" s="7">
        <v>142756696</v>
      </c>
      <c r="E688" s="3">
        <v>5540246192831</v>
      </c>
      <c r="F688" s="3" t="str">
        <f>VLOOKUP(E688,'Catégorie des articles'!$A$2:$E$163,4,FALSE)</f>
        <v>MIX LEGUMES</v>
      </c>
      <c r="G688" s="22">
        <v>44749</v>
      </c>
      <c r="H688" s="7">
        <v>1300</v>
      </c>
      <c r="I688" s="25">
        <f>IFERROR(VLOOKUP(A688,Réception!$A$2:$G$2159,7,FALSE),"0")</f>
        <v>1300</v>
      </c>
      <c r="J688">
        <f t="shared" si="20"/>
        <v>1</v>
      </c>
      <c r="K688" s="31">
        <f t="shared" si="21"/>
        <v>1</v>
      </c>
    </row>
    <row r="689" spans="1:11" ht="12" customHeight="1" x14ac:dyDescent="0.2">
      <c r="A689" t="s">
        <v>2219</v>
      </c>
      <c r="B689" s="17">
        <v>44742</v>
      </c>
      <c r="C689" s="6" t="s">
        <v>170</v>
      </c>
      <c r="D689" s="7">
        <v>142766701</v>
      </c>
      <c r="E689" s="3">
        <v>5540246172669</v>
      </c>
      <c r="F689" s="3" t="str">
        <f>VLOOKUP(E689,'Catégorie des articles'!$A$2:$E$163,4,FALSE)</f>
        <v>CREMERIE</v>
      </c>
      <c r="G689" s="22">
        <v>44746</v>
      </c>
      <c r="H689" s="7">
        <v>140</v>
      </c>
      <c r="I689" s="25">
        <f>IFERROR(VLOOKUP(A689,Réception!$A$2:$G$2159,7,FALSE),"0")</f>
        <v>140</v>
      </c>
      <c r="J689">
        <f t="shared" si="20"/>
        <v>1</v>
      </c>
      <c r="K689" s="31">
        <f t="shared" si="21"/>
        <v>1</v>
      </c>
    </row>
    <row r="690" spans="1:11" ht="12" customHeight="1" x14ac:dyDescent="0.2">
      <c r="A690" t="s">
        <v>2220</v>
      </c>
      <c r="B690" s="18">
        <v>44742</v>
      </c>
      <c r="C690" s="6" t="s">
        <v>170</v>
      </c>
      <c r="D690" s="9">
        <v>142766701</v>
      </c>
      <c r="E690" s="3">
        <v>5540246174174</v>
      </c>
      <c r="F690" s="3" t="str">
        <f>VLOOKUP(E690,'Catégorie des articles'!$A$2:$E$163,4,FALSE)</f>
        <v>CREMERIE</v>
      </c>
      <c r="G690" s="23">
        <v>44746</v>
      </c>
      <c r="H690" s="9">
        <v>232</v>
      </c>
      <c r="I690" s="25">
        <f>IFERROR(VLOOKUP(A690,Réception!$A$2:$G$2159,7,FALSE),"0")</f>
        <v>232</v>
      </c>
      <c r="J690">
        <f t="shared" si="20"/>
        <v>1</v>
      </c>
      <c r="K690" s="31">
        <f t="shared" si="21"/>
        <v>1</v>
      </c>
    </row>
    <row r="691" spans="1:11" ht="12" customHeight="1" x14ac:dyDescent="0.2">
      <c r="A691" t="s">
        <v>2221</v>
      </c>
      <c r="B691" s="18">
        <v>44742</v>
      </c>
      <c r="C691" s="6" t="s">
        <v>170</v>
      </c>
      <c r="D691" s="9">
        <v>142766701</v>
      </c>
      <c r="E691" s="3">
        <v>5540246176699</v>
      </c>
      <c r="F691" s="3" t="str">
        <f>VLOOKUP(E691,'Catégorie des articles'!$A$2:$E$163,4,FALSE)</f>
        <v>CREMERIE</v>
      </c>
      <c r="G691" s="23">
        <v>44746</v>
      </c>
      <c r="H691" s="9">
        <v>4176</v>
      </c>
      <c r="I691" s="25">
        <f>IFERROR(VLOOKUP(A691,Réception!$A$2:$G$2159,7,FALSE),"0")</f>
        <v>4176</v>
      </c>
      <c r="J691">
        <f t="shared" si="20"/>
        <v>1</v>
      </c>
      <c r="K691" s="31">
        <f t="shared" si="21"/>
        <v>1</v>
      </c>
    </row>
    <row r="692" spans="1:11" ht="12" customHeight="1" x14ac:dyDescent="0.2">
      <c r="A692" t="s">
        <v>2222</v>
      </c>
      <c r="B692" s="18">
        <v>44742</v>
      </c>
      <c r="C692" s="6" t="s">
        <v>170</v>
      </c>
      <c r="D692" s="9">
        <v>142766701</v>
      </c>
      <c r="E692" s="3">
        <v>5540246188175</v>
      </c>
      <c r="F692" s="3" t="str">
        <f>VLOOKUP(E692,'Catégorie des articles'!$A$2:$E$163,4,FALSE)</f>
        <v>CREMERIE</v>
      </c>
      <c r="G692" s="23">
        <v>44746</v>
      </c>
      <c r="H692" s="9">
        <v>116</v>
      </c>
      <c r="I692" s="25">
        <f>IFERROR(VLOOKUP(A692,Réception!$A$2:$G$2159,7,FALSE),"0")</f>
        <v>116</v>
      </c>
      <c r="J692">
        <f t="shared" si="20"/>
        <v>1</v>
      </c>
      <c r="K692" s="31">
        <f t="shared" si="21"/>
        <v>1</v>
      </c>
    </row>
    <row r="693" spans="1:11" ht="12" customHeight="1" x14ac:dyDescent="0.2">
      <c r="A693" t="s">
        <v>2223</v>
      </c>
      <c r="B693" s="17">
        <v>44742</v>
      </c>
      <c r="C693" s="6" t="s">
        <v>170</v>
      </c>
      <c r="D693" s="7">
        <v>142766702</v>
      </c>
      <c r="E693" s="3">
        <v>5540246176295</v>
      </c>
      <c r="F693" s="3" t="str">
        <f>VLOOKUP(E693,'Catégorie des articles'!$A$2:$E$163,4,FALSE)</f>
        <v>CREMERIE</v>
      </c>
      <c r="G693" s="22">
        <v>44746</v>
      </c>
      <c r="H693" s="7">
        <v>4455</v>
      </c>
      <c r="I693" s="25">
        <f>IFERROR(VLOOKUP(A693,Réception!$A$2:$G$2159,7,FALSE),"0")</f>
        <v>4455</v>
      </c>
      <c r="J693">
        <f t="shared" si="20"/>
        <v>1</v>
      </c>
      <c r="K693" s="31">
        <f t="shared" si="21"/>
        <v>1</v>
      </c>
    </row>
    <row r="694" spans="1:11" ht="12" customHeight="1" x14ac:dyDescent="0.2">
      <c r="A694" t="s">
        <v>2224</v>
      </c>
      <c r="B694" s="18">
        <v>44742</v>
      </c>
      <c r="C694" s="6" t="s">
        <v>170</v>
      </c>
      <c r="D694" s="9">
        <v>142766702</v>
      </c>
      <c r="E694" s="3">
        <v>5540246187987</v>
      </c>
      <c r="F694" s="3" t="str">
        <f>VLOOKUP(E694,'Catégorie des articles'!$A$2:$E$163,4,FALSE)</f>
        <v>CREMERIE</v>
      </c>
      <c r="G694" s="23">
        <v>44746</v>
      </c>
      <c r="H694" s="9">
        <v>4455</v>
      </c>
      <c r="I694" s="25">
        <f>IFERROR(VLOOKUP(A694,Réception!$A$2:$G$2159,7,FALSE),"0")</f>
        <v>4455</v>
      </c>
      <c r="J694">
        <f t="shared" si="20"/>
        <v>1</v>
      </c>
      <c r="K694" s="31">
        <f t="shared" si="21"/>
        <v>1</v>
      </c>
    </row>
    <row r="695" spans="1:11" ht="12" customHeight="1" x14ac:dyDescent="0.2">
      <c r="A695" t="s">
        <v>2225</v>
      </c>
      <c r="B695" s="17">
        <v>44742</v>
      </c>
      <c r="C695" s="6" t="s">
        <v>170</v>
      </c>
      <c r="D695" s="7">
        <v>142766702</v>
      </c>
      <c r="E695" s="3">
        <v>5540246188200</v>
      </c>
      <c r="F695" s="3" t="str">
        <f>VLOOKUP(E695,'Catégorie des articles'!$A$2:$E$163,4,FALSE)</f>
        <v>CREMERIE</v>
      </c>
      <c r="G695" s="22">
        <v>44746</v>
      </c>
      <c r="H695" s="7">
        <v>743</v>
      </c>
      <c r="I695" s="25">
        <f>IFERROR(VLOOKUP(A695,Réception!$A$2:$G$2159,7,FALSE),"0")</f>
        <v>743</v>
      </c>
      <c r="J695">
        <f t="shared" si="20"/>
        <v>1</v>
      </c>
      <c r="K695" s="31">
        <f t="shared" si="21"/>
        <v>1</v>
      </c>
    </row>
    <row r="696" spans="1:11" ht="12" customHeight="1" x14ac:dyDescent="0.2">
      <c r="A696" t="s">
        <v>2226</v>
      </c>
      <c r="B696" s="18">
        <v>44742</v>
      </c>
      <c r="C696" s="6" t="s">
        <v>170</v>
      </c>
      <c r="D696" s="9">
        <v>142766704</v>
      </c>
      <c r="E696" s="3">
        <v>5540246174095</v>
      </c>
      <c r="F696" s="3" t="str">
        <f>VLOOKUP(E696,'Catégorie des articles'!$A$2:$E$163,4,FALSE)</f>
        <v>CREMERIE</v>
      </c>
      <c r="G696" s="23">
        <v>44749</v>
      </c>
      <c r="H696" s="9">
        <v>70</v>
      </c>
      <c r="I696" s="25">
        <f>IFERROR(VLOOKUP(A696,Réception!$A$2:$G$2159,7,FALSE),"0")</f>
        <v>70</v>
      </c>
      <c r="J696">
        <f t="shared" si="20"/>
        <v>1</v>
      </c>
      <c r="K696" s="31">
        <f t="shared" si="21"/>
        <v>1</v>
      </c>
    </row>
    <row r="697" spans="1:11" ht="12" customHeight="1" x14ac:dyDescent="0.2">
      <c r="A697" t="s">
        <v>2227</v>
      </c>
      <c r="B697" s="17">
        <v>44742</v>
      </c>
      <c r="C697" s="6" t="s">
        <v>170</v>
      </c>
      <c r="D697" s="7">
        <v>142766704</v>
      </c>
      <c r="E697" s="3">
        <v>5540246175047</v>
      </c>
      <c r="F697" s="3" t="str">
        <f>VLOOKUP(E697,'Catégorie des articles'!$A$2:$E$163,4,FALSE)</f>
        <v>CREMERIE</v>
      </c>
      <c r="G697" s="22">
        <v>44749</v>
      </c>
      <c r="H697" s="7">
        <v>140</v>
      </c>
      <c r="I697" s="25">
        <f>IFERROR(VLOOKUP(A697,Réception!$A$2:$G$2159,7,FALSE),"0")</f>
        <v>140</v>
      </c>
      <c r="J697">
        <f t="shared" si="20"/>
        <v>1</v>
      </c>
      <c r="K697" s="31">
        <f t="shared" si="21"/>
        <v>1</v>
      </c>
    </row>
    <row r="698" spans="1:11" ht="12" customHeight="1" x14ac:dyDescent="0.2">
      <c r="A698" t="s">
        <v>2228</v>
      </c>
      <c r="B698" s="18">
        <v>44742</v>
      </c>
      <c r="C698" s="6" t="s">
        <v>170</v>
      </c>
      <c r="D698" s="9">
        <v>142766704</v>
      </c>
      <c r="E698" s="3">
        <v>5540246175049</v>
      </c>
      <c r="F698" s="3" t="str">
        <f>VLOOKUP(E698,'Catégorie des articles'!$A$2:$E$163,4,FALSE)</f>
        <v>CREMERIE</v>
      </c>
      <c r="G698" s="23">
        <v>44749</v>
      </c>
      <c r="H698" s="9">
        <v>279</v>
      </c>
      <c r="I698" s="25">
        <f>IFERROR(VLOOKUP(A698,Réception!$A$2:$G$2159,7,FALSE),"0")</f>
        <v>279</v>
      </c>
      <c r="J698">
        <f t="shared" si="20"/>
        <v>1</v>
      </c>
      <c r="K698" s="31">
        <f t="shared" si="21"/>
        <v>1</v>
      </c>
    </row>
    <row r="699" spans="1:11" ht="12" customHeight="1" x14ac:dyDescent="0.2">
      <c r="A699" t="s">
        <v>2229</v>
      </c>
      <c r="B699" s="17">
        <v>44742</v>
      </c>
      <c r="C699" s="6" t="s">
        <v>170</v>
      </c>
      <c r="D699" s="7">
        <v>142766704</v>
      </c>
      <c r="E699" s="3">
        <v>5540246175050</v>
      </c>
      <c r="F699" s="3" t="str">
        <f>VLOOKUP(E699,'Catégorie des articles'!$A$2:$E$163,4,FALSE)</f>
        <v>CREMERIE</v>
      </c>
      <c r="G699" s="22">
        <v>44749</v>
      </c>
      <c r="H699" s="7">
        <v>279</v>
      </c>
      <c r="I699" s="25">
        <f>IFERROR(VLOOKUP(A699,Réception!$A$2:$G$2159,7,FALSE),"0")</f>
        <v>279</v>
      </c>
      <c r="J699">
        <f t="shared" si="20"/>
        <v>1</v>
      </c>
      <c r="K699" s="31">
        <f t="shared" si="21"/>
        <v>1</v>
      </c>
    </row>
    <row r="700" spans="1:11" ht="12" customHeight="1" x14ac:dyDescent="0.2">
      <c r="A700" t="s">
        <v>2230</v>
      </c>
      <c r="B700" s="18">
        <v>44742</v>
      </c>
      <c r="C700" s="6" t="s">
        <v>170</v>
      </c>
      <c r="D700" s="9">
        <v>142766704</v>
      </c>
      <c r="E700" s="3">
        <v>5540246190743</v>
      </c>
      <c r="F700" s="3" t="str">
        <f>VLOOKUP(E700,'Catégorie des articles'!$A$2:$E$163,4,FALSE)</f>
        <v>CREMERIE</v>
      </c>
      <c r="G700" s="23">
        <v>44749</v>
      </c>
      <c r="H700" s="9">
        <v>140</v>
      </c>
      <c r="I700" s="25">
        <f>IFERROR(VLOOKUP(A700,Réception!$A$2:$G$2159,7,FALSE),"0")</f>
        <v>140</v>
      </c>
      <c r="J700">
        <f t="shared" si="20"/>
        <v>1</v>
      </c>
      <c r="K700" s="31">
        <f t="shared" si="21"/>
        <v>1</v>
      </c>
    </row>
    <row r="701" spans="1:11" ht="12" customHeight="1" x14ac:dyDescent="0.2">
      <c r="A701" t="s">
        <v>2231</v>
      </c>
      <c r="B701" s="18">
        <v>44742</v>
      </c>
      <c r="C701" s="6" t="s">
        <v>170</v>
      </c>
      <c r="D701" s="9">
        <v>142766705</v>
      </c>
      <c r="E701" s="3">
        <v>5540246177132</v>
      </c>
      <c r="F701" s="3" t="str">
        <f>VLOOKUP(E701,'Catégorie des articles'!$A$2:$E$163,4,FALSE)</f>
        <v>MIX LEGUMES</v>
      </c>
      <c r="G701" s="23">
        <v>44746</v>
      </c>
      <c r="H701" s="9">
        <v>6496</v>
      </c>
      <c r="I701" s="25">
        <f>IFERROR(VLOOKUP(A701,Réception!$A$2:$G$2159,7,FALSE),"0")</f>
        <v>3225</v>
      </c>
      <c r="J701">
        <f t="shared" si="20"/>
        <v>0.49645935960591131</v>
      </c>
      <c r="K701" s="31">
        <f t="shared" si="21"/>
        <v>0.49645935960591131</v>
      </c>
    </row>
    <row r="702" spans="1:11" ht="12" customHeight="1" x14ac:dyDescent="0.2">
      <c r="A702" t="s">
        <v>2232</v>
      </c>
      <c r="B702" s="17">
        <v>44742</v>
      </c>
      <c r="C702" s="6" t="s">
        <v>170</v>
      </c>
      <c r="D702" s="7">
        <v>142766705</v>
      </c>
      <c r="E702" s="3">
        <v>5540246177133</v>
      </c>
      <c r="F702" s="3" t="str">
        <f>VLOOKUP(E702,'Catégorie des articles'!$A$2:$E$163,4,FALSE)</f>
        <v>MIX LEGUMES</v>
      </c>
      <c r="G702" s="22">
        <v>44746</v>
      </c>
      <c r="H702" s="7">
        <v>4455</v>
      </c>
      <c r="I702" s="25">
        <f>IFERROR(VLOOKUP(A702,Réception!$A$2:$G$2159,7,FALSE),"0")</f>
        <v>4455</v>
      </c>
      <c r="J702">
        <f t="shared" si="20"/>
        <v>1</v>
      </c>
      <c r="K702" s="31">
        <f t="shared" si="21"/>
        <v>1</v>
      </c>
    </row>
    <row r="703" spans="1:11" ht="12" customHeight="1" x14ac:dyDescent="0.2">
      <c r="A703" t="s">
        <v>2233</v>
      </c>
      <c r="B703" s="18">
        <v>44742</v>
      </c>
      <c r="C703" s="6" t="s">
        <v>170</v>
      </c>
      <c r="D703" s="9">
        <v>142766705</v>
      </c>
      <c r="E703" s="3">
        <v>5540246183542</v>
      </c>
      <c r="F703" s="3" t="str">
        <f>VLOOKUP(E703,'Catégorie des articles'!$A$2:$E$163,4,FALSE)</f>
        <v>MIX LEGUMES</v>
      </c>
      <c r="G703" s="23">
        <v>44746</v>
      </c>
      <c r="H703" s="9">
        <v>1253</v>
      </c>
      <c r="I703" s="25">
        <f>IFERROR(VLOOKUP(A703,Réception!$A$2:$G$2159,7,FALSE),"0")</f>
        <v>1253</v>
      </c>
      <c r="J703">
        <f t="shared" si="20"/>
        <v>1</v>
      </c>
      <c r="K703" s="31">
        <f t="shared" si="21"/>
        <v>1</v>
      </c>
    </row>
    <row r="704" spans="1:11" ht="12" customHeight="1" x14ac:dyDescent="0.2">
      <c r="A704" t="s">
        <v>2234</v>
      </c>
      <c r="B704" s="17">
        <v>44742</v>
      </c>
      <c r="C704" s="6" t="s">
        <v>170</v>
      </c>
      <c r="D704" s="7">
        <v>142766705</v>
      </c>
      <c r="E704" s="3">
        <v>5540246192148</v>
      </c>
      <c r="F704" s="3" t="str">
        <f>VLOOKUP(E704,'Catégorie des articles'!$A$2:$E$163,4,FALSE)</f>
        <v>MIX LEGUMES</v>
      </c>
      <c r="G704" s="22">
        <v>44746</v>
      </c>
      <c r="H704" s="7">
        <v>5220</v>
      </c>
      <c r="I704" s="25">
        <f>IFERROR(VLOOKUP(A704,Réception!$A$2:$G$2159,7,FALSE),"0")</f>
        <v>5568</v>
      </c>
      <c r="J704">
        <f t="shared" si="20"/>
        <v>1.0666666666666667</v>
      </c>
      <c r="K704" s="31">
        <f t="shared" si="21"/>
        <v>1.0666666666666667</v>
      </c>
    </row>
    <row r="705" spans="1:11" ht="12" customHeight="1" x14ac:dyDescent="0.2">
      <c r="A705" t="s">
        <v>2235</v>
      </c>
      <c r="B705" s="18">
        <v>44742</v>
      </c>
      <c r="C705" s="6" t="s">
        <v>170</v>
      </c>
      <c r="D705" s="9">
        <v>142766705</v>
      </c>
      <c r="E705" s="3">
        <v>5540246192518</v>
      </c>
      <c r="F705" s="3" t="str">
        <f>VLOOKUP(E705,'Catégorie des articles'!$A$2:$E$163,4,FALSE)</f>
        <v>MIX LEGUMES</v>
      </c>
      <c r="G705" s="23">
        <v>44746</v>
      </c>
      <c r="H705" s="9">
        <v>5847</v>
      </c>
      <c r="I705" s="25">
        <f>IFERROR(VLOOKUP(A705,Réception!$A$2:$G$2159,7,FALSE),"0")</f>
        <v>5847</v>
      </c>
      <c r="J705">
        <f t="shared" si="20"/>
        <v>1</v>
      </c>
      <c r="K705" s="31">
        <f t="shared" si="21"/>
        <v>1</v>
      </c>
    </row>
    <row r="706" spans="1:11" ht="12" customHeight="1" x14ac:dyDescent="0.2">
      <c r="A706" t="s">
        <v>2236</v>
      </c>
      <c r="B706" s="17">
        <v>44742</v>
      </c>
      <c r="C706" s="6" t="s">
        <v>170</v>
      </c>
      <c r="D706" s="7">
        <v>142766712</v>
      </c>
      <c r="E706" s="3">
        <v>5540246173686</v>
      </c>
      <c r="F706" s="3" t="str">
        <f>VLOOKUP(E706,'Catégorie des articles'!$A$2:$E$163,4,FALSE)</f>
        <v>EMBALLAGES</v>
      </c>
      <c r="G706" s="22">
        <v>44754</v>
      </c>
      <c r="H706" s="7">
        <v>223</v>
      </c>
      <c r="I706" s="25">
        <f>IFERROR(VLOOKUP(A706,Réception!$A$2:$G$2159,7,FALSE),"0")</f>
        <v>223</v>
      </c>
      <c r="J706">
        <f t="shared" si="20"/>
        <v>1</v>
      </c>
      <c r="K706" s="31">
        <f t="shared" si="21"/>
        <v>1</v>
      </c>
    </row>
    <row r="707" spans="1:11" ht="12" customHeight="1" x14ac:dyDescent="0.2">
      <c r="A707" t="s">
        <v>754</v>
      </c>
      <c r="B707" s="18">
        <v>44745</v>
      </c>
      <c r="C707" s="6" t="s">
        <v>170</v>
      </c>
      <c r="D707" s="9">
        <v>143246714</v>
      </c>
      <c r="E707" s="3">
        <v>5540246171933</v>
      </c>
      <c r="F707" s="3" t="str">
        <f>VLOOKUP(E707,'Catégorie des articles'!$A$2:$E$163,4,FALSE)</f>
        <v>CREMERIE</v>
      </c>
      <c r="G707" s="23">
        <v>44747</v>
      </c>
      <c r="H707" s="9">
        <v>836</v>
      </c>
      <c r="I707" s="25">
        <f>IFERROR(VLOOKUP(A707,Réception!$A$2:$G$2159,7,FALSE),"0")</f>
        <v>836</v>
      </c>
      <c r="J707">
        <f t="shared" ref="J707:J770" si="22">I707/H707</f>
        <v>1</v>
      </c>
      <c r="K707" s="31">
        <f t="shared" ref="K707:K770" si="23">J707</f>
        <v>1</v>
      </c>
    </row>
    <row r="708" spans="1:11" ht="12" customHeight="1" x14ac:dyDescent="0.2">
      <c r="A708" t="s">
        <v>755</v>
      </c>
      <c r="B708" s="17">
        <v>44745</v>
      </c>
      <c r="C708" s="6" t="s">
        <v>170</v>
      </c>
      <c r="D708" s="7">
        <v>143246714</v>
      </c>
      <c r="E708" s="3">
        <v>5540246176294</v>
      </c>
      <c r="F708" s="3" t="str">
        <f>VLOOKUP(E708,'Catégorie des articles'!$A$2:$E$163,4,FALSE)</f>
        <v>CREMERIE</v>
      </c>
      <c r="G708" s="22">
        <v>44747</v>
      </c>
      <c r="H708" s="7">
        <v>1485</v>
      </c>
      <c r="I708" s="25">
        <f>IFERROR(VLOOKUP(A708,Réception!$A$2:$G$2159,7,FALSE),"0")</f>
        <v>1485</v>
      </c>
      <c r="J708">
        <f t="shared" si="22"/>
        <v>1</v>
      </c>
      <c r="K708" s="31">
        <f t="shared" si="23"/>
        <v>1</v>
      </c>
    </row>
    <row r="709" spans="1:11" ht="12" customHeight="1" x14ac:dyDescent="0.2">
      <c r="A709" t="s">
        <v>756</v>
      </c>
      <c r="B709" s="18">
        <v>44745</v>
      </c>
      <c r="C709" s="6" t="s">
        <v>170</v>
      </c>
      <c r="D709" s="9">
        <v>143246714</v>
      </c>
      <c r="E709" s="3">
        <v>5540246176295</v>
      </c>
      <c r="F709" s="3" t="str">
        <f>VLOOKUP(E709,'Catégorie des articles'!$A$2:$E$163,4,FALSE)</f>
        <v>CREMERIE</v>
      </c>
      <c r="G709" s="23">
        <v>44747</v>
      </c>
      <c r="H709" s="9">
        <v>4455</v>
      </c>
      <c r="I709" s="25">
        <f>IFERROR(VLOOKUP(A709,Réception!$A$2:$G$2159,7,FALSE),"0")</f>
        <v>4455</v>
      </c>
      <c r="J709">
        <f t="shared" si="22"/>
        <v>1</v>
      </c>
      <c r="K709" s="31">
        <f t="shared" si="23"/>
        <v>1</v>
      </c>
    </row>
    <row r="710" spans="1:11" ht="12" customHeight="1" x14ac:dyDescent="0.2">
      <c r="A710" t="s">
        <v>757</v>
      </c>
      <c r="B710" s="17">
        <v>44745</v>
      </c>
      <c r="C710" s="6" t="s">
        <v>170</v>
      </c>
      <c r="D710" s="7">
        <v>143246714</v>
      </c>
      <c r="E710" s="3">
        <v>5540246188200</v>
      </c>
      <c r="F710" s="3" t="str">
        <f>VLOOKUP(E710,'Catégorie des articles'!$A$2:$E$163,4,FALSE)</f>
        <v>CREMERIE</v>
      </c>
      <c r="G710" s="22">
        <v>44747</v>
      </c>
      <c r="H710" s="7">
        <v>743</v>
      </c>
      <c r="I710" s="25">
        <f>IFERROR(VLOOKUP(A710,Réception!$A$2:$G$2159,7,FALSE),"0")</f>
        <v>743</v>
      </c>
      <c r="J710">
        <f t="shared" si="22"/>
        <v>1</v>
      </c>
      <c r="K710" s="31">
        <f t="shared" si="23"/>
        <v>1</v>
      </c>
    </row>
    <row r="711" spans="1:11" ht="12" customHeight="1" x14ac:dyDescent="0.2">
      <c r="A711" t="s">
        <v>758</v>
      </c>
      <c r="B711" s="17">
        <v>44745</v>
      </c>
      <c r="C711" s="6" t="s">
        <v>170</v>
      </c>
      <c r="D711" s="7">
        <v>143246715</v>
      </c>
      <c r="E711" s="3">
        <v>5540246172978</v>
      </c>
      <c r="F711" s="3" t="str">
        <f>VLOOKUP(E711,'Catégorie des articles'!$A$2:$E$163,4,FALSE)</f>
        <v>CREMERIE</v>
      </c>
      <c r="G711" s="22">
        <v>44747</v>
      </c>
      <c r="H711" s="7">
        <v>836</v>
      </c>
      <c r="I711" s="25">
        <f>IFERROR(VLOOKUP(A711,Réception!$A$2:$G$2159,7,FALSE),"0")</f>
        <v>836</v>
      </c>
      <c r="J711">
        <f t="shared" si="22"/>
        <v>1</v>
      </c>
      <c r="K711" s="31">
        <f t="shared" si="23"/>
        <v>1</v>
      </c>
    </row>
    <row r="712" spans="1:11" ht="12" customHeight="1" x14ac:dyDescent="0.2">
      <c r="A712" t="s">
        <v>759</v>
      </c>
      <c r="B712" s="17">
        <v>44745</v>
      </c>
      <c r="C712" s="6" t="s">
        <v>170</v>
      </c>
      <c r="D712" s="7">
        <v>143246715</v>
      </c>
      <c r="E712" s="3">
        <v>5540246176699</v>
      </c>
      <c r="F712" s="3" t="str">
        <f>VLOOKUP(E712,'Catégorie des articles'!$A$2:$E$163,4,FALSE)</f>
        <v>CREMERIE</v>
      </c>
      <c r="G712" s="22">
        <v>44747</v>
      </c>
      <c r="H712" s="7">
        <v>2088</v>
      </c>
      <c r="I712" s="25">
        <f>IFERROR(VLOOKUP(A712,Réception!$A$2:$G$2159,7,FALSE),"0")</f>
        <v>2088</v>
      </c>
      <c r="J712">
        <f t="shared" si="22"/>
        <v>1</v>
      </c>
      <c r="K712" s="31">
        <f t="shared" si="23"/>
        <v>1</v>
      </c>
    </row>
    <row r="713" spans="1:11" ht="12" customHeight="1" x14ac:dyDescent="0.2">
      <c r="A713" t="s">
        <v>760</v>
      </c>
      <c r="B713" s="18">
        <v>44746</v>
      </c>
      <c r="C713" s="6" t="s">
        <v>170</v>
      </c>
      <c r="D713" s="9">
        <v>143246731</v>
      </c>
      <c r="E713" s="3">
        <v>5540246172669</v>
      </c>
      <c r="F713" s="3" t="str">
        <f>VLOOKUP(E713,'Catégorie des articles'!$A$2:$E$163,4,FALSE)</f>
        <v>CREMERIE</v>
      </c>
      <c r="G713" s="23">
        <v>44748</v>
      </c>
      <c r="H713" s="9">
        <v>140</v>
      </c>
      <c r="I713" s="25">
        <f>IFERROR(VLOOKUP(A713,Réception!$A$2:$G$2159,7,FALSE),"0")</f>
        <v>140</v>
      </c>
      <c r="J713">
        <f t="shared" si="22"/>
        <v>1</v>
      </c>
      <c r="K713" s="31">
        <f t="shared" si="23"/>
        <v>1</v>
      </c>
    </row>
    <row r="714" spans="1:11" ht="12" customHeight="1" x14ac:dyDescent="0.2">
      <c r="A714" t="s">
        <v>761</v>
      </c>
      <c r="B714" s="17">
        <v>44746</v>
      </c>
      <c r="C714" s="6" t="s">
        <v>170</v>
      </c>
      <c r="D714" s="7">
        <v>143246731</v>
      </c>
      <c r="E714" s="3">
        <v>5540246188175</v>
      </c>
      <c r="F714" s="3" t="str">
        <f>VLOOKUP(E714,'Catégorie des articles'!$A$2:$E$163,4,FALSE)</f>
        <v>CREMERIE</v>
      </c>
      <c r="G714" s="22">
        <v>44748</v>
      </c>
      <c r="H714" s="7">
        <v>116</v>
      </c>
      <c r="I714" s="25">
        <f>IFERROR(VLOOKUP(A714,Réception!$A$2:$G$2159,7,FALSE),"0")</f>
        <v>116</v>
      </c>
      <c r="J714">
        <f t="shared" si="22"/>
        <v>1</v>
      </c>
      <c r="K714" s="31">
        <f t="shared" si="23"/>
        <v>1</v>
      </c>
    </row>
    <row r="715" spans="1:11" ht="12" customHeight="1" x14ac:dyDescent="0.2">
      <c r="A715" t="s">
        <v>762</v>
      </c>
      <c r="B715" s="17">
        <v>44746</v>
      </c>
      <c r="C715" s="6" t="s">
        <v>170</v>
      </c>
      <c r="D715" s="7">
        <v>143246732</v>
      </c>
      <c r="E715" s="3">
        <v>5540246171933</v>
      </c>
      <c r="F715" s="3" t="str">
        <f>VLOOKUP(E715,'Catégorie des articles'!$A$2:$E$163,4,FALSE)</f>
        <v>CREMERIE</v>
      </c>
      <c r="G715" s="22">
        <v>44748</v>
      </c>
      <c r="H715" s="7">
        <v>279</v>
      </c>
      <c r="I715" s="25">
        <f>IFERROR(VLOOKUP(A715,Réception!$A$2:$G$2159,7,FALSE),"0")</f>
        <v>279</v>
      </c>
      <c r="J715">
        <f t="shared" si="22"/>
        <v>1</v>
      </c>
      <c r="K715" s="31">
        <f t="shared" si="23"/>
        <v>1</v>
      </c>
    </row>
    <row r="716" spans="1:11" ht="12" customHeight="1" x14ac:dyDescent="0.2">
      <c r="A716" t="s">
        <v>763</v>
      </c>
      <c r="B716" s="17">
        <v>44746</v>
      </c>
      <c r="C716" s="6" t="s">
        <v>170</v>
      </c>
      <c r="D716" s="7">
        <v>143246732</v>
      </c>
      <c r="E716" s="3">
        <v>5540246187987</v>
      </c>
      <c r="F716" s="3" t="str">
        <f>VLOOKUP(E716,'Catégorie des articles'!$A$2:$E$163,4,FALSE)</f>
        <v>CREMERIE</v>
      </c>
      <c r="G716" s="22">
        <v>44748</v>
      </c>
      <c r="H716" s="7">
        <v>2228</v>
      </c>
      <c r="I716" s="25">
        <f>IFERROR(VLOOKUP(A716,Réception!$A$2:$G$2159,7,FALSE),"0")</f>
        <v>2228</v>
      </c>
      <c r="J716">
        <f t="shared" si="22"/>
        <v>1</v>
      </c>
      <c r="K716" s="31">
        <f t="shared" si="23"/>
        <v>1</v>
      </c>
    </row>
    <row r="717" spans="1:11" ht="12" customHeight="1" x14ac:dyDescent="0.2">
      <c r="A717" t="s">
        <v>764</v>
      </c>
      <c r="B717" s="18">
        <v>44746</v>
      </c>
      <c r="C717" s="6" t="s">
        <v>170</v>
      </c>
      <c r="D717" s="9">
        <v>143246732</v>
      </c>
      <c r="E717" s="3">
        <v>5540246188200</v>
      </c>
      <c r="F717" s="3" t="str">
        <f>VLOOKUP(E717,'Catégorie des articles'!$A$2:$E$163,4,FALSE)</f>
        <v>CREMERIE</v>
      </c>
      <c r="G717" s="23">
        <v>44748</v>
      </c>
      <c r="H717" s="9">
        <v>743</v>
      </c>
      <c r="I717" s="25">
        <f>IFERROR(VLOOKUP(A717,Réception!$A$2:$G$2159,7,FALSE),"0")</f>
        <v>743</v>
      </c>
      <c r="J717">
        <f t="shared" si="22"/>
        <v>1</v>
      </c>
      <c r="K717" s="31">
        <f t="shared" si="23"/>
        <v>1</v>
      </c>
    </row>
    <row r="718" spans="1:11" ht="12" customHeight="1" x14ac:dyDescent="0.2">
      <c r="A718" t="s">
        <v>765</v>
      </c>
      <c r="B718" s="17">
        <v>44746</v>
      </c>
      <c r="C718" s="6" t="s">
        <v>170</v>
      </c>
      <c r="D718" s="7">
        <v>143246741</v>
      </c>
      <c r="E718" s="3">
        <v>5540246183130</v>
      </c>
      <c r="F718" s="3" t="str">
        <f>VLOOKUP(E718,'Catégorie des articles'!$A$2:$E$163,4,FALSE)</f>
        <v>MIX LEGUMES</v>
      </c>
      <c r="G718" s="22">
        <v>44753</v>
      </c>
      <c r="H718" s="7">
        <v>1128</v>
      </c>
      <c r="I718" s="25">
        <f>IFERROR(VLOOKUP(A718,Réception!$A$2:$G$2159,7,FALSE),"0")</f>
        <v>1003</v>
      </c>
      <c r="J718">
        <f t="shared" si="22"/>
        <v>0.88918439716312059</v>
      </c>
      <c r="K718" s="31">
        <f t="shared" si="23"/>
        <v>0.88918439716312059</v>
      </c>
    </row>
    <row r="719" spans="1:11" ht="12" customHeight="1" x14ac:dyDescent="0.2">
      <c r="A719" t="s">
        <v>766</v>
      </c>
      <c r="B719" s="18">
        <v>44746</v>
      </c>
      <c r="C719" s="6" t="s">
        <v>170</v>
      </c>
      <c r="D719" s="9">
        <v>143246741</v>
      </c>
      <c r="E719" s="3">
        <v>5540246183537</v>
      </c>
      <c r="F719" s="3" t="str">
        <f>VLOOKUP(E719,'Catégorie des articles'!$A$2:$E$163,4,FALSE)</f>
        <v>MIX LEGUMES</v>
      </c>
      <c r="G719" s="23">
        <v>44753</v>
      </c>
      <c r="H719" s="9">
        <v>961</v>
      </c>
      <c r="I719" s="25">
        <f>IFERROR(VLOOKUP(A719,Réception!$A$2:$G$2159,7,FALSE),"0")</f>
        <v>961</v>
      </c>
      <c r="J719">
        <f t="shared" si="22"/>
        <v>1</v>
      </c>
      <c r="K719" s="31">
        <f t="shared" si="23"/>
        <v>1</v>
      </c>
    </row>
    <row r="720" spans="1:11" ht="12" customHeight="1" x14ac:dyDescent="0.2">
      <c r="A720" t="s">
        <v>767</v>
      </c>
      <c r="B720" s="17">
        <v>44746</v>
      </c>
      <c r="C720" s="6" t="s">
        <v>170</v>
      </c>
      <c r="D720" s="7">
        <v>143246742</v>
      </c>
      <c r="E720" s="3">
        <v>5540246170256</v>
      </c>
      <c r="F720" s="3" t="str">
        <f>VLOOKUP(E720,'Catégorie des articles'!$A$2:$E$163,4,FALSE)</f>
        <v>BOULANGERIE</v>
      </c>
      <c r="G720" s="22">
        <v>44754</v>
      </c>
      <c r="H720" s="7">
        <v>3174</v>
      </c>
      <c r="I720" s="25">
        <f>IFERROR(VLOOKUP(A720,Réception!$A$2:$G$2159,7,FALSE),"0")</f>
        <v>3174</v>
      </c>
      <c r="J720">
        <f t="shared" si="22"/>
        <v>1</v>
      </c>
      <c r="K720" s="31">
        <f t="shared" si="23"/>
        <v>1</v>
      </c>
    </row>
    <row r="721" spans="1:11" ht="12" customHeight="1" x14ac:dyDescent="0.2">
      <c r="A721" t="s">
        <v>768</v>
      </c>
      <c r="B721" s="18">
        <v>44746</v>
      </c>
      <c r="C721" s="6" t="s">
        <v>170</v>
      </c>
      <c r="D721" s="9">
        <v>143246742</v>
      </c>
      <c r="E721" s="3">
        <v>5540246171888</v>
      </c>
      <c r="F721" s="3" t="str">
        <f>VLOOKUP(E721,'Catégorie des articles'!$A$2:$E$163,4,FALSE)</f>
        <v>BOULANGERIE</v>
      </c>
      <c r="G721" s="23">
        <v>44754</v>
      </c>
      <c r="H721" s="9">
        <v>520</v>
      </c>
      <c r="I721" s="25">
        <f>IFERROR(VLOOKUP(A721,Réception!$A$2:$G$2159,7,FALSE),"0")</f>
        <v>520</v>
      </c>
      <c r="J721">
        <f t="shared" si="22"/>
        <v>1</v>
      </c>
      <c r="K721" s="31">
        <f t="shared" si="23"/>
        <v>1</v>
      </c>
    </row>
    <row r="722" spans="1:11" ht="12" customHeight="1" x14ac:dyDescent="0.2">
      <c r="A722" t="s">
        <v>769</v>
      </c>
      <c r="B722" s="18">
        <v>44747</v>
      </c>
      <c r="C722" s="6" t="s">
        <v>170</v>
      </c>
      <c r="D722" s="9">
        <v>143246755</v>
      </c>
      <c r="E722" s="3">
        <v>5540246172978</v>
      </c>
      <c r="F722" s="3" t="str">
        <f>VLOOKUP(E722,'Catégorie des articles'!$A$2:$E$163,4,FALSE)</f>
        <v>CREMERIE</v>
      </c>
      <c r="G722" s="23">
        <v>44749</v>
      </c>
      <c r="H722" s="9">
        <v>836</v>
      </c>
      <c r="I722" s="25">
        <f>IFERROR(VLOOKUP(A722,Réception!$A$2:$G$2159,7,FALSE),"0")</f>
        <v>836</v>
      </c>
      <c r="J722">
        <f t="shared" si="22"/>
        <v>1</v>
      </c>
      <c r="K722" s="31">
        <f t="shared" si="23"/>
        <v>1</v>
      </c>
    </row>
    <row r="723" spans="1:11" ht="12" customHeight="1" x14ac:dyDescent="0.2">
      <c r="A723" t="s">
        <v>770</v>
      </c>
      <c r="B723" s="18">
        <v>44747</v>
      </c>
      <c r="C723" s="6" t="s">
        <v>170</v>
      </c>
      <c r="D723" s="9">
        <v>143246755</v>
      </c>
      <c r="E723" s="3">
        <v>5540246174174</v>
      </c>
      <c r="F723" s="3" t="str">
        <f>VLOOKUP(E723,'Catégorie des articles'!$A$2:$E$163,4,FALSE)</f>
        <v>CREMERIE</v>
      </c>
      <c r="G723" s="23">
        <v>44749</v>
      </c>
      <c r="H723" s="9">
        <v>348</v>
      </c>
      <c r="I723" s="25">
        <f>IFERROR(VLOOKUP(A723,Réception!$A$2:$G$2159,7,FALSE),"0")</f>
        <v>348</v>
      </c>
      <c r="J723">
        <f t="shared" si="22"/>
        <v>1</v>
      </c>
      <c r="K723" s="31">
        <f t="shared" si="23"/>
        <v>1</v>
      </c>
    </row>
    <row r="724" spans="1:11" ht="12" customHeight="1" x14ac:dyDescent="0.2">
      <c r="A724" t="s">
        <v>771</v>
      </c>
      <c r="B724" s="18">
        <v>44747</v>
      </c>
      <c r="C724" s="6" t="s">
        <v>170</v>
      </c>
      <c r="D724" s="9">
        <v>143246756</v>
      </c>
      <c r="E724" s="3">
        <v>5540246171933</v>
      </c>
      <c r="F724" s="3" t="str">
        <f>VLOOKUP(E724,'Catégorie des articles'!$A$2:$E$163,4,FALSE)</f>
        <v>CREMERIE</v>
      </c>
      <c r="G724" s="23">
        <v>44749</v>
      </c>
      <c r="H724" s="9">
        <v>836</v>
      </c>
      <c r="I724" s="25">
        <f>IFERROR(VLOOKUP(A724,Réception!$A$2:$G$2159,7,FALSE),"0")</f>
        <v>836</v>
      </c>
      <c r="J724">
        <f t="shared" si="22"/>
        <v>1</v>
      </c>
      <c r="K724" s="31">
        <f t="shared" si="23"/>
        <v>1</v>
      </c>
    </row>
    <row r="725" spans="1:11" ht="12" customHeight="1" x14ac:dyDescent="0.2">
      <c r="A725" t="s">
        <v>772</v>
      </c>
      <c r="B725" s="17">
        <v>44747</v>
      </c>
      <c r="C725" s="6" t="s">
        <v>170</v>
      </c>
      <c r="D725" s="7">
        <v>143246756</v>
      </c>
      <c r="E725" s="3">
        <v>5540246176294</v>
      </c>
      <c r="F725" s="3" t="str">
        <f>VLOOKUP(E725,'Catégorie des articles'!$A$2:$E$163,4,FALSE)</f>
        <v>CREMERIE</v>
      </c>
      <c r="G725" s="22">
        <v>44749</v>
      </c>
      <c r="H725" s="7">
        <v>1485</v>
      </c>
      <c r="I725" s="25">
        <f>IFERROR(VLOOKUP(A725,Réception!$A$2:$G$2159,7,FALSE),"0")</f>
        <v>1485</v>
      </c>
      <c r="J725">
        <f t="shared" si="22"/>
        <v>1</v>
      </c>
      <c r="K725" s="31">
        <f t="shared" si="23"/>
        <v>1</v>
      </c>
    </row>
    <row r="726" spans="1:11" ht="12" customHeight="1" x14ac:dyDescent="0.2">
      <c r="A726" t="s">
        <v>773</v>
      </c>
      <c r="B726" s="18">
        <v>44747</v>
      </c>
      <c r="C726" s="6" t="s">
        <v>170</v>
      </c>
      <c r="D726" s="9">
        <v>143246756</v>
      </c>
      <c r="E726" s="3">
        <v>5540246176295</v>
      </c>
      <c r="F726" s="3" t="str">
        <f>VLOOKUP(E726,'Catégorie des articles'!$A$2:$E$163,4,FALSE)</f>
        <v>CREMERIE</v>
      </c>
      <c r="G726" s="23">
        <v>44749</v>
      </c>
      <c r="H726" s="9">
        <v>3712</v>
      </c>
      <c r="I726" s="25">
        <f>IFERROR(VLOOKUP(A726,Réception!$A$2:$G$2159,7,FALSE),"0")</f>
        <v>3712</v>
      </c>
      <c r="J726">
        <f t="shared" si="22"/>
        <v>1</v>
      </c>
      <c r="K726" s="31">
        <f t="shared" si="23"/>
        <v>1</v>
      </c>
    </row>
    <row r="727" spans="1:11" ht="12" customHeight="1" x14ac:dyDescent="0.2">
      <c r="A727" t="s">
        <v>774</v>
      </c>
      <c r="B727" s="17">
        <v>44747</v>
      </c>
      <c r="C727" s="6" t="s">
        <v>170</v>
      </c>
      <c r="D727" s="7">
        <v>143246756</v>
      </c>
      <c r="E727" s="3">
        <v>5540246187987</v>
      </c>
      <c r="F727" s="3" t="str">
        <f>VLOOKUP(E727,'Catégorie des articles'!$A$2:$E$163,4,FALSE)</f>
        <v>CREMERIE</v>
      </c>
      <c r="G727" s="22">
        <v>44749</v>
      </c>
      <c r="H727" s="7">
        <v>3341</v>
      </c>
      <c r="I727" s="25">
        <f>IFERROR(VLOOKUP(A727,Réception!$A$2:$G$2159,7,FALSE),"0")</f>
        <v>3341</v>
      </c>
      <c r="J727">
        <f t="shared" si="22"/>
        <v>1</v>
      </c>
      <c r="K727" s="31">
        <f t="shared" si="23"/>
        <v>1</v>
      </c>
    </row>
    <row r="728" spans="1:11" ht="12" customHeight="1" x14ac:dyDescent="0.2">
      <c r="A728" t="s">
        <v>775</v>
      </c>
      <c r="B728" s="18">
        <v>44747</v>
      </c>
      <c r="C728" s="6" t="s">
        <v>170</v>
      </c>
      <c r="D728" s="9">
        <v>143246756</v>
      </c>
      <c r="E728" s="3">
        <v>5540246188200</v>
      </c>
      <c r="F728" s="3" t="str">
        <f>VLOOKUP(E728,'Catégorie des articles'!$A$2:$E$163,4,FALSE)</f>
        <v>CREMERIE</v>
      </c>
      <c r="G728" s="23">
        <v>44749</v>
      </c>
      <c r="H728" s="9">
        <v>743</v>
      </c>
      <c r="I728" s="25">
        <f>IFERROR(VLOOKUP(A728,Réception!$A$2:$G$2159,7,FALSE),"0")</f>
        <v>743</v>
      </c>
      <c r="J728">
        <f t="shared" si="22"/>
        <v>1</v>
      </c>
      <c r="K728" s="31">
        <f t="shared" si="23"/>
        <v>1</v>
      </c>
    </row>
    <row r="729" spans="1:11" ht="12" customHeight="1" x14ac:dyDescent="0.2">
      <c r="A729" t="s">
        <v>776</v>
      </c>
      <c r="B729" s="17">
        <v>44747</v>
      </c>
      <c r="C729" s="6" t="s">
        <v>170</v>
      </c>
      <c r="D729" s="7">
        <v>143246759</v>
      </c>
      <c r="E729" s="3">
        <v>5540246175047</v>
      </c>
      <c r="F729" s="3" t="str">
        <f>VLOOKUP(E729,'Catégorie des articles'!$A$2:$E$163,4,FALSE)</f>
        <v>CREMERIE</v>
      </c>
      <c r="G729" s="22">
        <v>44754</v>
      </c>
      <c r="H729" s="7">
        <v>418</v>
      </c>
      <c r="I729" s="25">
        <f>IFERROR(VLOOKUP(A729,Réception!$A$2:$G$2159,7,FALSE),"0")</f>
        <v>418</v>
      </c>
      <c r="J729">
        <f t="shared" si="22"/>
        <v>1</v>
      </c>
      <c r="K729" s="31">
        <f t="shared" si="23"/>
        <v>1</v>
      </c>
    </row>
    <row r="730" spans="1:11" ht="12" customHeight="1" x14ac:dyDescent="0.2">
      <c r="A730" t="s">
        <v>777</v>
      </c>
      <c r="B730" s="18">
        <v>44747</v>
      </c>
      <c r="C730" s="6" t="s">
        <v>170</v>
      </c>
      <c r="D730" s="9">
        <v>143246759</v>
      </c>
      <c r="E730" s="3">
        <v>5540246175049</v>
      </c>
      <c r="F730" s="3" t="str">
        <f>VLOOKUP(E730,'Catégorie des articles'!$A$2:$E$163,4,FALSE)</f>
        <v>CREMERIE</v>
      </c>
      <c r="G730" s="23">
        <v>44754</v>
      </c>
      <c r="H730" s="9">
        <v>557</v>
      </c>
      <c r="I730" s="25">
        <f>IFERROR(VLOOKUP(A730,Réception!$A$2:$G$2159,7,FALSE),"0")</f>
        <v>557</v>
      </c>
      <c r="J730">
        <f t="shared" si="22"/>
        <v>1</v>
      </c>
      <c r="K730" s="31">
        <f t="shared" si="23"/>
        <v>1</v>
      </c>
    </row>
    <row r="731" spans="1:11" ht="12" customHeight="1" x14ac:dyDescent="0.2">
      <c r="A731" t="s">
        <v>778</v>
      </c>
      <c r="B731" s="17">
        <v>44747</v>
      </c>
      <c r="C731" s="6" t="s">
        <v>170</v>
      </c>
      <c r="D731" s="7">
        <v>143246759</v>
      </c>
      <c r="E731" s="3">
        <v>5540246175050</v>
      </c>
      <c r="F731" s="3" t="str">
        <f>VLOOKUP(E731,'Catégorie des articles'!$A$2:$E$163,4,FALSE)</f>
        <v>CREMERIE</v>
      </c>
      <c r="G731" s="22">
        <v>44754</v>
      </c>
      <c r="H731" s="7">
        <v>557</v>
      </c>
      <c r="I731" s="25">
        <f>IFERROR(VLOOKUP(A731,Réception!$A$2:$G$2159,7,FALSE),"0")</f>
        <v>557</v>
      </c>
      <c r="J731">
        <f t="shared" si="22"/>
        <v>1</v>
      </c>
      <c r="K731" s="31">
        <f t="shared" si="23"/>
        <v>1</v>
      </c>
    </row>
    <row r="732" spans="1:11" ht="12" customHeight="1" x14ac:dyDescent="0.2">
      <c r="A732" t="s">
        <v>779</v>
      </c>
      <c r="B732" s="18">
        <v>44747</v>
      </c>
      <c r="C732" s="6" t="s">
        <v>170</v>
      </c>
      <c r="D732" s="9">
        <v>143246763</v>
      </c>
      <c r="E732" s="3">
        <v>5540246188583</v>
      </c>
      <c r="F732" s="3" t="str">
        <f>VLOOKUP(E732,'Catégorie des articles'!$A$2:$E$163,4,FALSE)</f>
        <v>BOULANGERIE</v>
      </c>
      <c r="G732" s="23">
        <v>44752</v>
      </c>
      <c r="H732" s="9">
        <v>2228</v>
      </c>
      <c r="I732" s="25">
        <f>IFERROR(VLOOKUP(A732,Réception!$A$2:$G$2159,7,FALSE),"0")</f>
        <v>2228</v>
      </c>
      <c r="J732">
        <f t="shared" si="22"/>
        <v>1</v>
      </c>
      <c r="K732" s="31">
        <f t="shared" si="23"/>
        <v>1</v>
      </c>
    </row>
    <row r="733" spans="1:11" ht="12" customHeight="1" x14ac:dyDescent="0.2">
      <c r="A733" t="s">
        <v>2583</v>
      </c>
      <c r="B733" s="17">
        <v>44747</v>
      </c>
      <c r="C733" s="6" t="s">
        <v>171</v>
      </c>
      <c r="D733" s="7">
        <v>143246764</v>
      </c>
      <c r="E733" s="3">
        <v>5540246192264</v>
      </c>
      <c r="F733" s="3" t="str">
        <f>VLOOKUP(E733,'Catégorie des articles'!$A$2:$E$163,4,FALSE)</f>
        <v>CREMERIE</v>
      </c>
      <c r="G733" s="22">
        <v>44775</v>
      </c>
      <c r="H733" s="7">
        <v>1485</v>
      </c>
      <c r="I733" s="25" t="str">
        <f>IFERROR(VLOOKUP(A733,Réception!$A$2:$G$2159,7,FALSE),"0")</f>
        <v>0</v>
      </c>
      <c r="J733">
        <f t="shared" si="22"/>
        <v>0</v>
      </c>
      <c r="K733" s="31">
        <f t="shared" si="23"/>
        <v>0</v>
      </c>
    </row>
    <row r="734" spans="1:11" ht="12" customHeight="1" x14ac:dyDescent="0.2">
      <c r="A734" t="s">
        <v>2584</v>
      </c>
      <c r="B734" s="18">
        <v>44747</v>
      </c>
      <c r="C734" s="6" t="s">
        <v>171</v>
      </c>
      <c r="D734" s="9">
        <v>143246764</v>
      </c>
      <c r="E734" s="3">
        <v>5540246192265</v>
      </c>
      <c r="F734" s="3" t="str">
        <f>VLOOKUP(E734,'Catégorie des articles'!$A$2:$E$163,4,FALSE)</f>
        <v>CREMERIE</v>
      </c>
      <c r="G734" s="23">
        <v>44775</v>
      </c>
      <c r="H734" s="9">
        <v>297</v>
      </c>
      <c r="I734" s="25" t="str">
        <f>IFERROR(VLOOKUP(A734,Réception!$A$2:$G$2159,7,FALSE),"0")</f>
        <v>0</v>
      </c>
      <c r="J734">
        <f t="shared" si="22"/>
        <v>0</v>
      </c>
      <c r="K734" s="31">
        <f t="shared" si="23"/>
        <v>0</v>
      </c>
    </row>
    <row r="735" spans="1:11" ht="12" customHeight="1" x14ac:dyDescent="0.2">
      <c r="A735" t="s">
        <v>782</v>
      </c>
      <c r="B735" s="17">
        <v>44747</v>
      </c>
      <c r="C735" s="6" t="s">
        <v>170</v>
      </c>
      <c r="D735" s="7">
        <v>143246771</v>
      </c>
      <c r="E735" s="3">
        <v>5540246181061</v>
      </c>
      <c r="F735" s="3" t="str">
        <f>VLOOKUP(E735,'Catégorie des articles'!$A$2:$E$163,4,FALSE)</f>
        <v>VOLAILLE</v>
      </c>
      <c r="G735" s="22">
        <v>44755</v>
      </c>
      <c r="H735" s="7">
        <v>2998</v>
      </c>
      <c r="I735" s="25">
        <f>IFERROR(VLOOKUP(A735,Réception!$A$2:$G$2159,7,FALSE),"0")</f>
        <v>2998</v>
      </c>
      <c r="J735">
        <f t="shared" si="22"/>
        <v>1</v>
      </c>
      <c r="K735" s="31">
        <f t="shared" si="23"/>
        <v>1</v>
      </c>
    </row>
    <row r="736" spans="1:11" ht="12" customHeight="1" x14ac:dyDescent="0.2">
      <c r="A736" t="s">
        <v>783</v>
      </c>
      <c r="B736" s="18">
        <v>44747</v>
      </c>
      <c r="C736" s="6" t="s">
        <v>170</v>
      </c>
      <c r="D736" s="9">
        <v>143246771</v>
      </c>
      <c r="E736" s="3">
        <v>5540246183547</v>
      </c>
      <c r="F736" s="3" t="str">
        <f>VLOOKUP(E736,'Catégorie des articles'!$A$2:$E$163,4,FALSE)</f>
        <v>VOLAILLE</v>
      </c>
      <c r="G736" s="23">
        <v>44755</v>
      </c>
      <c r="H736" s="9">
        <v>3341</v>
      </c>
      <c r="I736" s="25">
        <f>IFERROR(VLOOKUP(A736,Réception!$A$2:$G$2159,7,FALSE),"0")</f>
        <v>3341</v>
      </c>
      <c r="J736">
        <f t="shared" si="22"/>
        <v>1</v>
      </c>
      <c r="K736" s="31">
        <f t="shared" si="23"/>
        <v>1</v>
      </c>
    </row>
    <row r="737" spans="1:11" ht="12" customHeight="1" x14ac:dyDescent="0.2">
      <c r="A737" t="s">
        <v>784</v>
      </c>
      <c r="B737" s="17">
        <v>44747</v>
      </c>
      <c r="C737" s="6" t="s">
        <v>170</v>
      </c>
      <c r="D737" s="7">
        <v>143246771</v>
      </c>
      <c r="E737" s="3">
        <v>5540246185278</v>
      </c>
      <c r="F737" s="3" t="str">
        <f>VLOOKUP(E737,'Catégorie des articles'!$A$2:$E$163,4,FALSE)</f>
        <v>VOLAILLE</v>
      </c>
      <c r="G737" s="22">
        <v>44755</v>
      </c>
      <c r="H737" s="7">
        <v>1120</v>
      </c>
      <c r="I737" s="25">
        <f>IFERROR(VLOOKUP(A737,Réception!$A$2:$G$2159,7,FALSE),"0")</f>
        <v>1120</v>
      </c>
      <c r="J737">
        <f t="shared" si="22"/>
        <v>1</v>
      </c>
      <c r="K737" s="31">
        <f t="shared" si="23"/>
        <v>1</v>
      </c>
    </row>
    <row r="738" spans="1:11" ht="12" customHeight="1" x14ac:dyDescent="0.2">
      <c r="A738" t="s">
        <v>785</v>
      </c>
      <c r="B738" s="18">
        <v>44747</v>
      </c>
      <c r="C738" s="6" t="s">
        <v>170</v>
      </c>
      <c r="D738" s="9">
        <v>143246772</v>
      </c>
      <c r="E738" s="3">
        <v>5540246192907</v>
      </c>
      <c r="F738" s="3" t="str">
        <f>VLOOKUP(E738,'Catégorie des articles'!$A$2:$E$163,4,FALSE)</f>
        <v>VOLAILLE</v>
      </c>
      <c r="G738" s="23">
        <v>44761</v>
      </c>
      <c r="H738" s="9">
        <v>6682</v>
      </c>
      <c r="I738" s="25">
        <f>IFERROR(VLOOKUP(A738,Réception!$A$2:$G$2159,7,FALSE),"0")</f>
        <v>6682</v>
      </c>
      <c r="J738">
        <f t="shared" si="22"/>
        <v>1</v>
      </c>
      <c r="K738" s="31">
        <f t="shared" si="23"/>
        <v>1</v>
      </c>
    </row>
    <row r="739" spans="1:11" ht="12" customHeight="1" x14ac:dyDescent="0.2">
      <c r="A739" t="s">
        <v>786</v>
      </c>
      <c r="B739" s="17">
        <v>44747</v>
      </c>
      <c r="C739" s="6" t="s">
        <v>170</v>
      </c>
      <c r="D739" s="7">
        <v>143246775</v>
      </c>
      <c r="E739" s="3">
        <v>5540246177132</v>
      </c>
      <c r="F739" s="3" t="str">
        <f>VLOOKUP(E739,'Catégorie des articles'!$A$2:$E$163,4,FALSE)</f>
        <v>MIX LEGUMES</v>
      </c>
      <c r="G739" s="22">
        <v>44752</v>
      </c>
      <c r="H739" s="7">
        <v>3248</v>
      </c>
      <c r="I739" s="25">
        <f>IFERROR(VLOOKUP(A739,Réception!$A$2:$G$2159,7,FALSE),"0")</f>
        <v>3248</v>
      </c>
      <c r="J739">
        <f t="shared" si="22"/>
        <v>1</v>
      </c>
      <c r="K739" s="31">
        <f t="shared" si="23"/>
        <v>1</v>
      </c>
    </row>
    <row r="740" spans="1:11" ht="12" customHeight="1" x14ac:dyDescent="0.2">
      <c r="A740" t="s">
        <v>787</v>
      </c>
      <c r="B740" s="18">
        <v>44747</v>
      </c>
      <c r="C740" s="6" t="s">
        <v>170</v>
      </c>
      <c r="D740" s="9">
        <v>143246775</v>
      </c>
      <c r="E740" s="3">
        <v>5540246177133</v>
      </c>
      <c r="F740" s="3" t="str">
        <f>VLOOKUP(E740,'Catégorie des articles'!$A$2:$E$163,4,FALSE)</f>
        <v>MIX LEGUMES</v>
      </c>
      <c r="G740" s="23">
        <v>44752</v>
      </c>
      <c r="H740" s="9">
        <v>5568</v>
      </c>
      <c r="I740" s="25">
        <f>IFERROR(VLOOKUP(A740,Réception!$A$2:$G$2159,7,FALSE),"0")</f>
        <v>5568</v>
      </c>
      <c r="J740">
        <f t="shared" si="22"/>
        <v>1</v>
      </c>
      <c r="K740" s="31">
        <f t="shared" si="23"/>
        <v>1</v>
      </c>
    </row>
    <row r="741" spans="1:11" ht="12" customHeight="1" x14ac:dyDescent="0.2">
      <c r="A741" t="s">
        <v>788</v>
      </c>
      <c r="B741" s="17">
        <v>44747</v>
      </c>
      <c r="C741" s="6" t="s">
        <v>170</v>
      </c>
      <c r="D741" s="7">
        <v>143246775</v>
      </c>
      <c r="E741" s="3">
        <v>5540246192148</v>
      </c>
      <c r="F741" s="3" t="str">
        <f>VLOOKUP(E741,'Catégorie des articles'!$A$2:$E$163,4,FALSE)</f>
        <v>MIX LEGUMES</v>
      </c>
      <c r="G741" s="22">
        <v>44752</v>
      </c>
      <c r="H741" s="7">
        <v>11136</v>
      </c>
      <c r="I741" s="25">
        <f>IFERROR(VLOOKUP(A741,Réception!$A$2:$G$2159,7,FALSE),"0")</f>
        <v>11136</v>
      </c>
      <c r="J741">
        <f t="shared" si="22"/>
        <v>1</v>
      </c>
      <c r="K741" s="31">
        <f t="shared" si="23"/>
        <v>1</v>
      </c>
    </row>
    <row r="742" spans="1:11" ht="12" customHeight="1" x14ac:dyDescent="0.2">
      <c r="A742" t="s">
        <v>789</v>
      </c>
      <c r="B742" s="18">
        <v>44747</v>
      </c>
      <c r="C742" s="6" t="s">
        <v>170</v>
      </c>
      <c r="D742" s="9">
        <v>143246775</v>
      </c>
      <c r="E742" s="3">
        <v>5540246192518</v>
      </c>
      <c r="F742" s="3" t="str">
        <f>VLOOKUP(E742,'Catégorie des articles'!$A$2:$E$163,4,FALSE)</f>
        <v>MIX LEGUMES</v>
      </c>
      <c r="G742" s="23">
        <v>44752</v>
      </c>
      <c r="H742" s="9">
        <v>2924</v>
      </c>
      <c r="I742" s="25">
        <f>IFERROR(VLOOKUP(A742,Réception!$A$2:$G$2159,7,FALSE),"0")</f>
        <v>2924</v>
      </c>
      <c r="J742">
        <f t="shared" si="22"/>
        <v>1</v>
      </c>
      <c r="K742" s="31">
        <f t="shared" si="23"/>
        <v>1</v>
      </c>
    </row>
    <row r="743" spans="1:11" ht="12" customHeight="1" x14ac:dyDescent="0.2">
      <c r="A743" t="s">
        <v>790</v>
      </c>
      <c r="B743" s="18">
        <v>44747</v>
      </c>
      <c r="C743" s="6" t="s">
        <v>170</v>
      </c>
      <c r="D743" s="9">
        <v>143246782</v>
      </c>
      <c r="E743" s="3">
        <v>5540246193316</v>
      </c>
      <c r="F743" s="3" t="str">
        <f>VLOOKUP(E743,'Catégorie des articles'!$A$2:$E$163,4,FALSE)</f>
        <v>BOULANGERIE</v>
      </c>
      <c r="G743" s="23">
        <v>44756</v>
      </c>
      <c r="H743" s="9">
        <v>335</v>
      </c>
      <c r="I743" s="25">
        <f>IFERROR(VLOOKUP(A743,Réception!$A$2:$G$2159,7,FALSE),"0")</f>
        <v>335</v>
      </c>
      <c r="J743">
        <f t="shared" si="22"/>
        <v>1</v>
      </c>
      <c r="K743" s="31">
        <f t="shared" si="23"/>
        <v>1</v>
      </c>
    </row>
    <row r="744" spans="1:11" ht="12" customHeight="1" x14ac:dyDescent="0.2">
      <c r="A744" t="s">
        <v>791</v>
      </c>
      <c r="B744" s="18">
        <v>44748</v>
      </c>
      <c r="C744" s="6" t="s">
        <v>170</v>
      </c>
      <c r="D744" s="9">
        <v>143246791</v>
      </c>
      <c r="E744" s="3">
        <v>5540246171933</v>
      </c>
      <c r="F744" s="3" t="str">
        <f>VLOOKUP(E744,'Catégorie des articles'!$A$2:$E$163,4,FALSE)</f>
        <v>CREMERIE</v>
      </c>
      <c r="G744" s="23">
        <v>44752</v>
      </c>
      <c r="H744" s="9">
        <v>1114</v>
      </c>
      <c r="I744" s="25">
        <f>IFERROR(VLOOKUP(A744,Réception!$A$2:$G$2159,7,FALSE),"0")</f>
        <v>1114</v>
      </c>
      <c r="J744">
        <f t="shared" si="22"/>
        <v>1</v>
      </c>
      <c r="K744" s="31">
        <f t="shared" si="23"/>
        <v>1</v>
      </c>
    </row>
    <row r="745" spans="1:11" ht="12" customHeight="1" x14ac:dyDescent="0.2">
      <c r="A745" t="s">
        <v>792</v>
      </c>
      <c r="B745" s="18">
        <v>44748</v>
      </c>
      <c r="C745" s="6" t="s">
        <v>170</v>
      </c>
      <c r="D745" s="9">
        <v>143246791</v>
      </c>
      <c r="E745" s="3">
        <v>5540246176294</v>
      </c>
      <c r="F745" s="3" t="str">
        <f>VLOOKUP(E745,'Catégorie des articles'!$A$2:$E$163,4,FALSE)</f>
        <v>CREMERIE</v>
      </c>
      <c r="G745" s="23">
        <v>44752</v>
      </c>
      <c r="H745" s="9">
        <v>1485</v>
      </c>
      <c r="I745" s="25">
        <f>IFERROR(VLOOKUP(A745,Réception!$A$2:$G$2159,7,FALSE),"0")</f>
        <v>1485</v>
      </c>
      <c r="J745">
        <f t="shared" si="22"/>
        <v>1</v>
      </c>
      <c r="K745" s="31">
        <f t="shared" si="23"/>
        <v>1</v>
      </c>
    </row>
    <row r="746" spans="1:11" ht="12" customHeight="1" x14ac:dyDescent="0.2">
      <c r="A746" t="s">
        <v>793</v>
      </c>
      <c r="B746" s="17">
        <v>44748</v>
      </c>
      <c r="C746" s="6" t="s">
        <v>170</v>
      </c>
      <c r="D746" s="7">
        <v>143246791</v>
      </c>
      <c r="E746" s="3">
        <v>5540246176295</v>
      </c>
      <c r="F746" s="3" t="str">
        <f>VLOOKUP(E746,'Catégorie des articles'!$A$2:$E$163,4,FALSE)</f>
        <v>CREMERIE</v>
      </c>
      <c r="G746" s="22">
        <v>44752</v>
      </c>
      <c r="H746" s="7">
        <v>4455</v>
      </c>
      <c r="I746" s="25">
        <f>IFERROR(VLOOKUP(A746,Réception!$A$2:$G$2159,7,FALSE),"0")</f>
        <v>4455</v>
      </c>
      <c r="J746">
        <f t="shared" si="22"/>
        <v>1</v>
      </c>
      <c r="K746" s="31">
        <f t="shared" si="23"/>
        <v>1</v>
      </c>
    </row>
    <row r="747" spans="1:11" ht="12" customHeight="1" x14ac:dyDescent="0.2">
      <c r="A747" t="s">
        <v>794</v>
      </c>
      <c r="B747" s="18">
        <v>44748</v>
      </c>
      <c r="C747" s="6" t="s">
        <v>170</v>
      </c>
      <c r="D747" s="9">
        <v>143246791</v>
      </c>
      <c r="E747" s="3">
        <v>5540246188200</v>
      </c>
      <c r="F747" s="3" t="str">
        <f>VLOOKUP(E747,'Catégorie des articles'!$A$2:$E$163,4,FALSE)</f>
        <v>CREMERIE</v>
      </c>
      <c r="G747" s="23">
        <v>44752</v>
      </c>
      <c r="H747" s="9">
        <v>1485</v>
      </c>
      <c r="I747" s="25">
        <f>IFERROR(VLOOKUP(A747,Réception!$A$2:$G$2159,7,FALSE),"0")</f>
        <v>1448</v>
      </c>
      <c r="J747">
        <f t="shared" si="22"/>
        <v>0.97508417508417511</v>
      </c>
      <c r="K747" s="31">
        <f t="shared" si="23"/>
        <v>0.97508417508417511</v>
      </c>
    </row>
    <row r="748" spans="1:11" ht="12" customHeight="1" x14ac:dyDescent="0.2">
      <c r="A748" t="s">
        <v>795</v>
      </c>
      <c r="B748" s="18">
        <v>44748</v>
      </c>
      <c r="C748" s="6" t="s">
        <v>170</v>
      </c>
      <c r="D748" s="9">
        <v>143246793</v>
      </c>
      <c r="E748" s="3">
        <v>5540246172669</v>
      </c>
      <c r="F748" s="3" t="str">
        <f>VLOOKUP(E748,'Catégorie des articles'!$A$2:$E$163,4,FALSE)</f>
        <v>CREMERIE</v>
      </c>
      <c r="G748" s="23">
        <v>44752</v>
      </c>
      <c r="H748" s="9">
        <v>279</v>
      </c>
      <c r="I748" s="25">
        <f>IFERROR(VLOOKUP(A748,Réception!$A$2:$G$2159,7,FALSE),"0")</f>
        <v>279</v>
      </c>
      <c r="J748">
        <f t="shared" si="22"/>
        <v>1</v>
      </c>
      <c r="K748" s="31">
        <f t="shared" si="23"/>
        <v>1</v>
      </c>
    </row>
    <row r="749" spans="1:11" ht="12" customHeight="1" x14ac:dyDescent="0.2">
      <c r="A749" t="s">
        <v>796</v>
      </c>
      <c r="B749" s="17">
        <v>44748</v>
      </c>
      <c r="C749" s="6" t="s">
        <v>170</v>
      </c>
      <c r="D749" s="7">
        <v>143246793</v>
      </c>
      <c r="E749" s="3">
        <v>5540246174174</v>
      </c>
      <c r="F749" s="3" t="str">
        <f>VLOOKUP(E749,'Catégorie des articles'!$A$2:$E$163,4,FALSE)</f>
        <v>CREMERIE</v>
      </c>
      <c r="G749" s="22">
        <v>44752</v>
      </c>
      <c r="H749" s="7">
        <v>464</v>
      </c>
      <c r="I749" s="25">
        <f>IFERROR(VLOOKUP(A749,Réception!$A$2:$G$2159,7,FALSE),"0")</f>
        <v>464</v>
      </c>
      <c r="J749">
        <f t="shared" si="22"/>
        <v>1</v>
      </c>
      <c r="K749" s="31">
        <f t="shared" si="23"/>
        <v>1</v>
      </c>
    </row>
    <row r="750" spans="1:11" ht="12" customHeight="1" x14ac:dyDescent="0.2">
      <c r="A750" t="s">
        <v>797</v>
      </c>
      <c r="B750" s="18">
        <v>44748</v>
      </c>
      <c r="C750" s="6" t="s">
        <v>170</v>
      </c>
      <c r="D750" s="9">
        <v>143246793</v>
      </c>
      <c r="E750" s="3">
        <v>5540246188175</v>
      </c>
      <c r="F750" s="3" t="str">
        <f>VLOOKUP(E750,'Catégorie des articles'!$A$2:$E$163,4,FALSE)</f>
        <v>CREMERIE</v>
      </c>
      <c r="G750" s="23">
        <v>44752</v>
      </c>
      <c r="H750" s="9">
        <v>116</v>
      </c>
      <c r="I750" s="25">
        <f>IFERROR(VLOOKUP(A750,Réception!$A$2:$G$2159,7,FALSE),"0")</f>
        <v>116</v>
      </c>
      <c r="J750">
        <f t="shared" si="22"/>
        <v>1</v>
      </c>
      <c r="K750" s="31">
        <f t="shared" si="23"/>
        <v>1</v>
      </c>
    </row>
    <row r="751" spans="1:11" ht="12" customHeight="1" x14ac:dyDescent="0.2">
      <c r="A751" t="s">
        <v>798</v>
      </c>
      <c r="B751" s="18">
        <v>44748</v>
      </c>
      <c r="C751" s="6" t="s">
        <v>170</v>
      </c>
      <c r="D751" s="9">
        <v>143246802</v>
      </c>
      <c r="E751" s="3">
        <v>5540246180522</v>
      </c>
      <c r="F751" s="3" t="str">
        <f>VLOOKUP(E751,'Catégorie des articles'!$A$2:$E$163,4,FALSE)</f>
        <v>BOULANGERIE</v>
      </c>
      <c r="G751" s="23">
        <v>44752</v>
      </c>
      <c r="H751" s="9">
        <v>557</v>
      </c>
      <c r="I751" s="25">
        <f>IFERROR(VLOOKUP(A751,Réception!$A$2:$G$2159,7,FALSE),"0")</f>
        <v>557</v>
      </c>
      <c r="J751">
        <f t="shared" si="22"/>
        <v>1</v>
      </c>
      <c r="K751" s="31">
        <f t="shared" si="23"/>
        <v>1</v>
      </c>
    </row>
    <row r="752" spans="1:11" ht="12" customHeight="1" x14ac:dyDescent="0.2">
      <c r="A752" t="s">
        <v>799</v>
      </c>
      <c r="B752" s="17">
        <v>44748</v>
      </c>
      <c r="C752" s="6" t="s">
        <v>170</v>
      </c>
      <c r="D752" s="7">
        <v>143246803</v>
      </c>
      <c r="E752" s="3">
        <v>5540246180522</v>
      </c>
      <c r="F752" s="3" t="str">
        <f>VLOOKUP(E752,'Catégorie des articles'!$A$2:$E$163,4,FALSE)</f>
        <v>BOULANGERIE</v>
      </c>
      <c r="G752" s="22">
        <v>44762</v>
      </c>
      <c r="H752" s="7">
        <v>891</v>
      </c>
      <c r="I752" s="25">
        <f>IFERROR(VLOOKUP(A752,Réception!$A$2:$G$2159,7,FALSE),"0")</f>
        <v>891</v>
      </c>
      <c r="J752">
        <f t="shared" si="22"/>
        <v>1</v>
      </c>
      <c r="K752" s="31">
        <f t="shared" si="23"/>
        <v>1</v>
      </c>
    </row>
    <row r="753" spans="1:11" ht="12" customHeight="1" x14ac:dyDescent="0.2">
      <c r="A753" t="s">
        <v>800</v>
      </c>
      <c r="B753" s="17">
        <v>44749</v>
      </c>
      <c r="C753" s="6" t="s">
        <v>170</v>
      </c>
      <c r="D753" s="7">
        <v>143246815</v>
      </c>
      <c r="E753" s="3">
        <v>5540246171933</v>
      </c>
      <c r="F753" s="3" t="str">
        <f>VLOOKUP(E753,'Catégorie des articles'!$A$2:$E$163,4,FALSE)</f>
        <v>CREMERIE</v>
      </c>
      <c r="G753" s="22">
        <v>44753</v>
      </c>
      <c r="H753" s="7">
        <v>557</v>
      </c>
      <c r="I753" s="25">
        <f>IFERROR(VLOOKUP(A753,Réception!$A$2:$G$2159,7,FALSE),"0")</f>
        <v>557</v>
      </c>
      <c r="J753">
        <f t="shared" si="22"/>
        <v>1</v>
      </c>
      <c r="K753" s="31">
        <f t="shared" si="23"/>
        <v>1</v>
      </c>
    </row>
    <row r="754" spans="1:11" ht="12" customHeight="1" x14ac:dyDescent="0.2">
      <c r="A754" t="s">
        <v>801</v>
      </c>
      <c r="B754" s="18">
        <v>44749</v>
      </c>
      <c r="C754" s="6" t="s">
        <v>170</v>
      </c>
      <c r="D754" s="9">
        <v>143246815</v>
      </c>
      <c r="E754" s="3">
        <v>5540246187987</v>
      </c>
      <c r="F754" s="3" t="str">
        <f>VLOOKUP(E754,'Catégorie des articles'!$A$2:$E$163,4,FALSE)</f>
        <v>CREMERIE</v>
      </c>
      <c r="G754" s="23">
        <v>44753</v>
      </c>
      <c r="H754" s="9">
        <v>2228</v>
      </c>
      <c r="I754" s="25">
        <f>IFERROR(VLOOKUP(A754,Réception!$A$2:$G$2159,7,FALSE),"0")</f>
        <v>2228</v>
      </c>
      <c r="J754">
        <f t="shared" si="22"/>
        <v>1</v>
      </c>
      <c r="K754" s="31">
        <f t="shared" si="23"/>
        <v>1</v>
      </c>
    </row>
    <row r="755" spans="1:11" ht="12" customHeight="1" x14ac:dyDescent="0.2">
      <c r="A755" t="s">
        <v>802</v>
      </c>
      <c r="B755" s="17">
        <v>44749</v>
      </c>
      <c r="C755" s="6" t="s">
        <v>170</v>
      </c>
      <c r="D755" s="7">
        <v>143246815</v>
      </c>
      <c r="E755" s="3">
        <v>5540246188200</v>
      </c>
      <c r="F755" s="3" t="str">
        <f>VLOOKUP(E755,'Catégorie des articles'!$A$2:$E$163,4,FALSE)</f>
        <v>CREMERIE</v>
      </c>
      <c r="G755" s="22">
        <v>44753</v>
      </c>
      <c r="H755" s="7">
        <v>1485</v>
      </c>
      <c r="I755" s="25">
        <f>IFERROR(VLOOKUP(A755,Réception!$A$2:$G$2159,7,FALSE),"0")</f>
        <v>1485</v>
      </c>
      <c r="J755">
        <f t="shared" si="22"/>
        <v>1</v>
      </c>
      <c r="K755" s="31">
        <f t="shared" si="23"/>
        <v>1</v>
      </c>
    </row>
    <row r="756" spans="1:11" ht="12" customHeight="1" x14ac:dyDescent="0.2">
      <c r="A756" t="s">
        <v>803</v>
      </c>
      <c r="B756" s="17">
        <v>44749</v>
      </c>
      <c r="C756" s="6" t="s">
        <v>170</v>
      </c>
      <c r="D756" s="7">
        <v>143246816</v>
      </c>
      <c r="E756" s="3">
        <v>5540246172539</v>
      </c>
      <c r="F756" s="3" t="str">
        <f>VLOOKUP(E756,'Catégorie des articles'!$A$2:$E$163,4,FALSE)</f>
        <v>CREMERIE</v>
      </c>
      <c r="G756" s="22">
        <v>44753</v>
      </c>
      <c r="H756" s="7">
        <v>47</v>
      </c>
      <c r="I756" s="25">
        <f>IFERROR(VLOOKUP(A756,Réception!$A$2:$G$2159,7,FALSE),"0")</f>
        <v>47</v>
      </c>
      <c r="J756">
        <f t="shared" si="22"/>
        <v>1</v>
      </c>
      <c r="K756" s="31">
        <f t="shared" si="23"/>
        <v>1</v>
      </c>
    </row>
    <row r="757" spans="1:11" ht="12" customHeight="1" x14ac:dyDescent="0.2">
      <c r="A757" t="s">
        <v>804</v>
      </c>
      <c r="B757" s="18">
        <v>44749</v>
      </c>
      <c r="C757" s="6" t="s">
        <v>170</v>
      </c>
      <c r="D757" s="9">
        <v>143246816</v>
      </c>
      <c r="E757" s="3">
        <v>5540246172669</v>
      </c>
      <c r="F757" s="3" t="str">
        <f>VLOOKUP(E757,'Catégorie des articles'!$A$2:$E$163,4,FALSE)</f>
        <v>CREMERIE</v>
      </c>
      <c r="G757" s="23">
        <v>44753</v>
      </c>
      <c r="H757" s="9">
        <v>279</v>
      </c>
      <c r="I757" s="25">
        <f>IFERROR(VLOOKUP(A757,Réception!$A$2:$G$2159,7,FALSE),"0")</f>
        <v>279</v>
      </c>
      <c r="J757">
        <f t="shared" si="22"/>
        <v>1</v>
      </c>
      <c r="K757" s="31">
        <f t="shared" si="23"/>
        <v>1</v>
      </c>
    </row>
    <row r="758" spans="1:11" ht="12" customHeight="1" x14ac:dyDescent="0.2">
      <c r="A758" t="s">
        <v>805</v>
      </c>
      <c r="B758" s="17">
        <v>44749</v>
      </c>
      <c r="C758" s="6" t="s">
        <v>170</v>
      </c>
      <c r="D758" s="7">
        <v>143246816</v>
      </c>
      <c r="E758" s="3">
        <v>5540246172978</v>
      </c>
      <c r="F758" s="3" t="str">
        <f>VLOOKUP(E758,'Catégorie des articles'!$A$2:$E$163,4,FALSE)</f>
        <v>CREMERIE</v>
      </c>
      <c r="G758" s="22">
        <v>44753</v>
      </c>
      <c r="H758" s="7">
        <v>1671</v>
      </c>
      <c r="I758" s="25">
        <f>IFERROR(VLOOKUP(A758,Réception!$A$2:$G$2159,7,FALSE),"0")</f>
        <v>1671</v>
      </c>
      <c r="J758">
        <f t="shared" si="22"/>
        <v>1</v>
      </c>
      <c r="K758" s="31">
        <f t="shared" si="23"/>
        <v>1</v>
      </c>
    </row>
    <row r="759" spans="1:11" ht="12" customHeight="1" x14ac:dyDescent="0.2">
      <c r="A759" t="s">
        <v>806</v>
      </c>
      <c r="B759" s="17">
        <v>44749</v>
      </c>
      <c r="C759" s="6" t="s">
        <v>170</v>
      </c>
      <c r="D759" s="7">
        <v>143246816</v>
      </c>
      <c r="E759" s="3">
        <v>5540246174174</v>
      </c>
      <c r="F759" s="3" t="str">
        <f>VLOOKUP(E759,'Catégorie des articles'!$A$2:$E$163,4,FALSE)</f>
        <v>CREMERIE</v>
      </c>
      <c r="G759" s="22">
        <v>44753</v>
      </c>
      <c r="H759" s="7">
        <v>464</v>
      </c>
      <c r="I759" s="25">
        <f>IFERROR(VLOOKUP(A759,Réception!$A$2:$G$2159,7,FALSE),"0")</f>
        <v>464</v>
      </c>
      <c r="J759">
        <f t="shared" si="22"/>
        <v>1</v>
      </c>
      <c r="K759" s="31">
        <f t="shared" si="23"/>
        <v>1</v>
      </c>
    </row>
    <row r="760" spans="1:11" ht="12" customHeight="1" x14ac:dyDescent="0.2">
      <c r="A760" t="s">
        <v>807</v>
      </c>
      <c r="B760" s="17">
        <v>44749</v>
      </c>
      <c r="C760" s="6" t="s">
        <v>170</v>
      </c>
      <c r="D760" s="7">
        <v>143246816</v>
      </c>
      <c r="E760" s="3">
        <v>5540246176699</v>
      </c>
      <c r="F760" s="3" t="str">
        <f>VLOOKUP(E760,'Catégorie des articles'!$A$2:$E$163,4,FALSE)</f>
        <v>CREMERIE</v>
      </c>
      <c r="G760" s="22">
        <v>44753</v>
      </c>
      <c r="H760" s="7">
        <v>6264</v>
      </c>
      <c r="I760" s="25">
        <f>IFERROR(VLOOKUP(A760,Réception!$A$2:$G$2159,7,FALSE),"0")</f>
        <v>6264</v>
      </c>
      <c r="J760">
        <f t="shared" si="22"/>
        <v>1</v>
      </c>
      <c r="K760" s="31">
        <f t="shared" si="23"/>
        <v>1</v>
      </c>
    </row>
    <row r="761" spans="1:11" ht="12" customHeight="1" x14ac:dyDescent="0.2">
      <c r="A761" t="s">
        <v>808</v>
      </c>
      <c r="B761" s="18">
        <v>44749</v>
      </c>
      <c r="C761" s="6" t="s">
        <v>170</v>
      </c>
      <c r="D761" s="9">
        <v>143246816</v>
      </c>
      <c r="E761" s="3">
        <v>5540246192102</v>
      </c>
      <c r="F761" s="3" t="str">
        <f>VLOOKUP(E761,'Catégorie des articles'!$A$2:$E$163,4,FALSE)</f>
        <v>CREMERIE</v>
      </c>
      <c r="G761" s="23">
        <v>44753</v>
      </c>
      <c r="H761" s="9">
        <v>4009</v>
      </c>
      <c r="I761" s="25">
        <f>IFERROR(VLOOKUP(A761,Réception!$A$2:$G$2159,7,FALSE),"0")</f>
        <v>4009</v>
      </c>
      <c r="J761">
        <f t="shared" si="22"/>
        <v>1</v>
      </c>
      <c r="K761" s="31">
        <f t="shared" si="23"/>
        <v>1</v>
      </c>
    </row>
    <row r="762" spans="1:11" ht="12" customHeight="1" x14ac:dyDescent="0.2">
      <c r="A762" t="s">
        <v>809</v>
      </c>
      <c r="B762" s="18">
        <v>44749</v>
      </c>
      <c r="C762" s="6" t="s">
        <v>170</v>
      </c>
      <c r="D762" s="9">
        <v>143246818</v>
      </c>
      <c r="E762" s="3">
        <v>5540246173906</v>
      </c>
      <c r="F762" s="3" t="str">
        <f>VLOOKUP(E762,'Catégorie des articles'!$A$2:$E$163,4,FALSE)</f>
        <v>VOLAILLE</v>
      </c>
      <c r="G762" s="23">
        <v>44760</v>
      </c>
      <c r="H762" s="9">
        <v>2450</v>
      </c>
      <c r="I762" s="25">
        <f>IFERROR(VLOOKUP(A762,Réception!$A$2:$G$2159,7,FALSE),"0")</f>
        <v>2450</v>
      </c>
      <c r="J762">
        <f t="shared" si="22"/>
        <v>1</v>
      </c>
      <c r="K762" s="31">
        <f t="shared" si="23"/>
        <v>1</v>
      </c>
    </row>
    <row r="763" spans="1:11" ht="12" customHeight="1" x14ac:dyDescent="0.2">
      <c r="A763" t="s">
        <v>810</v>
      </c>
      <c r="B763" s="17">
        <v>44749</v>
      </c>
      <c r="C763" s="6" t="s">
        <v>170</v>
      </c>
      <c r="D763" s="7">
        <v>143246818</v>
      </c>
      <c r="E763" s="3">
        <v>5540246181016</v>
      </c>
      <c r="F763" s="3" t="str">
        <f>VLOOKUP(E763,'Catégorie des articles'!$A$2:$E$163,4,FALSE)</f>
        <v>VOLAILLE</v>
      </c>
      <c r="G763" s="22">
        <v>44760</v>
      </c>
      <c r="H763" s="7">
        <v>10691</v>
      </c>
      <c r="I763" s="25">
        <f>IFERROR(VLOOKUP(A763,Réception!$A$2:$G$2159,7,FALSE),"0")</f>
        <v>10691</v>
      </c>
      <c r="J763">
        <f t="shared" si="22"/>
        <v>1</v>
      </c>
      <c r="K763" s="31">
        <f t="shared" si="23"/>
        <v>1</v>
      </c>
    </row>
    <row r="764" spans="1:11" ht="12" customHeight="1" x14ac:dyDescent="0.2">
      <c r="A764" t="s">
        <v>811</v>
      </c>
      <c r="B764" s="17">
        <v>44749</v>
      </c>
      <c r="C764" s="6" t="s">
        <v>170</v>
      </c>
      <c r="D764" s="7">
        <v>143246822</v>
      </c>
      <c r="E764" s="3">
        <v>5540246174095</v>
      </c>
      <c r="F764" s="3" t="str">
        <f>VLOOKUP(E764,'Catégorie des articles'!$A$2:$E$163,4,FALSE)</f>
        <v>CREMERIE</v>
      </c>
      <c r="G764" s="22">
        <v>44756</v>
      </c>
      <c r="H764" s="7">
        <v>70</v>
      </c>
      <c r="I764" s="25">
        <f>IFERROR(VLOOKUP(A764,Réception!$A$2:$G$2159,7,FALSE),"0")</f>
        <v>70</v>
      </c>
      <c r="J764">
        <f t="shared" si="22"/>
        <v>1</v>
      </c>
      <c r="K764" s="31">
        <f t="shared" si="23"/>
        <v>1</v>
      </c>
    </row>
    <row r="765" spans="1:11" ht="12" customHeight="1" x14ac:dyDescent="0.2">
      <c r="A765" t="s">
        <v>812</v>
      </c>
      <c r="B765" s="18">
        <v>44749</v>
      </c>
      <c r="C765" s="6" t="s">
        <v>170</v>
      </c>
      <c r="D765" s="9">
        <v>143246822</v>
      </c>
      <c r="E765" s="3">
        <v>5540246175049</v>
      </c>
      <c r="F765" s="3" t="str">
        <f>VLOOKUP(E765,'Catégorie des articles'!$A$2:$E$163,4,FALSE)</f>
        <v>CREMERIE</v>
      </c>
      <c r="G765" s="23">
        <v>44756</v>
      </c>
      <c r="H765" s="9">
        <v>836</v>
      </c>
      <c r="I765" s="25">
        <f>IFERROR(VLOOKUP(A765,Réception!$A$2:$G$2159,7,FALSE),"0")</f>
        <v>836</v>
      </c>
      <c r="J765">
        <f t="shared" si="22"/>
        <v>1</v>
      </c>
      <c r="K765" s="31">
        <f t="shared" si="23"/>
        <v>1</v>
      </c>
    </row>
    <row r="766" spans="1:11" ht="12" customHeight="1" x14ac:dyDescent="0.2">
      <c r="A766" t="s">
        <v>813</v>
      </c>
      <c r="B766" s="17">
        <v>44749</v>
      </c>
      <c r="C766" s="6" t="s">
        <v>170</v>
      </c>
      <c r="D766" s="7">
        <v>143246822</v>
      </c>
      <c r="E766" s="3">
        <v>5540246175050</v>
      </c>
      <c r="F766" s="3" t="str">
        <f>VLOOKUP(E766,'Catégorie des articles'!$A$2:$E$163,4,FALSE)</f>
        <v>CREMERIE</v>
      </c>
      <c r="G766" s="22">
        <v>44756</v>
      </c>
      <c r="H766" s="7">
        <v>557</v>
      </c>
      <c r="I766" s="25">
        <f>IFERROR(VLOOKUP(A766,Réception!$A$2:$G$2159,7,FALSE),"0")</f>
        <v>557</v>
      </c>
      <c r="J766">
        <f t="shared" si="22"/>
        <v>1</v>
      </c>
      <c r="K766" s="31">
        <f t="shared" si="23"/>
        <v>1</v>
      </c>
    </row>
    <row r="767" spans="1:11" ht="12" customHeight="1" x14ac:dyDescent="0.2">
      <c r="A767" t="s">
        <v>814</v>
      </c>
      <c r="B767" s="18">
        <v>44749</v>
      </c>
      <c r="C767" s="6" t="s">
        <v>170</v>
      </c>
      <c r="D767" s="9">
        <v>143246822</v>
      </c>
      <c r="E767" s="3">
        <v>5540246190743</v>
      </c>
      <c r="F767" s="3" t="str">
        <f>VLOOKUP(E767,'Catégorie des articles'!$A$2:$E$163,4,FALSE)</f>
        <v>CREMERIE</v>
      </c>
      <c r="G767" s="23">
        <v>44756</v>
      </c>
      <c r="H767" s="9">
        <v>279</v>
      </c>
      <c r="I767" s="25">
        <f>IFERROR(VLOOKUP(A767,Réception!$A$2:$G$2159,7,FALSE),"0")</f>
        <v>279</v>
      </c>
      <c r="J767">
        <f t="shared" si="22"/>
        <v>1</v>
      </c>
      <c r="K767" s="31">
        <f t="shared" si="23"/>
        <v>1</v>
      </c>
    </row>
    <row r="768" spans="1:11" ht="12" customHeight="1" x14ac:dyDescent="0.2">
      <c r="A768" t="s">
        <v>815</v>
      </c>
      <c r="B768" s="18">
        <v>44749</v>
      </c>
      <c r="C768" s="6" t="s">
        <v>170</v>
      </c>
      <c r="D768" s="9">
        <v>143246823</v>
      </c>
      <c r="E768" s="3">
        <v>5540246176699</v>
      </c>
      <c r="F768" s="3" t="str">
        <f>VLOOKUP(E768,'Catégorie des articles'!$A$2:$E$163,4,FALSE)</f>
        <v>CREMERIE</v>
      </c>
      <c r="G768" s="23">
        <v>44749</v>
      </c>
      <c r="H768" s="9">
        <v>5012</v>
      </c>
      <c r="I768" s="25">
        <f>IFERROR(VLOOKUP(A768,Réception!$A$2:$G$2159,7,FALSE),"0")</f>
        <v>5012</v>
      </c>
      <c r="J768">
        <f t="shared" si="22"/>
        <v>1</v>
      </c>
      <c r="K768" s="31">
        <f t="shared" si="23"/>
        <v>1</v>
      </c>
    </row>
    <row r="769" spans="1:11" ht="12" customHeight="1" x14ac:dyDescent="0.2">
      <c r="A769" t="s">
        <v>816</v>
      </c>
      <c r="B769" s="18">
        <v>44749</v>
      </c>
      <c r="C769" s="6" t="s">
        <v>170</v>
      </c>
      <c r="D769" s="9">
        <v>143246827</v>
      </c>
      <c r="E769" s="3">
        <v>5540246171759</v>
      </c>
      <c r="F769" s="3" t="str">
        <f>VLOOKUP(E769,'Catégorie des articles'!$A$2:$E$163,4,FALSE)</f>
        <v>MIX LEGUMES</v>
      </c>
      <c r="G769" s="23">
        <v>44754</v>
      </c>
      <c r="H769" s="9">
        <v>1253</v>
      </c>
      <c r="I769" s="25">
        <f>IFERROR(VLOOKUP(A769,Réception!$A$2:$G$2159,7,FALSE),"0")</f>
        <v>1253</v>
      </c>
      <c r="J769">
        <f t="shared" si="22"/>
        <v>1</v>
      </c>
      <c r="K769" s="31">
        <f t="shared" si="23"/>
        <v>1</v>
      </c>
    </row>
    <row r="770" spans="1:11" ht="12" customHeight="1" x14ac:dyDescent="0.2">
      <c r="A770" t="s">
        <v>817</v>
      </c>
      <c r="B770" s="17">
        <v>44749</v>
      </c>
      <c r="C770" s="6" t="s">
        <v>170</v>
      </c>
      <c r="D770" s="7">
        <v>143246827</v>
      </c>
      <c r="E770" s="3">
        <v>5540246192148</v>
      </c>
      <c r="F770" s="3" t="str">
        <f>VLOOKUP(E770,'Catégorie des articles'!$A$2:$E$163,4,FALSE)</f>
        <v>MIX LEGUMES</v>
      </c>
      <c r="G770" s="22">
        <v>44754</v>
      </c>
      <c r="H770" s="7">
        <v>30624</v>
      </c>
      <c r="I770" s="25">
        <f>IFERROR(VLOOKUP(A770,Réception!$A$2:$G$2159,7,FALSE),"0")</f>
        <v>30624</v>
      </c>
      <c r="J770">
        <f t="shared" si="22"/>
        <v>1</v>
      </c>
      <c r="K770" s="31">
        <f t="shared" si="23"/>
        <v>1</v>
      </c>
    </row>
    <row r="771" spans="1:11" ht="12" customHeight="1" x14ac:dyDescent="0.2">
      <c r="A771" t="s">
        <v>818</v>
      </c>
      <c r="B771" s="18">
        <v>44749</v>
      </c>
      <c r="C771" s="6" t="s">
        <v>170</v>
      </c>
      <c r="D771" s="9">
        <v>143246827</v>
      </c>
      <c r="E771" s="3">
        <v>5540246192518</v>
      </c>
      <c r="F771" s="3" t="str">
        <f>VLOOKUP(E771,'Catégorie des articles'!$A$2:$E$163,4,FALSE)</f>
        <v>MIX LEGUMES</v>
      </c>
      <c r="G771" s="23">
        <v>44754</v>
      </c>
      <c r="H771" s="9">
        <v>8770</v>
      </c>
      <c r="I771" s="25">
        <f>IFERROR(VLOOKUP(A771,Réception!$A$2:$G$2159,7,FALSE),"0")</f>
        <v>8770</v>
      </c>
      <c r="J771">
        <f t="shared" ref="J771:J834" si="24">I771/H771</f>
        <v>1</v>
      </c>
      <c r="K771" s="31">
        <f t="shared" ref="K771:K834" si="25">J771</f>
        <v>1</v>
      </c>
    </row>
    <row r="772" spans="1:11" ht="12" customHeight="1" x14ac:dyDescent="0.2">
      <c r="A772" t="s">
        <v>819</v>
      </c>
      <c r="B772" s="17">
        <v>44752</v>
      </c>
      <c r="C772" s="6" t="s">
        <v>170</v>
      </c>
      <c r="D772" s="7">
        <v>143256847</v>
      </c>
      <c r="E772" s="3">
        <v>5540246172978</v>
      </c>
      <c r="F772" s="3" t="str">
        <f>VLOOKUP(E772,'Catégorie des articles'!$A$2:$E$163,4,FALSE)</f>
        <v>CREMERIE</v>
      </c>
      <c r="G772" s="22">
        <v>44754</v>
      </c>
      <c r="H772" s="7">
        <v>418</v>
      </c>
      <c r="I772" s="25">
        <f>IFERROR(VLOOKUP(A772,Réception!$A$2:$G$2159,7,FALSE),"0")</f>
        <v>251</v>
      </c>
      <c r="J772">
        <f t="shared" si="24"/>
        <v>0.6004784688995215</v>
      </c>
      <c r="K772" s="31">
        <f t="shared" si="25"/>
        <v>0.6004784688995215</v>
      </c>
    </row>
    <row r="773" spans="1:11" ht="12" customHeight="1" x14ac:dyDescent="0.2">
      <c r="A773" t="s">
        <v>820</v>
      </c>
      <c r="B773" s="17">
        <v>44752</v>
      </c>
      <c r="C773" s="6" t="s">
        <v>170</v>
      </c>
      <c r="D773" s="7">
        <v>143256847</v>
      </c>
      <c r="E773" s="3">
        <v>5540246188175</v>
      </c>
      <c r="F773" s="3" t="str">
        <f>VLOOKUP(E773,'Catégorie des articles'!$A$2:$E$163,4,FALSE)</f>
        <v>CREMERIE</v>
      </c>
      <c r="G773" s="22">
        <v>44754</v>
      </c>
      <c r="H773" s="7">
        <v>116</v>
      </c>
      <c r="I773" s="25">
        <f>IFERROR(VLOOKUP(A773,Réception!$A$2:$G$2159,7,FALSE),"0")</f>
        <v>116</v>
      </c>
      <c r="J773">
        <f t="shared" si="24"/>
        <v>1</v>
      </c>
      <c r="K773" s="31">
        <f t="shared" si="25"/>
        <v>1</v>
      </c>
    </row>
    <row r="774" spans="1:11" ht="12" customHeight="1" x14ac:dyDescent="0.2">
      <c r="A774" t="s">
        <v>821</v>
      </c>
      <c r="B774" s="18">
        <v>44753</v>
      </c>
      <c r="C774" s="6" t="s">
        <v>170</v>
      </c>
      <c r="D774" s="9">
        <v>143256866</v>
      </c>
      <c r="E774" s="3">
        <v>5540246183130</v>
      </c>
      <c r="F774" s="3" t="str">
        <f>VLOOKUP(E774,'Catégorie des articles'!$A$2:$E$163,4,FALSE)</f>
        <v>MIX LEGUMES</v>
      </c>
      <c r="G774" s="23">
        <v>44760</v>
      </c>
      <c r="H774" s="9">
        <v>1692</v>
      </c>
      <c r="I774" s="25">
        <f>IFERROR(VLOOKUP(A774,Réception!$A$2:$G$2159,7,FALSE),"0")</f>
        <v>1692</v>
      </c>
      <c r="J774">
        <f t="shared" si="24"/>
        <v>1</v>
      </c>
      <c r="K774" s="31">
        <f t="shared" si="25"/>
        <v>1</v>
      </c>
    </row>
    <row r="775" spans="1:11" ht="12" customHeight="1" x14ac:dyDescent="0.2">
      <c r="A775" t="s">
        <v>822</v>
      </c>
      <c r="B775" s="17">
        <v>44753</v>
      </c>
      <c r="C775" s="6" t="s">
        <v>170</v>
      </c>
      <c r="D775" s="7">
        <v>143256870</v>
      </c>
      <c r="E775" s="3">
        <v>5540246185429</v>
      </c>
      <c r="F775" s="3" t="str">
        <f>VLOOKUP(E775,'Catégorie des articles'!$A$2:$E$163,4,FALSE)</f>
        <v>CREMERIE</v>
      </c>
      <c r="G775" s="22">
        <v>44756</v>
      </c>
      <c r="H775" s="7">
        <v>84</v>
      </c>
      <c r="I775" s="25">
        <f>IFERROR(VLOOKUP(A775,Réception!$A$2:$G$2159,7,FALSE),"0")</f>
        <v>84</v>
      </c>
      <c r="J775">
        <f t="shared" si="24"/>
        <v>1</v>
      </c>
      <c r="K775" s="31">
        <f t="shared" si="25"/>
        <v>1</v>
      </c>
    </row>
    <row r="776" spans="1:11" ht="12" customHeight="1" x14ac:dyDescent="0.2">
      <c r="A776" t="s">
        <v>823</v>
      </c>
      <c r="B776" s="18">
        <v>44754</v>
      </c>
      <c r="C776" s="6" t="s">
        <v>170</v>
      </c>
      <c r="D776" s="9">
        <v>143256876</v>
      </c>
      <c r="E776" s="3">
        <v>5540246176295</v>
      </c>
      <c r="F776" s="3" t="str">
        <f>VLOOKUP(E776,'Catégorie des articles'!$A$2:$E$163,4,FALSE)</f>
        <v>CREMERIE</v>
      </c>
      <c r="G776" s="23">
        <v>44756</v>
      </c>
      <c r="H776" s="9">
        <v>4455</v>
      </c>
      <c r="I776" s="25">
        <f>IFERROR(VLOOKUP(A776,Réception!$A$2:$G$2159,7,FALSE),"0")</f>
        <v>4455</v>
      </c>
      <c r="J776">
        <f t="shared" si="24"/>
        <v>1</v>
      </c>
      <c r="K776" s="31">
        <f t="shared" si="25"/>
        <v>1</v>
      </c>
    </row>
    <row r="777" spans="1:11" ht="12" customHeight="1" x14ac:dyDescent="0.2">
      <c r="A777" t="s">
        <v>824</v>
      </c>
      <c r="B777" s="17">
        <v>44754</v>
      </c>
      <c r="C777" s="6" t="s">
        <v>170</v>
      </c>
      <c r="D777" s="7">
        <v>143256876</v>
      </c>
      <c r="E777" s="3">
        <v>5540246187987</v>
      </c>
      <c r="F777" s="3" t="str">
        <f>VLOOKUP(E777,'Catégorie des articles'!$A$2:$E$163,4,FALSE)</f>
        <v>CREMERIE</v>
      </c>
      <c r="G777" s="22">
        <v>44756</v>
      </c>
      <c r="H777" s="7">
        <v>1671</v>
      </c>
      <c r="I777" s="25">
        <f>IFERROR(VLOOKUP(A777,Réception!$A$2:$G$2159,7,FALSE),"0")</f>
        <v>1671</v>
      </c>
      <c r="J777">
        <f t="shared" si="24"/>
        <v>1</v>
      </c>
      <c r="K777" s="31">
        <f t="shared" si="25"/>
        <v>1</v>
      </c>
    </row>
    <row r="778" spans="1:11" ht="12" customHeight="1" x14ac:dyDescent="0.2">
      <c r="A778" t="s">
        <v>825</v>
      </c>
      <c r="B778" s="18">
        <v>44754</v>
      </c>
      <c r="C778" s="6" t="s">
        <v>170</v>
      </c>
      <c r="D778" s="9">
        <v>143256876</v>
      </c>
      <c r="E778" s="3">
        <v>5540246188200</v>
      </c>
      <c r="F778" s="3" t="str">
        <f>VLOOKUP(E778,'Catégorie des articles'!$A$2:$E$163,4,FALSE)</f>
        <v>CREMERIE</v>
      </c>
      <c r="G778" s="23">
        <v>44756</v>
      </c>
      <c r="H778" s="9">
        <v>446</v>
      </c>
      <c r="I778" s="25">
        <f>IFERROR(VLOOKUP(A778,Réception!$A$2:$G$2159,7,FALSE),"0")</f>
        <v>446</v>
      </c>
      <c r="J778">
        <f t="shared" si="24"/>
        <v>1</v>
      </c>
      <c r="K778" s="31">
        <f t="shared" si="25"/>
        <v>1</v>
      </c>
    </row>
    <row r="779" spans="1:11" ht="12" customHeight="1" x14ac:dyDescent="0.2">
      <c r="A779" t="s">
        <v>826</v>
      </c>
      <c r="B779" s="17">
        <v>44754</v>
      </c>
      <c r="C779" s="6" t="s">
        <v>170</v>
      </c>
      <c r="D779" s="7">
        <v>143256877</v>
      </c>
      <c r="E779" s="3">
        <v>5540246172978</v>
      </c>
      <c r="F779" s="3" t="str">
        <f>VLOOKUP(E779,'Catégorie des articles'!$A$2:$E$163,4,FALSE)</f>
        <v>CREMERIE</v>
      </c>
      <c r="G779" s="22">
        <v>44756</v>
      </c>
      <c r="H779" s="7">
        <v>1671</v>
      </c>
      <c r="I779" s="25">
        <f>IFERROR(VLOOKUP(A779,Réception!$A$2:$G$2159,7,FALSE),"0")</f>
        <v>1671</v>
      </c>
      <c r="J779">
        <f t="shared" si="24"/>
        <v>1</v>
      </c>
      <c r="K779" s="31">
        <f t="shared" si="25"/>
        <v>1</v>
      </c>
    </row>
    <row r="780" spans="1:11" ht="12" customHeight="1" x14ac:dyDescent="0.2">
      <c r="A780" t="s">
        <v>827</v>
      </c>
      <c r="B780" s="18">
        <v>44754</v>
      </c>
      <c r="C780" s="6" t="s">
        <v>170</v>
      </c>
      <c r="D780" s="9">
        <v>143256877</v>
      </c>
      <c r="E780" s="3">
        <v>5540246176699</v>
      </c>
      <c r="F780" s="3" t="str">
        <f>VLOOKUP(E780,'Catégorie des articles'!$A$2:$E$163,4,FALSE)</f>
        <v>CREMERIE</v>
      </c>
      <c r="G780" s="23">
        <v>44756</v>
      </c>
      <c r="H780" s="9">
        <v>3132</v>
      </c>
      <c r="I780" s="25">
        <f>IFERROR(VLOOKUP(A780,Réception!$A$2:$G$2159,7,FALSE),"0")</f>
        <v>3132</v>
      </c>
      <c r="J780">
        <f t="shared" si="24"/>
        <v>1</v>
      </c>
      <c r="K780" s="31">
        <f t="shared" si="25"/>
        <v>1</v>
      </c>
    </row>
    <row r="781" spans="1:11" ht="12" customHeight="1" x14ac:dyDescent="0.2">
      <c r="A781" t="s">
        <v>2237</v>
      </c>
      <c r="B781" s="17">
        <v>44754</v>
      </c>
      <c r="C781" s="6" t="s">
        <v>172</v>
      </c>
      <c r="D781" s="7">
        <v>143256891</v>
      </c>
      <c r="E781" s="3">
        <v>5540246194478</v>
      </c>
      <c r="F781" s="3" t="str">
        <f>VLOOKUP(E781,'Catégorie des articles'!$A$2:$E$163,4,FALSE)</f>
        <v>EMBALLAGES</v>
      </c>
      <c r="G781" s="22">
        <v>44817</v>
      </c>
      <c r="H781" s="7">
        <v>1225</v>
      </c>
      <c r="I781" s="25">
        <f>IFERROR(VLOOKUP(A781,Réception!$A$2:$G$2159,7,FALSE),"0")</f>
        <v>1225</v>
      </c>
      <c r="J781">
        <f t="shared" si="24"/>
        <v>1</v>
      </c>
      <c r="K781" s="31">
        <f t="shared" si="25"/>
        <v>1</v>
      </c>
    </row>
    <row r="782" spans="1:11" ht="12" customHeight="1" x14ac:dyDescent="0.2">
      <c r="A782" t="s">
        <v>828</v>
      </c>
      <c r="B782" s="18">
        <v>44755</v>
      </c>
      <c r="C782" s="6" t="s">
        <v>170</v>
      </c>
      <c r="D782" s="9">
        <v>143256898</v>
      </c>
      <c r="E782" s="3">
        <v>5540246187987</v>
      </c>
      <c r="F782" s="3" t="str">
        <f>VLOOKUP(E782,'Catégorie des articles'!$A$2:$E$163,4,FALSE)</f>
        <v>CREMERIE</v>
      </c>
      <c r="G782" s="23">
        <v>44759</v>
      </c>
      <c r="H782" s="9">
        <v>1671</v>
      </c>
      <c r="I782" s="25">
        <f>IFERROR(VLOOKUP(A782,Réception!$A$2:$G$2159,7,FALSE),"0")</f>
        <v>1671</v>
      </c>
      <c r="J782">
        <f t="shared" si="24"/>
        <v>1</v>
      </c>
      <c r="K782" s="31">
        <f t="shared" si="25"/>
        <v>1</v>
      </c>
    </row>
    <row r="783" spans="1:11" ht="12" customHeight="1" x14ac:dyDescent="0.2">
      <c r="A783" t="s">
        <v>829</v>
      </c>
      <c r="B783" s="17">
        <v>44755</v>
      </c>
      <c r="C783" s="6" t="s">
        <v>170</v>
      </c>
      <c r="D783" s="7">
        <v>143256898</v>
      </c>
      <c r="E783" s="3">
        <v>5540246188200</v>
      </c>
      <c r="F783" s="3" t="str">
        <f>VLOOKUP(E783,'Catégorie des articles'!$A$2:$E$163,4,FALSE)</f>
        <v>CREMERIE</v>
      </c>
      <c r="G783" s="22">
        <v>44759</v>
      </c>
      <c r="H783" s="7">
        <v>743</v>
      </c>
      <c r="I783" s="25">
        <f>IFERROR(VLOOKUP(A783,Réception!$A$2:$G$2159,7,FALSE),"0")</f>
        <v>743</v>
      </c>
      <c r="J783">
        <f t="shared" si="24"/>
        <v>1</v>
      </c>
      <c r="K783" s="31">
        <f t="shared" si="25"/>
        <v>1</v>
      </c>
    </row>
    <row r="784" spans="1:11" ht="12" customHeight="1" x14ac:dyDescent="0.2">
      <c r="A784" t="s">
        <v>830</v>
      </c>
      <c r="B784" s="18">
        <v>44755</v>
      </c>
      <c r="C784" s="6" t="s">
        <v>170</v>
      </c>
      <c r="D784" s="9">
        <v>143256899</v>
      </c>
      <c r="E784" s="3">
        <v>5540246188175</v>
      </c>
      <c r="F784" s="3" t="str">
        <f>VLOOKUP(E784,'Catégorie des articles'!$A$2:$E$163,4,FALSE)</f>
        <v>CREMERIE</v>
      </c>
      <c r="G784" s="23">
        <v>44759</v>
      </c>
      <c r="H784" s="9">
        <v>116</v>
      </c>
      <c r="I784" s="25">
        <f>IFERROR(VLOOKUP(A784,Réception!$A$2:$G$2159,7,FALSE),"0")</f>
        <v>116</v>
      </c>
      <c r="J784">
        <f t="shared" si="24"/>
        <v>1</v>
      </c>
      <c r="K784" s="31">
        <f t="shared" si="25"/>
        <v>1</v>
      </c>
    </row>
    <row r="785" spans="1:11" ht="12" customHeight="1" x14ac:dyDescent="0.2">
      <c r="A785" t="s">
        <v>831</v>
      </c>
      <c r="B785" s="18">
        <v>44755</v>
      </c>
      <c r="C785" s="6" t="s">
        <v>170</v>
      </c>
      <c r="D785" s="9">
        <v>143256901</v>
      </c>
      <c r="E785" s="3">
        <v>5540246175049</v>
      </c>
      <c r="F785" s="3" t="str">
        <f>VLOOKUP(E785,'Catégorie des articles'!$A$2:$E$163,4,FALSE)</f>
        <v>CREMERIE</v>
      </c>
      <c r="G785" s="23">
        <v>44762</v>
      </c>
      <c r="H785" s="9">
        <v>279</v>
      </c>
      <c r="I785" s="25">
        <f>IFERROR(VLOOKUP(A785,Réception!$A$2:$G$2159,7,FALSE),"0")</f>
        <v>279</v>
      </c>
      <c r="J785">
        <f t="shared" si="24"/>
        <v>1</v>
      </c>
      <c r="K785" s="31">
        <f t="shared" si="25"/>
        <v>1</v>
      </c>
    </row>
    <row r="786" spans="1:11" ht="12" customHeight="1" x14ac:dyDescent="0.2">
      <c r="A786" t="s">
        <v>832</v>
      </c>
      <c r="B786" s="17">
        <v>44755</v>
      </c>
      <c r="C786" s="6" t="s">
        <v>170</v>
      </c>
      <c r="D786" s="7">
        <v>143256901</v>
      </c>
      <c r="E786" s="3">
        <v>5540246190743</v>
      </c>
      <c r="F786" s="3" t="str">
        <f>VLOOKUP(E786,'Catégorie des articles'!$A$2:$E$163,4,FALSE)</f>
        <v>CREMERIE</v>
      </c>
      <c r="G786" s="22">
        <v>44762</v>
      </c>
      <c r="H786" s="7">
        <v>140</v>
      </c>
      <c r="I786" s="25">
        <f>IFERROR(VLOOKUP(A786,Réception!$A$2:$G$2159,7,FALSE),"0")</f>
        <v>140</v>
      </c>
      <c r="J786">
        <f t="shared" si="24"/>
        <v>1</v>
      </c>
      <c r="K786" s="31">
        <f t="shared" si="25"/>
        <v>1</v>
      </c>
    </row>
    <row r="787" spans="1:11" ht="12" customHeight="1" x14ac:dyDescent="0.2">
      <c r="A787" t="s">
        <v>833</v>
      </c>
      <c r="B787" s="17">
        <v>44755</v>
      </c>
      <c r="C787" s="6" t="s">
        <v>170</v>
      </c>
      <c r="D787" s="7">
        <v>143256906</v>
      </c>
      <c r="E787" s="3">
        <v>5540246191736</v>
      </c>
      <c r="F787" s="3" t="str">
        <f>VLOOKUP(E787,'Catégorie des articles'!$A$2:$E$163,4,FALSE)</f>
        <v>CREMERIE</v>
      </c>
      <c r="G787" s="22">
        <v>44768</v>
      </c>
      <c r="H787" s="7">
        <v>325</v>
      </c>
      <c r="I787" s="25" t="str">
        <f>IFERROR(VLOOKUP(A787,Réception!$A$2:$G$2159,7,FALSE),"0")</f>
        <v>0</v>
      </c>
      <c r="J787">
        <f t="shared" si="24"/>
        <v>0</v>
      </c>
      <c r="K787" s="31">
        <f t="shared" si="25"/>
        <v>0</v>
      </c>
    </row>
    <row r="788" spans="1:11" ht="12" customHeight="1" x14ac:dyDescent="0.2">
      <c r="A788" t="s">
        <v>2239</v>
      </c>
      <c r="B788" s="18">
        <v>44755</v>
      </c>
      <c r="C788" s="6" t="s">
        <v>171</v>
      </c>
      <c r="D788" s="9">
        <v>143256927</v>
      </c>
      <c r="E788" s="3">
        <v>5540246173685</v>
      </c>
      <c r="F788" s="3" t="str">
        <f>VLOOKUP(E788,'Catégorie des articles'!$A$2:$E$163,4,FALSE)</f>
        <v>EMBALLAGES</v>
      </c>
      <c r="G788" s="23">
        <v>44796</v>
      </c>
      <c r="H788" s="9">
        <v>576</v>
      </c>
      <c r="I788" s="25">
        <f>IFERROR(VLOOKUP(A788,Réception!$A$2:$G$2159,7,FALSE),"0")</f>
        <v>576</v>
      </c>
      <c r="J788">
        <f t="shared" si="24"/>
        <v>1</v>
      </c>
      <c r="K788" s="31">
        <f t="shared" si="25"/>
        <v>1</v>
      </c>
    </row>
    <row r="789" spans="1:11" ht="12" customHeight="1" x14ac:dyDescent="0.2">
      <c r="A789" t="s">
        <v>2240</v>
      </c>
      <c r="B789" s="17">
        <v>44755</v>
      </c>
      <c r="C789" s="6" t="s">
        <v>171</v>
      </c>
      <c r="D789" s="7">
        <v>143256927</v>
      </c>
      <c r="E789" s="3">
        <v>5540246173686</v>
      </c>
      <c r="F789" s="3" t="str">
        <f>VLOOKUP(E789,'Catégorie des articles'!$A$2:$E$163,4,FALSE)</f>
        <v>EMBALLAGES</v>
      </c>
      <c r="G789" s="22">
        <v>44796</v>
      </c>
      <c r="H789" s="7">
        <v>274</v>
      </c>
      <c r="I789" s="25">
        <f>IFERROR(VLOOKUP(A789,Réception!$A$2:$G$2159,7,FALSE),"0")</f>
        <v>274</v>
      </c>
      <c r="J789">
        <f t="shared" si="24"/>
        <v>1</v>
      </c>
      <c r="K789" s="31">
        <f t="shared" si="25"/>
        <v>1</v>
      </c>
    </row>
    <row r="790" spans="1:11" ht="12" customHeight="1" x14ac:dyDescent="0.2">
      <c r="A790" t="s">
        <v>834</v>
      </c>
      <c r="B790" s="17">
        <v>44756</v>
      </c>
      <c r="C790" s="6" t="s">
        <v>170</v>
      </c>
      <c r="D790" s="7">
        <v>143256939</v>
      </c>
      <c r="E790" s="3">
        <v>5540246172978</v>
      </c>
      <c r="F790" s="3" t="str">
        <f>VLOOKUP(E790,'Catégorie des articles'!$A$2:$E$163,4,FALSE)</f>
        <v>CREMERIE</v>
      </c>
      <c r="G790" s="22">
        <v>44760</v>
      </c>
      <c r="H790" s="7">
        <v>1671</v>
      </c>
      <c r="I790" s="25">
        <f>IFERROR(VLOOKUP(A790,Réception!$A$2:$G$2159,7,FALSE),"0")</f>
        <v>1671</v>
      </c>
      <c r="J790">
        <f t="shared" si="24"/>
        <v>1</v>
      </c>
      <c r="K790" s="31">
        <f t="shared" si="25"/>
        <v>1</v>
      </c>
    </row>
    <row r="791" spans="1:11" ht="12" customHeight="1" x14ac:dyDescent="0.2">
      <c r="A791" t="s">
        <v>835</v>
      </c>
      <c r="B791" s="18">
        <v>44756</v>
      </c>
      <c r="C791" s="6" t="s">
        <v>170</v>
      </c>
      <c r="D791" s="9">
        <v>143256939</v>
      </c>
      <c r="E791" s="3">
        <v>5540246176699</v>
      </c>
      <c r="F791" s="3" t="str">
        <f>VLOOKUP(E791,'Catégorie des articles'!$A$2:$E$163,4,FALSE)</f>
        <v>CREMERIE</v>
      </c>
      <c r="G791" s="23">
        <v>44760</v>
      </c>
      <c r="H791" s="9">
        <v>3132</v>
      </c>
      <c r="I791" s="25">
        <f>IFERROR(VLOOKUP(A791,Réception!$A$2:$G$2159,7,FALSE),"0")</f>
        <v>3132</v>
      </c>
      <c r="J791">
        <f t="shared" si="24"/>
        <v>1</v>
      </c>
      <c r="K791" s="31">
        <f t="shared" si="25"/>
        <v>1</v>
      </c>
    </row>
    <row r="792" spans="1:11" ht="12" customHeight="1" x14ac:dyDescent="0.2">
      <c r="A792" t="s">
        <v>836</v>
      </c>
      <c r="B792" s="17">
        <v>44756</v>
      </c>
      <c r="C792" s="6" t="s">
        <v>170</v>
      </c>
      <c r="D792" s="7">
        <v>143256941</v>
      </c>
      <c r="E792" s="3">
        <v>5540246185429</v>
      </c>
      <c r="F792" s="3" t="str">
        <f>VLOOKUP(E792,'Catégorie des articles'!$A$2:$E$163,4,FALSE)</f>
        <v>CREMERIE</v>
      </c>
      <c r="G792" s="22">
        <v>44761</v>
      </c>
      <c r="H792" s="7">
        <v>209</v>
      </c>
      <c r="I792" s="25">
        <f>IFERROR(VLOOKUP(A792,Réception!$A$2:$G$2159,7,FALSE),"0")</f>
        <v>209</v>
      </c>
      <c r="J792">
        <f t="shared" si="24"/>
        <v>1</v>
      </c>
      <c r="K792" s="31">
        <f t="shared" si="25"/>
        <v>1</v>
      </c>
    </row>
    <row r="793" spans="1:11" ht="12" customHeight="1" x14ac:dyDescent="0.2">
      <c r="A793" t="s">
        <v>837</v>
      </c>
      <c r="B793" s="18">
        <v>44759</v>
      </c>
      <c r="C793" s="6" t="s">
        <v>170</v>
      </c>
      <c r="D793" s="9">
        <v>143266956</v>
      </c>
      <c r="E793" s="3">
        <v>5540246174174</v>
      </c>
      <c r="F793" s="3" t="str">
        <f>VLOOKUP(E793,'Catégorie des articles'!$A$2:$E$163,4,FALSE)</f>
        <v>CREMERIE</v>
      </c>
      <c r="G793" s="23">
        <v>44761</v>
      </c>
      <c r="H793" s="9">
        <v>232</v>
      </c>
      <c r="I793" s="25">
        <f>IFERROR(VLOOKUP(A793,Réception!$A$2:$G$2159,7,FALSE),"0")</f>
        <v>232</v>
      </c>
      <c r="J793">
        <f t="shared" si="24"/>
        <v>1</v>
      </c>
      <c r="K793" s="31">
        <f t="shared" si="25"/>
        <v>1</v>
      </c>
    </row>
    <row r="794" spans="1:11" ht="12" customHeight="1" x14ac:dyDescent="0.2">
      <c r="A794" t="s">
        <v>838</v>
      </c>
      <c r="B794" s="18">
        <v>44759</v>
      </c>
      <c r="C794" s="6" t="s">
        <v>170</v>
      </c>
      <c r="D794" s="9">
        <v>143266966</v>
      </c>
      <c r="E794" s="3">
        <v>5540246182684</v>
      </c>
      <c r="F794" s="3" t="str">
        <f>VLOOKUP(E794,'Catégorie des articles'!$A$2:$E$163,4,FALSE)</f>
        <v>BOULANGERIE</v>
      </c>
      <c r="G794" s="23">
        <v>44769</v>
      </c>
      <c r="H794" s="9">
        <v>140</v>
      </c>
      <c r="I794" s="25">
        <f>IFERROR(VLOOKUP(A794,Réception!$A$2:$G$2159,7,FALSE),"0")</f>
        <v>140</v>
      </c>
      <c r="J794">
        <f t="shared" si="24"/>
        <v>1</v>
      </c>
      <c r="K794" s="31">
        <f t="shared" si="25"/>
        <v>1</v>
      </c>
    </row>
    <row r="795" spans="1:11" ht="12" customHeight="1" x14ac:dyDescent="0.2">
      <c r="A795" t="s">
        <v>839</v>
      </c>
      <c r="B795" s="17">
        <v>44759</v>
      </c>
      <c r="C795" s="6" t="s">
        <v>170</v>
      </c>
      <c r="D795" s="7">
        <v>143266966</v>
      </c>
      <c r="E795" s="3">
        <v>5540246183844</v>
      </c>
      <c r="F795" s="3" t="str">
        <f>VLOOKUP(E795,'Catégorie des articles'!$A$2:$E$163,4,FALSE)</f>
        <v>BOULANGERIE</v>
      </c>
      <c r="G795" s="22">
        <v>44769</v>
      </c>
      <c r="H795" s="7">
        <v>140</v>
      </c>
      <c r="I795" s="25">
        <f>IFERROR(VLOOKUP(A795,Réception!$A$2:$G$2159,7,FALSE),"0")</f>
        <v>140</v>
      </c>
      <c r="J795">
        <f t="shared" si="24"/>
        <v>1</v>
      </c>
      <c r="K795" s="31">
        <f t="shared" si="25"/>
        <v>1</v>
      </c>
    </row>
    <row r="796" spans="1:11" ht="12" customHeight="1" x14ac:dyDescent="0.2">
      <c r="A796" t="s">
        <v>840</v>
      </c>
      <c r="B796" s="17">
        <v>44759</v>
      </c>
      <c r="C796" s="6" t="s">
        <v>170</v>
      </c>
      <c r="D796" s="7">
        <v>143266966</v>
      </c>
      <c r="E796" s="3">
        <v>5540246194467</v>
      </c>
      <c r="F796" s="3" t="str">
        <f>VLOOKUP(E796,'Catégorie des articles'!$A$2:$E$163,4,FALSE)</f>
        <v>BOULANGERIE</v>
      </c>
      <c r="G796" s="22">
        <v>44769</v>
      </c>
      <c r="H796" s="7">
        <v>17818</v>
      </c>
      <c r="I796" s="25">
        <f>IFERROR(VLOOKUP(A796,Réception!$A$2:$G$2159,7,FALSE),"0")</f>
        <v>17818</v>
      </c>
      <c r="J796">
        <f t="shared" si="24"/>
        <v>1</v>
      </c>
      <c r="K796" s="31">
        <f t="shared" si="25"/>
        <v>1</v>
      </c>
    </row>
    <row r="797" spans="1:11" ht="12" customHeight="1" x14ac:dyDescent="0.2">
      <c r="A797" t="s">
        <v>841</v>
      </c>
      <c r="B797" s="17">
        <v>44759</v>
      </c>
      <c r="C797" s="6" t="s">
        <v>170</v>
      </c>
      <c r="D797" s="7">
        <v>143266968</v>
      </c>
      <c r="E797" s="3">
        <v>5540246194632</v>
      </c>
      <c r="F797" s="3" t="str">
        <f>VLOOKUP(E797,'Catégorie des articles'!$A$2:$E$163,4,FALSE)</f>
        <v>BOULANGERIE</v>
      </c>
      <c r="G797" s="22">
        <v>44773</v>
      </c>
      <c r="H797" s="7">
        <v>1838</v>
      </c>
      <c r="I797" s="25">
        <f>IFERROR(VLOOKUP(A797,Réception!$A$2:$G$2159,7,FALSE),"0")</f>
        <v>1838</v>
      </c>
      <c r="J797">
        <f t="shared" si="24"/>
        <v>1</v>
      </c>
      <c r="K797" s="31">
        <f t="shared" si="25"/>
        <v>1</v>
      </c>
    </row>
    <row r="798" spans="1:11" ht="12" customHeight="1" x14ac:dyDescent="0.2">
      <c r="A798" t="s">
        <v>842</v>
      </c>
      <c r="B798" s="17">
        <v>44760</v>
      </c>
      <c r="C798" s="6" t="s">
        <v>170</v>
      </c>
      <c r="D798" s="7">
        <v>143266973</v>
      </c>
      <c r="E798" s="3">
        <v>5540246176294</v>
      </c>
      <c r="F798" s="3" t="str">
        <f>VLOOKUP(E798,'Catégorie des articles'!$A$2:$E$163,4,FALSE)</f>
        <v>CREMERIE</v>
      </c>
      <c r="G798" s="22">
        <v>44762</v>
      </c>
      <c r="H798" s="7">
        <v>743</v>
      </c>
      <c r="I798" s="25">
        <f>IFERROR(VLOOKUP(A798,Réception!$A$2:$G$2159,7,FALSE),"0")</f>
        <v>743</v>
      </c>
      <c r="J798">
        <f t="shared" si="24"/>
        <v>1</v>
      </c>
      <c r="K798" s="31">
        <f t="shared" si="25"/>
        <v>1</v>
      </c>
    </row>
    <row r="799" spans="1:11" ht="12" customHeight="1" x14ac:dyDescent="0.2">
      <c r="A799" t="s">
        <v>843</v>
      </c>
      <c r="B799" s="18">
        <v>44760</v>
      </c>
      <c r="C799" s="6" t="s">
        <v>170</v>
      </c>
      <c r="D799" s="9">
        <v>143266973</v>
      </c>
      <c r="E799" s="3">
        <v>5540246176295</v>
      </c>
      <c r="F799" s="3" t="str">
        <f>VLOOKUP(E799,'Catégorie des articles'!$A$2:$E$163,4,FALSE)</f>
        <v>CREMERIE</v>
      </c>
      <c r="G799" s="23">
        <v>44762</v>
      </c>
      <c r="H799" s="9">
        <v>2970</v>
      </c>
      <c r="I799" s="25">
        <f>IFERROR(VLOOKUP(A799,Réception!$A$2:$G$2159,7,FALSE),"0")</f>
        <v>2970</v>
      </c>
      <c r="J799">
        <f t="shared" si="24"/>
        <v>1</v>
      </c>
      <c r="K799" s="31">
        <f t="shared" si="25"/>
        <v>1</v>
      </c>
    </row>
    <row r="800" spans="1:11" ht="12" customHeight="1" x14ac:dyDescent="0.2">
      <c r="A800" t="s">
        <v>844</v>
      </c>
      <c r="B800" s="17">
        <v>44760</v>
      </c>
      <c r="C800" s="6" t="s">
        <v>170</v>
      </c>
      <c r="D800" s="7">
        <v>143266980</v>
      </c>
      <c r="E800" s="3">
        <v>5540246183558</v>
      </c>
      <c r="F800" s="3" t="str">
        <f>VLOOKUP(E800,'Catégorie des articles'!$A$2:$E$163,4,FALSE)</f>
        <v>MIX LEGUMES</v>
      </c>
      <c r="G800" s="22">
        <v>44766</v>
      </c>
      <c r="H800" s="7">
        <v>1300</v>
      </c>
      <c r="I800" s="25">
        <f>IFERROR(VLOOKUP(A800,Réception!$A$2:$G$2159,7,FALSE),"0")</f>
        <v>1300</v>
      </c>
      <c r="J800">
        <f t="shared" si="24"/>
        <v>1</v>
      </c>
      <c r="K800" s="31">
        <f t="shared" si="25"/>
        <v>1</v>
      </c>
    </row>
    <row r="801" spans="1:11" ht="12" customHeight="1" x14ac:dyDescent="0.2">
      <c r="A801" t="s">
        <v>845</v>
      </c>
      <c r="B801" s="17">
        <v>44761</v>
      </c>
      <c r="C801" s="6" t="s">
        <v>170</v>
      </c>
      <c r="D801" s="7">
        <v>143266988</v>
      </c>
      <c r="E801" s="3">
        <v>5540246172978</v>
      </c>
      <c r="F801" s="3" t="str">
        <f>VLOOKUP(E801,'Catégorie des articles'!$A$2:$E$163,4,FALSE)</f>
        <v>CREMERIE</v>
      </c>
      <c r="G801" s="22">
        <v>44763</v>
      </c>
      <c r="H801" s="7">
        <v>1671</v>
      </c>
      <c r="I801" s="25">
        <f>IFERROR(VLOOKUP(A801,Réception!$A$2:$G$2159,7,FALSE),"0")</f>
        <v>1671</v>
      </c>
      <c r="J801">
        <f t="shared" si="24"/>
        <v>1</v>
      </c>
      <c r="K801" s="31">
        <f t="shared" si="25"/>
        <v>1</v>
      </c>
    </row>
    <row r="802" spans="1:11" ht="12" customHeight="1" x14ac:dyDescent="0.2">
      <c r="A802" t="s">
        <v>846</v>
      </c>
      <c r="B802" s="17">
        <v>44761</v>
      </c>
      <c r="C802" s="6" t="s">
        <v>170</v>
      </c>
      <c r="D802" s="7">
        <v>143266988</v>
      </c>
      <c r="E802" s="3">
        <v>5540246176699</v>
      </c>
      <c r="F802" s="3" t="str">
        <f>VLOOKUP(E802,'Catégorie des articles'!$A$2:$E$163,4,FALSE)</f>
        <v>CREMERIE</v>
      </c>
      <c r="G802" s="22">
        <v>44763</v>
      </c>
      <c r="H802" s="7">
        <v>1044</v>
      </c>
      <c r="I802" s="25">
        <f>IFERROR(VLOOKUP(A802,Réception!$A$2:$G$2159,7,FALSE),"0")</f>
        <v>1044</v>
      </c>
      <c r="J802">
        <f t="shared" si="24"/>
        <v>1</v>
      </c>
      <c r="K802" s="31">
        <f t="shared" si="25"/>
        <v>1</v>
      </c>
    </row>
    <row r="803" spans="1:11" ht="12" customHeight="1" x14ac:dyDescent="0.2">
      <c r="A803" t="s">
        <v>847</v>
      </c>
      <c r="B803" s="17">
        <v>44761</v>
      </c>
      <c r="C803" s="6" t="s">
        <v>170</v>
      </c>
      <c r="D803" s="7">
        <v>143266989</v>
      </c>
      <c r="E803" s="3">
        <v>5540246176294</v>
      </c>
      <c r="F803" s="3" t="str">
        <f>VLOOKUP(E803,'Catégorie des articles'!$A$2:$E$163,4,FALSE)</f>
        <v>CREMERIE</v>
      </c>
      <c r="G803" s="22">
        <v>44763</v>
      </c>
      <c r="H803" s="7">
        <v>743</v>
      </c>
      <c r="I803" s="25">
        <f>IFERROR(VLOOKUP(A803,Réception!$A$2:$G$2159,7,FALSE),"0")</f>
        <v>743</v>
      </c>
      <c r="J803">
        <f t="shared" si="24"/>
        <v>1</v>
      </c>
      <c r="K803" s="31">
        <f t="shared" si="25"/>
        <v>1</v>
      </c>
    </row>
    <row r="804" spans="1:11" ht="12" customHeight="1" x14ac:dyDescent="0.2">
      <c r="A804" t="s">
        <v>848</v>
      </c>
      <c r="B804" s="18">
        <v>44761</v>
      </c>
      <c r="C804" s="6" t="s">
        <v>170</v>
      </c>
      <c r="D804" s="9">
        <v>143266989</v>
      </c>
      <c r="E804" s="3">
        <v>5540246176295</v>
      </c>
      <c r="F804" s="3" t="str">
        <f>VLOOKUP(E804,'Catégorie des articles'!$A$2:$E$163,4,FALSE)</f>
        <v>CREMERIE</v>
      </c>
      <c r="G804" s="23">
        <v>44763</v>
      </c>
      <c r="H804" s="9">
        <v>3712</v>
      </c>
      <c r="I804" s="25">
        <f>IFERROR(VLOOKUP(A804,Réception!$A$2:$G$2159,7,FALSE),"0")</f>
        <v>3712</v>
      </c>
      <c r="J804">
        <f t="shared" si="24"/>
        <v>1</v>
      </c>
      <c r="K804" s="31">
        <f t="shared" si="25"/>
        <v>1</v>
      </c>
    </row>
    <row r="805" spans="1:11" ht="12" customHeight="1" x14ac:dyDescent="0.2">
      <c r="A805" t="s">
        <v>849</v>
      </c>
      <c r="B805" s="17">
        <v>44762</v>
      </c>
      <c r="C805" s="6" t="s">
        <v>170</v>
      </c>
      <c r="D805" s="7">
        <v>143267002</v>
      </c>
      <c r="E805" s="3">
        <v>5540246172978</v>
      </c>
      <c r="F805" s="3" t="str">
        <f>VLOOKUP(E805,'Catégorie des articles'!$A$2:$E$163,4,FALSE)</f>
        <v>CREMERIE</v>
      </c>
      <c r="G805" s="22">
        <v>44766</v>
      </c>
      <c r="H805" s="7">
        <v>836</v>
      </c>
      <c r="I805" s="25">
        <f>IFERROR(VLOOKUP(A805,Réception!$A$2:$G$2159,7,FALSE),"0")</f>
        <v>502</v>
      </c>
      <c r="J805">
        <f t="shared" si="24"/>
        <v>0.6004784688995215</v>
      </c>
      <c r="K805" s="31">
        <f t="shared" si="25"/>
        <v>0.6004784688995215</v>
      </c>
    </row>
    <row r="806" spans="1:11" ht="12" customHeight="1" x14ac:dyDescent="0.2">
      <c r="A806" t="s">
        <v>850</v>
      </c>
      <c r="B806" s="18">
        <v>44762</v>
      </c>
      <c r="C806" s="6" t="s">
        <v>170</v>
      </c>
      <c r="D806" s="9">
        <v>143267002</v>
      </c>
      <c r="E806" s="3">
        <v>5540246174174</v>
      </c>
      <c r="F806" s="3" t="str">
        <f>VLOOKUP(E806,'Catégorie des articles'!$A$2:$E$163,4,FALSE)</f>
        <v>CREMERIE</v>
      </c>
      <c r="G806" s="23">
        <v>44766</v>
      </c>
      <c r="H806" s="9">
        <v>232</v>
      </c>
      <c r="I806" s="25">
        <f>IFERROR(VLOOKUP(A806,Réception!$A$2:$G$2159,7,FALSE),"0")</f>
        <v>232</v>
      </c>
      <c r="J806">
        <f t="shared" si="24"/>
        <v>1</v>
      </c>
      <c r="K806" s="31">
        <f t="shared" si="25"/>
        <v>1</v>
      </c>
    </row>
    <row r="807" spans="1:11" ht="12" customHeight="1" x14ac:dyDescent="0.2">
      <c r="A807" t="s">
        <v>851</v>
      </c>
      <c r="B807" s="18">
        <v>44762</v>
      </c>
      <c r="C807" s="6" t="s">
        <v>170</v>
      </c>
      <c r="D807" s="9">
        <v>143267002</v>
      </c>
      <c r="E807" s="3">
        <v>5540246188175</v>
      </c>
      <c r="F807" s="3" t="str">
        <f>VLOOKUP(E807,'Catégorie des articles'!$A$2:$E$163,4,FALSE)</f>
        <v>CREMERIE</v>
      </c>
      <c r="G807" s="23">
        <v>44766</v>
      </c>
      <c r="H807" s="9">
        <v>116</v>
      </c>
      <c r="I807" s="25">
        <f>IFERROR(VLOOKUP(A807,Réception!$A$2:$G$2159,7,FALSE),"0")</f>
        <v>93</v>
      </c>
      <c r="J807">
        <f t="shared" si="24"/>
        <v>0.80172413793103448</v>
      </c>
      <c r="K807" s="31">
        <f t="shared" si="25"/>
        <v>0.80172413793103448</v>
      </c>
    </row>
    <row r="808" spans="1:11" ht="12" customHeight="1" x14ac:dyDescent="0.2">
      <c r="A808" t="s">
        <v>852</v>
      </c>
      <c r="B808" s="17">
        <v>44762</v>
      </c>
      <c r="C808" s="6" t="s">
        <v>170</v>
      </c>
      <c r="D808" s="7">
        <v>143267004</v>
      </c>
      <c r="E808" s="3">
        <v>5540246171933</v>
      </c>
      <c r="F808" s="3" t="str">
        <f>VLOOKUP(E808,'Catégorie des articles'!$A$2:$E$163,4,FALSE)</f>
        <v>CREMERIE</v>
      </c>
      <c r="G808" s="22">
        <v>44766</v>
      </c>
      <c r="H808" s="7">
        <v>557</v>
      </c>
      <c r="I808" s="25">
        <f>IFERROR(VLOOKUP(A808,Réception!$A$2:$G$2159,7,FALSE),"0")</f>
        <v>557</v>
      </c>
      <c r="J808">
        <f t="shared" si="24"/>
        <v>1</v>
      </c>
      <c r="K808" s="31">
        <f t="shared" si="25"/>
        <v>1</v>
      </c>
    </row>
    <row r="809" spans="1:11" ht="12" customHeight="1" x14ac:dyDescent="0.2">
      <c r="A809" t="s">
        <v>853</v>
      </c>
      <c r="B809" s="17">
        <v>44762</v>
      </c>
      <c r="C809" s="6" t="s">
        <v>170</v>
      </c>
      <c r="D809" s="7">
        <v>143267004</v>
      </c>
      <c r="E809" s="3">
        <v>5540246188200</v>
      </c>
      <c r="F809" s="3" t="str">
        <f>VLOOKUP(E809,'Catégorie des articles'!$A$2:$E$163,4,FALSE)</f>
        <v>CREMERIE</v>
      </c>
      <c r="G809" s="22">
        <v>44766</v>
      </c>
      <c r="H809" s="7">
        <v>372</v>
      </c>
      <c r="I809" s="25">
        <f>IFERROR(VLOOKUP(A809,Réception!$A$2:$G$2159,7,FALSE),"0")</f>
        <v>372</v>
      </c>
      <c r="J809">
        <f t="shared" si="24"/>
        <v>1</v>
      </c>
      <c r="K809" s="31">
        <f t="shared" si="25"/>
        <v>1</v>
      </c>
    </row>
    <row r="810" spans="1:11" ht="12" customHeight="1" x14ac:dyDescent="0.2">
      <c r="A810" t="s">
        <v>854</v>
      </c>
      <c r="B810" s="17">
        <v>44762</v>
      </c>
      <c r="C810" s="6" t="s">
        <v>170</v>
      </c>
      <c r="D810" s="7">
        <v>143267009</v>
      </c>
      <c r="E810" s="3">
        <v>5540246188583</v>
      </c>
      <c r="F810" s="3" t="str">
        <f>VLOOKUP(E810,'Catégorie des articles'!$A$2:$E$163,4,FALSE)</f>
        <v>BOULANGERIE</v>
      </c>
      <c r="G810" s="22">
        <v>44766</v>
      </c>
      <c r="H810" s="7">
        <v>2228</v>
      </c>
      <c r="I810" s="25">
        <f>IFERROR(VLOOKUP(A810,Réception!$A$2:$G$2159,7,FALSE),"0")</f>
        <v>2228</v>
      </c>
      <c r="J810">
        <f t="shared" si="24"/>
        <v>1</v>
      </c>
      <c r="K810" s="31">
        <f t="shared" si="25"/>
        <v>1</v>
      </c>
    </row>
    <row r="811" spans="1:11" ht="12" customHeight="1" x14ac:dyDescent="0.2">
      <c r="A811" t="s">
        <v>2585</v>
      </c>
      <c r="B811" s="18">
        <v>44762</v>
      </c>
      <c r="C811" s="6" t="s">
        <v>171</v>
      </c>
      <c r="D811" s="9">
        <v>143267010</v>
      </c>
      <c r="E811" s="3">
        <v>5540246170256</v>
      </c>
      <c r="F811" s="3" t="str">
        <f>VLOOKUP(E811,'Catégorie des articles'!$A$2:$E$163,4,FALSE)</f>
        <v>BOULANGERIE</v>
      </c>
      <c r="G811" s="23">
        <v>44775</v>
      </c>
      <c r="H811" s="9">
        <v>1940</v>
      </c>
      <c r="I811" s="25" t="str">
        <f>IFERROR(VLOOKUP(A811,Réception!$A$2:$G$2159,7,FALSE),"0")</f>
        <v>0</v>
      </c>
      <c r="J811">
        <f t="shared" si="24"/>
        <v>0</v>
      </c>
      <c r="K811" s="31">
        <f t="shared" si="25"/>
        <v>0</v>
      </c>
    </row>
    <row r="812" spans="1:11" ht="12" customHeight="1" x14ac:dyDescent="0.2">
      <c r="A812" t="s">
        <v>2586</v>
      </c>
      <c r="B812" s="17">
        <v>44762</v>
      </c>
      <c r="C812" s="6" t="s">
        <v>171</v>
      </c>
      <c r="D812" s="7">
        <v>143267010</v>
      </c>
      <c r="E812" s="3">
        <v>5540246171888</v>
      </c>
      <c r="F812" s="3" t="str">
        <f>VLOOKUP(E812,'Catégorie des articles'!$A$2:$E$163,4,FALSE)</f>
        <v>BOULANGERIE</v>
      </c>
      <c r="G812" s="22">
        <v>44775</v>
      </c>
      <c r="H812" s="7">
        <v>1040</v>
      </c>
      <c r="I812" s="25" t="str">
        <f>IFERROR(VLOOKUP(A812,Réception!$A$2:$G$2159,7,FALSE),"0")</f>
        <v>0</v>
      </c>
      <c r="J812">
        <f t="shared" si="24"/>
        <v>0</v>
      </c>
      <c r="K812" s="31">
        <f t="shared" si="25"/>
        <v>0</v>
      </c>
    </row>
    <row r="813" spans="1:11" ht="12" customHeight="1" x14ac:dyDescent="0.2">
      <c r="A813" t="s">
        <v>857</v>
      </c>
      <c r="B813" s="18">
        <v>44763</v>
      </c>
      <c r="C813" s="6" t="s">
        <v>170</v>
      </c>
      <c r="D813" s="9">
        <v>143267030</v>
      </c>
      <c r="E813" s="3">
        <v>5540246171933</v>
      </c>
      <c r="F813" s="3" t="str">
        <f>VLOOKUP(E813,'Catégorie des articles'!$A$2:$E$163,4,FALSE)</f>
        <v>CREMERIE</v>
      </c>
      <c r="G813" s="23">
        <v>44767</v>
      </c>
      <c r="H813" s="9">
        <v>279</v>
      </c>
      <c r="I813" s="25">
        <f>IFERROR(VLOOKUP(A813,Réception!$A$2:$G$2159,7,FALSE),"0")</f>
        <v>279</v>
      </c>
      <c r="J813">
        <f t="shared" si="24"/>
        <v>1</v>
      </c>
      <c r="K813" s="31">
        <f t="shared" si="25"/>
        <v>1</v>
      </c>
    </row>
    <row r="814" spans="1:11" ht="12" customHeight="1" x14ac:dyDescent="0.2">
      <c r="A814" t="s">
        <v>858</v>
      </c>
      <c r="B814" s="17">
        <v>44763</v>
      </c>
      <c r="C814" s="6" t="s">
        <v>170</v>
      </c>
      <c r="D814" s="7">
        <v>143267030</v>
      </c>
      <c r="E814" s="3">
        <v>5540246188200</v>
      </c>
      <c r="F814" s="3" t="str">
        <f>VLOOKUP(E814,'Catégorie des articles'!$A$2:$E$163,4,FALSE)</f>
        <v>CREMERIE</v>
      </c>
      <c r="G814" s="22">
        <v>44767</v>
      </c>
      <c r="H814" s="7">
        <v>372</v>
      </c>
      <c r="I814" s="25">
        <f>IFERROR(VLOOKUP(A814,Réception!$A$2:$G$2159,7,FALSE),"0")</f>
        <v>372</v>
      </c>
      <c r="J814">
        <f t="shared" si="24"/>
        <v>1</v>
      </c>
      <c r="K814" s="31">
        <f t="shared" si="25"/>
        <v>1</v>
      </c>
    </row>
    <row r="815" spans="1:11" ht="12" customHeight="1" x14ac:dyDescent="0.2">
      <c r="A815" t="s">
        <v>859</v>
      </c>
      <c r="B815" s="18">
        <v>44763</v>
      </c>
      <c r="C815" s="6" t="s">
        <v>170</v>
      </c>
      <c r="D815" s="9">
        <v>143267031</v>
      </c>
      <c r="E815" s="3">
        <v>5540246174174</v>
      </c>
      <c r="F815" s="3" t="str">
        <f>VLOOKUP(E815,'Catégorie des articles'!$A$2:$E$163,4,FALSE)</f>
        <v>CREMERIE</v>
      </c>
      <c r="G815" s="23">
        <v>44767</v>
      </c>
      <c r="H815" s="9">
        <v>232</v>
      </c>
      <c r="I815" s="25">
        <f>IFERROR(VLOOKUP(A815,Réception!$A$2:$G$2159,7,FALSE),"0")</f>
        <v>232</v>
      </c>
      <c r="J815">
        <f t="shared" si="24"/>
        <v>1</v>
      </c>
      <c r="K815" s="31">
        <f t="shared" si="25"/>
        <v>1</v>
      </c>
    </row>
    <row r="816" spans="1:11" ht="12" customHeight="1" x14ac:dyDescent="0.2">
      <c r="A816" t="s">
        <v>860</v>
      </c>
      <c r="B816" s="18">
        <v>44763</v>
      </c>
      <c r="C816" s="6" t="s">
        <v>170</v>
      </c>
      <c r="D816" s="9">
        <v>143267031</v>
      </c>
      <c r="E816" s="3">
        <v>5540246176699</v>
      </c>
      <c r="F816" s="3" t="str">
        <f>VLOOKUP(E816,'Catégorie des articles'!$A$2:$E$163,4,FALSE)</f>
        <v>CREMERIE</v>
      </c>
      <c r="G816" s="23">
        <v>44767</v>
      </c>
      <c r="H816" s="9">
        <v>2088</v>
      </c>
      <c r="I816" s="25">
        <f>IFERROR(VLOOKUP(A816,Réception!$A$2:$G$2159,7,FALSE),"0")</f>
        <v>2088</v>
      </c>
      <c r="J816">
        <f t="shared" si="24"/>
        <v>1</v>
      </c>
      <c r="K816" s="31">
        <f t="shared" si="25"/>
        <v>1</v>
      </c>
    </row>
    <row r="817" spans="1:11" ht="12" customHeight="1" x14ac:dyDescent="0.2">
      <c r="A817" t="s">
        <v>2587</v>
      </c>
      <c r="B817" s="17">
        <v>44763</v>
      </c>
      <c r="C817" s="6" t="s">
        <v>171</v>
      </c>
      <c r="D817" s="7">
        <v>143267033</v>
      </c>
      <c r="E817" s="3">
        <v>5540246175047</v>
      </c>
      <c r="F817" s="3" t="str">
        <f>VLOOKUP(E817,'Catégorie des articles'!$A$2:$E$163,4,FALSE)</f>
        <v>CREMERIE</v>
      </c>
      <c r="G817" s="22">
        <v>44776</v>
      </c>
      <c r="H817" s="7">
        <v>209</v>
      </c>
      <c r="I817" s="25" t="str">
        <f>IFERROR(VLOOKUP(A817,Réception!$A$2:$G$2159,7,FALSE),"0")</f>
        <v>0</v>
      </c>
      <c r="J817">
        <f t="shared" si="24"/>
        <v>0</v>
      </c>
      <c r="K817" s="31">
        <f t="shared" si="25"/>
        <v>0</v>
      </c>
    </row>
    <row r="818" spans="1:11" ht="12" customHeight="1" x14ac:dyDescent="0.2">
      <c r="A818" t="s">
        <v>2588</v>
      </c>
      <c r="B818" s="18">
        <v>44763</v>
      </c>
      <c r="C818" s="6" t="s">
        <v>171</v>
      </c>
      <c r="D818" s="9">
        <v>143267033</v>
      </c>
      <c r="E818" s="3">
        <v>5540246175049</v>
      </c>
      <c r="F818" s="3" t="str">
        <f>VLOOKUP(E818,'Catégorie des articles'!$A$2:$E$163,4,FALSE)</f>
        <v>CREMERIE</v>
      </c>
      <c r="G818" s="23">
        <v>44776</v>
      </c>
      <c r="H818" s="9">
        <v>279</v>
      </c>
      <c r="I818" s="25" t="str">
        <f>IFERROR(VLOOKUP(A818,Réception!$A$2:$G$2159,7,FALSE),"0")</f>
        <v>0</v>
      </c>
      <c r="J818">
        <f t="shared" si="24"/>
        <v>0</v>
      </c>
      <c r="K818" s="31">
        <f t="shared" si="25"/>
        <v>0</v>
      </c>
    </row>
    <row r="819" spans="1:11" ht="12" customHeight="1" x14ac:dyDescent="0.2">
      <c r="A819" t="s">
        <v>2589</v>
      </c>
      <c r="B819" s="17">
        <v>44763</v>
      </c>
      <c r="C819" s="6" t="s">
        <v>171</v>
      </c>
      <c r="D819" s="7">
        <v>143267039</v>
      </c>
      <c r="E819" s="3">
        <v>5540246194330</v>
      </c>
      <c r="F819" s="3" t="str">
        <f>VLOOKUP(E819,'Catégorie des articles'!$A$2:$E$163,4,FALSE)</f>
        <v>MIX LEGUMES</v>
      </c>
      <c r="G819" s="22">
        <v>44775</v>
      </c>
      <c r="H819" s="7">
        <v>13753</v>
      </c>
      <c r="I819" s="25" t="str">
        <f>IFERROR(VLOOKUP(A819,Réception!$A$2:$G$2159,7,FALSE),"0")</f>
        <v>0</v>
      </c>
      <c r="J819">
        <f t="shared" si="24"/>
        <v>0</v>
      </c>
      <c r="K819" s="31">
        <f t="shared" si="25"/>
        <v>0</v>
      </c>
    </row>
    <row r="820" spans="1:11" ht="12" customHeight="1" x14ac:dyDescent="0.2">
      <c r="A820" t="s">
        <v>864</v>
      </c>
      <c r="B820" s="17">
        <v>44766</v>
      </c>
      <c r="C820" s="6" t="s">
        <v>170</v>
      </c>
      <c r="D820" s="7">
        <v>143277052</v>
      </c>
      <c r="E820" s="3">
        <v>5540246172978</v>
      </c>
      <c r="F820" s="3" t="str">
        <f>VLOOKUP(E820,'Catégorie des articles'!$A$2:$E$163,4,FALSE)</f>
        <v>CREMERIE</v>
      </c>
      <c r="G820" s="22">
        <v>44768</v>
      </c>
      <c r="H820" s="7">
        <v>836</v>
      </c>
      <c r="I820" s="25">
        <f>IFERROR(VLOOKUP(A820,Réception!$A$2:$G$2159,7,FALSE),"0")</f>
        <v>836</v>
      </c>
      <c r="J820">
        <f t="shared" si="24"/>
        <v>1</v>
      </c>
      <c r="K820" s="31">
        <f t="shared" si="25"/>
        <v>1</v>
      </c>
    </row>
    <row r="821" spans="1:11" ht="12" customHeight="1" x14ac:dyDescent="0.2">
      <c r="A821" t="s">
        <v>865</v>
      </c>
      <c r="B821" s="17">
        <v>44766</v>
      </c>
      <c r="C821" s="6" t="s">
        <v>170</v>
      </c>
      <c r="D821" s="7">
        <v>143277052</v>
      </c>
      <c r="E821" s="3">
        <v>5540246174174</v>
      </c>
      <c r="F821" s="3" t="str">
        <f>VLOOKUP(E821,'Catégorie des articles'!$A$2:$E$163,4,FALSE)</f>
        <v>CREMERIE</v>
      </c>
      <c r="G821" s="22">
        <v>44768</v>
      </c>
      <c r="H821" s="7">
        <v>464</v>
      </c>
      <c r="I821" s="25">
        <f>IFERROR(VLOOKUP(A821,Réception!$A$2:$G$2159,7,FALSE),"0")</f>
        <v>464</v>
      </c>
      <c r="J821">
        <f t="shared" si="24"/>
        <v>1</v>
      </c>
      <c r="K821" s="31">
        <f t="shared" si="25"/>
        <v>1</v>
      </c>
    </row>
    <row r="822" spans="1:11" ht="12" customHeight="1" x14ac:dyDescent="0.2">
      <c r="A822" t="s">
        <v>866</v>
      </c>
      <c r="B822" s="17">
        <v>44766</v>
      </c>
      <c r="C822" s="6" t="s">
        <v>170</v>
      </c>
      <c r="D822" s="7">
        <v>143277052</v>
      </c>
      <c r="E822" s="3">
        <v>5540246176699</v>
      </c>
      <c r="F822" s="3" t="str">
        <f>VLOOKUP(E822,'Catégorie des articles'!$A$2:$E$163,4,FALSE)</f>
        <v>CREMERIE</v>
      </c>
      <c r="G822" s="22">
        <v>44768</v>
      </c>
      <c r="H822" s="7">
        <v>2088</v>
      </c>
      <c r="I822" s="25">
        <f>IFERROR(VLOOKUP(A822,Réception!$A$2:$G$2159,7,FALSE),"0")</f>
        <v>2088</v>
      </c>
      <c r="J822">
        <f t="shared" si="24"/>
        <v>1</v>
      </c>
      <c r="K822" s="31">
        <f t="shared" si="25"/>
        <v>1</v>
      </c>
    </row>
    <row r="823" spans="1:11" ht="12" customHeight="1" x14ac:dyDescent="0.2">
      <c r="A823" t="s">
        <v>867</v>
      </c>
      <c r="B823" s="17">
        <v>44766</v>
      </c>
      <c r="C823" s="6" t="s">
        <v>170</v>
      </c>
      <c r="D823" s="7">
        <v>143277053</v>
      </c>
      <c r="E823" s="3">
        <v>5540246171933</v>
      </c>
      <c r="F823" s="3" t="str">
        <f>VLOOKUP(E823,'Catégorie des articles'!$A$2:$E$163,4,FALSE)</f>
        <v>CREMERIE</v>
      </c>
      <c r="G823" s="22">
        <v>44768</v>
      </c>
      <c r="H823" s="7">
        <v>1114</v>
      </c>
      <c r="I823" s="25">
        <f>IFERROR(VLOOKUP(A823,Réception!$A$2:$G$2159,7,FALSE),"0")</f>
        <v>1114</v>
      </c>
      <c r="J823">
        <f t="shared" si="24"/>
        <v>1</v>
      </c>
      <c r="K823" s="31">
        <f t="shared" si="25"/>
        <v>1</v>
      </c>
    </row>
    <row r="824" spans="1:11" ht="12" customHeight="1" x14ac:dyDescent="0.2">
      <c r="A824" t="s">
        <v>868</v>
      </c>
      <c r="B824" s="17">
        <v>44766</v>
      </c>
      <c r="C824" s="6" t="s">
        <v>170</v>
      </c>
      <c r="D824" s="7">
        <v>143277053</v>
      </c>
      <c r="E824" s="3">
        <v>5540246188200</v>
      </c>
      <c r="F824" s="3" t="str">
        <f>VLOOKUP(E824,'Catégorie des articles'!$A$2:$E$163,4,FALSE)</f>
        <v>CREMERIE</v>
      </c>
      <c r="G824" s="22">
        <v>44768</v>
      </c>
      <c r="H824" s="7">
        <v>743</v>
      </c>
      <c r="I824" s="25">
        <f>IFERROR(VLOOKUP(A824,Réception!$A$2:$G$2159,7,FALSE),"0")</f>
        <v>743</v>
      </c>
      <c r="J824">
        <f t="shared" si="24"/>
        <v>1</v>
      </c>
      <c r="K824" s="31">
        <f t="shared" si="25"/>
        <v>1</v>
      </c>
    </row>
    <row r="825" spans="1:11" ht="12" customHeight="1" x14ac:dyDescent="0.2">
      <c r="A825" t="s">
        <v>2241</v>
      </c>
      <c r="B825" s="17">
        <v>44766</v>
      </c>
      <c r="C825" s="6" t="s">
        <v>171</v>
      </c>
      <c r="D825" s="7">
        <v>143277067</v>
      </c>
      <c r="E825" s="3">
        <v>5540246192209</v>
      </c>
      <c r="F825" s="3" t="str">
        <f>VLOOKUP(E825,'Catégorie des articles'!$A$2:$E$163,4,FALSE)</f>
        <v>MIX LEGUMES</v>
      </c>
      <c r="G825" s="22">
        <v>44777</v>
      </c>
      <c r="H825" s="7">
        <v>1114</v>
      </c>
      <c r="I825" s="25">
        <f>IFERROR(VLOOKUP(A825,Réception!$A$2:$G$2159,7,FALSE),"0")</f>
        <v>1114</v>
      </c>
      <c r="J825">
        <f t="shared" si="24"/>
        <v>1</v>
      </c>
      <c r="K825" s="31">
        <f t="shared" si="25"/>
        <v>1</v>
      </c>
    </row>
    <row r="826" spans="1:11" ht="12" customHeight="1" x14ac:dyDescent="0.2">
      <c r="A826" t="s">
        <v>869</v>
      </c>
      <c r="B826" s="17">
        <v>44767</v>
      </c>
      <c r="C826" s="6" t="s">
        <v>170</v>
      </c>
      <c r="D826" s="7">
        <v>143277074</v>
      </c>
      <c r="E826" s="3">
        <v>5540246188200</v>
      </c>
      <c r="F826" s="3" t="str">
        <f>VLOOKUP(E826,'Catégorie des articles'!$A$2:$E$163,4,FALSE)</f>
        <v>CREMERIE</v>
      </c>
      <c r="G826" s="22">
        <v>44769</v>
      </c>
      <c r="H826" s="7">
        <v>372</v>
      </c>
      <c r="I826" s="25">
        <f>IFERROR(VLOOKUP(A826,Réception!$A$2:$G$2159,7,FALSE),"0")</f>
        <v>372</v>
      </c>
      <c r="J826">
        <f t="shared" si="24"/>
        <v>1</v>
      </c>
      <c r="K826" s="31">
        <f t="shared" si="25"/>
        <v>1</v>
      </c>
    </row>
    <row r="827" spans="1:11" ht="12" customHeight="1" x14ac:dyDescent="0.2">
      <c r="A827" t="s">
        <v>870</v>
      </c>
      <c r="B827" s="18">
        <v>44767</v>
      </c>
      <c r="C827" s="6" t="s">
        <v>170</v>
      </c>
      <c r="D827" s="9">
        <v>143277075</v>
      </c>
      <c r="E827" s="3">
        <v>5540246186325</v>
      </c>
      <c r="F827" s="3" t="str">
        <f>VLOOKUP(E827,'Catégorie des articles'!$A$2:$E$163,4,FALSE)</f>
        <v>CREMERIE</v>
      </c>
      <c r="G827" s="23">
        <v>44771</v>
      </c>
      <c r="H827" s="9">
        <v>418</v>
      </c>
      <c r="I827" s="25">
        <f>IFERROR(VLOOKUP(A827,Réception!$A$2:$G$2159,7,FALSE),"0")</f>
        <v>418</v>
      </c>
      <c r="J827">
        <f t="shared" si="24"/>
        <v>1</v>
      </c>
      <c r="K827" s="31">
        <f t="shared" si="25"/>
        <v>1</v>
      </c>
    </row>
    <row r="828" spans="1:11" ht="12" customHeight="1" x14ac:dyDescent="0.2">
      <c r="A828" t="s">
        <v>871</v>
      </c>
      <c r="B828" s="17">
        <v>44768</v>
      </c>
      <c r="C828" s="6" t="s">
        <v>170</v>
      </c>
      <c r="D828" s="7">
        <v>143277088</v>
      </c>
      <c r="E828" s="3">
        <v>5540246176294</v>
      </c>
      <c r="F828" s="3" t="str">
        <f>VLOOKUP(E828,'Catégorie des articles'!$A$2:$E$163,4,FALSE)</f>
        <v>CREMERIE</v>
      </c>
      <c r="G828" s="22">
        <v>44770</v>
      </c>
      <c r="H828" s="7">
        <v>1114</v>
      </c>
      <c r="I828" s="25">
        <f>IFERROR(VLOOKUP(A828,Réception!$A$2:$G$2159,7,FALSE),"0")</f>
        <v>1114</v>
      </c>
      <c r="J828">
        <f t="shared" si="24"/>
        <v>1</v>
      </c>
      <c r="K828" s="31">
        <f t="shared" si="25"/>
        <v>1</v>
      </c>
    </row>
    <row r="829" spans="1:11" ht="12" customHeight="1" x14ac:dyDescent="0.2">
      <c r="A829" t="s">
        <v>872</v>
      </c>
      <c r="B829" s="18">
        <v>44768</v>
      </c>
      <c r="C829" s="6" t="s">
        <v>170</v>
      </c>
      <c r="D829" s="9">
        <v>143277088</v>
      </c>
      <c r="E829" s="3">
        <v>5540246176295</v>
      </c>
      <c r="F829" s="3" t="str">
        <f>VLOOKUP(E829,'Catégorie des articles'!$A$2:$E$163,4,FALSE)</f>
        <v>CREMERIE</v>
      </c>
      <c r="G829" s="23">
        <v>44770</v>
      </c>
      <c r="H829" s="9">
        <v>4455</v>
      </c>
      <c r="I829" s="25">
        <f>IFERROR(VLOOKUP(A829,Réception!$A$2:$G$2159,7,FALSE),"0")</f>
        <v>4455</v>
      </c>
      <c r="J829">
        <f t="shared" si="24"/>
        <v>1</v>
      </c>
      <c r="K829" s="31">
        <f t="shared" si="25"/>
        <v>1</v>
      </c>
    </row>
    <row r="830" spans="1:11" ht="12" customHeight="1" x14ac:dyDescent="0.2">
      <c r="A830" t="s">
        <v>873</v>
      </c>
      <c r="B830" s="17">
        <v>44768</v>
      </c>
      <c r="C830" s="6" t="s">
        <v>170</v>
      </c>
      <c r="D830" s="7">
        <v>143277088</v>
      </c>
      <c r="E830" s="3">
        <v>5540246188200</v>
      </c>
      <c r="F830" s="3" t="str">
        <f>VLOOKUP(E830,'Catégorie des articles'!$A$2:$E$163,4,FALSE)</f>
        <v>CREMERIE</v>
      </c>
      <c r="G830" s="22">
        <v>44770</v>
      </c>
      <c r="H830" s="7">
        <v>372</v>
      </c>
      <c r="I830" s="25">
        <f>IFERROR(VLOOKUP(A830,Réception!$A$2:$G$2159,7,FALSE),"0")</f>
        <v>372</v>
      </c>
      <c r="J830">
        <f t="shared" si="24"/>
        <v>1</v>
      </c>
      <c r="K830" s="31">
        <f t="shared" si="25"/>
        <v>1</v>
      </c>
    </row>
    <row r="831" spans="1:11" ht="12" customHeight="1" x14ac:dyDescent="0.2">
      <c r="A831" t="s">
        <v>874</v>
      </c>
      <c r="B831" s="17">
        <v>44768</v>
      </c>
      <c r="C831" s="6" t="s">
        <v>170</v>
      </c>
      <c r="D831" s="7">
        <v>143277089</v>
      </c>
      <c r="E831" s="3">
        <v>5540246172978</v>
      </c>
      <c r="F831" s="3" t="str">
        <f>VLOOKUP(E831,'Catégorie des articles'!$A$2:$E$163,4,FALSE)</f>
        <v>CREMERIE</v>
      </c>
      <c r="G831" s="22">
        <v>44770</v>
      </c>
      <c r="H831" s="7">
        <v>836</v>
      </c>
      <c r="I831" s="25">
        <f>IFERROR(VLOOKUP(A831,Réception!$A$2:$G$2159,7,FALSE),"0")</f>
        <v>836</v>
      </c>
      <c r="J831">
        <f t="shared" si="24"/>
        <v>1</v>
      </c>
      <c r="K831" s="31">
        <f t="shared" si="25"/>
        <v>1</v>
      </c>
    </row>
    <row r="832" spans="1:11" ht="12" customHeight="1" x14ac:dyDescent="0.2">
      <c r="A832" t="s">
        <v>875</v>
      </c>
      <c r="B832" s="17">
        <v>44768</v>
      </c>
      <c r="C832" s="6" t="s">
        <v>170</v>
      </c>
      <c r="D832" s="7">
        <v>143277089</v>
      </c>
      <c r="E832" s="3">
        <v>5540246174174</v>
      </c>
      <c r="F832" s="3" t="str">
        <f>VLOOKUP(E832,'Catégorie des articles'!$A$2:$E$163,4,FALSE)</f>
        <v>CREMERIE</v>
      </c>
      <c r="G832" s="22">
        <v>44770</v>
      </c>
      <c r="H832" s="7">
        <v>232</v>
      </c>
      <c r="I832" s="25">
        <f>IFERROR(VLOOKUP(A832,Réception!$A$2:$G$2159,7,FALSE),"0")</f>
        <v>232</v>
      </c>
      <c r="J832">
        <f t="shared" si="24"/>
        <v>1</v>
      </c>
      <c r="K832" s="31">
        <f t="shared" si="25"/>
        <v>1</v>
      </c>
    </row>
    <row r="833" spans="1:11" ht="12" customHeight="1" x14ac:dyDescent="0.2">
      <c r="A833" t="s">
        <v>876</v>
      </c>
      <c r="B833" s="18">
        <v>44768</v>
      </c>
      <c r="C833" s="6" t="s">
        <v>170</v>
      </c>
      <c r="D833" s="9">
        <v>143277089</v>
      </c>
      <c r="E833" s="3">
        <v>5540246176699</v>
      </c>
      <c r="F833" s="3" t="str">
        <f>VLOOKUP(E833,'Catégorie des articles'!$A$2:$E$163,4,FALSE)</f>
        <v>CREMERIE</v>
      </c>
      <c r="G833" s="23">
        <v>44770</v>
      </c>
      <c r="H833" s="9">
        <v>2088</v>
      </c>
      <c r="I833" s="25">
        <f>IFERROR(VLOOKUP(A833,Réception!$A$2:$G$2159,7,FALSE),"0")</f>
        <v>2088</v>
      </c>
      <c r="J833">
        <f t="shared" si="24"/>
        <v>1</v>
      </c>
      <c r="K833" s="31">
        <f t="shared" si="25"/>
        <v>1</v>
      </c>
    </row>
    <row r="834" spans="1:11" ht="12" customHeight="1" x14ac:dyDescent="0.2">
      <c r="A834" t="s">
        <v>2590</v>
      </c>
      <c r="B834" s="18">
        <v>44768</v>
      </c>
      <c r="C834" s="6" t="s">
        <v>171</v>
      </c>
      <c r="D834" s="9">
        <v>143277090</v>
      </c>
      <c r="E834" s="3">
        <v>5540246171759</v>
      </c>
      <c r="F834" s="3" t="str">
        <f>VLOOKUP(E834,'Catégorie des articles'!$A$2:$E$163,4,FALSE)</f>
        <v>MIX LEGUMES</v>
      </c>
      <c r="G834" s="23">
        <v>44774</v>
      </c>
      <c r="H834" s="9">
        <v>1253</v>
      </c>
      <c r="I834" s="25" t="str">
        <f>IFERROR(VLOOKUP(A834,Réception!$A$2:$G$2159,7,FALSE),"0")</f>
        <v>0</v>
      </c>
      <c r="J834">
        <f t="shared" si="24"/>
        <v>0</v>
      </c>
      <c r="K834" s="31">
        <f t="shared" si="25"/>
        <v>0</v>
      </c>
    </row>
    <row r="835" spans="1:11" ht="12" customHeight="1" x14ac:dyDescent="0.2">
      <c r="A835" t="s">
        <v>2591</v>
      </c>
      <c r="B835" s="17">
        <v>44768</v>
      </c>
      <c r="C835" s="6" t="s">
        <v>171</v>
      </c>
      <c r="D835" s="7">
        <v>143277090</v>
      </c>
      <c r="E835" s="3">
        <v>5540246177133</v>
      </c>
      <c r="F835" s="3" t="str">
        <f>VLOOKUP(E835,'Catégorie des articles'!$A$2:$E$163,4,FALSE)</f>
        <v>MIX LEGUMES</v>
      </c>
      <c r="G835" s="22">
        <v>44774</v>
      </c>
      <c r="H835" s="7">
        <v>2228</v>
      </c>
      <c r="I835" s="25" t="str">
        <f>IFERROR(VLOOKUP(A835,Réception!$A$2:$G$2159,7,FALSE),"0")</f>
        <v>0</v>
      </c>
      <c r="J835">
        <f t="shared" ref="J835:J898" si="26">I835/H835</f>
        <v>0</v>
      </c>
      <c r="K835" s="31">
        <f t="shared" ref="K835:K898" si="27">J835</f>
        <v>0</v>
      </c>
    </row>
    <row r="836" spans="1:11" ht="12" customHeight="1" x14ac:dyDescent="0.2">
      <c r="A836" t="s">
        <v>2592</v>
      </c>
      <c r="B836" s="18">
        <v>44768</v>
      </c>
      <c r="C836" s="6" t="s">
        <v>171</v>
      </c>
      <c r="D836" s="9">
        <v>143277090</v>
      </c>
      <c r="E836" s="3">
        <v>5540246192148</v>
      </c>
      <c r="F836" s="3" t="str">
        <f>VLOOKUP(E836,'Catégorie des articles'!$A$2:$E$163,4,FALSE)</f>
        <v>MIX LEGUMES</v>
      </c>
      <c r="G836" s="23">
        <v>44774</v>
      </c>
      <c r="H836" s="9">
        <v>25056</v>
      </c>
      <c r="I836" s="25" t="str">
        <f>IFERROR(VLOOKUP(A836,Réception!$A$2:$G$2159,7,FALSE),"0")</f>
        <v>0</v>
      </c>
      <c r="J836">
        <f t="shared" si="26"/>
        <v>0</v>
      </c>
      <c r="K836" s="31">
        <f t="shared" si="27"/>
        <v>0</v>
      </c>
    </row>
    <row r="837" spans="1:11" ht="12" customHeight="1" x14ac:dyDescent="0.2">
      <c r="A837" t="s">
        <v>2593</v>
      </c>
      <c r="B837" s="17">
        <v>44768</v>
      </c>
      <c r="C837" s="6" t="s">
        <v>171</v>
      </c>
      <c r="D837" s="7">
        <v>143277090</v>
      </c>
      <c r="E837" s="3">
        <v>5540246192518</v>
      </c>
      <c r="F837" s="3" t="str">
        <f>VLOOKUP(E837,'Catégorie des articles'!$A$2:$E$163,4,FALSE)</f>
        <v>MIX LEGUMES</v>
      </c>
      <c r="G837" s="22">
        <v>44774</v>
      </c>
      <c r="H837" s="7">
        <v>4385</v>
      </c>
      <c r="I837" s="25" t="str">
        <f>IFERROR(VLOOKUP(A837,Réception!$A$2:$G$2159,7,FALSE),"0")</f>
        <v>0</v>
      </c>
      <c r="J837">
        <f t="shared" si="26"/>
        <v>0</v>
      </c>
      <c r="K837" s="31">
        <f t="shared" si="27"/>
        <v>0</v>
      </c>
    </row>
    <row r="838" spans="1:11" ht="12" customHeight="1" x14ac:dyDescent="0.2">
      <c r="A838" t="s">
        <v>2242</v>
      </c>
      <c r="B838" s="18">
        <v>44768</v>
      </c>
      <c r="C838" s="6" t="s">
        <v>171</v>
      </c>
      <c r="D838" s="9">
        <v>143277091</v>
      </c>
      <c r="E838" s="3">
        <v>5540246183130</v>
      </c>
      <c r="F838" s="3" t="str">
        <f>VLOOKUP(E838,'Catégorie des articles'!$A$2:$E$163,4,FALSE)</f>
        <v>MIX LEGUMES</v>
      </c>
      <c r="G838" s="23">
        <v>44780</v>
      </c>
      <c r="H838" s="9">
        <v>1128</v>
      </c>
      <c r="I838" s="25">
        <f>IFERROR(VLOOKUP(A838,Réception!$A$2:$G$2159,7,FALSE),"0")</f>
        <v>1128</v>
      </c>
      <c r="J838">
        <f t="shared" si="26"/>
        <v>1</v>
      </c>
      <c r="K838" s="31">
        <f t="shared" si="27"/>
        <v>1</v>
      </c>
    </row>
    <row r="839" spans="1:11" ht="12" customHeight="1" x14ac:dyDescent="0.2">
      <c r="A839" t="s">
        <v>2243</v>
      </c>
      <c r="B839" s="17">
        <v>44768</v>
      </c>
      <c r="C839" s="6" t="s">
        <v>171</v>
      </c>
      <c r="D839" s="7">
        <v>143277091</v>
      </c>
      <c r="E839" s="3">
        <v>5540246183537</v>
      </c>
      <c r="F839" s="3" t="str">
        <f>VLOOKUP(E839,'Catégorie des articles'!$A$2:$E$163,4,FALSE)</f>
        <v>MIX LEGUMES</v>
      </c>
      <c r="G839" s="22">
        <v>44780</v>
      </c>
      <c r="H839" s="7">
        <v>961</v>
      </c>
      <c r="I839" s="25">
        <f>IFERROR(VLOOKUP(A839,Réception!$A$2:$G$2159,7,FALSE),"0")</f>
        <v>961</v>
      </c>
      <c r="J839">
        <f t="shared" si="26"/>
        <v>1</v>
      </c>
      <c r="K839" s="31">
        <f t="shared" si="27"/>
        <v>1</v>
      </c>
    </row>
    <row r="840" spans="1:11" ht="12" customHeight="1" x14ac:dyDescent="0.2">
      <c r="A840" t="s">
        <v>2244</v>
      </c>
      <c r="B840" s="18">
        <v>44768</v>
      </c>
      <c r="C840" s="6" t="s">
        <v>171</v>
      </c>
      <c r="D840" s="9">
        <v>143277091</v>
      </c>
      <c r="E840" s="3">
        <v>5540246183538</v>
      </c>
      <c r="F840" s="3" t="str">
        <f>VLOOKUP(E840,'Catégorie des articles'!$A$2:$E$163,4,FALSE)</f>
        <v>MIX LEGUMES</v>
      </c>
      <c r="G840" s="23">
        <v>44780</v>
      </c>
      <c r="H840" s="9">
        <v>919</v>
      </c>
      <c r="I840" s="25">
        <f>IFERROR(VLOOKUP(A840,Réception!$A$2:$G$2159,7,FALSE),"0")</f>
        <v>919</v>
      </c>
      <c r="J840">
        <f t="shared" si="26"/>
        <v>1</v>
      </c>
      <c r="K840" s="31">
        <f t="shared" si="27"/>
        <v>1</v>
      </c>
    </row>
    <row r="841" spans="1:11" ht="12" customHeight="1" x14ac:dyDescent="0.2">
      <c r="A841" t="s">
        <v>2245</v>
      </c>
      <c r="B841" s="17">
        <v>44768</v>
      </c>
      <c r="C841" s="6" t="s">
        <v>171</v>
      </c>
      <c r="D841" s="7">
        <v>143277097</v>
      </c>
      <c r="E841" s="3">
        <v>5540246184036</v>
      </c>
      <c r="F841" s="3" t="str">
        <f>VLOOKUP(E841,'Catégorie des articles'!$A$2:$E$163,4,FALSE)</f>
        <v>BOULANGERIE</v>
      </c>
      <c r="G841" s="22">
        <v>44781</v>
      </c>
      <c r="H841" s="7">
        <v>130</v>
      </c>
      <c r="I841" s="25">
        <f>IFERROR(VLOOKUP(A841,Réception!$A$2:$G$2159,7,FALSE),"0")</f>
        <v>130</v>
      </c>
      <c r="J841">
        <f t="shared" si="26"/>
        <v>1</v>
      </c>
      <c r="K841" s="31">
        <f t="shared" si="27"/>
        <v>1</v>
      </c>
    </row>
    <row r="842" spans="1:11" ht="12" customHeight="1" x14ac:dyDescent="0.2">
      <c r="A842" t="s">
        <v>881</v>
      </c>
      <c r="B842" s="17">
        <v>44769</v>
      </c>
      <c r="C842" s="6" t="s">
        <v>170</v>
      </c>
      <c r="D842" s="7">
        <v>143277109</v>
      </c>
      <c r="E842" s="3">
        <v>5540246174174</v>
      </c>
      <c r="F842" s="3" t="str">
        <f>VLOOKUP(E842,'Catégorie des articles'!$A$2:$E$163,4,FALSE)</f>
        <v>CREMERIE</v>
      </c>
      <c r="G842" s="22">
        <v>44773</v>
      </c>
      <c r="H842" s="7">
        <v>464</v>
      </c>
      <c r="I842" s="25">
        <f>IFERROR(VLOOKUP(A842,Réception!$A$2:$G$2159,7,FALSE),"0")</f>
        <v>464</v>
      </c>
      <c r="J842">
        <f t="shared" si="26"/>
        <v>1</v>
      </c>
      <c r="K842" s="31">
        <f t="shared" si="27"/>
        <v>1</v>
      </c>
    </row>
    <row r="843" spans="1:11" ht="12" customHeight="1" x14ac:dyDescent="0.2">
      <c r="A843" t="s">
        <v>882</v>
      </c>
      <c r="B843" s="18">
        <v>44769</v>
      </c>
      <c r="C843" s="6" t="s">
        <v>170</v>
      </c>
      <c r="D843" s="9">
        <v>143277109</v>
      </c>
      <c r="E843" s="3">
        <v>5540246176699</v>
      </c>
      <c r="F843" s="3" t="str">
        <f>VLOOKUP(E843,'Catégorie des articles'!$A$2:$E$163,4,FALSE)</f>
        <v>CREMERIE</v>
      </c>
      <c r="G843" s="23">
        <v>44773</v>
      </c>
      <c r="H843" s="9">
        <v>836</v>
      </c>
      <c r="I843" s="25">
        <f>IFERROR(VLOOKUP(A843,Réception!$A$2:$G$2159,7,FALSE),"0")</f>
        <v>836</v>
      </c>
      <c r="J843">
        <f t="shared" si="26"/>
        <v>1</v>
      </c>
      <c r="K843" s="31">
        <f t="shared" si="27"/>
        <v>1</v>
      </c>
    </row>
    <row r="844" spans="1:11" ht="12" customHeight="1" x14ac:dyDescent="0.2">
      <c r="A844" t="s">
        <v>883</v>
      </c>
      <c r="B844" s="17">
        <v>44769</v>
      </c>
      <c r="C844" s="6" t="s">
        <v>170</v>
      </c>
      <c r="D844" s="7">
        <v>143277109</v>
      </c>
      <c r="E844" s="3">
        <v>5540246188175</v>
      </c>
      <c r="F844" s="3" t="str">
        <f>VLOOKUP(E844,'Catégorie des articles'!$A$2:$E$163,4,FALSE)</f>
        <v>CREMERIE</v>
      </c>
      <c r="G844" s="22">
        <v>44773</v>
      </c>
      <c r="H844" s="7">
        <v>232</v>
      </c>
      <c r="I844" s="25">
        <f>IFERROR(VLOOKUP(A844,Réception!$A$2:$G$2159,7,FALSE),"0")</f>
        <v>232</v>
      </c>
      <c r="J844">
        <f t="shared" si="26"/>
        <v>1</v>
      </c>
      <c r="K844" s="31">
        <f t="shared" si="27"/>
        <v>1</v>
      </c>
    </row>
    <row r="845" spans="1:11" ht="12" customHeight="1" x14ac:dyDescent="0.2">
      <c r="A845" t="s">
        <v>884</v>
      </c>
      <c r="B845" s="17">
        <v>44769</v>
      </c>
      <c r="C845" s="6" t="s">
        <v>170</v>
      </c>
      <c r="D845" s="7">
        <v>143277109</v>
      </c>
      <c r="E845" s="3">
        <v>5540246192102</v>
      </c>
      <c r="F845" s="3" t="str">
        <f>VLOOKUP(E845,'Catégorie des articles'!$A$2:$E$163,4,FALSE)</f>
        <v>CREMERIE</v>
      </c>
      <c r="G845" s="22">
        <v>44773</v>
      </c>
      <c r="H845" s="7">
        <v>2005</v>
      </c>
      <c r="I845" s="25">
        <f>IFERROR(VLOOKUP(A845,Réception!$A$2:$G$2159,7,FALSE),"0")</f>
        <v>2005</v>
      </c>
      <c r="J845">
        <f t="shared" si="26"/>
        <v>1</v>
      </c>
      <c r="K845" s="31">
        <f t="shared" si="27"/>
        <v>1</v>
      </c>
    </row>
    <row r="846" spans="1:11" ht="12" customHeight="1" x14ac:dyDescent="0.2">
      <c r="A846" t="s">
        <v>885</v>
      </c>
      <c r="B846" s="17">
        <v>44769</v>
      </c>
      <c r="C846" s="6" t="s">
        <v>170</v>
      </c>
      <c r="D846" s="7">
        <v>143277110</v>
      </c>
      <c r="E846" s="3">
        <v>5540246176294</v>
      </c>
      <c r="F846" s="3" t="str">
        <f>VLOOKUP(E846,'Catégorie des articles'!$A$2:$E$163,4,FALSE)</f>
        <v>CREMERIE</v>
      </c>
      <c r="G846" s="22">
        <v>44773</v>
      </c>
      <c r="H846" s="7">
        <v>1485</v>
      </c>
      <c r="I846" s="25">
        <f>IFERROR(VLOOKUP(A846,Réception!$A$2:$G$2159,7,FALSE),"0")</f>
        <v>1485</v>
      </c>
      <c r="J846">
        <f t="shared" si="26"/>
        <v>1</v>
      </c>
      <c r="K846" s="31">
        <f t="shared" si="27"/>
        <v>1</v>
      </c>
    </row>
    <row r="847" spans="1:11" ht="12" customHeight="1" x14ac:dyDescent="0.2">
      <c r="A847" t="s">
        <v>886</v>
      </c>
      <c r="B847" s="18">
        <v>44769</v>
      </c>
      <c r="C847" s="6" t="s">
        <v>170</v>
      </c>
      <c r="D847" s="9">
        <v>143277110</v>
      </c>
      <c r="E847" s="3">
        <v>5540246176295</v>
      </c>
      <c r="F847" s="3" t="str">
        <f>VLOOKUP(E847,'Catégorie des articles'!$A$2:$E$163,4,FALSE)</f>
        <v>CREMERIE</v>
      </c>
      <c r="G847" s="23">
        <v>44773</v>
      </c>
      <c r="H847" s="9">
        <v>7424</v>
      </c>
      <c r="I847" s="25">
        <f>IFERROR(VLOOKUP(A847,Réception!$A$2:$G$2159,7,FALSE),"0")</f>
        <v>7424</v>
      </c>
      <c r="J847">
        <f t="shared" si="26"/>
        <v>1</v>
      </c>
      <c r="K847" s="31">
        <f t="shared" si="27"/>
        <v>1</v>
      </c>
    </row>
    <row r="848" spans="1:11" ht="12" customHeight="1" x14ac:dyDescent="0.2">
      <c r="A848" t="s">
        <v>887</v>
      </c>
      <c r="B848" s="18">
        <v>44769</v>
      </c>
      <c r="C848" s="6" t="s">
        <v>170</v>
      </c>
      <c r="D848" s="9">
        <v>143277110</v>
      </c>
      <c r="E848" s="3">
        <v>5540246187987</v>
      </c>
      <c r="F848" s="3" t="str">
        <f>VLOOKUP(E848,'Catégorie des articles'!$A$2:$E$163,4,FALSE)</f>
        <v>CREMERIE</v>
      </c>
      <c r="G848" s="23">
        <v>44773</v>
      </c>
      <c r="H848" s="9">
        <v>2228</v>
      </c>
      <c r="I848" s="25">
        <f>IFERROR(VLOOKUP(A848,Réception!$A$2:$G$2159,7,FALSE),"0")</f>
        <v>2228</v>
      </c>
      <c r="J848">
        <f t="shared" si="26"/>
        <v>1</v>
      </c>
      <c r="K848" s="31">
        <f t="shared" si="27"/>
        <v>1</v>
      </c>
    </row>
    <row r="849" spans="1:11" ht="12" customHeight="1" x14ac:dyDescent="0.2">
      <c r="A849" t="s">
        <v>888</v>
      </c>
      <c r="B849" s="17">
        <v>44769</v>
      </c>
      <c r="C849" s="6" t="s">
        <v>170</v>
      </c>
      <c r="D849" s="7">
        <v>143277110</v>
      </c>
      <c r="E849" s="3">
        <v>5540246188200</v>
      </c>
      <c r="F849" s="3" t="str">
        <f>VLOOKUP(E849,'Catégorie des articles'!$A$2:$E$163,4,FALSE)</f>
        <v>CREMERIE</v>
      </c>
      <c r="G849" s="22">
        <v>44773</v>
      </c>
      <c r="H849" s="7">
        <v>743</v>
      </c>
      <c r="I849" s="25">
        <f>IFERROR(VLOOKUP(A849,Réception!$A$2:$G$2159,7,FALSE),"0")</f>
        <v>743</v>
      </c>
      <c r="J849">
        <f t="shared" si="26"/>
        <v>1</v>
      </c>
      <c r="K849" s="31">
        <f t="shared" si="27"/>
        <v>1</v>
      </c>
    </row>
    <row r="850" spans="1:11" ht="12" customHeight="1" x14ac:dyDescent="0.2">
      <c r="A850" t="s">
        <v>2594</v>
      </c>
      <c r="B850" s="17">
        <v>44770</v>
      </c>
      <c r="C850" s="6" t="s">
        <v>171</v>
      </c>
      <c r="D850" s="7">
        <v>143277123</v>
      </c>
      <c r="E850" s="3">
        <v>5540246176294</v>
      </c>
      <c r="F850" s="3" t="str">
        <f>VLOOKUP(E850,'Catégorie des articles'!$A$2:$E$163,4,FALSE)</f>
        <v>CREMERIE</v>
      </c>
      <c r="G850" s="22">
        <v>44774</v>
      </c>
      <c r="H850" s="7">
        <v>743</v>
      </c>
      <c r="I850" s="25" t="str">
        <f>IFERROR(VLOOKUP(A850,Réception!$A$2:$G$2159,7,FALSE),"0")</f>
        <v>0</v>
      </c>
      <c r="J850">
        <f t="shared" si="26"/>
        <v>0</v>
      </c>
      <c r="K850" s="31">
        <f t="shared" si="27"/>
        <v>0</v>
      </c>
    </row>
    <row r="851" spans="1:11" ht="12" customHeight="1" x14ac:dyDescent="0.2">
      <c r="A851" t="s">
        <v>2595</v>
      </c>
      <c r="B851" s="18">
        <v>44770</v>
      </c>
      <c r="C851" s="6" t="s">
        <v>171</v>
      </c>
      <c r="D851" s="9">
        <v>143277123</v>
      </c>
      <c r="E851" s="3">
        <v>5540246176295</v>
      </c>
      <c r="F851" s="3" t="str">
        <f>VLOOKUP(E851,'Catégorie des articles'!$A$2:$E$163,4,FALSE)</f>
        <v>CREMERIE</v>
      </c>
      <c r="G851" s="23">
        <v>44774</v>
      </c>
      <c r="H851" s="9">
        <v>1485</v>
      </c>
      <c r="I851" s="25" t="str">
        <f>IFERROR(VLOOKUP(A851,Réception!$A$2:$G$2159,7,FALSE),"0")</f>
        <v>0</v>
      </c>
      <c r="J851">
        <f t="shared" si="26"/>
        <v>0</v>
      </c>
      <c r="K851" s="31">
        <f t="shared" si="27"/>
        <v>0</v>
      </c>
    </row>
    <row r="852" spans="1:11" ht="12" customHeight="1" x14ac:dyDescent="0.2">
      <c r="A852" t="s">
        <v>2596</v>
      </c>
      <c r="B852" s="18">
        <v>44770</v>
      </c>
      <c r="C852" s="6" t="s">
        <v>171</v>
      </c>
      <c r="D852" s="9">
        <v>143277123</v>
      </c>
      <c r="E852" s="3">
        <v>5540246188200</v>
      </c>
      <c r="F852" s="3" t="str">
        <f>VLOOKUP(E852,'Catégorie des articles'!$A$2:$E$163,4,FALSE)</f>
        <v>CREMERIE</v>
      </c>
      <c r="G852" s="23">
        <v>44774</v>
      </c>
      <c r="H852" s="9">
        <v>557</v>
      </c>
      <c r="I852" s="25" t="str">
        <f>IFERROR(VLOOKUP(A852,Réception!$A$2:$G$2159,7,FALSE),"0")</f>
        <v>0</v>
      </c>
      <c r="J852">
        <f t="shared" si="26"/>
        <v>0</v>
      </c>
      <c r="K852" s="31">
        <f t="shared" si="27"/>
        <v>0</v>
      </c>
    </row>
    <row r="853" spans="1:11" ht="12" customHeight="1" x14ac:dyDescent="0.2">
      <c r="A853" t="s">
        <v>2597</v>
      </c>
      <c r="B853" s="17">
        <v>44770</v>
      </c>
      <c r="C853" s="6" t="s">
        <v>171</v>
      </c>
      <c r="D853" s="7">
        <v>143277124</v>
      </c>
      <c r="E853" s="3">
        <v>5540246172978</v>
      </c>
      <c r="F853" s="3" t="str">
        <f>VLOOKUP(E853,'Catégorie des articles'!$A$2:$E$163,4,FALSE)</f>
        <v>CREMERIE</v>
      </c>
      <c r="G853" s="22">
        <v>44774</v>
      </c>
      <c r="H853" s="7">
        <v>836</v>
      </c>
      <c r="I853" s="25" t="str">
        <f>IFERROR(VLOOKUP(A853,Réception!$A$2:$G$2159,7,FALSE),"0")</f>
        <v>0</v>
      </c>
      <c r="J853">
        <f t="shared" si="26"/>
        <v>0</v>
      </c>
      <c r="K853" s="31">
        <f t="shared" si="27"/>
        <v>0</v>
      </c>
    </row>
    <row r="854" spans="1:11" ht="12" customHeight="1" x14ac:dyDescent="0.2">
      <c r="A854" t="s">
        <v>2598</v>
      </c>
      <c r="B854" s="17">
        <v>44770</v>
      </c>
      <c r="C854" s="6" t="s">
        <v>171</v>
      </c>
      <c r="D854" s="7">
        <v>143277124</v>
      </c>
      <c r="E854" s="3">
        <v>5540246176699</v>
      </c>
      <c r="F854" s="3" t="str">
        <f>VLOOKUP(E854,'Catégorie des articles'!$A$2:$E$163,4,FALSE)</f>
        <v>CREMERIE</v>
      </c>
      <c r="G854" s="22">
        <v>44774</v>
      </c>
      <c r="H854" s="7">
        <v>2088</v>
      </c>
      <c r="I854" s="25" t="str">
        <f>IFERROR(VLOOKUP(A854,Réception!$A$2:$G$2159,7,FALSE),"0")</f>
        <v>0</v>
      </c>
      <c r="J854">
        <f t="shared" si="26"/>
        <v>0</v>
      </c>
      <c r="K854" s="31">
        <f t="shared" si="27"/>
        <v>0</v>
      </c>
    </row>
    <row r="855" spans="1:11" ht="12" customHeight="1" x14ac:dyDescent="0.2">
      <c r="A855" t="s">
        <v>2599</v>
      </c>
      <c r="B855" s="18">
        <v>44770</v>
      </c>
      <c r="C855" s="6" t="s">
        <v>171</v>
      </c>
      <c r="D855" s="9">
        <v>143277124</v>
      </c>
      <c r="E855" s="3">
        <v>5540246188175</v>
      </c>
      <c r="F855" s="3" t="str">
        <f>VLOOKUP(E855,'Catégorie des articles'!$A$2:$E$163,4,FALSE)</f>
        <v>CREMERIE</v>
      </c>
      <c r="G855" s="23">
        <v>44774</v>
      </c>
      <c r="H855" s="9">
        <v>116</v>
      </c>
      <c r="I855" s="25" t="str">
        <f>IFERROR(VLOOKUP(A855,Réception!$A$2:$G$2159,7,FALSE),"0")</f>
        <v>0</v>
      </c>
      <c r="J855">
        <f t="shared" si="26"/>
        <v>0</v>
      </c>
      <c r="K855" s="31">
        <f t="shared" si="27"/>
        <v>0</v>
      </c>
    </row>
    <row r="856" spans="1:11" ht="12" customHeight="1" x14ac:dyDescent="0.2">
      <c r="A856" t="s">
        <v>2600</v>
      </c>
      <c r="B856" s="18">
        <v>44773</v>
      </c>
      <c r="C856" s="6" t="s">
        <v>171</v>
      </c>
      <c r="D856" s="9">
        <v>143287132</v>
      </c>
      <c r="E856" s="3">
        <v>5540246172978</v>
      </c>
      <c r="F856" s="3" t="str">
        <f>VLOOKUP(E856,'Catégorie des articles'!$A$2:$E$163,4,FALSE)</f>
        <v>CREMERIE</v>
      </c>
      <c r="G856" s="23">
        <v>44775</v>
      </c>
      <c r="H856" s="9">
        <v>836</v>
      </c>
      <c r="I856" s="25" t="str">
        <f>IFERROR(VLOOKUP(A856,Réception!$A$2:$G$2159,7,FALSE),"0")</f>
        <v>0</v>
      </c>
      <c r="J856">
        <f t="shared" si="26"/>
        <v>0</v>
      </c>
      <c r="K856" s="31">
        <f t="shared" si="27"/>
        <v>0</v>
      </c>
    </row>
    <row r="857" spans="1:11" ht="12" customHeight="1" x14ac:dyDescent="0.2">
      <c r="A857" t="s">
        <v>2601</v>
      </c>
      <c r="B857" s="17">
        <v>44773</v>
      </c>
      <c r="C857" s="6" t="s">
        <v>171</v>
      </c>
      <c r="D857" s="7">
        <v>143287132</v>
      </c>
      <c r="E857" s="3">
        <v>5540246176699</v>
      </c>
      <c r="F857" s="3" t="str">
        <f>VLOOKUP(E857,'Catégorie des articles'!$A$2:$E$163,4,FALSE)</f>
        <v>CREMERIE</v>
      </c>
      <c r="G857" s="22">
        <v>44775</v>
      </c>
      <c r="H857" s="7">
        <v>1044</v>
      </c>
      <c r="I857" s="25" t="str">
        <f>IFERROR(VLOOKUP(A857,Réception!$A$2:$G$2159,7,FALSE),"0")</f>
        <v>0</v>
      </c>
      <c r="J857">
        <f t="shared" si="26"/>
        <v>0</v>
      </c>
      <c r="K857" s="31">
        <f t="shared" si="27"/>
        <v>0</v>
      </c>
    </row>
    <row r="858" spans="1:11" ht="12" customHeight="1" x14ac:dyDescent="0.2">
      <c r="A858" t="s">
        <v>2602</v>
      </c>
      <c r="B858" s="18">
        <v>44773</v>
      </c>
      <c r="C858" s="6" t="s">
        <v>171</v>
      </c>
      <c r="D858" s="9">
        <v>143287132</v>
      </c>
      <c r="E858" s="3">
        <v>5540246188175</v>
      </c>
      <c r="F858" s="3" t="str">
        <f>VLOOKUP(E858,'Catégorie des articles'!$A$2:$E$163,4,FALSE)</f>
        <v>CREMERIE</v>
      </c>
      <c r="G858" s="23">
        <v>44775</v>
      </c>
      <c r="H858" s="9">
        <v>116</v>
      </c>
      <c r="I858" s="25" t="str">
        <f>IFERROR(VLOOKUP(A858,Réception!$A$2:$G$2159,7,FALSE),"0")</f>
        <v>0</v>
      </c>
      <c r="J858">
        <f t="shared" si="26"/>
        <v>0</v>
      </c>
      <c r="K858" s="31">
        <f t="shared" si="27"/>
        <v>0</v>
      </c>
    </row>
    <row r="859" spans="1:11" ht="12" customHeight="1" x14ac:dyDescent="0.2">
      <c r="A859" t="s">
        <v>2603</v>
      </c>
      <c r="B859" s="17">
        <v>44773</v>
      </c>
      <c r="C859" s="6" t="s">
        <v>171</v>
      </c>
      <c r="D859" s="7">
        <v>143287133</v>
      </c>
      <c r="E859" s="3">
        <v>5540246187987</v>
      </c>
      <c r="F859" s="3" t="str">
        <f>VLOOKUP(E859,'Catégorie des articles'!$A$2:$E$163,4,FALSE)</f>
        <v>CREMERIE</v>
      </c>
      <c r="G859" s="22">
        <v>44775</v>
      </c>
      <c r="H859" s="7">
        <v>1114</v>
      </c>
      <c r="I859" s="25" t="str">
        <f>IFERROR(VLOOKUP(A859,Réception!$A$2:$G$2159,7,FALSE),"0")</f>
        <v>0</v>
      </c>
      <c r="J859">
        <f t="shared" si="26"/>
        <v>0</v>
      </c>
      <c r="K859" s="31">
        <f t="shared" si="27"/>
        <v>0</v>
      </c>
    </row>
    <row r="860" spans="1:11" ht="12" customHeight="1" x14ac:dyDescent="0.2">
      <c r="A860" t="s">
        <v>2246</v>
      </c>
      <c r="B860" s="18">
        <v>44773</v>
      </c>
      <c r="C860" s="6" t="s">
        <v>171</v>
      </c>
      <c r="D860" s="9">
        <v>143287136</v>
      </c>
      <c r="E860" s="3">
        <v>5540246185562</v>
      </c>
      <c r="F860" s="3" t="str">
        <f>VLOOKUP(E860,'Catégorie des articles'!$A$2:$E$163,4,FALSE)</f>
        <v>CREMERIE</v>
      </c>
      <c r="G860" s="23">
        <v>44777</v>
      </c>
      <c r="H860" s="9">
        <v>70</v>
      </c>
      <c r="I860" s="25">
        <f>IFERROR(VLOOKUP(A860,Réception!$A$2:$G$2159,7,FALSE),"0")</f>
        <v>70</v>
      </c>
      <c r="J860">
        <f t="shared" si="26"/>
        <v>1</v>
      </c>
      <c r="K860" s="31">
        <f t="shared" si="27"/>
        <v>1</v>
      </c>
    </row>
    <row r="861" spans="1:11" ht="12" customHeight="1" x14ac:dyDescent="0.2">
      <c r="A861" t="s">
        <v>2247</v>
      </c>
      <c r="B861" s="17">
        <v>44773</v>
      </c>
      <c r="C861" s="6" t="s">
        <v>171</v>
      </c>
      <c r="D861" s="7">
        <v>143287152</v>
      </c>
      <c r="E861" s="3">
        <v>5540246173472</v>
      </c>
      <c r="F861" s="3" t="str">
        <f>VLOOKUP(E861,'Catégorie des articles'!$A$2:$E$163,4,FALSE)</f>
        <v>CREMERIE</v>
      </c>
      <c r="G861" s="22">
        <v>44784</v>
      </c>
      <c r="H861" s="7">
        <v>418</v>
      </c>
      <c r="I861" s="25">
        <f>IFERROR(VLOOKUP(A861,Réception!$A$2:$G$2159,7,FALSE),"0")</f>
        <v>418</v>
      </c>
      <c r="J861">
        <f t="shared" si="26"/>
        <v>1</v>
      </c>
      <c r="K861" s="31">
        <f t="shared" si="27"/>
        <v>1</v>
      </c>
    </row>
    <row r="862" spans="1:11" ht="12" customHeight="1" x14ac:dyDescent="0.2">
      <c r="A862" t="s">
        <v>2248</v>
      </c>
      <c r="B862" s="18">
        <v>44773</v>
      </c>
      <c r="C862" s="6" t="s">
        <v>171</v>
      </c>
      <c r="D862" s="9">
        <v>143287152</v>
      </c>
      <c r="E862" s="3">
        <v>5540246175047</v>
      </c>
      <c r="F862" s="3" t="str">
        <f>VLOOKUP(E862,'Catégorie des articles'!$A$2:$E$163,4,FALSE)</f>
        <v>CREMERIE</v>
      </c>
      <c r="G862" s="23">
        <v>44784</v>
      </c>
      <c r="H862" s="9">
        <v>279</v>
      </c>
      <c r="I862" s="25">
        <f>IFERROR(VLOOKUP(A862,Réception!$A$2:$G$2159,7,FALSE),"0")</f>
        <v>279</v>
      </c>
      <c r="J862">
        <f t="shared" si="26"/>
        <v>1</v>
      </c>
      <c r="K862" s="31">
        <f t="shared" si="27"/>
        <v>1</v>
      </c>
    </row>
    <row r="863" spans="1:11" ht="12" customHeight="1" x14ac:dyDescent="0.2">
      <c r="A863" t="s">
        <v>2249</v>
      </c>
      <c r="B863" s="17">
        <v>44773</v>
      </c>
      <c r="C863" s="6" t="s">
        <v>171</v>
      </c>
      <c r="D863" s="7">
        <v>143287152</v>
      </c>
      <c r="E863" s="3">
        <v>5540246175049</v>
      </c>
      <c r="F863" s="3" t="str">
        <f>VLOOKUP(E863,'Catégorie des articles'!$A$2:$E$163,4,FALSE)</f>
        <v>CREMERIE</v>
      </c>
      <c r="G863" s="22">
        <v>44784</v>
      </c>
      <c r="H863" s="7">
        <v>418</v>
      </c>
      <c r="I863" s="25">
        <f>IFERROR(VLOOKUP(A863,Réception!$A$2:$G$2159,7,FALSE),"0")</f>
        <v>418</v>
      </c>
      <c r="J863">
        <f t="shared" si="26"/>
        <v>1</v>
      </c>
      <c r="K863" s="31">
        <f t="shared" si="27"/>
        <v>1</v>
      </c>
    </row>
    <row r="864" spans="1:11" ht="12" customHeight="1" x14ac:dyDescent="0.2">
      <c r="A864" t="s">
        <v>2250</v>
      </c>
      <c r="B864" s="18">
        <v>44773</v>
      </c>
      <c r="C864" s="6" t="s">
        <v>171</v>
      </c>
      <c r="D864" s="9">
        <v>143287152</v>
      </c>
      <c r="E864" s="3">
        <v>5540246175050</v>
      </c>
      <c r="F864" s="3" t="str">
        <f>VLOOKUP(E864,'Catégorie des articles'!$A$2:$E$163,4,FALSE)</f>
        <v>CREMERIE</v>
      </c>
      <c r="G864" s="23">
        <v>44784</v>
      </c>
      <c r="H864" s="9">
        <v>418</v>
      </c>
      <c r="I864" s="25">
        <f>IFERROR(VLOOKUP(A864,Réception!$A$2:$G$2159,7,FALSE),"0")</f>
        <v>418</v>
      </c>
      <c r="J864">
        <f t="shared" si="26"/>
        <v>1</v>
      </c>
      <c r="K864" s="31">
        <f t="shared" si="27"/>
        <v>1</v>
      </c>
    </row>
    <row r="865" spans="1:11" ht="12" customHeight="1" x14ac:dyDescent="0.2">
      <c r="A865" t="s">
        <v>2251</v>
      </c>
      <c r="B865" s="17">
        <v>44773</v>
      </c>
      <c r="C865" s="6" t="s">
        <v>171</v>
      </c>
      <c r="D865" s="7">
        <v>143287152</v>
      </c>
      <c r="E865" s="3">
        <v>5540246190743</v>
      </c>
      <c r="F865" s="3" t="str">
        <f>VLOOKUP(E865,'Catégorie des articles'!$A$2:$E$163,4,FALSE)</f>
        <v>CREMERIE</v>
      </c>
      <c r="G865" s="22">
        <v>44784</v>
      </c>
      <c r="H865" s="7">
        <v>140</v>
      </c>
      <c r="I865" s="25">
        <f>IFERROR(VLOOKUP(A865,Réception!$A$2:$G$2159,7,FALSE),"0")</f>
        <v>140</v>
      </c>
      <c r="J865">
        <f t="shared" si="26"/>
        <v>1</v>
      </c>
      <c r="K865" s="31">
        <f t="shared" si="27"/>
        <v>1</v>
      </c>
    </row>
    <row r="866" spans="1:11" ht="12" customHeight="1" x14ac:dyDescent="0.2">
      <c r="A866" t="s">
        <v>899</v>
      </c>
      <c r="B866" s="17">
        <v>44774</v>
      </c>
      <c r="C866" s="6" t="s">
        <v>171</v>
      </c>
      <c r="D866" s="7">
        <v>143287159</v>
      </c>
      <c r="E866" s="3">
        <v>5540246171933</v>
      </c>
      <c r="F866" s="3" t="str">
        <f>VLOOKUP(E866,'Catégorie des articles'!$A$2:$E$163,4,FALSE)</f>
        <v>CREMERIE</v>
      </c>
      <c r="G866" s="22">
        <v>44776</v>
      </c>
      <c r="H866" s="7">
        <v>335</v>
      </c>
      <c r="I866" s="25" t="str">
        <f>IFERROR(VLOOKUP(A866,Réception!$A$2:$G$2159,7,FALSE),"0")</f>
        <v>0</v>
      </c>
      <c r="J866">
        <f t="shared" si="26"/>
        <v>0</v>
      </c>
      <c r="K866" s="31">
        <f t="shared" si="27"/>
        <v>0</v>
      </c>
    </row>
    <row r="867" spans="1:11" ht="12" customHeight="1" x14ac:dyDescent="0.2">
      <c r="A867" t="s">
        <v>900</v>
      </c>
      <c r="B867" s="18">
        <v>44774</v>
      </c>
      <c r="C867" s="6" t="s">
        <v>171</v>
      </c>
      <c r="D867" s="9">
        <v>143287159</v>
      </c>
      <c r="E867" s="3">
        <v>5540246176294</v>
      </c>
      <c r="F867" s="3" t="str">
        <f>VLOOKUP(E867,'Catégorie des articles'!$A$2:$E$163,4,FALSE)</f>
        <v>CREMERIE</v>
      </c>
      <c r="G867" s="23">
        <v>44776</v>
      </c>
      <c r="H867" s="9">
        <v>743</v>
      </c>
      <c r="I867" s="25" t="str">
        <f>IFERROR(VLOOKUP(A867,Réception!$A$2:$G$2159,7,FALSE),"0")</f>
        <v>0</v>
      </c>
      <c r="J867">
        <f t="shared" si="26"/>
        <v>0</v>
      </c>
      <c r="K867" s="31">
        <f t="shared" si="27"/>
        <v>0</v>
      </c>
    </row>
    <row r="868" spans="1:11" ht="12" customHeight="1" x14ac:dyDescent="0.2">
      <c r="A868" t="s">
        <v>901</v>
      </c>
      <c r="B868" s="17">
        <v>44774</v>
      </c>
      <c r="C868" s="6" t="s">
        <v>171</v>
      </c>
      <c r="D868" s="7">
        <v>143287159</v>
      </c>
      <c r="E868" s="3">
        <v>5540246187987</v>
      </c>
      <c r="F868" s="3" t="str">
        <f>VLOOKUP(E868,'Catégorie des articles'!$A$2:$E$163,4,FALSE)</f>
        <v>CREMERIE</v>
      </c>
      <c r="G868" s="22">
        <v>44776</v>
      </c>
      <c r="H868" s="7">
        <v>1671</v>
      </c>
      <c r="I868" s="25" t="str">
        <f>IFERROR(VLOOKUP(A868,Réception!$A$2:$G$2159,7,FALSE),"0")</f>
        <v>0</v>
      </c>
      <c r="J868">
        <f t="shared" si="26"/>
        <v>0</v>
      </c>
      <c r="K868" s="31">
        <f t="shared" si="27"/>
        <v>0</v>
      </c>
    </row>
    <row r="869" spans="1:11" ht="12" customHeight="1" x14ac:dyDescent="0.2">
      <c r="A869" t="s">
        <v>902</v>
      </c>
      <c r="B869" s="17">
        <v>44774</v>
      </c>
      <c r="C869" s="6" t="s">
        <v>171</v>
      </c>
      <c r="D869" s="7">
        <v>143287163</v>
      </c>
      <c r="E869" s="3">
        <v>5540246172978</v>
      </c>
      <c r="F869" s="3" t="str">
        <f>VLOOKUP(E869,'Catégorie des articles'!$A$2:$E$163,4,FALSE)</f>
        <v>CREMERIE</v>
      </c>
      <c r="G869" s="22">
        <v>44776</v>
      </c>
      <c r="H869" s="7">
        <v>836</v>
      </c>
      <c r="I869" s="25" t="str">
        <f>IFERROR(VLOOKUP(A869,Réception!$A$2:$G$2159,7,FALSE),"0")</f>
        <v>0</v>
      </c>
      <c r="J869">
        <f t="shared" si="26"/>
        <v>0</v>
      </c>
      <c r="K869" s="31">
        <f t="shared" si="27"/>
        <v>0</v>
      </c>
    </row>
    <row r="870" spans="1:11" ht="12" customHeight="1" x14ac:dyDescent="0.2">
      <c r="A870" t="s">
        <v>903</v>
      </c>
      <c r="B870" s="18">
        <v>44774</v>
      </c>
      <c r="C870" s="6" t="s">
        <v>171</v>
      </c>
      <c r="D870" s="9">
        <v>143287163</v>
      </c>
      <c r="E870" s="3">
        <v>5540246176699</v>
      </c>
      <c r="F870" s="3" t="str">
        <f>VLOOKUP(E870,'Catégorie des articles'!$A$2:$E$163,4,FALSE)</f>
        <v>CREMERIE</v>
      </c>
      <c r="G870" s="23">
        <v>44776</v>
      </c>
      <c r="H870" s="9">
        <v>836</v>
      </c>
      <c r="I870" s="25" t="str">
        <f>IFERROR(VLOOKUP(A870,Réception!$A$2:$G$2159,7,FALSE),"0")</f>
        <v>0</v>
      </c>
      <c r="J870">
        <f t="shared" si="26"/>
        <v>0</v>
      </c>
      <c r="K870" s="31">
        <f t="shared" si="27"/>
        <v>0</v>
      </c>
    </row>
    <row r="871" spans="1:11" ht="12" customHeight="1" x14ac:dyDescent="0.2">
      <c r="A871" t="s">
        <v>904</v>
      </c>
      <c r="B871" s="18">
        <v>44774</v>
      </c>
      <c r="C871" s="6" t="s">
        <v>171</v>
      </c>
      <c r="D871" s="9">
        <v>143287169</v>
      </c>
      <c r="E871" s="3">
        <v>5540246183587</v>
      </c>
      <c r="F871" s="3" t="str">
        <f>VLOOKUP(E871,'Catégorie des articles'!$A$2:$E$163,4,FALSE)</f>
        <v>MIX LEGUMES</v>
      </c>
      <c r="G871" s="23">
        <v>44794</v>
      </c>
      <c r="H871" s="9">
        <v>502</v>
      </c>
      <c r="I871" s="25">
        <f>IFERROR(VLOOKUP(A871,Réception!$A$2:$G$2159,7,FALSE),"0")</f>
        <v>502</v>
      </c>
      <c r="J871">
        <f t="shared" si="26"/>
        <v>1</v>
      </c>
      <c r="K871" s="31">
        <f t="shared" si="27"/>
        <v>1</v>
      </c>
    </row>
    <row r="872" spans="1:11" ht="12" customHeight="1" x14ac:dyDescent="0.2">
      <c r="A872" t="s">
        <v>905</v>
      </c>
      <c r="B872" s="17">
        <v>44774</v>
      </c>
      <c r="C872" s="6" t="s">
        <v>171</v>
      </c>
      <c r="D872" s="7">
        <v>143287169</v>
      </c>
      <c r="E872" s="3">
        <v>5540246183589</v>
      </c>
      <c r="F872" s="3" t="str">
        <f>VLOOKUP(E872,'Catégorie des articles'!$A$2:$E$163,4,FALSE)</f>
        <v>MIX LEGUMES</v>
      </c>
      <c r="G872" s="22">
        <v>44794</v>
      </c>
      <c r="H872" s="7">
        <v>650</v>
      </c>
      <c r="I872" s="25">
        <f>IFERROR(VLOOKUP(A872,Réception!$A$2:$G$2159,7,FALSE),"0")</f>
        <v>650</v>
      </c>
      <c r="J872">
        <f t="shared" si="26"/>
        <v>1</v>
      </c>
      <c r="K872" s="31">
        <f t="shared" si="27"/>
        <v>1</v>
      </c>
    </row>
    <row r="873" spans="1:11" ht="12" customHeight="1" x14ac:dyDescent="0.2">
      <c r="A873" t="s">
        <v>906</v>
      </c>
      <c r="B873" s="18">
        <v>44774</v>
      </c>
      <c r="C873" s="6" t="s">
        <v>171</v>
      </c>
      <c r="D873" s="9">
        <v>143287172</v>
      </c>
      <c r="E873" s="3">
        <v>5540246180522</v>
      </c>
      <c r="F873" s="3" t="str">
        <f>VLOOKUP(E873,'Catégorie des articles'!$A$2:$E$163,4,FALSE)</f>
        <v>BOULANGERIE</v>
      </c>
      <c r="G873" s="23">
        <v>44784</v>
      </c>
      <c r="H873" s="9">
        <v>891</v>
      </c>
      <c r="I873" s="25">
        <f>IFERROR(VLOOKUP(A873,Réception!$A$2:$G$2159,7,FALSE),"0")</f>
        <v>891</v>
      </c>
      <c r="J873">
        <f t="shared" si="26"/>
        <v>1</v>
      </c>
      <c r="K873" s="31">
        <f t="shared" si="27"/>
        <v>1</v>
      </c>
    </row>
    <row r="874" spans="1:11" ht="12" customHeight="1" x14ac:dyDescent="0.2">
      <c r="A874" t="s">
        <v>907</v>
      </c>
      <c r="B874" s="18">
        <v>44774</v>
      </c>
      <c r="C874" s="6" t="s">
        <v>171</v>
      </c>
      <c r="D874" s="9">
        <v>143287173</v>
      </c>
      <c r="E874" s="3">
        <v>5540246194632</v>
      </c>
      <c r="F874" s="3" t="str">
        <f>VLOOKUP(E874,'Catégorie des articles'!$A$2:$E$163,4,FALSE)</f>
        <v>BOULANGERIE</v>
      </c>
      <c r="G874" s="23">
        <v>44787</v>
      </c>
      <c r="H874" s="9">
        <v>669</v>
      </c>
      <c r="I874" s="25">
        <f>IFERROR(VLOOKUP(A874,Réception!$A$2:$G$2159,7,FALSE),"0")</f>
        <v>669</v>
      </c>
      <c r="J874">
        <f t="shared" si="26"/>
        <v>1</v>
      </c>
      <c r="K874" s="31">
        <f t="shared" si="27"/>
        <v>1</v>
      </c>
    </row>
    <row r="875" spans="1:11" ht="12" customHeight="1" x14ac:dyDescent="0.2">
      <c r="A875" t="s">
        <v>908</v>
      </c>
      <c r="B875" s="18">
        <v>44775</v>
      </c>
      <c r="C875" s="6" t="s">
        <v>171</v>
      </c>
      <c r="D875" s="9">
        <v>143287181</v>
      </c>
      <c r="E875" s="3">
        <v>5540246176294</v>
      </c>
      <c r="F875" s="3" t="str">
        <f>VLOOKUP(E875,'Catégorie des articles'!$A$2:$E$163,4,FALSE)</f>
        <v>CREMERIE</v>
      </c>
      <c r="G875" s="23">
        <v>44777</v>
      </c>
      <c r="H875" s="9">
        <v>743</v>
      </c>
      <c r="I875" s="25">
        <f>IFERROR(VLOOKUP(A875,Réception!$A$2:$G$2159,7,FALSE),"0")</f>
        <v>743</v>
      </c>
      <c r="J875">
        <f t="shared" si="26"/>
        <v>1</v>
      </c>
      <c r="K875" s="31">
        <f t="shared" si="27"/>
        <v>1</v>
      </c>
    </row>
    <row r="876" spans="1:11" ht="12" customHeight="1" x14ac:dyDescent="0.2">
      <c r="A876" t="s">
        <v>909</v>
      </c>
      <c r="B876" s="17">
        <v>44775</v>
      </c>
      <c r="C876" s="6" t="s">
        <v>171</v>
      </c>
      <c r="D876" s="7">
        <v>143287181</v>
      </c>
      <c r="E876" s="3">
        <v>5540246176295</v>
      </c>
      <c r="F876" s="3" t="str">
        <f>VLOOKUP(E876,'Catégorie des articles'!$A$2:$E$163,4,FALSE)</f>
        <v>CREMERIE</v>
      </c>
      <c r="G876" s="22">
        <v>44777</v>
      </c>
      <c r="H876" s="7">
        <v>2970</v>
      </c>
      <c r="I876" s="25">
        <f>IFERROR(VLOOKUP(A876,Réception!$A$2:$G$2159,7,FALSE),"0")</f>
        <v>2970</v>
      </c>
      <c r="J876">
        <f t="shared" si="26"/>
        <v>1</v>
      </c>
      <c r="K876" s="31">
        <f t="shared" si="27"/>
        <v>1</v>
      </c>
    </row>
    <row r="877" spans="1:11" ht="12" customHeight="1" x14ac:dyDescent="0.2">
      <c r="A877" t="s">
        <v>910</v>
      </c>
      <c r="B877" s="18">
        <v>44775</v>
      </c>
      <c r="C877" s="6" t="s">
        <v>171</v>
      </c>
      <c r="D877" s="9">
        <v>143287181</v>
      </c>
      <c r="E877" s="3">
        <v>5540246187987</v>
      </c>
      <c r="F877" s="3" t="str">
        <f>VLOOKUP(E877,'Catégorie des articles'!$A$2:$E$163,4,FALSE)</f>
        <v>CREMERIE</v>
      </c>
      <c r="G877" s="23">
        <v>44777</v>
      </c>
      <c r="H877" s="9">
        <v>1671</v>
      </c>
      <c r="I877" s="25">
        <f>IFERROR(VLOOKUP(A877,Réception!$A$2:$G$2159,7,FALSE),"0")</f>
        <v>1671</v>
      </c>
      <c r="J877">
        <f t="shared" si="26"/>
        <v>1</v>
      </c>
      <c r="K877" s="31">
        <f t="shared" si="27"/>
        <v>1</v>
      </c>
    </row>
    <row r="878" spans="1:11" ht="12" customHeight="1" x14ac:dyDescent="0.2">
      <c r="A878" t="s">
        <v>911</v>
      </c>
      <c r="B878" s="17">
        <v>44775</v>
      </c>
      <c r="C878" s="6" t="s">
        <v>171</v>
      </c>
      <c r="D878" s="7">
        <v>143287181</v>
      </c>
      <c r="E878" s="3">
        <v>5540246188200</v>
      </c>
      <c r="F878" s="3" t="str">
        <f>VLOOKUP(E878,'Catégorie des articles'!$A$2:$E$163,4,FALSE)</f>
        <v>CREMERIE</v>
      </c>
      <c r="G878" s="22">
        <v>44777</v>
      </c>
      <c r="H878" s="7">
        <v>372</v>
      </c>
      <c r="I878" s="25">
        <f>IFERROR(VLOOKUP(A878,Réception!$A$2:$G$2159,7,FALSE),"0")</f>
        <v>372</v>
      </c>
      <c r="J878">
        <f t="shared" si="26"/>
        <v>1</v>
      </c>
      <c r="K878" s="31">
        <f t="shared" si="27"/>
        <v>1</v>
      </c>
    </row>
    <row r="879" spans="1:11" ht="12" customHeight="1" x14ac:dyDescent="0.2">
      <c r="A879" t="s">
        <v>912</v>
      </c>
      <c r="B879" s="17">
        <v>44775</v>
      </c>
      <c r="C879" s="6" t="s">
        <v>171</v>
      </c>
      <c r="D879" s="7">
        <v>143287185</v>
      </c>
      <c r="E879" s="3">
        <v>5540246172669</v>
      </c>
      <c r="F879" s="3" t="str">
        <f>VLOOKUP(E879,'Catégorie des articles'!$A$2:$E$163,4,FALSE)</f>
        <v>CREMERIE</v>
      </c>
      <c r="G879" s="22">
        <v>44777</v>
      </c>
      <c r="H879" s="7">
        <v>279</v>
      </c>
      <c r="I879" s="25">
        <f>IFERROR(VLOOKUP(A879,Réception!$A$2:$G$2159,7,FALSE),"0")</f>
        <v>279</v>
      </c>
      <c r="J879">
        <f t="shared" si="26"/>
        <v>1</v>
      </c>
      <c r="K879" s="31">
        <f t="shared" si="27"/>
        <v>1</v>
      </c>
    </row>
    <row r="880" spans="1:11" ht="12" customHeight="1" x14ac:dyDescent="0.2">
      <c r="A880" t="s">
        <v>913</v>
      </c>
      <c r="B880" s="18">
        <v>44775</v>
      </c>
      <c r="C880" s="6" t="s">
        <v>171</v>
      </c>
      <c r="D880" s="9">
        <v>143287185</v>
      </c>
      <c r="E880" s="3">
        <v>5540246172978</v>
      </c>
      <c r="F880" s="3" t="str">
        <f>VLOOKUP(E880,'Catégorie des articles'!$A$2:$E$163,4,FALSE)</f>
        <v>CREMERIE</v>
      </c>
      <c r="G880" s="23">
        <v>44777</v>
      </c>
      <c r="H880" s="9">
        <v>836</v>
      </c>
      <c r="I880" s="25">
        <f>IFERROR(VLOOKUP(A880,Réception!$A$2:$G$2159,7,FALSE),"0")</f>
        <v>836</v>
      </c>
      <c r="J880">
        <f t="shared" si="26"/>
        <v>1</v>
      </c>
      <c r="K880" s="31">
        <f t="shared" si="27"/>
        <v>1</v>
      </c>
    </row>
    <row r="881" spans="1:11" ht="12" customHeight="1" x14ac:dyDescent="0.2">
      <c r="A881" t="s">
        <v>914</v>
      </c>
      <c r="B881" s="17">
        <v>44775</v>
      </c>
      <c r="C881" s="6" t="s">
        <v>171</v>
      </c>
      <c r="D881" s="7">
        <v>143287185</v>
      </c>
      <c r="E881" s="3">
        <v>5540246174174</v>
      </c>
      <c r="F881" s="3" t="str">
        <f>VLOOKUP(E881,'Catégorie des articles'!$A$2:$E$163,4,FALSE)</f>
        <v>CREMERIE</v>
      </c>
      <c r="G881" s="22">
        <v>44777</v>
      </c>
      <c r="H881" s="7">
        <v>232</v>
      </c>
      <c r="I881" s="25">
        <f>IFERROR(VLOOKUP(A881,Réception!$A$2:$G$2159,7,FALSE),"0")</f>
        <v>232</v>
      </c>
      <c r="J881">
        <f t="shared" si="26"/>
        <v>1</v>
      </c>
      <c r="K881" s="31">
        <f t="shared" si="27"/>
        <v>1</v>
      </c>
    </row>
    <row r="882" spans="1:11" ht="12" customHeight="1" x14ac:dyDescent="0.2">
      <c r="A882" t="s">
        <v>915</v>
      </c>
      <c r="B882" s="17">
        <v>44776</v>
      </c>
      <c r="C882" s="6" t="s">
        <v>171</v>
      </c>
      <c r="D882" s="7">
        <v>143287208</v>
      </c>
      <c r="E882" s="3">
        <v>5540246171933</v>
      </c>
      <c r="F882" s="3" t="str">
        <f>VLOOKUP(E882,'Catégorie des articles'!$A$2:$E$163,4,FALSE)</f>
        <v>CREMERIE</v>
      </c>
      <c r="G882" s="22">
        <v>44780</v>
      </c>
      <c r="H882" s="7">
        <v>1114</v>
      </c>
      <c r="I882" s="25">
        <f>IFERROR(VLOOKUP(A882,Réception!$A$2:$G$2159,7,FALSE),"0")</f>
        <v>1114</v>
      </c>
      <c r="J882">
        <f t="shared" si="26"/>
        <v>1</v>
      </c>
      <c r="K882" s="31">
        <f t="shared" si="27"/>
        <v>1</v>
      </c>
    </row>
    <row r="883" spans="1:11" ht="12" customHeight="1" x14ac:dyDescent="0.2">
      <c r="A883" t="s">
        <v>916</v>
      </c>
      <c r="B883" s="18">
        <v>44776</v>
      </c>
      <c r="C883" s="6" t="s">
        <v>171</v>
      </c>
      <c r="D883" s="9">
        <v>143287208</v>
      </c>
      <c r="E883" s="3">
        <v>5540246176294</v>
      </c>
      <c r="F883" s="3" t="str">
        <f>VLOOKUP(E883,'Catégorie des articles'!$A$2:$E$163,4,FALSE)</f>
        <v>CREMERIE</v>
      </c>
      <c r="G883" s="23">
        <v>44780</v>
      </c>
      <c r="H883" s="9">
        <v>1485</v>
      </c>
      <c r="I883" s="25">
        <f>IFERROR(VLOOKUP(A883,Réception!$A$2:$G$2159,7,FALSE),"0")</f>
        <v>1485</v>
      </c>
      <c r="J883">
        <f t="shared" si="26"/>
        <v>1</v>
      </c>
      <c r="K883" s="31">
        <f t="shared" si="27"/>
        <v>1</v>
      </c>
    </row>
    <row r="884" spans="1:11" ht="12" customHeight="1" x14ac:dyDescent="0.2">
      <c r="A884" t="s">
        <v>917</v>
      </c>
      <c r="B884" s="17">
        <v>44776</v>
      </c>
      <c r="C884" s="6" t="s">
        <v>171</v>
      </c>
      <c r="D884" s="7">
        <v>143287208</v>
      </c>
      <c r="E884" s="3">
        <v>5540246176295</v>
      </c>
      <c r="F884" s="3" t="str">
        <f>VLOOKUP(E884,'Catégorie des articles'!$A$2:$E$163,4,FALSE)</f>
        <v>CREMERIE</v>
      </c>
      <c r="G884" s="22">
        <v>44780</v>
      </c>
      <c r="H884" s="7">
        <v>5940</v>
      </c>
      <c r="I884" s="25">
        <f>IFERROR(VLOOKUP(A884,Réception!$A$2:$G$2159,7,FALSE),"0")</f>
        <v>3564</v>
      </c>
      <c r="J884">
        <f t="shared" si="26"/>
        <v>0.6</v>
      </c>
      <c r="K884" s="31">
        <f t="shared" si="27"/>
        <v>0.6</v>
      </c>
    </row>
    <row r="885" spans="1:11" ht="12" customHeight="1" x14ac:dyDescent="0.2">
      <c r="A885" t="s">
        <v>918</v>
      </c>
      <c r="B885" s="17">
        <v>44776</v>
      </c>
      <c r="C885" s="6" t="s">
        <v>171</v>
      </c>
      <c r="D885" s="7">
        <v>143287208</v>
      </c>
      <c r="E885" s="3">
        <v>5540246187987</v>
      </c>
      <c r="F885" s="3" t="str">
        <f>VLOOKUP(E885,'Catégorie des articles'!$A$2:$E$163,4,FALSE)</f>
        <v>CREMERIE</v>
      </c>
      <c r="G885" s="22">
        <v>44780</v>
      </c>
      <c r="H885" s="7">
        <v>3898</v>
      </c>
      <c r="I885" s="25">
        <f>IFERROR(VLOOKUP(A885,Réception!$A$2:$G$2159,7,FALSE),"0")</f>
        <v>3898</v>
      </c>
      <c r="J885">
        <f t="shared" si="26"/>
        <v>1</v>
      </c>
      <c r="K885" s="31">
        <f t="shared" si="27"/>
        <v>1</v>
      </c>
    </row>
    <row r="886" spans="1:11" ht="12" customHeight="1" x14ac:dyDescent="0.2">
      <c r="A886" t="s">
        <v>919</v>
      </c>
      <c r="B886" s="18">
        <v>44776</v>
      </c>
      <c r="C886" s="6" t="s">
        <v>171</v>
      </c>
      <c r="D886" s="9">
        <v>143287208</v>
      </c>
      <c r="E886" s="3">
        <v>5540246188200</v>
      </c>
      <c r="F886" s="3" t="str">
        <f>VLOOKUP(E886,'Catégorie des articles'!$A$2:$E$163,4,FALSE)</f>
        <v>CREMERIE</v>
      </c>
      <c r="G886" s="23">
        <v>44780</v>
      </c>
      <c r="H886" s="9">
        <v>743</v>
      </c>
      <c r="I886" s="25">
        <f>IFERROR(VLOOKUP(A886,Réception!$A$2:$G$2159,7,FALSE),"0")</f>
        <v>743</v>
      </c>
      <c r="J886">
        <f t="shared" si="26"/>
        <v>1</v>
      </c>
      <c r="K886" s="31">
        <f t="shared" si="27"/>
        <v>1</v>
      </c>
    </row>
    <row r="887" spans="1:11" ht="12" customHeight="1" x14ac:dyDescent="0.2">
      <c r="A887" t="s">
        <v>920</v>
      </c>
      <c r="B887" s="18">
        <v>44776</v>
      </c>
      <c r="C887" s="6" t="s">
        <v>171</v>
      </c>
      <c r="D887" s="9">
        <v>143287212</v>
      </c>
      <c r="E887" s="3">
        <v>5540246171933</v>
      </c>
      <c r="F887" s="3" t="str">
        <f>VLOOKUP(E887,'Catégorie des articles'!$A$2:$E$163,4,FALSE)</f>
        <v>CREMERIE</v>
      </c>
      <c r="G887" s="23">
        <v>44777</v>
      </c>
      <c r="H887" s="9">
        <v>557</v>
      </c>
      <c r="I887" s="25">
        <f>IFERROR(VLOOKUP(A887,Réception!$A$2:$G$2159,7,FALSE),"0")</f>
        <v>557</v>
      </c>
      <c r="J887">
        <f t="shared" si="26"/>
        <v>1</v>
      </c>
      <c r="K887" s="31">
        <f t="shared" si="27"/>
        <v>1</v>
      </c>
    </row>
    <row r="888" spans="1:11" ht="12" customHeight="1" x14ac:dyDescent="0.2">
      <c r="A888" t="s">
        <v>921</v>
      </c>
      <c r="B888" s="17">
        <v>44776</v>
      </c>
      <c r="C888" s="6" t="s">
        <v>171</v>
      </c>
      <c r="D888" s="7">
        <v>143287212</v>
      </c>
      <c r="E888" s="3">
        <v>5540246176294</v>
      </c>
      <c r="F888" s="3" t="str">
        <f>VLOOKUP(E888,'Catégorie des articles'!$A$2:$E$163,4,FALSE)</f>
        <v>CREMERIE</v>
      </c>
      <c r="G888" s="22">
        <v>44777</v>
      </c>
      <c r="H888" s="7">
        <v>743</v>
      </c>
      <c r="I888" s="25">
        <f>IFERROR(VLOOKUP(A888,Réception!$A$2:$G$2159,7,FALSE),"0")</f>
        <v>743</v>
      </c>
      <c r="J888">
        <f t="shared" si="26"/>
        <v>1</v>
      </c>
      <c r="K888" s="31">
        <f t="shared" si="27"/>
        <v>1</v>
      </c>
    </row>
    <row r="889" spans="1:11" ht="12" customHeight="1" x14ac:dyDescent="0.2">
      <c r="A889" t="s">
        <v>922</v>
      </c>
      <c r="B889" s="18">
        <v>44776</v>
      </c>
      <c r="C889" s="6" t="s">
        <v>171</v>
      </c>
      <c r="D889" s="9">
        <v>143287212</v>
      </c>
      <c r="E889" s="3">
        <v>5540246176295</v>
      </c>
      <c r="F889" s="3" t="str">
        <f>VLOOKUP(E889,'Catégorie des articles'!$A$2:$E$163,4,FALSE)</f>
        <v>CREMERIE</v>
      </c>
      <c r="G889" s="23">
        <v>44777</v>
      </c>
      <c r="H889" s="9">
        <v>2228</v>
      </c>
      <c r="I889" s="25">
        <f>IFERROR(VLOOKUP(A889,Réception!$A$2:$G$2159,7,FALSE),"0")</f>
        <v>2228</v>
      </c>
      <c r="J889">
        <f t="shared" si="26"/>
        <v>1</v>
      </c>
      <c r="K889" s="31">
        <f t="shared" si="27"/>
        <v>1</v>
      </c>
    </row>
    <row r="890" spans="1:11" ht="12" customHeight="1" x14ac:dyDescent="0.2">
      <c r="A890" t="s">
        <v>923</v>
      </c>
      <c r="B890" s="17">
        <v>44776</v>
      </c>
      <c r="C890" s="6" t="s">
        <v>171</v>
      </c>
      <c r="D890" s="7">
        <v>143287212</v>
      </c>
      <c r="E890" s="3">
        <v>5540246187987</v>
      </c>
      <c r="F890" s="3" t="str">
        <f>VLOOKUP(E890,'Catégorie des articles'!$A$2:$E$163,4,FALSE)</f>
        <v>CREMERIE</v>
      </c>
      <c r="G890" s="22">
        <v>44777</v>
      </c>
      <c r="H890" s="7">
        <v>2228</v>
      </c>
      <c r="I890" s="25">
        <f>IFERROR(VLOOKUP(A890,Réception!$A$2:$G$2159,7,FALSE),"0")</f>
        <v>2228</v>
      </c>
      <c r="J890">
        <f t="shared" si="26"/>
        <v>1</v>
      </c>
      <c r="K890" s="31">
        <f t="shared" si="27"/>
        <v>1</v>
      </c>
    </row>
    <row r="891" spans="1:11" ht="12" customHeight="1" x14ac:dyDescent="0.2">
      <c r="A891" t="s">
        <v>924</v>
      </c>
      <c r="B891" s="18">
        <v>44776</v>
      </c>
      <c r="C891" s="6" t="s">
        <v>171</v>
      </c>
      <c r="D891" s="9">
        <v>143287212</v>
      </c>
      <c r="E891" s="3">
        <v>5540246188200</v>
      </c>
      <c r="F891" s="3" t="str">
        <f>VLOOKUP(E891,'Catégorie des articles'!$A$2:$E$163,4,FALSE)</f>
        <v>CREMERIE</v>
      </c>
      <c r="G891" s="23">
        <v>44777</v>
      </c>
      <c r="H891" s="9">
        <v>186</v>
      </c>
      <c r="I891" s="25">
        <f>IFERROR(VLOOKUP(A891,Réception!$A$2:$G$2159,7,FALSE),"0")</f>
        <v>186</v>
      </c>
      <c r="J891">
        <f t="shared" si="26"/>
        <v>1</v>
      </c>
      <c r="K891" s="31">
        <f t="shared" si="27"/>
        <v>1</v>
      </c>
    </row>
    <row r="892" spans="1:11" ht="12" customHeight="1" x14ac:dyDescent="0.2">
      <c r="A892" t="s">
        <v>925</v>
      </c>
      <c r="B892" s="18">
        <v>44776</v>
      </c>
      <c r="C892" s="6" t="s">
        <v>171</v>
      </c>
      <c r="D892" s="9">
        <v>143287213</v>
      </c>
      <c r="E892" s="3">
        <v>5540246176699</v>
      </c>
      <c r="F892" s="3" t="str">
        <f>VLOOKUP(E892,'Catégorie des articles'!$A$2:$E$163,4,FALSE)</f>
        <v>CREMERIE</v>
      </c>
      <c r="G892" s="23">
        <v>44777</v>
      </c>
      <c r="H892" s="9">
        <v>1253</v>
      </c>
      <c r="I892" s="25">
        <f>IFERROR(VLOOKUP(A892,Réception!$A$2:$G$2159,7,FALSE),"0")</f>
        <v>1253</v>
      </c>
      <c r="J892">
        <f t="shared" si="26"/>
        <v>1</v>
      </c>
      <c r="K892" s="31">
        <f t="shared" si="27"/>
        <v>1</v>
      </c>
    </row>
    <row r="893" spans="1:11" ht="12" customHeight="1" x14ac:dyDescent="0.2">
      <c r="A893" t="s">
        <v>926</v>
      </c>
      <c r="B893" s="17">
        <v>44776</v>
      </c>
      <c r="C893" s="6" t="s">
        <v>171</v>
      </c>
      <c r="D893" s="7">
        <v>143287214</v>
      </c>
      <c r="E893" s="3">
        <v>5540246172978</v>
      </c>
      <c r="F893" s="3" t="str">
        <f>VLOOKUP(E893,'Catégorie des articles'!$A$2:$E$163,4,FALSE)</f>
        <v>CREMERIE</v>
      </c>
      <c r="G893" s="22">
        <v>44780</v>
      </c>
      <c r="H893" s="7">
        <v>836</v>
      </c>
      <c r="I893" s="25">
        <f>IFERROR(VLOOKUP(A893,Réception!$A$2:$G$2159,7,FALSE),"0")</f>
        <v>836</v>
      </c>
      <c r="J893">
        <f t="shared" si="26"/>
        <v>1</v>
      </c>
      <c r="K893" s="31">
        <f t="shared" si="27"/>
        <v>1</v>
      </c>
    </row>
    <row r="894" spans="1:11" ht="12" customHeight="1" x14ac:dyDescent="0.2">
      <c r="A894" t="s">
        <v>927</v>
      </c>
      <c r="B894" s="18">
        <v>44776</v>
      </c>
      <c r="C894" s="6" t="s">
        <v>171</v>
      </c>
      <c r="D894" s="9">
        <v>143287214</v>
      </c>
      <c r="E894" s="3">
        <v>5540246174174</v>
      </c>
      <c r="F894" s="3" t="str">
        <f>VLOOKUP(E894,'Catégorie des articles'!$A$2:$E$163,4,FALSE)</f>
        <v>CREMERIE</v>
      </c>
      <c r="G894" s="23">
        <v>44780</v>
      </c>
      <c r="H894" s="9">
        <v>232</v>
      </c>
      <c r="I894" s="25">
        <f>IFERROR(VLOOKUP(A894,Réception!$A$2:$G$2159,7,FALSE),"0")</f>
        <v>232</v>
      </c>
      <c r="J894">
        <f t="shared" si="26"/>
        <v>1</v>
      </c>
      <c r="K894" s="31">
        <f t="shared" si="27"/>
        <v>1</v>
      </c>
    </row>
    <row r="895" spans="1:11" ht="12" customHeight="1" x14ac:dyDescent="0.2">
      <c r="A895" t="s">
        <v>928</v>
      </c>
      <c r="B895" s="18">
        <v>44776</v>
      </c>
      <c r="C895" s="6" t="s">
        <v>171</v>
      </c>
      <c r="D895" s="9">
        <v>143287214</v>
      </c>
      <c r="E895" s="3">
        <v>5540246176699</v>
      </c>
      <c r="F895" s="3" t="str">
        <f>VLOOKUP(E895,'Catégorie des articles'!$A$2:$E$163,4,FALSE)</f>
        <v>CREMERIE</v>
      </c>
      <c r="G895" s="23">
        <v>44780</v>
      </c>
      <c r="H895" s="9">
        <v>2088</v>
      </c>
      <c r="I895" s="25">
        <f>IFERROR(VLOOKUP(A895,Réception!$A$2:$G$2159,7,FALSE),"0")</f>
        <v>2088</v>
      </c>
      <c r="J895">
        <f t="shared" si="26"/>
        <v>1</v>
      </c>
      <c r="K895" s="31">
        <f t="shared" si="27"/>
        <v>1</v>
      </c>
    </row>
    <row r="896" spans="1:11" ht="12" customHeight="1" x14ac:dyDescent="0.2">
      <c r="A896" t="s">
        <v>929</v>
      </c>
      <c r="B896" s="17">
        <v>44776</v>
      </c>
      <c r="C896" s="6" t="s">
        <v>171</v>
      </c>
      <c r="D896" s="7">
        <v>143287219</v>
      </c>
      <c r="E896" s="3">
        <v>5540246174095</v>
      </c>
      <c r="F896" s="3" t="str">
        <f>VLOOKUP(E896,'Catégorie des articles'!$A$2:$E$163,4,FALSE)</f>
        <v>CREMERIE</v>
      </c>
      <c r="G896" s="22">
        <v>44781</v>
      </c>
      <c r="H896" s="7">
        <v>70</v>
      </c>
      <c r="I896" s="25">
        <f>IFERROR(VLOOKUP(A896,Réception!$A$2:$G$2159,7,FALSE),"0")</f>
        <v>70</v>
      </c>
      <c r="J896">
        <f t="shared" si="26"/>
        <v>1</v>
      </c>
      <c r="K896" s="31">
        <f t="shared" si="27"/>
        <v>1</v>
      </c>
    </row>
    <row r="897" spans="1:11" ht="12" customHeight="1" x14ac:dyDescent="0.2">
      <c r="A897" t="s">
        <v>930</v>
      </c>
      <c r="B897" s="17">
        <v>44776</v>
      </c>
      <c r="C897" s="6" t="s">
        <v>171</v>
      </c>
      <c r="D897" s="7">
        <v>143287220</v>
      </c>
      <c r="E897" s="3">
        <v>5540246181061</v>
      </c>
      <c r="F897" s="3" t="str">
        <f>VLOOKUP(E897,'Catégorie des articles'!$A$2:$E$163,4,FALSE)</f>
        <v>VOLAILLE</v>
      </c>
      <c r="G897" s="22">
        <v>44782</v>
      </c>
      <c r="H897" s="7">
        <v>3871</v>
      </c>
      <c r="I897" s="25">
        <f>IFERROR(VLOOKUP(A897,Réception!$A$2:$G$2159,7,FALSE),"0")</f>
        <v>3871</v>
      </c>
      <c r="J897">
        <f t="shared" si="26"/>
        <v>1</v>
      </c>
      <c r="K897" s="31">
        <f t="shared" si="27"/>
        <v>1</v>
      </c>
    </row>
    <row r="898" spans="1:11" ht="12" customHeight="1" x14ac:dyDescent="0.2">
      <c r="A898" t="s">
        <v>931</v>
      </c>
      <c r="B898" s="18">
        <v>44776</v>
      </c>
      <c r="C898" s="6" t="s">
        <v>171</v>
      </c>
      <c r="D898" s="9">
        <v>143287220</v>
      </c>
      <c r="E898" s="3">
        <v>5540246183547</v>
      </c>
      <c r="F898" s="3" t="str">
        <f>VLOOKUP(E898,'Catégorie des articles'!$A$2:$E$163,4,FALSE)</f>
        <v>VOLAILLE</v>
      </c>
      <c r="G898" s="23">
        <v>44782</v>
      </c>
      <c r="H898" s="9">
        <v>2228</v>
      </c>
      <c r="I898" s="25">
        <f>IFERROR(VLOOKUP(A898,Réception!$A$2:$G$2159,7,FALSE),"0")</f>
        <v>2228</v>
      </c>
      <c r="J898">
        <f t="shared" si="26"/>
        <v>1</v>
      </c>
      <c r="K898" s="31">
        <f t="shared" si="27"/>
        <v>1</v>
      </c>
    </row>
    <row r="899" spans="1:11" ht="12" customHeight="1" x14ac:dyDescent="0.2">
      <c r="A899" t="s">
        <v>932</v>
      </c>
      <c r="B899" s="17">
        <v>44776</v>
      </c>
      <c r="C899" s="6" t="s">
        <v>171</v>
      </c>
      <c r="D899" s="7">
        <v>143287220</v>
      </c>
      <c r="E899" s="3">
        <v>5540246185278</v>
      </c>
      <c r="F899" s="3" t="str">
        <f>VLOOKUP(E899,'Catégorie des articles'!$A$2:$E$163,4,FALSE)</f>
        <v>VOLAILLE</v>
      </c>
      <c r="G899" s="22">
        <v>44782</v>
      </c>
      <c r="H899" s="7">
        <v>1120</v>
      </c>
      <c r="I899" s="25">
        <f>IFERROR(VLOOKUP(A899,Réception!$A$2:$G$2159,7,FALSE),"0")</f>
        <v>1120</v>
      </c>
      <c r="J899">
        <f t="shared" ref="J899:J962" si="28">I899/H899</f>
        <v>1</v>
      </c>
      <c r="K899" s="31">
        <f t="shared" ref="K899:K962" si="29">J899</f>
        <v>1</v>
      </c>
    </row>
    <row r="900" spans="1:11" ht="12" customHeight="1" x14ac:dyDescent="0.2">
      <c r="A900" t="s">
        <v>933</v>
      </c>
      <c r="B900" s="17">
        <v>44776</v>
      </c>
      <c r="C900" s="6" t="s">
        <v>171</v>
      </c>
      <c r="D900" s="7">
        <v>143287222</v>
      </c>
      <c r="E900" s="3">
        <v>5540246183558</v>
      </c>
      <c r="F900" s="3" t="str">
        <f>VLOOKUP(E900,'Catégorie des articles'!$A$2:$E$163,4,FALSE)</f>
        <v>MIX LEGUMES</v>
      </c>
      <c r="G900" s="22">
        <v>44788</v>
      </c>
      <c r="H900" s="7">
        <v>2599</v>
      </c>
      <c r="I900" s="25">
        <f>IFERROR(VLOOKUP(A900,Réception!$A$2:$G$2159,7,FALSE),"0")</f>
        <v>2599</v>
      </c>
      <c r="J900">
        <f t="shared" si="28"/>
        <v>1</v>
      </c>
      <c r="K900" s="31">
        <f t="shared" si="29"/>
        <v>1</v>
      </c>
    </row>
    <row r="901" spans="1:11" ht="12" customHeight="1" x14ac:dyDescent="0.2">
      <c r="A901" t="s">
        <v>934</v>
      </c>
      <c r="B901" s="18">
        <v>44776</v>
      </c>
      <c r="C901" s="6" t="s">
        <v>171</v>
      </c>
      <c r="D901" s="9">
        <v>143287222</v>
      </c>
      <c r="E901" s="3">
        <v>5540246183560</v>
      </c>
      <c r="F901" s="3" t="str">
        <f>VLOOKUP(E901,'Catégorie des articles'!$A$2:$E$163,4,FALSE)</f>
        <v>MIX LEGUMES</v>
      </c>
      <c r="G901" s="23">
        <v>44788</v>
      </c>
      <c r="H901" s="9">
        <v>223</v>
      </c>
      <c r="I901" s="25">
        <f>IFERROR(VLOOKUP(A901,Réception!$A$2:$G$2159,7,FALSE),"0")</f>
        <v>223</v>
      </c>
      <c r="J901">
        <f t="shared" si="28"/>
        <v>1</v>
      </c>
      <c r="K901" s="31">
        <f t="shared" si="29"/>
        <v>1</v>
      </c>
    </row>
    <row r="902" spans="1:11" ht="12" customHeight="1" x14ac:dyDescent="0.2">
      <c r="A902" t="s">
        <v>935</v>
      </c>
      <c r="B902" s="17">
        <v>44776</v>
      </c>
      <c r="C902" s="6" t="s">
        <v>171</v>
      </c>
      <c r="D902" s="7">
        <v>143287222</v>
      </c>
      <c r="E902" s="3">
        <v>5540246192209</v>
      </c>
      <c r="F902" s="3" t="str">
        <f>VLOOKUP(E902,'Catégorie des articles'!$A$2:$E$163,4,FALSE)</f>
        <v>MIX LEGUMES</v>
      </c>
      <c r="G902" s="22">
        <v>44788</v>
      </c>
      <c r="H902" s="7">
        <v>1114</v>
      </c>
      <c r="I902" s="25">
        <f>IFERROR(VLOOKUP(A902,Réception!$A$2:$G$2159,7,FALSE),"0")</f>
        <v>1114</v>
      </c>
      <c r="J902">
        <f t="shared" si="28"/>
        <v>1</v>
      </c>
      <c r="K902" s="31">
        <f t="shared" si="29"/>
        <v>1</v>
      </c>
    </row>
    <row r="903" spans="1:11" ht="12" customHeight="1" x14ac:dyDescent="0.2">
      <c r="A903" t="s">
        <v>936</v>
      </c>
      <c r="B903" s="18">
        <v>44776</v>
      </c>
      <c r="C903" s="6" t="s">
        <v>171</v>
      </c>
      <c r="D903" s="9">
        <v>143287222</v>
      </c>
      <c r="E903" s="3">
        <v>5540246192462</v>
      </c>
      <c r="F903" s="3" t="str">
        <f>VLOOKUP(E903,'Catégorie des articles'!$A$2:$E$163,4,FALSE)</f>
        <v>MIX LEGUMES</v>
      </c>
      <c r="G903" s="23">
        <v>44788</v>
      </c>
      <c r="H903" s="9">
        <v>1114</v>
      </c>
      <c r="I903" s="25">
        <f>IFERROR(VLOOKUP(A903,Réception!$A$2:$G$2159,7,FALSE),"0")</f>
        <v>1114</v>
      </c>
      <c r="J903">
        <f t="shared" si="28"/>
        <v>1</v>
      </c>
      <c r="K903" s="31">
        <f t="shared" si="29"/>
        <v>1</v>
      </c>
    </row>
    <row r="904" spans="1:11" ht="12" customHeight="1" x14ac:dyDescent="0.2">
      <c r="A904" t="s">
        <v>937</v>
      </c>
      <c r="B904" s="17">
        <v>44776</v>
      </c>
      <c r="C904" s="6" t="s">
        <v>171</v>
      </c>
      <c r="D904" s="7">
        <v>143287223</v>
      </c>
      <c r="E904" s="3">
        <v>5540246192264</v>
      </c>
      <c r="F904" s="3" t="str">
        <f>VLOOKUP(E904,'Catégorie des articles'!$A$2:$E$163,4,FALSE)</f>
        <v>CREMERIE</v>
      </c>
      <c r="G904" s="22">
        <v>44803</v>
      </c>
      <c r="H904" s="7">
        <v>1485</v>
      </c>
      <c r="I904" s="25">
        <f>IFERROR(VLOOKUP(A904,Réception!$A$2:$G$2159,7,FALSE),"0")</f>
        <v>1485</v>
      </c>
      <c r="J904">
        <f t="shared" si="28"/>
        <v>1</v>
      </c>
      <c r="K904" s="31">
        <f t="shared" si="29"/>
        <v>1</v>
      </c>
    </row>
    <row r="905" spans="1:11" ht="12" customHeight="1" x14ac:dyDescent="0.2">
      <c r="A905" t="s">
        <v>938</v>
      </c>
      <c r="B905" s="18">
        <v>44776</v>
      </c>
      <c r="C905" s="6" t="s">
        <v>171</v>
      </c>
      <c r="D905" s="9">
        <v>143287223</v>
      </c>
      <c r="E905" s="3">
        <v>5540246192265</v>
      </c>
      <c r="F905" s="3" t="str">
        <f>VLOOKUP(E905,'Catégorie des articles'!$A$2:$E$163,4,FALSE)</f>
        <v>CREMERIE</v>
      </c>
      <c r="G905" s="23">
        <v>44803</v>
      </c>
      <c r="H905" s="9">
        <v>297</v>
      </c>
      <c r="I905" s="25">
        <f>IFERROR(VLOOKUP(A905,Réception!$A$2:$G$2159,7,FALSE),"0")</f>
        <v>297</v>
      </c>
      <c r="J905">
        <f t="shared" si="28"/>
        <v>1</v>
      </c>
      <c r="K905" s="31">
        <f t="shared" si="29"/>
        <v>1</v>
      </c>
    </row>
    <row r="906" spans="1:11" ht="12" customHeight="1" x14ac:dyDescent="0.2">
      <c r="A906" t="s">
        <v>939</v>
      </c>
      <c r="B906" s="18">
        <v>44776</v>
      </c>
      <c r="C906" s="6" t="s">
        <v>171</v>
      </c>
      <c r="D906" s="9">
        <v>143287228</v>
      </c>
      <c r="E906" s="3">
        <v>5540246188583</v>
      </c>
      <c r="F906" s="3" t="str">
        <f>VLOOKUP(E906,'Catégorie des articles'!$A$2:$E$163,4,FALSE)</f>
        <v>BOULANGERIE</v>
      </c>
      <c r="G906" s="23">
        <v>44780</v>
      </c>
      <c r="H906" s="9">
        <v>2228</v>
      </c>
      <c r="I906" s="25">
        <f>IFERROR(VLOOKUP(A906,Réception!$A$2:$G$2159,7,FALSE),"0")</f>
        <v>2228</v>
      </c>
      <c r="J906">
        <f t="shared" si="28"/>
        <v>1</v>
      </c>
      <c r="K906" s="31">
        <f t="shared" si="29"/>
        <v>1</v>
      </c>
    </row>
    <row r="907" spans="1:11" ht="12" customHeight="1" x14ac:dyDescent="0.2">
      <c r="A907" t="s">
        <v>940</v>
      </c>
      <c r="B907" s="17">
        <v>44776</v>
      </c>
      <c r="C907" s="6" t="s">
        <v>171</v>
      </c>
      <c r="D907" s="7">
        <v>143287229</v>
      </c>
      <c r="E907" s="3">
        <v>5540246170256</v>
      </c>
      <c r="F907" s="3" t="str">
        <f>VLOOKUP(E907,'Catégorie des articles'!$A$2:$E$163,4,FALSE)</f>
        <v>BOULANGERIE</v>
      </c>
      <c r="G907" s="22">
        <v>44783</v>
      </c>
      <c r="H907" s="7">
        <v>3880</v>
      </c>
      <c r="I907" s="25">
        <f>IFERROR(VLOOKUP(A907,Réception!$A$2:$G$2159,7,FALSE),"0")</f>
        <v>3880</v>
      </c>
      <c r="J907">
        <f t="shared" si="28"/>
        <v>1</v>
      </c>
      <c r="K907" s="31">
        <f t="shared" si="29"/>
        <v>1</v>
      </c>
    </row>
    <row r="908" spans="1:11" ht="12" customHeight="1" x14ac:dyDescent="0.2">
      <c r="A908" t="s">
        <v>941</v>
      </c>
      <c r="B908" s="18">
        <v>44777</v>
      </c>
      <c r="C908" s="6" t="s">
        <v>171</v>
      </c>
      <c r="D908" s="9">
        <v>143287248</v>
      </c>
      <c r="E908" s="3">
        <v>5540246172978</v>
      </c>
      <c r="F908" s="3" t="str">
        <f>VLOOKUP(E908,'Catégorie des articles'!$A$2:$E$163,4,FALSE)</f>
        <v>CREMERIE</v>
      </c>
      <c r="G908" s="23">
        <v>44781</v>
      </c>
      <c r="H908" s="9">
        <v>836</v>
      </c>
      <c r="I908" s="25">
        <f>IFERROR(VLOOKUP(A908,Réception!$A$2:$G$2159,7,FALSE),"0")</f>
        <v>836</v>
      </c>
      <c r="J908">
        <f t="shared" si="28"/>
        <v>1</v>
      </c>
      <c r="K908" s="31">
        <f t="shared" si="29"/>
        <v>1</v>
      </c>
    </row>
    <row r="909" spans="1:11" ht="12" customHeight="1" x14ac:dyDescent="0.2">
      <c r="A909" t="s">
        <v>942</v>
      </c>
      <c r="B909" s="18">
        <v>44777</v>
      </c>
      <c r="C909" s="6" t="s">
        <v>171</v>
      </c>
      <c r="D909" s="9">
        <v>143287248</v>
      </c>
      <c r="E909" s="3">
        <v>5540246176699</v>
      </c>
      <c r="F909" s="3" t="str">
        <f>VLOOKUP(E909,'Catégorie des articles'!$A$2:$E$163,4,FALSE)</f>
        <v>CREMERIE</v>
      </c>
      <c r="G909" s="23">
        <v>44781</v>
      </c>
      <c r="H909" s="9">
        <v>2088</v>
      </c>
      <c r="I909" s="25">
        <f>IFERROR(VLOOKUP(A909,Réception!$A$2:$G$2159,7,FALSE),"0")</f>
        <v>2088</v>
      </c>
      <c r="J909">
        <f t="shared" si="28"/>
        <v>1</v>
      </c>
      <c r="K909" s="31">
        <f t="shared" si="29"/>
        <v>1</v>
      </c>
    </row>
    <row r="910" spans="1:11" ht="12" customHeight="1" x14ac:dyDescent="0.2">
      <c r="A910" t="s">
        <v>943</v>
      </c>
      <c r="B910" s="17">
        <v>44777</v>
      </c>
      <c r="C910" s="6" t="s">
        <v>171</v>
      </c>
      <c r="D910" s="7">
        <v>143287249</v>
      </c>
      <c r="E910" s="3">
        <v>5540246185429</v>
      </c>
      <c r="F910" s="3" t="str">
        <f>VLOOKUP(E910,'Catégorie des articles'!$A$2:$E$163,4,FALSE)</f>
        <v>CREMERIE</v>
      </c>
      <c r="G910" s="22">
        <v>44783</v>
      </c>
      <c r="H910" s="7">
        <v>195</v>
      </c>
      <c r="I910" s="25">
        <f>IFERROR(VLOOKUP(A910,Réception!$A$2:$G$2159,7,FALSE),"0")</f>
        <v>195</v>
      </c>
      <c r="J910">
        <f t="shared" si="28"/>
        <v>1</v>
      </c>
      <c r="K910" s="31">
        <f t="shared" si="29"/>
        <v>1</v>
      </c>
    </row>
    <row r="911" spans="1:11" ht="12" customHeight="1" x14ac:dyDescent="0.2">
      <c r="A911" t="s">
        <v>944</v>
      </c>
      <c r="B911" s="18">
        <v>44777</v>
      </c>
      <c r="C911" s="6" t="s">
        <v>171</v>
      </c>
      <c r="D911" s="9">
        <v>143287252</v>
      </c>
      <c r="E911" s="3">
        <v>5540246194330</v>
      </c>
      <c r="F911" s="3" t="str">
        <f>VLOOKUP(E911,'Catégorie des articles'!$A$2:$E$163,4,FALSE)</f>
        <v>MIX LEGUMES</v>
      </c>
      <c r="G911" s="23">
        <v>44784</v>
      </c>
      <c r="H911" s="9">
        <v>9169</v>
      </c>
      <c r="I911" s="25">
        <f>IFERROR(VLOOKUP(A911,Réception!$A$2:$G$2159,7,FALSE),"0")</f>
        <v>9169</v>
      </c>
      <c r="J911">
        <f t="shared" si="28"/>
        <v>1</v>
      </c>
      <c r="K911" s="31">
        <f t="shared" si="29"/>
        <v>1</v>
      </c>
    </row>
    <row r="912" spans="1:11" ht="12" customHeight="1" x14ac:dyDescent="0.2">
      <c r="A912" t="s">
        <v>945</v>
      </c>
      <c r="B912" s="18">
        <v>44777</v>
      </c>
      <c r="C912" s="6" t="s">
        <v>171</v>
      </c>
      <c r="D912" s="9">
        <v>143287255</v>
      </c>
      <c r="E912" s="3">
        <v>5540246171759</v>
      </c>
      <c r="F912" s="3" t="str">
        <f>VLOOKUP(E912,'Catégorie des articles'!$A$2:$E$163,4,FALSE)</f>
        <v>MIX LEGUMES</v>
      </c>
      <c r="G912" s="23">
        <v>44781</v>
      </c>
      <c r="H912" s="9">
        <v>5012</v>
      </c>
      <c r="I912" s="25">
        <f>IFERROR(VLOOKUP(A912,Réception!$A$2:$G$2159,7,FALSE),"0")</f>
        <v>5012</v>
      </c>
      <c r="J912">
        <f t="shared" si="28"/>
        <v>1</v>
      </c>
      <c r="K912" s="31">
        <f t="shared" si="29"/>
        <v>1</v>
      </c>
    </row>
    <row r="913" spans="1:11" ht="12" customHeight="1" x14ac:dyDescent="0.2">
      <c r="A913" t="s">
        <v>946</v>
      </c>
      <c r="B913" s="17">
        <v>44777</v>
      </c>
      <c r="C913" s="6" t="s">
        <v>171</v>
      </c>
      <c r="D913" s="7">
        <v>143287255</v>
      </c>
      <c r="E913" s="3">
        <v>5540246177133</v>
      </c>
      <c r="F913" s="3" t="str">
        <f>VLOOKUP(E913,'Catégorie des articles'!$A$2:$E$163,4,FALSE)</f>
        <v>MIX LEGUMES</v>
      </c>
      <c r="G913" s="22">
        <v>44781</v>
      </c>
      <c r="H913" s="7">
        <v>4455</v>
      </c>
      <c r="I913" s="25">
        <f>IFERROR(VLOOKUP(A913,Réception!$A$2:$G$2159,7,FALSE),"0")</f>
        <v>4455</v>
      </c>
      <c r="J913">
        <f t="shared" si="28"/>
        <v>1</v>
      </c>
      <c r="K913" s="31">
        <f t="shared" si="29"/>
        <v>1</v>
      </c>
    </row>
    <row r="914" spans="1:11" ht="12" customHeight="1" x14ac:dyDescent="0.2">
      <c r="A914" t="s">
        <v>947</v>
      </c>
      <c r="B914" s="18">
        <v>44777</v>
      </c>
      <c r="C914" s="6" t="s">
        <v>171</v>
      </c>
      <c r="D914" s="9">
        <v>143287255</v>
      </c>
      <c r="E914" s="3">
        <v>5540246192148</v>
      </c>
      <c r="F914" s="3" t="str">
        <f>VLOOKUP(E914,'Catégorie des articles'!$A$2:$E$163,4,FALSE)</f>
        <v>MIX LEGUMES</v>
      </c>
      <c r="G914" s="23">
        <v>44781</v>
      </c>
      <c r="H914" s="9">
        <v>16704</v>
      </c>
      <c r="I914" s="25">
        <f>IFERROR(VLOOKUP(A914,Réception!$A$2:$G$2159,7,FALSE),"0")</f>
        <v>16704</v>
      </c>
      <c r="J914">
        <f t="shared" si="28"/>
        <v>1</v>
      </c>
      <c r="K914" s="31">
        <f t="shared" si="29"/>
        <v>1</v>
      </c>
    </row>
    <row r="915" spans="1:11" ht="12" customHeight="1" x14ac:dyDescent="0.2">
      <c r="A915" t="s">
        <v>948</v>
      </c>
      <c r="B915" s="17">
        <v>44777</v>
      </c>
      <c r="C915" s="6" t="s">
        <v>171</v>
      </c>
      <c r="D915" s="7">
        <v>143287262</v>
      </c>
      <c r="E915" s="3">
        <v>5540246176294</v>
      </c>
      <c r="F915" s="3" t="str">
        <f>VLOOKUP(E915,'Catégorie des articles'!$A$2:$E$163,4,FALSE)</f>
        <v>CREMERIE</v>
      </c>
      <c r="G915" s="22">
        <v>44782</v>
      </c>
      <c r="H915" s="7">
        <v>743</v>
      </c>
      <c r="I915" s="25">
        <f>IFERROR(VLOOKUP(A915,Réception!$A$2:$G$2159,7,FALSE),"0")</f>
        <v>743</v>
      </c>
      <c r="J915">
        <f t="shared" si="28"/>
        <v>1</v>
      </c>
      <c r="K915" s="31">
        <f t="shared" si="29"/>
        <v>1</v>
      </c>
    </row>
    <row r="916" spans="1:11" ht="12" customHeight="1" x14ac:dyDescent="0.2">
      <c r="A916" t="s">
        <v>949</v>
      </c>
      <c r="B916" s="17">
        <v>44780</v>
      </c>
      <c r="C916" s="6" t="s">
        <v>171</v>
      </c>
      <c r="D916" s="7">
        <v>143297271</v>
      </c>
      <c r="E916" s="3">
        <v>5540246176295</v>
      </c>
      <c r="F916" s="3" t="str">
        <f>VLOOKUP(E916,'Catégorie des articles'!$A$2:$E$163,4,FALSE)</f>
        <v>CREMERIE</v>
      </c>
      <c r="G916" s="22">
        <v>44782</v>
      </c>
      <c r="H916" s="7">
        <v>4455</v>
      </c>
      <c r="I916" s="25">
        <f>IFERROR(VLOOKUP(A916,Réception!$A$2:$G$2159,7,FALSE),"0")</f>
        <v>4455</v>
      </c>
      <c r="J916">
        <f t="shared" si="28"/>
        <v>1</v>
      </c>
      <c r="K916" s="31">
        <f t="shared" si="29"/>
        <v>1</v>
      </c>
    </row>
    <row r="917" spans="1:11" ht="12" customHeight="1" x14ac:dyDescent="0.2">
      <c r="A917" t="s">
        <v>950</v>
      </c>
      <c r="B917" s="17">
        <v>44780</v>
      </c>
      <c r="C917" s="6" t="s">
        <v>171</v>
      </c>
      <c r="D917" s="7">
        <v>143297271</v>
      </c>
      <c r="E917" s="3">
        <v>5540246188200</v>
      </c>
      <c r="F917" s="3" t="str">
        <f>VLOOKUP(E917,'Catégorie des articles'!$A$2:$E$163,4,FALSE)</f>
        <v>CREMERIE</v>
      </c>
      <c r="G917" s="22">
        <v>44782</v>
      </c>
      <c r="H917" s="7">
        <v>743</v>
      </c>
      <c r="I917" s="25">
        <f>IFERROR(VLOOKUP(A917,Réception!$A$2:$G$2159,7,FALSE),"0")</f>
        <v>743</v>
      </c>
      <c r="J917">
        <f t="shared" si="28"/>
        <v>1</v>
      </c>
      <c r="K917" s="31">
        <f t="shared" si="29"/>
        <v>1</v>
      </c>
    </row>
    <row r="918" spans="1:11" ht="12" customHeight="1" x14ac:dyDescent="0.2">
      <c r="A918" t="s">
        <v>951</v>
      </c>
      <c r="B918" s="17">
        <v>44780</v>
      </c>
      <c r="C918" s="6" t="s">
        <v>171</v>
      </c>
      <c r="D918" s="7">
        <v>143297272</v>
      </c>
      <c r="E918" s="3">
        <v>5540246174174</v>
      </c>
      <c r="F918" s="3" t="str">
        <f>VLOOKUP(E918,'Catégorie des articles'!$A$2:$E$163,4,FALSE)</f>
        <v>CREMERIE</v>
      </c>
      <c r="G918" s="22">
        <v>44782</v>
      </c>
      <c r="H918" s="7">
        <v>232</v>
      </c>
      <c r="I918" s="25">
        <f>IFERROR(VLOOKUP(A918,Réception!$A$2:$G$2159,7,FALSE),"0")</f>
        <v>232</v>
      </c>
      <c r="J918">
        <f t="shared" si="28"/>
        <v>1</v>
      </c>
      <c r="K918" s="31">
        <f t="shared" si="29"/>
        <v>1</v>
      </c>
    </row>
    <row r="919" spans="1:11" ht="12" customHeight="1" x14ac:dyDescent="0.2">
      <c r="A919" t="s">
        <v>952</v>
      </c>
      <c r="B919" s="17">
        <v>44780</v>
      </c>
      <c r="C919" s="6" t="s">
        <v>171</v>
      </c>
      <c r="D919" s="7">
        <v>143297272</v>
      </c>
      <c r="E919" s="3">
        <v>5540246176699</v>
      </c>
      <c r="F919" s="3" t="str">
        <f>VLOOKUP(E919,'Catégorie des articles'!$A$2:$E$163,4,FALSE)</f>
        <v>CREMERIE</v>
      </c>
      <c r="G919" s="22">
        <v>44782</v>
      </c>
      <c r="H919" s="7">
        <v>2088</v>
      </c>
      <c r="I919" s="25">
        <f>IFERROR(VLOOKUP(A919,Réception!$A$2:$G$2159,7,FALSE),"0")</f>
        <v>2088</v>
      </c>
      <c r="J919">
        <f t="shared" si="28"/>
        <v>1</v>
      </c>
      <c r="K919" s="31">
        <f t="shared" si="29"/>
        <v>1</v>
      </c>
    </row>
    <row r="920" spans="1:11" ht="12" customHeight="1" x14ac:dyDescent="0.2">
      <c r="A920" t="s">
        <v>953</v>
      </c>
      <c r="B920" s="18">
        <v>44780</v>
      </c>
      <c r="C920" s="6" t="s">
        <v>171</v>
      </c>
      <c r="D920" s="9">
        <v>143297272</v>
      </c>
      <c r="E920" s="3">
        <v>5540246192102</v>
      </c>
      <c r="F920" s="3" t="str">
        <f>VLOOKUP(E920,'Catégorie des articles'!$A$2:$E$163,4,FALSE)</f>
        <v>CREMERIE</v>
      </c>
      <c r="G920" s="23">
        <v>44782</v>
      </c>
      <c r="H920" s="9">
        <v>2005</v>
      </c>
      <c r="I920" s="25">
        <f>IFERROR(VLOOKUP(A920,Réception!$A$2:$G$2159,7,FALSE),"0")</f>
        <v>2005</v>
      </c>
      <c r="J920">
        <f t="shared" si="28"/>
        <v>1</v>
      </c>
      <c r="K920" s="31">
        <f t="shared" si="29"/>
        <v>1</v>
      </c>
    </row>
    <row r="921" spans="1:11" ht="12" customHeight="1" x14ac:dyDescent="0.2">
      <c r="A921" t="s">
        <v>954</v>
      </c>
      <c r="B921" s="17">
        <v>44780</v>
      </c>
      <c r="C921" s="6" t="s">
        <v>171</v>
      </c>
      <c r="D921" s="7">
        <v>143297273</v>
      </c>
      <c r="E921" s="3">
        <v>5540246174095</v>
      </c>
      <c r="F921" s="3" t="str">
        <f>VLOOKUP(E921,'Catégorie des articles'!$A$2:$E$163,4,FALSE)</f>
        <v>CREMERIE</v>
      </c>
      <c r="G921" s="22">
        <v>44787</v>
      </c>
      <c r="H921" s="7">
        <v>70</v>
      </c>
      <c r="I921" s="25">
        <f>IFERROR(VLOOKUP(A921,Réception!$A$2:$G$2159,7,FALSE),"0")</f>
        <v>70</v>
      </c>
      <c r="J921">
        <f t="shared" si="28"/>
        <v>1</v>
      </c>
      <c r="K921" s="31">
        <f t="shared" si="29"/>
        <v>1</v>
      </c>
    </row>
    <row r="922" spans="1:11" ht="12" customHeight="1" x14ac:dyDescent="0.2">
      <c r="A922" t="s">
        <v>955</v>
      </c>
      <c r="B922" s="18">
        <v>44780</v>
      </c>
      <c r="C922" s="6" t="s">
        <v>171</v>
      </c>
      <c r="D922" s="9">
        <v>143297273</v>
      </c>
      <c r="E922" s="3">
        <v>5540246175047</v>
      </c>
      <c r="F922" s="3" t="str">
        <f>VLOOKUP(E922,'Catégorie des articles'!$A$2:$E$163,4,FALSE)</f>
        <v>CREMERIE</v>
      </c>
      <c r="G922" s="23">
        <v>44787</v>
      </c>
      <c r="H922" s="9">
        <v>279</v>
      </c>
      <c r="I922" s="25">
        <f>IFERROR(VLOOKUP(A922,Réception!$A$2:$G$2159,7,FALSE),"0")</f>
        <v>279</v>
      </c>
      <c r="J922">
        <f t="shared" si="28"/>
        <v>1</v>
      </c>
      <c r="K922" s="31">
        <f t="shared" si="29"/>
        <v>1</v>
      </c>
    </row>
    <row r="923" spans="1:11" ht="12" customHeight="1" x14ac:dyDescent="0.2">
      <c r="A923" t="s">
        <v>956</v>
      </c>
      <c r="B923" s="17">
        <v>44780</v>
      </c>
      <c r="C923" s="6" t="s">
        <v>171</v>
      </c>
      <c r="D923" s="7">
        <v>143297273</v>
      </c>
      <c r="E923" s="3">
        <v>5540246175049</v>
      </c>
      <c r="F923" s="3" t="str">
        <f>VLOOKUP(E923,'Catégorie des articles'!$A$2:$E$163,4,FALSE)</f>
        <v>CREMERIE</v>
      </c>
      <c r="G923" s="22">
        <v>44787</v>
      </c>
      <c r="H923" s="7">
        <v>557</v>
      </c>
      <c r="I923" s="25">
        <f>IFERROR(VLOOKUP(A923,Réception!$A$2:$G$2159,7,FALSE),"0")</f>
        <v>557</v>
      </c>
      <c r="J923">
        <f t="shared" si="28"/>
        <v>1</v>
      </c>
      <c r="K923" s="31">
        <f t="shared" si="29"/>
        <v>1</v>
      </c>
    </row>
    <row r="924" spans="1:11" ht="12" customHeight="1" x14ac:dyDescent="0.2">
      <c r="A924" t="s">
        <v>957</v>
      </c>
      <c r="B924" s="18">
        <v>44780</v>
      </c>
      <c r="C924" s="6" t="s">
        <v>171</v>
      </c>
      <c r="D924" s="9">
        <v>143297273</v>
      </c>
      <c r="E924" s="3">
        <v>5540246175050</v>
      </c>
      <c r="F924" s="3" t="str">
        <f>VLOOKUP(E924,'Catégorie des articles'!$A$2:$E$163,4,FALSE)</f>
        <v>CREMERIE</v>
      </c>
      <c r="G924" s="23">
        <v>44787</v>
      </c>
      <c r="H924" s="9">
        <v>557</v>
      </c>
      <c r="I924" s="25">
        <f>IFERROR(VLOOKUP(A924,Réception!$A$2:$G$2159,7,FALSE),"0")</f>
        <v>557</v>
      </c>
      <c r="J924">
        <f t="shared" si="28"/>
        <v>1</v>
      </c>
      <c r="K924" s="31">
        <f t="shared" si="29"/>
        <v>1</v>
      </c>
    </row>
    <row r="925" spans="1:11" ht="12" customHeight="1" x14ac:dyDescent="0.2">
      <c r="A925" t="s">
        <v>958</v>
      </c>
      <c r="B925" s="17">
        <v>44780</v>
      </c>
      <c r="C925" s="6" t="s">
        <v>171</v>
      </c>
      <c r="D925" s="7">
        <v>143297273</v>
      </c>
      <c r="E925" s="3">
        <v>5540246190743</v>
      </c>
      <c r="F925" s="3" t="str">
        <f>VLOOKUP(E925,'Catégorie des articles'!$A$2:$E$163,4,FALSE)</f>
        <v>CREMERIE</v>
      </c>
      <c r="G925" s="22">
        <v>44787</v>
      </c>
      <c r="H925" s="7">
        <v>279</v>
      </c>
      <c r="I925" s="25">
        <f>IFERROR(VLOOKUP(A925,Réception!$A$2:$G$2159,7,FALSE),"0")</f>
        <v>279</v>
      </c>
      <c r="J925">
        <f t="shared" si="28"/>
        <v>1</v>
      </c>
      <c r="K925" s="31">
        <f t="shared" si="29"/>
        <v>1</v>
      </c>
    </row>
    <row r="926" spans="1:11" ht="12" customHeight="1" x14ac:dyDescent="0.2">
      <c r="A926" t="s">
        <v>959</v>
      </c>
      <c r="B926" s="17">
        <v>44781</v>
      </c>
      <c r="C926" s="6" t="s">
        <v>171</v>
      </c>
      <c r="D926" s="7">
        <v>143297289</v>
      </c>
      <c r="E926" s="3">
        <v>5540246176294</v>
      </c>
      <c r="F926" s="3" t="str">
        <f>VLOOKUP(E926,'Catégorie des articles'!$A$2:$E$163,4,FALSE)</f>
        <v>CREMERIE</v>
      </c>
      <c r="G926" s="22">
        <v>44783</v>
      </c>
      <c r="H926" s="7">
        <v>1485</v>
      </c>
      <c r="I926" s="25">
        <f>IFERROR(VLOOKUP(A926,Réception!$A$2:$G$2159,7,FALSE),"0")</f>
        <v>1411</v>
      </c>
      <c r="J926">
        <f t="shared" si="28"/>
        <v>0.95016835016835022</v>
      </c>
      <c r="K926" s="31">
        <f t="shared" si="29"/>
        <v>0.95016835016835022</v>
      </c>
    </row>
    <row r="927" spans="1:11" ht="12" customHeight="1" x14ac:dyDescent="0.2">
      <c r="A927" t="s">
        <v>960</v>
      </c>
      <c r="B927" s="18">
        <v>44781</v>
      </c>
      <c r="C927" s="6" t="s">
        <v>171</v>
      </c>
      <c r="D927" s="9">
        <v>143297289</v>
      </c>
      <c r="E927" s="3">
        <v>5540246176295</v>
      </c>
      <c r="F927" s="3" t="str">
        <f>VLOOKUP(E927,'Catégorie des articles'!$A$2:$E$163,4,FALSE)</f>
        <v>CREMERIE</v>
      </c>
      <c r="G927" s="23">
        <v>44783</v>
      </c>
      <c r="H927" s="9">
        <v>7424</v>
      </c>
      <c r="I927" s="25">
        <f>IFERROR(VLOOKUP(A927,Réception!$A$2:$G$2159,7,FALSE),"0")</f>
        <v>7424</v>
      </c>
      <c r="J927">
        <f t="shared" si="28"/>
        <v>1</v>
      </c>
      <c r="K927" s="31">
        <f t="shared" si="29"/>
        <v>1</v>
      </c>
    </row>
    <row r="928" spans="1:11" ht="12" customHeight="1" x14ac:dyDescent="0.2">
      <c r="A928" t="s">
        <v>961</v>
      </c>
      <c r="B928" s="18">
        <v>44781</v>
      </c>
      <c r="C928" s="6" t="s">
        <v>171</v>
      </c>
      <c r="D928" s="9">
        <v>143297289</v>
      </c>
      <c r="E928" s="3">
        <v>5540246187987</v>
      </c>
      <c r="F928" s="3" t="str">
        <f>VLOOKUP(E928,'Catégorie des articles'!$A$2:$E$163,4,FALSE)</f>
        <v>CREMERIE</v>
      </c>
      <c r="G928" s="23">
        <v>44783</v>
      </c>
      <c r="H928" s="9">
        <v>2228</v>
      </c>
      <c r="I928" s="25">
        <f>IFERROR(VLOOKUP(A928,Réception!$A$2:$G$2159,7,FALSE),"0")</f>
        <v>2228</v>
      </c>
      <c r="J928">
        <f t="shared" si="28"/>
        <v>1</v>
      </c>
      <c r="K928" s="31">
        <f t="shared" si="29"/>
        <v>1</v>
      </c>
    </row>
    <row r="929" spans="1:11" ht="12" customHeight="1" x14ac:dyDescent="0.2">
      <c r="A929" t="s">
        <v>962</v>
      </c>
      <c r="B929" s="17">
        <v>44781</v>
      </c>
      <c r="C929" s="6" t="s">
        <v>171</v>
      </c>
      <c r="D929" s="7">
        <v>143297289</v>
      </c>
      <c r="E929" s="3">
        <v>5540246188200</v>
      </c>
      <c r="F929" s="3" t="str">
        <f>VLOOKUP(E929,'Catégorie des articles'!$A$2:$E$163,4,FALSE)</f>
        <v>CREMERIE</v>
      </c>
      <c r="G929" s="22">
        <v>44783</v>
      </c>
      <c r="H929" s="7">
        <v>1485</v>
      </c>
      <c r="I929" s="25">
        <f>IFERROR(VLOOKUP(A929,Réception!$A$2:$G$2159,7,FALSE),"0")</f>
        <v>1485</v>
      </c>
      <c r="J929">
        <f t="shared" si="28"/>
        <v>1</v>
      </c>
      <c r="K929" s="31">
        <f t="shared" si="29"/>
        <v>1</v>
      </c>
    </row>
    <row r="930" spans="1:11" ht="12" customHeight="1" x14ac:dyDescent="0.2">
      <c r="A930" t="s">
        <v>963</v>
      </c>
      <c r="B930" s="17">
        <v>44781</v>
      </c>
      <c r="C930" s="6" t="s">
        <v>171</v>
      </c>
      <c r="D930" s="7">
        <v>143297291</v>
      </c>
      <c r="E930" s="3">
        <v>5540246172539</v>
      </c>
      <c r="F930" s="3" t="str">
        <f>VLOOKUP(E930,'Catégorie des articles'!$A$2:$E$163,4,FALSE)</f>
        <v>CREMERIE</v>
      </c>
      <c r="G930" s="22">
        <v>44783</v>
      </c>
      <c r="H930" s="7">
        <v>35</v>
      </c>
      <c r="I930" s="25">
        <f>IFERROR(VLOOKUP(A930,Réception!$A$2:$G$2159,7,FALSE),"0")</f>
        <v>35</v>
      </c>
      <c r="J930">
        <f t="shared" si="28"/>
        <v>1</v>
      </c>
      <c r="K930" s="31">
        <f t="shared" si="29"/>
        <v>1</v>
      </c>
    </row>
    <row r="931" spans="1:11" ht="12" customHeight="1" x14ac:dyDescent="0.2">
      <c r="A931" t="s">
        <v>964</v>
      </c>
      <c r="B931" s="18">
        <v>44781</v>
      </c>
      <c r="C931" s="6" t="s">
        <v>171</v>
      </c>
      <c r="D931" s="9">
        <v>143297291</v>
      </c>
      <c r="E931" s="3">
        <v>5540246174174</v>
      </c>
      <c r="F931" s="3" t="str">
        <f>VLOOKUP(E931,'Catégorie des articles'!$A$2:$E$163,4,FALSE)</f>
        <v>CREMERIE</v>
      </c>
      <c r="G931" s="23">
        <v>44783</v>
      </c>
      <c r="H931" s="9">
        <v>464</v>
      </c>
      <c r="I931" s="25">
        <f>IFERROR(VLOOKUP(A931,Réception!$A$2:$G$2159,7,FALSE),"0")</f>
        <v>464</v>
      </c>
      <c r="J931">
        <f t="shared" si="28"/>
        <v>1</v>
      </c>
      <c r="K931" s="31">
        <f t="shared" si="29"/>
        <v>1</v>
      </c>
    </row>
    <row r="932" spans="1:11" ht="12" customHeight="1" x14ac:dyDescent="0.2">
      <c r="A932" t="s">
        <v>965</v>
      </c>
      <c r="B932" s="18">
        <v>44781</v>
      </c>
      <c r="C932" s="6" t="s">
        <v>171</v>
      </c>
      <c r="D932" s="9">
        <v>143297291</v>
      </c>
      <c r="E932" s="3">
        <v>5540246176699</v>
      </c>
      <c r="F932" s="3" t="str">
        <f>VLOOKUP(E932,'Catégorie des articles'!$A$2:$E$163,4,FALSE)</f>
        <v>CREMERIE</v>
      </c>
      <c r="G932" s="23">
        <v>44783</v>
      </c>
      <c r="H932" s="9">
        <v>3132</v>
      </c>
      <c r="I932" s="25">
        <f>IFERROR(VLOOKUP(A932,Réception!$A$2:$G$2159,7,FALSE),"0")</f>
        <v>3132</v>
      </c>
      <c r="J932">
        <f t="shared" si="28"/>
        <v>1</v>
      </c>
      <c r="K932" s="31">
        <f t="shared" si="29"/>
        <v>1</v>
      </c>
    </row>
    <row r="933" spans="1:11" ht="12" customHeight="1" x14ac:dyDescent="0.2">
      <c r="A933" t="s">
        <v>966</v>
      </c>
      <c r="B933" s="17">
        <v>44781</v>
      </c>
      <c r="C933" s="6" t="s">
        <v>171</v>
      </c>
      <c r="D933" s="7">
        <v>143297303</v>
      </c>
      <c r="E933" s="3">
        <v>5540246183130</v>
      </c>
      <c r="F933" s="3" t="str">
        <f>VLOOKUP(E933,'Catégorie des articles'!$A$2:$E$163,4,FALSE)</f>
        <v>MIX LEGUMES</v>
      </c>
      <c r="G933" s="22">
        <v>44788</v>
      </c>
      <c r="H933" s="7">
        <v>1128</v>
      </c>
      <c r="I933" s="25">
        <f>IFERROR(VLOOKUP(A933,Réception!$A$2:$G$2159,7,FALSE),"0")</f>
        <v>1128</v>
      </c>
      <c r="J933">
        <f t="shared" si="28"/>
        <v>1</v>
      </c>
      <c r="K933" s="31">
        <f t="shared" si="29"/>
        <v>1</v>
      </c>
    </row>
    <row r="934" spans="1:11" ht="12" customHeight="1" x14ac:dyDescent="0.2">
      <c r="A934" t="s">
        <v>967</v>
      </c>
      <c r="B934" s="18">
        <v>44781</v>
      </c>
      <c r="C934" s="6" t="s">
        <v>171</v>
      </c>
      <c r="D934" s="9">
        <v>143297303</v>
      </c>
      <c r="E934" s="3">
        <v>5540246183552</v>
      </c>
      <c r="F934" s="3" t="str">
        <f>VLOOKUP(E934,'Catégorie des articles'!$A$2:$E$163,4,FALSE)</f>
        <v>MIX LEGUMES</v>
      </c>
      <c r="G934" s="23">
        <v>44788</v>
      </c>
      <c r="H934" s="9">
        <v>2172</v>
      </c>
      <c r="I934" s="25">
        <f>IFERROR(VLOOKUP(A934,Réception!$A$2:$G$2159,7,FALSE),"0")</f>
        <v>2172</v>
      </c>
      <c r="J934">
        <f t="shared" si="28"/>
        <v>1</v>
      </c>
      <c r="K934" s="31">
        <f t="shared" si="29"/>
        <v>1</v>
      </c>
    </row>
    <row r="935" spans="1:11" ht="12" customHeight="1" x14ac:dyDescent="0.2">
      <c r="A935" t="s">
        <v>968</v>
      </c>
      <c r="B935" s="17">
        <v>44781</v>
      </c>
      <c r="C935" s="6" t="s">
        <v>171</v>
      </c>
      <c r="D935" s="7">
        <v>143297306</v>
      </c>
      <c r="E935" s="3">
        <v>5540246193316</v>
      </c>
      <c r="F935" s="3" t="str">
        <f>VLOOKUP(E935,'Catégorie des articles'!$A$2:$E$163,4,FALSE)</f>
        <v>BOULANGERIE</v>
      </c>
      <c r="G935" s="22">
        <v>44787</v>
      </c>
      <c r="H935" s="7">
        <v>335</v>
      </c>
      <c r="I935" s="25">
        <f>IFERROR(VLOOKUP(A935,Réception!$A$2:$G$2159,7,FALSE),"0")</f>
        <v>335</v>
      </c>
      <c r="J935">
        <f t="shared" si="28"/>
        <v>1</v>
      </c>
      <c r="K935" s="31">
        <f t="shared" si="29"/>
        <v>1</v>
      </c>
    </row>
    <row r="936" spans="1:11" ht="12" customHeight="1" x14ac:dyDescent="0.2">
      <c r="A936" t="s">
        <v>969</v>
      </c>
      <c r="B936" s="17">
        <v>44782</v>
      </c>
      <c r="C936" s="6" t="s">
        <v>171</v>
      </c>
      <c r="D936" s="7">
        <v>143297322</v>
      </c>
      <c r="E936" s="3">
        <v>5540246172669</v>
      </c>
      <c r="F936" s="3" t="str">
        <f>VLOOKUP(E936,'Catégorie des articles'!$A$2:$E$163,4,FALSE)</f>
        <v>CREMERIE</v>
      </c>
      <c r="G936" s="22">
        <v>44784</v>
      </c>
      <c r="H936" s="7">
        <v>279</v>
      </c>
      <c r="I936" s="25">
        <f>IFERROR(VLOOKUP(A936,Réception!$A$2:$G$2159,7,FALSE),"0")</f>
        <v>279</v>
      </c>
      <c r="J936">
        <f t="shared" si="28"/>
        <v>1</v>
      </c>
      <c r="K936" s="31">
        <f t="shared" si="29"/>
        <v>1</v>
      </c>
    </row>
    <row r="937" spans="1:11" ht="12" customHeight="1" x14ac:dyDescent="0.2">
      <c r="A937" t="s">
        <v>970</v>
      </c>
      <c r="B937" s="18">
        <v>44782</v>
      </c>
      <c r="C937" s="6" t="s">
        <v>171</v>
      </c>
      <c r="D937" s="9">
        <v>143297322</v>
      </c>
      <c r="E937" s="3">
        <v>5540246172978</v>
      </c>
      <c r="F937" s="3" t="str">
        <f>VLOOKUP(E937,'Catégorie des articles'!$A$2:$E$163,4,FALSE)</f>
        <v>CREMERIE</v>
      </c>
      <c r="G937" s="23">
        <v>44784</v>
      </c>
      <c r="H937" s="9">
        <v>2506</v>
      </c>
      <c r="I937" s="25">
        <f>IFERROR(VLOOKUP(A937,Réception!$A$2:$G$2159,7,FALSE),"0")</f>
        <v>2506</v>
      </c>
      <c r="J937">
        <f t="shared" si="28"/>
        <v>1</v>
      </c>
      <c r="K937" s="31">
        <f t="shared" si="29"/>
        <v>1</v>
      </c>
    </row>
    <row r="938" spans="1:11" ht="12" customHeight="1" x14ac:dyDescent="0.2">
      <c r="A938" t="s">
        <v>971</v>
      </c>
      <c r="B938" s="18">
        <v>44782</v>
      </c>
      <c r="C938" s="6" t="s">
        <v>171</v>
      </c>
      <c r="D938" s="9">
        <v>143297322</v>
      </c>
      <c r="E938" s="3">
        <v>5540246176699</v>
      </c>
      <c r="F938" s="3" t="str">
        <f>VLOOKUP(E938,'Catégorie des articles'!$A$2:$E$163,4,FALSE)</f>
        <v>CREMERIE</v>
      </c>
      <c r="G938" s="23">
        <v>44784</v>
      </c>
      <c r="H938" s="9">
        <v>3132</v>
      </c>
      <c r="I938" s="25">
        <f>IFERROR(VLOOKUP(A938,Réception!$A$2:$G$2159,7,FALSE),"0")</f>
        <v>3132</v>
      </c>
      <c r="J938">
        <f t="shared" si="28"/>
        <v>1</v>
      </c>
      <c r="K938" s="31">
        <f t="shared" si="29"/>
        <v>1</v>
      </c>
    </row>
    <row r="939" spans="1:11" ht="12" customHeight="1" x14ac:dyDescent="0.2">
      <c r="A939" t="s">
        <v>972</v>
      </c>
      <c r="B939" s="17">
        <v>44782</v>
      </c>
      <c r="C939" s="6" t="s">
        <v>171</v>
      </c>
      <c r="D939" s="7">
        <v>143297322</v>
      </c>
      <c r="E939" s="3">
        <v>5540246188175</v>
      </c>
      <c r="F939" s="3" t="str">
        <f>VLOOKUP(E939,'Catégorie des articles'!$A$2:$E$163,4,FALSE)</f>
        <v>CREMERIE</v>
      </c>
      <c r="G939" s="22">
        <v>44784</v>
      </c>
      <c r="H939" s="7">
        <v>232</v>
      </c>
      <c r="I939" s="25">
        <f>IFERROR(VLOOKUP(A939,Réception!$A$2:$G$2159,7,FALSE),"0")</f>
        <v>232</v>
      </c>
      <c r="J939">
        <f t="shared" si="28"/>
        <v>1</v>
      </c>
      <c r="K939" s="31">
        <f t="shared" si="29"/>
        <v>1</v>
      </c>
    </row>
    <row r="940" spans="1:11" ht="12" customHeight="1" x14ac:dyDescent="0.2">
      <c r="A940" t="s">
        <v>973</v>
      </c>
      <c r="B940" s="17">
        <v>44782</v>
      </c>
      <c r="C940" s="6" t="s">
        <v>171</v>
      </c>
      <c r="D940" s="7">
        <v>143297322</v>
      </c>
      <c r="E940" s="3">
        <v>5540246192102</v>
      </c>
      <c r="F940" s="3" t="str">
        <f>VLOOKUP(E940,'Catégorie des articles'!$A$2:$E$163,4,FALSE)</f>
        <v>CREMERIE</v>
      </c>
      <c r="G940" s="22">
        <v>44784</v>
      </c>
      <c r="H940" s="7">
        <v>2005</v>
      </c>
      <c r="I940" s="25">
        <f>IFERROR(VLOOKUP(A940,Réception!$A$2:$G$2159,7,FALSE),"0")</f>
        <v>2005</v>
      </c>
      <c r="J940">
        <f t="shared" si="28"/>
        <v>1</v>
      </c>
      <c r="K940" s="31">
        <f t="shared" si="29"/>
        <v>1</v>
      </c>
    </row>
    <row r="941" spans="1:11" ht="12" customHeight="1" x14ac:dyDescent="0.2">
      <c r="A941" t="s">
        <v>974</v>
      </c>
      <c r="B941" s="17">
        <v>44782</v>
      </c>
      <c r="C941" s="6" t="s">
        <v>171</v>
      </c>
      <c r="D941" s="7">
        <v>143297326</v>
      </c>
      <c r="E941" s="3">
        <v>5540246171933</v>
      </c>
      <c r="F941" s="3" t="str">
        <f>VLOOKUP(E941,'Catégorie des articles'!$A$2:$E$163,4,FALSE)</f>
        <v>CREMERIE</v>
      </c>
      <c r="G941" s="22">
        <v>44784</v>
      </c>
      <c r="H941" s="7">
        <v>1114</v>
      </c>
      <c r="I941" s="25">
        <f>IFERROR(VLOOKUP(A941,Réception!$A$2:$G$2159,7,FALSE),"0")</f>
        <v>1114</v>
      </c>
      <c r="J941">
        <f t="shared" si="28"/>
        <v>1</v>
      </c>
      <c r="K941" s="31">
        <f t="shared" si="29"/>
        <v>1</v>
      </c>
    </row>
    <row r="942" spans="1:11" ht="12" customHeight="1" x14ac:dyDescent="0.2">
      <c r="A942" t="s">
        <v>975</v>
      </c>
      <c r="B942" s="18">
        <v>44782</v>
      </c>
      <c r="C942" s="6" t="s">
        <v>171</v>
      </c>
      <c r="D942" s="9">
        <v>143297326</v>
      </c>
      <c r="E942" s="3">
        <v>5540246176295</v>
      </c>
      <c r="F942" s="3" t="str">
        <f>VLOOKUP(E942,'Catégorie des articles'!$A$2:$E$163,4,FALSE)</f>
        <v>CREMERIE</v>
      </c>
      <c r="G942" s="23">
        <v>44784</v>
      </c>
      <c r="H942" s="9">
        <v>11136</v>
      </c>
      <c r="I942" s="25">
        <f>IFERROR(VLOOKUP(A942,Réception!$A$2:$G$2159,7,FALSE),"0")</f>
        <v>11136</v>
      </c>
      <c r="J942">
        <f t="shared" si="28"/>
        <v>1</v>
      </c>
      <c r="K942" s="31">
        <f t="shared" si="29"/>
        <v>1</v>
      </c>
    </row>
    <row r="943" spans="1:11" ht="12" customHeight="1" x14ac:dyDescent="0.2">
      <c r="A943" t="s">
        <v>976</v>
      </c>
      <c r="B943" s="18">
        <v>44782</v>
      </c>
      <c r="C943" s="6" t="s">
        <v>171</v>
      </c>
      <c r="D943" s="9">
        <v>143297326</v>
      </c>
      <c r="E943" s="3">
        <v>5540246187987</v>
      </c>
      <c r="F943" s="3" t="str">
        <f>VLOOKUP(E943,'Catégorie des articles'!$A$2:$E$163,4,FALSE)</f>
        <v>CREMERIE</v>
      </c>
      <c r="G943" s="23">
        <v>44784</v>
      </c>
      <c r="H943" s="9">
        <v>3341</v>
      </c>
      <c r="I943" s="25">
        <f>IFERROR(VLOOKUP(A943,Réception!$A$2:$G$2159,7,FALSE),"0")</f>
        <v>3341</v>
      </c>
      <c r="J943">
        <f t="shared" si="28"/>
        <v>1</v>
      </c>
      <c r="K943" s="31">
        <f t="shared" si="29"/>
        <v>1</v>
      </c>
    </row>
    <row r="944" spans="1:11" ht="12" customHeight="1" x14ac:dyDescent="0.2">
      <c r="A944" t="s">
        <v>977</v>
      </c>
      <c r="B944" s="17">
        <v>44782</v>
      </c>
      <c r="C944" s="6" t="s">
        <v>171</v>
      </c>
      <c r="D944" s="7">
        <v>143297326</v>
      </c>
      <c r="E944" s="3">
        <v>5540246188200</v>
      </c>
      <c r="F944" s="3" t="str">
        <f>VLOOKUP(E944,'Catégorie des articles'!$A$2:$E$163,4,FALSE)</f>
        <v>CREMERIE</v>
      </c>
      <c r="G944" s="22">
        <v>44784</v>
      </c>
      <c r="H944" s="7">
        <v>1485</v>
      </c>
      <c r="I944" s="25">
        <f>IFERROR(VLOOKUP(A944,Réception!$A$2:$G$2159,7,FALSE),"0")</f>
        <v>1448</v>
      </c>
      <c r="J944">
        <f t="shared" si="28"/>
        <v>0.97508417508417511</v>
      </c>
      <c r="K944" s="31">
        <f t="shared" si="29"/>
        <v>0.97508417508417511</v>
      </c>
    </row>
    <row r="945" spans="1:11" ht="12" customHeight="1" x14ac:dyDescent="0.2">
      <c r="A945" t="s">
        <v>978</v>
      </c>
      <c r="B945" s="18">
        <v>44783</v>
      </c>
      <c r="C945" s="6" t="s">
        <v>171</v>
      </c>
      <c r="D945" s="9">
        <v>143297348</v>
      </c>
      <c r="E945" s="3">
        <v>5540246176294</v>
      </c>
      <c r="F945" s="3" t="str">
        <f>VLOOKUP(E945,'Catégorie des articles'!$A$2:$E$163,4,FALSE)</f>
        <v>CREMERIE</v>
      </c>
      <c r="G945" s="23">
        <v>44787</v>
      </c>
      <c r="H945" s="9">
        <v>1485</v>
      </c>
      <c r="I945" s="25">
        <f>IFERROR(VLOOKUP(A945,Réception!$A$2:$G$2159,7,FALSE),"0")</f>
        <v>1485</v>
      </c>
      <c r="J945">
        <f t="shared" si="28"/>
        <v>1</v>
      </c>
      <c r="K945" s="31">
        <f t="shared" si="29"/>
        <v>1</v>
      </c>
    </row>
    <row r="946" spans="1:11" ht="12" customHeight="1" x14ac:dyDescent="0.2">
      <c r="A946" t="s">
        <v>979</v>
      </c>
      <c r="B946" s="17">
        <v>44783</v>
      </c>
      <c r="C946" s="6" t="s">
        <v>171</v>
      </c>
      <c r="D946" s="7">
        <v>143297348</v>
      </c>
      <c r="E946" s="3">
        <v>5540246176295</v>
      </c>
      <c r="F946" s="3" t="str">
        <f>VLOOKUP(E946,'Catégorie des articles'!$A$2:$E$163,4,FALSE)</f>
        <v>CREMERIE</v>
      </c>
      <c r="G946" s="22">
        <v>44787</v>
      </c>
      <c r="H946" s="7">
        <v>7424</v>
      </c>
      <c r="I946" s="25">
        <f>IFERROR(VLOOKUP(A946,Réception!$A$2:$G$2159,7,FALSE),"0")</f>
        <v>7424</v>
      </c>
      <c r="J946">
        <f t="shared" si="28"/>
        <v>1</v>
      </c>
      <c r="K946" s="31">
        <f t="shared" si="29"/>
        <v>1</v>
      </c>
    </row>
    <row r="947" spans="1:11" ht="12" customHeight="1" x14ac:dyDescent="0.2">
      <c r="A947" t="s">
        <v>980</v>
      </c>
      <c r="B947" s="18">
        <v>44783</v>
      </c>
      <c r="C947" s="6" t="s">
        <v>171</v>
      </c>
      <c r="D947" s="9">
        <v>143297348</v>
      </c>
      <c r="E947" s="3">
        <v>5540246187987</v>
      </c>
      <c r="F947" s="3" t="str">
        <f>VLOOKUP(E947,'Catégorie des articles'!$A$2:$E$163,4,FALSE)</f>
        <v>CREMERIE</v>
      </c>
      <c r="G947" s="23">
        <v>44787</v>
      </c>
      <c r="H947" s="9">
        <v>4455</v>
      </c>
      <c r="I947" s="25">
        <f>IFERROR(VLOOKUP(A947,Réception!$A$2:$G$2159,7,FALSE),"0")</f>
        <v>4455</v>
      </c>
      <c r="J947">
        <f t="shared" si="28"/>
        <v>1</v>
      </c>
      <c r="K947" s="31">
        <f t="shared" si="29"/>
        <v>1</v>
      </c>
    </row>
    <row r="948" spans="1:11" ht="12" customHeight="1" x14ac:dyDescent="0.2">
      <c r="A948" t="s">
        <v>981</v>
      </c>
      <c r="B948" s="17">
        <v>44783</v>
      </c>
      <c r="C948" s="6" t="s">
        <v>171</v>
      </c>
      <c r="D948" s="7">
        <v>143297348</v>
      </c>
      <c r="E948" s="3">
        <v>5540246188200</v>
      </c>
      <c r="F948" s="3" t="str">
        <f>VLOOKUP(E948,'Catégorie des articles'!$A$2:$E$163,4,FALSE)</f>
        <v>CREMERIE</v>
      </c>
      <c r="G948" s="22">
        <v>44787</v>
      </c>
      <c r="H948" s="7">
        <v>743</v>
      </c>
      <c r="I948" s="25">
        <f>IFERROR(VLOOKUP(A948,Réception!$A$2:$G$2159,7,FALSE),"0")</f>
        <v>743</v>
      </c>
      <c r="J948">
        <f t="shared" si="28"/>
        <v>1</v>
      </c>
      <c r="K948" s="31">
        <f t="shared" si="29"/>
        <v>1</v>
      </c>
    </row>
    <row r="949" spans="1:11" ht="12" customHeight="1" x14ac:dyDescent="0.2">
      <c r="A949" t="s">
        <v>982</v>
      </c>
      <c r="B949" s="18">
        <v>44783</v>
      </c>
      <c r="C949" s="6" t="s">
        <v>171</v>
      </c>
      <c r="D949" s="9">
        <v>143297349</v>
      </c>
      <c r="E949" s="3">
        <v>5540246172978</v>
      </c>
      <c r="F949" s="3" t="str">
        <f>VLOOKUP(E949,'Catégorie des articles'!$A$2:$E$163,4,FALSE)</f>
        <v>CREMERIE</v>
      </c>
      <c r="G949" s="23">
        <v>44787</v>
      </c>
      <c r="H949" s="9">
        <v>836</v>
      </c>
      <c r="I949" s="25">
        <f>IFERROR(VLOOKUP(A949,Réception!$A$2:$G$2159,7,FALSE),"0")</f>
        <v>836</v>
      </c>
      <c r="J949">
        <f t="shared" si="28"/>
        <v>1</v>
      </c>
      <c r="K949" s="31">
        <f t="shared" si="29"/>
        <v>1</v>
      </c>
    </row>
    <row r="950" spans="1:11" ht="12" customHeight="1" x14ac:dyDescent="0.2">
      <c r="A950" t="s">
        <v>983</v>
      </c>
      <c r="B950" s="18">
        <v>44783</v>
      </c>
      <c r="C950" s="6" t="s">
        <v>171</v>
      </c>
      <c r="D950" s="9">
        <v>143297349</v>
      </c>
      <c r="E950" s="3">
        <v>5540246174174</v>
      </c>
      <c r="F950" s="3" t="str">
        <f>VLOOKUP(E950,'Catégorie des articles'!$A$2:$E$163,4,FALSE)</f>
        <v>CREMERIE</v>
      </c>
      <c r="G950" s="23">
        <v>44787</v>
      </c>
      <c r="H950" s="9">
        <v>696</v>
      </c>
      <c r="I950" s="25">
        <f>IFERROR(VLOOKUP(A950,Réception!$A$2:$G$2159,7,FALSE),"0")</f>
        <v>696</v>
      </c>
      <c r="J950">
        <f t="shared" si="28"/>
        <v>1</v>
      </c>
      <c r="K950" s="31">
        <f t="shared" si="29"/>
        <v>1</v>
      </c>
    </row>
    <row r="951" spans="1:11" ht="12" customHeight="1" x14ac:dyDescent="0.2">
      <c r="A951" t="s">
        <v>984</v>
      </c>
      <c r="B951" s="18">
        <v>44783</v>
      </c>
      <c r="C951" s="6" t="s">
        <v>171</v>
      </c>
      <c r="D951" s="9">
        <v>143297349</v>
      </c>
      <c r="E951" s="3">
        <v>5540246176699</v>
      </c>
      <c r="F951" s="3" t="str">
        <f>VLOOKUP(E951,'Catégorie des articles'!$A$2:$E$163,4,FALSE)</f>
        <v>CREMERIE</v>
      </c>
      <c r="G951" s="23">
        <v>44787</v>
      </c>
      <c r="H951" s="9">
        <v>3132</v>
      </c>
      <c r="I951" s="25">
        <f>IFERROR(VLOOKUP(A951,Réception!$A$2:$G$2159,7,FALSE),"0")</f>
        <v>3132</v>
      </c>
      <c r="J951">
        <f t="shared" si="28"/>
        <v>1</v>
      </c>
      <c r="K951" s="31">
        <f t="shared" si="29"/>
        <v>1</v>
      </c>
    </row>
    <row r="952" spans="1:11" ht="12" customHeight="1" x14ac:dyDescent="0.2">
      <c r="A952" t="s">
        <v>985</v>
      </c>
      <c r="B952" s="18">
        <v>44783</v>
      </c>
      <c r="C952" s="6" t="s">
        <v>171</v>
      </c>
      <c r="D952" s="9">
        <v>143297349</v>
      </c>
      <c r="E952" s="3">
        <v>5540246188175</v>
      </c>
      <c r="F952" s="3" t="str">
        <f>VLOOKUP(E952,'Catégorie des articles'!$A$2:$E$163,4,FALSE)</f>
        <v>CREMERIE</v>
      </c>
      <c r="G952" s="23">
        <v>44787</v>
      </c>
      <c r="H952" s="9">
        <v>232</v>
      </c>
      <c r="I952" s="25">
        <f>IFERROR(VLOOKUP(A952,Réception!$A$2:$G$2159,7,FALSE),"0")</f>
        <v>232</v>
      </c>
      <c r="J952">
        <f t="shared" si="28"/>
        <v>1</v>
      </c>
      <c r="K952" s="31">
        <f t="shared" si="29"/>
        <v>1</v>
      </c>
    </row>
    <row r="953" spans="1:11" ht="12" customHeight="1" x14ac:dyDescent="0.2">
      <c r="A953" t="s">
        <v>986</v>
      </c>
      <c r="B953" s="18">
        <v>44783</v>
      </c>
      <c r="C953" s="6" t="s">
        <v>171</v>
      </c>
      <c r="D953" s="9">
        <v>143297351</v>
      </c>
      <c r="E953" s="3">
        <v>5540246173472</v>
      </c>
      <c r="F953" s="3" t="str">
        <f>VLOOKUP(E953,'Catégorie des articles'!$A$2:$E$163,4,FALSE)</f>
        <v>CREMERIE</v>
      </c>
      <c r="G953" s="23">
        <v>44790</v>
      </c>
      <c r="H953" s="9">
        <v>418</v>
      </c>
      <c r="I953" s="25">
        <f>IFERROR(VLOOKUP(A953,Réception!$A$2:$G$2159,7,FALSE),"0")</f>
        <v>418</v>
      </c>
      <c r="J953">
        <f t="shared" si="28"/>
        <v>1</v>
      </c>
      <c r="K953" s="31">
        <f t="shared" si="29"/>
        <v>1</v>
      </c>
    </row>
    <row r="954" spans="1:11" ht="12" customHeight="1" x14ac:dyDescent="0.2">
      <c r="A954" t="s">
        <v>987</v>
      </c>
      <c r="B954" s="17">
        <v>44783</v>
      </c>
      <c r="C954" s="6" t="s">
        <v>171</v>
      </c>
      <c r="D954" s="7">
        <v>143297351</v>
      </c>
      <c r="E954" s="3">
        <v>5540246175049</v>
      </c>
      <c r="F954" s="3" t="str">
        <f>VLOOKUP(E954,'Catégorie des articles'!$A$2:$E$163,4,FALSE)</f>
        <v>CREMERIE</v>
      </c>
      <c r="G954" s="22">
        <v>44790</v>
      </c>
      <c r="H954" s="7">
        <v>279</v>
      </c>
      <c r="I954" s="25">
        <f>IFERROR(VLOOKUP(A954,Réception!$A$2:$G$2159,7,FALSE),"0")</f>
        <v>279</v>
      </c>
      <c r="J954">
        <f t="shared" si="28"/>
        <v>1</v>
      </c>
      <c r="K954" s="31">
        <f t="shared" si="29"/>
        <v>1</v>
      </c>
    </row>
    <row r="955" spans="1:11" ht="12" customHeight="1" x14ac:dyDescent="0.2">
      <c r="A955" t="s">
        <v>988</v>
      </c>
      <c r="B955" s="18">
        <v>44783</v>
      </c>
      <c r="C955" s="6" t="s">
        <v>171</v>
      </c>
      <c r="D955" s="9">
        <v>143297351</v>
      </c>
      <c r="E955" s="3">
        <v>5540246175050</v>
      </c>
      <c r="F955" s="3" t="str">
        <f>VLOOKUP(E955,'Catégorie des articles'!$A$2:$E$163,4,FALSE)</f>
        <v>CREMERIE</v>
      </c>
      <c r="G955" s="23">
        <v>44790</v>
      </c>
      <c r="H955" s="9">
        <v>279</v>
      </c>
      <c r="I955" s="25">
        <f>IFERROR(VLOOKUP(A955,Réception!$A$2:$G$2159,7,FALSE),"0")</f>
        <v>279</v>
      </c>
      <c r="J955">
        <f t="shared" si="28"/>
        <v>1</v>
      </c>
      <c r="K955" s="31">
        <f t="shared" si="29"/>
        <v>1</v>
      </c>
    </row>
    <row r="956" spans="1:11" ht="12" customHeight="1" x14ac:dyDescent="0.2">
      <c r="A956" t="s">
        <v>989</v>
      </c>
      <c r="B956" s="17">
        <v>44783</v>
      </c>
      <c r="C956" s="6" t="s">
        <v>171</v>
      </c>
      <c r="D956" s="7">
        <v>143297351</v>
      </c>
      <c r="E956" s="3">
        <v>5540246190743</v>
      </c>
      <c r="F956" s="3" t="str">
        <f>VLOOKUP(E956,'Catégorie des articles'!$A$2:$E$163,4,FALSE)</f>
        <v>CREMERIE</v>
      </c>
      <c r="G956" s="22">
        <v>44790</v>
      </c>
      <c r="H956" s="7">
        <v>418</v>
      </c>
      <c r="I956" s="25">
        <f>IFERROR(VLOOKUP(A956,Réception!$A$2:$G$2159,7,FALSE),"0")</f>
        <v>418</v>
      </c>
      <c r="J956">
        <f t="shared" si="28"/>
        <v>1</v>
      </c>
      <c r="K956" s="31">
        <f t="shared" si="29"/>
        <v>1</v>
      </c>
    </row>
    <row r="957" spans="1:11" ht="12" customHeight="1" x14ac:dyDescent="0.2">
      <c r="A957" t="s">
        <v>990</v>
      </c>
      <c r="B957" s="18">
        <v>44783</v>
      </c>
      <c r="C957" s="6" t="s">
        <v>171</v>
      </c>
      <c r="D957" s="9">
        <v>143297353</v>
      </c>
      <c r="E957" s="3">
        <v>5540246185429</v>
      </c>
      <c r="F957" s="3" t="str">
        <f>VLOOKUP(E957,'Catégorie des articles'!$A$2:$E$163,4,FALSE)</f>
        <v>CREMERIE</v>
      </c>
      <c r="G957" s="23">
        <v>44789</v>
      </c>
      <c r="H957" s="9">
        <v>140</v>
      </c>
      <c r="I957" s="25">
        <f>IFERROR(VLOOKUP(A957,Réception!$A$2:$G$2159,7,FALSE),"0")</f>
        <v>140</v>
      </c>
      <c r="J957">
        <f t="shared" si="28"/>
        <v>1</v>
      </c>
      <c r="K957" s="31">
        <f t="shared" si="29"/>
        <v>1</v>
      </c>
    </row>
    <row r="958" spans="1:11" ht="12" customHeight="1" x14ac:dyDescent="0.2">
      <c r="A958" t="s">
        <v>991</v>
      </c>
      <c r="B958" s="17">
        <v>44783</v>
      </c>
      <c r="C958" s="6" t="s">
        <v>171</v>
      </c>
      <c r="D958" s="7">
        <v>143297353</v>
      </c>
      <c r="E958" s="3">
        <v>5540246185562</v>
      </c>
      <c r="F958" s="3" t="str">
        <f>VLOOKUP(E958,'Catégorie des articles'!$A$2:$E$163,4,FALSE)</f>
        <v>CREMERIE</v>
      </c>
      <c r="G958" s="22">
        <v>44789</v>
      </c>
      <c r="H958" s="7">
        <v>140</v>
      </c>
      <c r="I958" s="25">
        <f>IFERROR(VLOOKUP(A958,Réception!$A$2:$G$2159,7,FALSE),"0")</f>
        <v>140</v>
      </c>
      <c r="J958">
        <f t="shared" si="28"/>
        <v>1</v>
      </c>
      <c r="K958" s="31">
        <f t="shared" si="29"/>
        <v>1</v>
      </c>
    </row>
    <row r="959" spans="1:11" ht="12" customHeight="1" x14ac:dyDescent="0.2">
      <c r="A959" t="s">
        <v>992</v>
      </c>
      <c r="B959" s="17">
        <v>44783</v>
      </c>
      <c r="C959" s="6" t="s">
        <v>171</v>
      </c>
      <c r="D959" s="7">
        <v>143297362</v>
      </c>
      <c r="E959" s="3">
        <v>5540246194330</v>
      </c>
      <c r="F959" s="3" t="str">
        <f>VLOOKUP(E959,'Catégorie des articles'!$A$2:$E$163,4,FALSE)</f>
        <v>MIX LEGUMES</v>
      </c>
      <c r="G959" s="22">
        <v>44791</v>
      </c>
      <c r="H959" s="7">
        <v>4585</v>
      </c>
      <c r="I959" s="25">
        <f>IFERROR(VLOOKUP(A959,Réception!$A$2:$G$2159,7,FALSE),"0")</f>
        <v>4585</v>
      </c>
      <c r="J959">
        <f t="shared" si="28"/>
        <v>1</v>
      </c>
      <c r="K959" s="31">
        <f t="shared" si="29"/>
        <v>1</v>
      </c>
    </row>
    <row r="960" spans="1:11" ht="12" customHeight="1" x14ac:dyDescent="0.2">
      <c r="A960" t="s">
        <v>993</v>
      </c>
      <c r="B960" s="17">
        <v>44784</v>
      </c>
      <c r="C960" s="6" t="s">
        <v>171</v>
      </c>
      <c r="D960" s="7">
        <v>143297375</v>
      </c>
      <c r="E960" s="3">
        <v>5540246172539</v>
      </c>
      <c r="F960" s="3" t="str">
        <f>VLOOKUP(E960,'Catégorie des articles'!$A$2:$E$163,4,FALSE)</f>
        <v>CREMERIE</v>
      </c>
      <c r="G960" s="22">
        <v>44788</v>
      </c>
      <c r="H960" s="7">
        <v>24</v>
      </c>
      <c r="I960" s="25">
        <f>IFERROR(VLOOKUP(A960,Réception!$A$2:$G$2159,7,FALSE),"0")</f>
        <v>24</v>
      </c>
      <c r="J960">
        <f t="shared" si="28"/>
        <v>1</v>
      </c>
      <c r="K960" s="31">
        <f t="shared" si="29"/>
        <v>1</v>
      </c>
    </row>
    <row r="961" spans="1:11" ht="12" customHeight="1" x14ac:dyDescent="0.2">
      <c r="A961" t="s">
        <v>994</v>
      </c>
      <c r="B961" s="18">
        <v>44784</v>
      </c>
      <c r="C961" s="6" t="s">
        <v>171</v>
      </c>
      <c r="D961" s="9">
        <v>143297375</v>
      </c>
      <c r="E961" s="3">
        <v>5540246172978</v>
      </c>
      <c r="F961" s="3" t="str">
        <f>VLOOKUP(E961,'Catégorie des articles'!$A$2:$E$163,4,FALSE)</f>
        <v>CREMERIE</v>
      </c>
      <c r="G961" s="23">
        <v>44788</v>
      </c>
      <c r="H961" s="9">
        <v>836</v>
      </c>
      <c r="I961" s="25">
        <f>IFERROR(VLOOKUP(A961,Réception!$A$2:$G$2159,7,FALSE),"0")</f>
        <v>836</v>
      </c>
      <c r="J961">
        <f t="shared" si="28"/>
        <v>1</v>
      </c>
      <c r="K961" s="31">
        <f t="shared" si="29"/>
        <v>1</v>
      </c>
    </row>
    <row r="962" spans="1:11" ht="12" customHeight="1" x14ac:dyDescent="0.2">
      <c r="A962" t="s">
        <v>995</v>
      </c>
      <c r="B962" s="17">
        <v>44784</v>
      </c>
      <c r="C962" s="6" t="s">
        <v>171</v>
      </c>
      <c r="D962" s="7">
        <v>143297375</v>
      </c>
      <c r="E962" s="3">
        <v>5540246174174</v>
      </c>
      <c r="F962" s="3" t="str">
        <f>VLOOKUP(E962,'Catégorie des articles'!$A$2:$E$163,4,FALSE)</f>
        <v>CREMERIE</v>
      </c>
      <c r="G962" s="22">
        <v>44788</v>
      </c>
      <c r="H962" s="7">
        <v>232</v>
      </c>
      <c r="I962" s="25">
        <f>IFERROR(VLOOKUP(A962,Réception!$A$2:$G$2159,7,FALSE),"0")</f>
        <v>232</v>
      </c>
      <c r="J962">
        <f t="shared" si="28"/>
        <v>1</v>
      </c>
      <c r="K962" s="31">
        <f t="shared" si="29"/>
        <v>1</v>
      </c>
    </row>
    <row r="963" spans="1:11" ht="12" customHeight="1" x14ac:dyDescent="0.2">
      <c r="A963" t="s">
        <v>996</v>
      </c>
      <c r="B963" s="17">
        <v>44784</v>
      </c>
      <c r="C963" s="6" t="s">
        <v>171</v>
      </c>
      <c r="D963" s="7">
        <v>143297375</v>
      </c>
      <c r="E963" s="3">
        <v>5540246176699</v>
      </c>
      <c r="F963" s="3" t="str">
        <f>VLOOKUP(E963,'Catégorie des articles'!$A$2:$E$163,4,FALSE)</f>
        <v>CREMERIE</v>
      </c>
      <c r="G963" s="22">
        <v>44788</v>
      </c>
      <c r="H963" s="7">
        <v>2088</v>
      </c>
      <c r="I963" s="25">
        <f>IFERROR(VLOOKUP(A963,Réception!$A$2:$G$2159,7,FALSE),"0")</f>
        <v>2088</v>
      </c>
      <c r="J963">
        <f t="shared" ref="J963:J1026" si="30">I963/H963</f>
        <v>1</v>
      </c>
      <c r="K963" s="31">
        <f t="shared" ref="K963:K1026" si="31">J963</f>
        <v>1</v>
      </c>
    </row>
    <row r="964" spans="1:11" ht="12" customHeight="1" x14ac:dyDescent="0.2">
      <c r="A964" t="s">
        <v>997</v>
      </c>
      <c r="B964" s="18">
        <v>44784</v>
      </c>
      <c r="C964" s="6" t="s">
        <v>171</v>
      </c>
      <c r="D964" s="9">
        <v>143297376</v>
      </c>
      <c r="E964" s="3">
        <v>5540246171933</v>
      </c>
      <c r="F964" s="3" t="str">
        <f>VLOOKUP(E964,'Catégorie des articles'!$A$2:$E$163,4,FALSE)</f>
        <v>CREMERIE</v>
      </c>
      <c r="G964" s="23">
        <v>44788</v>
      </c>
      <c r="H964" s="9">
        <v>1114</v>
      </c>
      <c r="I964" s="25">
        <f>IFERROR(VLOOKUP(A964,Réception!$A$2:$G$2159,7,FALSE),"0")</f>
        <v>1114</v>
      </c>
      <c r="J964">
        <f t="shared" si="30"/>
        <v>1</v>
      </c>
      <c r="K964" s="31">
        <f t="shared" si="31"/>
        <v>1</v>
      </c>
    </row>
    <row r="965" spans="1:11" ht="12" customHeight="1" x14ac:dyDescent="0.2">
      <c r="A965" t="s">
        <v>998</v>
      </c>
      <c r="B965" s="17">
        <v>44784</v>
      </c>
      <c r="C965" s="6" t="s">
        <v>171</v>
      </c>
      <c r="D965" s="7">
        <v>143297376</v>
      </c>
      <c r="E965" s="3">
        <v>5540246176295</v>
      </c>
      <c r="F965" s="3" t="str">
        <f>VLOOKUP(E965,'Catégorie des articles'!$A$2:$E$163,4,FALSE)</f>
        <v>CREMERIE</v>
      </c>
      <c r="G965" s="22">
        <v>44788</v>
      </c>
      <c r="H965" s="7">
        <v>4455</v>
      </c>
      <c r="I965" s="25">
        <f>IFERROR(VLOOKUP(A965,Réception!$A$2:$G$2159,7,FALSE),"0")</f>
        <v>4455</v>
      </c>
      <c r="J965">
        <f t="shared" si="30"/>
        <v>1</v>
      </c>
      <c r="K965" s="31">
        <f t="shared" si="31"/>
        <v>1</v>
      </c>
    </row>
    <row r="966" spans="1:11" ht="12" customHeight="1" x14ac:dyDescent="0.2">
      <c r="A966" t="s">
        <v>999</v>
      </c>
      <c r="B966" s="18">
        <v>44784</v>
      </c>
      <c r="C966" s="6" t="s">
        <v>171</v>
      </c>
      <c r="D966" s="9">
        <v>143297376</v>
      </c>
      <c r="E966" s="3">
        <v>5540246188200</v>
      </c>
      <c r="F966" s="3" t="str">
        <f>VLOOKUP(E966,'Catégorie des articles'!$A$2:$E$163,4,FALSE)</f>
        <v>CREMERIE</v>
      </c>
      <c r="G966" s="23">
        <v>44788</v>
      </c>
      <c r="H966" s="9">
        <v>743</v>
      </c>
      <c r="I966" s="25">
        <f>IFERROR(VLOOKUP(A966,Réception!$A$2:$G$2159,7,FALSE),"0")</f>
        <v>743</v>
      </c>
      <c r="J966">
        <f t="shared" si="30"/>
        <v>1</v>
      </c>
      <c r="K966" s="31">
        <f t="shared" si="31"/>
        <v>1</v>
      </c>
    </row>
    <row r="967" spans="1:11" ht="12" customHeight="1" x14ac:dyDescent="0.2">
      <c r="A967" t="s">
        <v>1000</v>
      </c>
      <c r="B967" s="18">
        <v>44784</v>
      </c>
      <c r="C967" s="6" t="s">
        <v>171</v>
      </c>
      <c r="D967" s="9">
        <v>143297384</v>
      </c>
      <c r="E967" s="3">
        <v>5540246183547</v>
      </c>
      <c r="F967" s="3" t="str">
        <f>VLOOKUP(E967,'Catégorie des articles'!$A$2:$E$163,4,FALSE)</f>
        <v>VOLAILLE</v>
      </c>
      <c r="G967" s="23">
        <v>44797</v>
      </c>
      <c r="H967" s="9">
        <v>5568</v>
      </c>
      <c r="I967" s="25">
        <f>IFERROR(VLOOKUP(A967,Réception!$A$2:$G$2159,7,FALSE),"0")</f>
        <v>5568</v>
      </c>
      <c r="J967">
        <f t="shared" si="30"/>
        <v>1</v>
      </c>
      <c r="K967" s="31">
        <f t="shared" si="31"/>
        <v>1</v>
      </c>
    </row>
    <row r="968" spans="1:11" ht="12" customHeight="1" x14ac:dyDescent="0.2">
      <c r="A968" t="s">
        <v>1001</v>
      </c>
      <c r="B968" s="17">
        <v>44784</v>
      </c>
      <c r="C968" s="6" t="s">
        <v>171</v>
      </c>
      <c r="D968" s="7">
        <v>143297384</v>
      </c>
      <c r="E968" s="3">
        <v>5540246185278</v>
      </c>
      <c r="F968" s="3" t="str">
        <f>VLOOKUP(E968,'Catégorie des articles'!$A$2:$E$163,4,FALSE)</f>
        <v>VOLAILLE</v>
      </c>
      <c r="G968" s="22">
        <v>44797</v>
      </c>
      <c r="H968" s="7">
        <v>2239</v>
      </c>
      <c r="I968" s="25">
        <f>IFERROR(VLOOKUP(A968,Réception!$A$2:$G$2159,7,FALSE),"0")</f>
        <v>2239</v>
      </c>
      <c r="J968">
        <f t="shared" si="30"/>
        <v>1</v>
      </c>
      <c r="K968" s="31">
        <f t="shared" si="31"/>
        <v>1</v>
      </c>
    </row>
    <row r="969" spans="1:11" ht="12" customHeight="1" x14ac:dyDescent="0.2">
      <c r="A969" t="s">
        <v>1002</v>
      </c>
      <c r="B969" s="17">
        <v>44784</v>
      </c>
      <c r="C969" s="6" t="s">
        <v>171</v>
      </c>
      <c r="D969" s="7">
        <v>143297385</v>
      </c>
      <c r="E969" s="3">
        <v>5540246171759</v>
      </c>
      <c r="F969" s="3" t="str">
        <f>VLOOKUP(E969,'Catégorie des articles'!$A$2:$E$163,4,FALSE)</f>
        <v>MIX LEGUMES</v>
      </c>
      <c r="G969" s="22">
        <v>44790</v>
      </c>
      <c r="H969" s="7">
        <v>1253</v>
      </c>
      <c r="I969" s="25">
        <f>IFERROR(VLOOKUP(A969,Réception!$A$2:$G$2159,7,FALSE),"0")</f>
        <v>1253</v>
      </c>
      <c r="J969">
        <f t="shared" si="30"/>
        <v>1</v>
      </c>
      <c r="K969" s="31">
        <f t="shared" si="31"/>
        <v>1</v>
      </c>
    </row>
    <row r="970" spans="1:11" ht="12" customHeight="1" x14ac:dyDescent="0.2">
      <c r="A970" t="s">
        <v>1003</v>
      </c>
      <c r="B970" s="18">
        <v>44784</v>
      </c>
      <c r="C970" s="6" t="s">
        <v>171</v>
      </c>
      <c r="D970" s="9">
        <v>143297385</v>
      </c>
      <c r="E970" s="3">
        <v>5540246177133</v>
      </c>
      <c r="F970" s="3" t="str">
        <f>VLOOKUP(E970,'Catégorie des articles'!$A$2:$E$163,4,FALSE)</f>
        <v>MIX LEGUMES</v>
      </c>
      <c r="G970" s="23">
        <v>44790</v>
      </c>
      <c r="H970" s="9">
        <v>3341</v>
      </c>
      <c r="I970" s="25">
        <f>IFERROR(VLOOKUP(A970,Réception!$A$2:$G$2159,7,FALSE),"0")</f>
        <v>3341</v>
      </c>
      <c r="J970">
        <f t="shared" si="30"/>
        <v>1</v>
      </c>
      <c r="K970" s="31">
        <f t="shared" si="31"/>
        <v>1</v>
      </c>
    </row>
    <row r="971" spans="1:11" ht="12" customHeight="1" x14ac:dyDescent="0.2">
      <c r="A971" t="s">
        <v>1004</v>
      </c>
      <c r="B971" s="17">
        <v>44784</v>
      </c>
      <c r="C971" s="6" t="s">
        <v>171</v>
      </c>
      <c r="D971" s="7">
        <v>143297385</v>
      </c>
      <c r="E971" s="3">
        <v>5540246192148</v>
      </c>
      <c r="F971" s="3" t="str">
        <f>VLOOKUP(E971,'Catégorie des articles'!$A$2:$E$163,4,FALSE)</f>
        <v>MIX LEGUMES</v>
      </c>
      <c r="G971" s="22">
        <v>44790</v>
      </c>
      <c r="H971" s="7">
        <v>27840</v>
      </c>
      <c r="I971" s="25">
        <f>IFERROR(VLOOKUP(A971,Réception!$A$2:$G$2159,7,FALSE),"0")</f>
        <v>27840</v>
      </c>
      <c r="J971">
        <f t="shared" si="30"/>
        <v>1</v>
      </c>
      <c r="K971" s="31">
        <f t="shared" si="31"/>
        <v>1</v>
      </c>
    </row>
    <row r="972" spans="1:11" ht="12" customHeight="1" x14ac:dyDescent="0.2">
      <c r="A972" t="s">
        <v>2257</v>
      </c>
      <c r="B972" s="17">
        <v>44784</v>
      </c>
      <c r="C972" s="6" t="s">
        <v>172</v>
      </c>
      <c r="D972" s="7">
        <v>143297387</v>
      </c>
      <c r="E972" s="3">
        <v>5540246194790</v>
      </c>
      <c r="F972" s="3" t="str">
        <f>VLOOKUP(E972,'Catégorie des articles'!$A$2:$E$163,4,FALSE)</f>
        <v>MIX LEGUMES</v>
      </c>
      <c r="G972" s="22">
        <v>44812</v>
      </c>
      <c r="H972" s="7">
        <v>2631</v>
      </c>
      <c r="I972" s="25">
        <f>IFERROR(VLOOKUP(A972,Réception!$A$2:$G$2159,7,FALSE),"0")</f>
        <v>2631</v>
      </c>
      <c r="J972">
        <f t="shared" si="30"/>
        <v>1</v>
      </c>
      <c r="K972" s="31">
        <f t="shared" si="31"/>
        <v>1</v>
      </c>
    </row>
    <row r="973" spans="1:11" ht="12" customHeight="1" x14ac:dyDescent="0.2">
      <c r="A973" t="s">
        <v>1005</v>
      </c>
      <c r="B973" s="17">
        <v>44784</v>
      </c>
      <c r="C973" s="6" t="s">
        <v>171</v>
      </c>
      <c r="D973" s="7">
        <v>143297394</v>
      </c>
      <c r="E973" s="3">
        <v>5540246194632</v>
      </c>
      <c r="F973" s="3" t="str">
        <f>VLOOKUP(E973,'Catégorie des articles'!$A$2:$E$163,4,FALSE)</f>
        <v>BOULANGERIE</v>
      </c>
      <c r="G973" s="22">
        <v>44794</v>
      </c>
      <c r="H973" s="7">
        <v>836</v>
      </c>
      <c r="I973" s="25">
        <f>IFERROR(VLOOKUP(A973,Réception!$A$2:$G$2159,7,FALSE),"0")</f>
        <v>836</v>
      </c>
      <c r="J973">
        <f t="shared" si="30"/>
        <v>1</v>
      </c>
      <c r="K973" s="31">
        <f t="shared" si="31"/>
        <v>1</v>
      </c>
    </row>
    <row r="974" spans="1:11" ht="12" customHeight="1" x14ac:dyDescent="0.2">
      <c r="A974" t="s">
        <v>1006</v>
      </c>
      <c r="B974" s="18">
        <v>44784</v>
      </c>
      <c r="C974" s="6" t="s">
        <v>171</v>
      </c>
      <c r="D974" s="9">
        <v>143297395</v>
      </c>
      <c r="E974" s="3">
        <v>5540246177376</v>
      </c>
      <c r="F974" s="3" t="str">
        <f>VLOOKUP(E974,'Catégorie des articles'!$A$2:$E$163,4,FALSE)</f>
        <v>BOULANGERIE</v>
      </c>
      <c r="G974" s="23">
        <v>44803</v>
      </c>
      <c r="H974" s="9">
        <v>1420</v>
      </c>
      <c r="I974" s="25">
        <f>IFERROR(VLOOKUP(A974,Réception!$A$2:$G$2159,7,FALSE),"0")</f>
        <v>1337</v>
      </c>
      <c r="J974">
        <f t="shared" si="30"/>
        <v>0.94154929577464785</v>
      </c>
      <c r="K974" s="31">
        <f t="shared" si="31"/>
        <v>0.94154929577464785</v>
      </c>
    </row>
    <row r="975" spans="1:11" ht="12" customHeight="1" x14ac:dyDescent="0.2">
      <c r="A975" t="s">
        <v>1007</v>
      </c>
      <c r="B975" s="18">
        <v>44784</v>
      </c>
      <c r="C975" s="6" t="s">
        <v>171</v>
      </c>
      <c r="D975" s="9">
        <v>143297398</v>
      </c>
      <c r="E975" s="3">
        <v>5540246194467</v>
      </c>
      <c r="F975" s="3" t="str">
        <f>VLOOKUP(E975,'Catégorie des articles'!$A$2:$E$163,4,FALSE)</f>
        <v>BOULANGERIE</v>
      </c>
      <c r="G975" s="23">
        <v>44801</v>
      </c>
      <c r="H975" s="9">
        <v>17818</v>
      </c>
      <c r="I975" s="25">
        <f>IFERROR(VLOOKUP(A975,Réception!$A$2:$G$2159,7,FALSE),"0")</f>
        <v>17818</v>
      </c>
      <c r="J975">
        <f t="shared" si="30"/>
        <v>1</v>
      </c>
      <c r="K975" s="31">
        <f t="shared" si="31"/>
        <v>1</v>
      </c>
    </row>
    <row r="976" spans="1:11" ht="12" customHeight="1" x14ac:dyDescent="0.2">
      <c r="A976" t="s">
        <v>1008</v>
      </c>
      <c r="B976" s="17">
        <v>44784</v>
      </c>
      <c r="C976" s="6" t="s">
        <v>171</v>
      </c>
      <c r="D976" s="7">
        <v>143297399</v>
      </c>
      <c r="E976" s="3">
        <v>5540246191596</v>
      </c>
      <c r="F976" s="3" t="str">
        <f>VLOOKUP(E976,'Catégorie des articles'!$A$2:$E$163,4,FALSE)</f>
        <v>BOULANGERIE</v>
      </c>
      <c r="G976" s="22">
        <v>44803</v>
      </c>
      <c r="H976" s="7">
        <v>149</v>
      </c>
      <c r="I976" s="25">
        <f>IFERROR(VLOOKUP(A976,Réception!$A$2:$G$2159,7,FALSE),"0")</f>
        <v>149</v>
      </c>
      <c r="J976">
        <f t="shared" si="30"/>
        <v>1</v>
      </c>
      <c r="K976" s="31">
        <f t="shared" si="31"/>
        <v>1</v>
      </c>
    </row>
    <row r="977" spans="1:11" ht="12" customHeight="1" x14ac:dyDescent="0.2">
      <c r="A977" t="s">
        <v>1009</v>
      </c>
      <c r="B977" s="17">
        <v>44787</v>
      </c>
      <c r="C977" s="6" t="s">
        <v>171</v>
      </c>
      <c r="D977" s="7">
        <v>143307413</v>
      </c>
      <c r="E977" s="3">
        <v>5540246174174</v>
      </c>
      <c r="F977" s="3" t="str">
        <f>VLOOKUP(E977,'Catégorie des articles'!$A$2:$E$163,4,FALSE)</f>
        <v>CREMERIE</v>
      </c>
      <c r="G977" s="22">
        <v>44789</v>
      </c>
      <c r="H977" s="7">
        <v>232</v>
      </c>
      <c r="I977" s="25">
        <f>IFERROR(VLOOKUP(A977,Réception!$A$2:$G$2159,7,FALSE),"0")</f>
        <v>232</v>
      </c>
      <c r="J977">
        <f t="shared" si="30"/>
        <v>1</v>
      </c>
      <c r="K977" s="31">
        <f t="shared" si="31"/>
        <v>1</v>
      </c>
    </row>
    <row r="978" spans="1:11" ht="12" customHeight="1" x14ac:dyDescent="0.2">
      <c r="A978" t="s">
        <v>1010</v>
      </c>
      <c r="B978" s="18">
        <v>44787</v>
      </c>
      <c r="C978" s="6" t="s">
        <v>171</v>
      </c>
      <c r="D978" s="9">
        <v>143307413</v>
      </c>
      <c r="E978" s="3">
        <v>5540246176699</v>
      </c>
      <c r="F978" s="3" t="str">
        <f>VLOOKUP(E978,'Catégorie des articles'!$A$2:$E$163,4,FALSE)</f>
        <v>CREMERIE</v>
      </c>
      <c r="G978" s="23">
        <v>44789</v>
      </c>
      <c r="H978" s="9">
        <v>3132</v>
      </c>
      <c r="I978" s="25">
        <f>IFERROR(VLOOKUP(A978,Réception!$A$2:$G$2159,7,FALSE),"0")</f>
        <v>3132</v>
      </c>
      <c r="J978">
        <f t="shared" si="30"/>
        <v>1</v>
      </c>
      <c r="K978" s="31">
        <f t="shared" si="31"/>
        <v>1</v>
      </c>
    </row>
    <row r="979" spans="1:11" ht="12" customHeight="1" x14ac:dyDescent="0.2">
      <c r="A979" t="s">
        <v>1011</v>
      </c>
      <c r="B979" s="17">
        <v>44787</v>
      </c>
      <c r="C979" s="6" t="s">
        <v>171</v>
      </c>
      <c r="D979" s="7">
        <v>143307414</v>
      </c>
      <c r="E979" s="3">
        <v>5540246171933</v>
      </c>
      <c r="F979" s="3" t="str">
        <f>VLOOKUP(E979,'Catégorie des articles'!$A$2:$E$163,4,FALSE)</f>
        <v>CREMERIE</v>
      </c>
      <c r="G979" s="22">
        <v>44789</v>
      </c>
      <c r="H979" s="7">
        <v>557</v>
      </c>
      <c r="I979" s="25">
        <f>IFERROR(VLOOKUP(A979,Réception!$A$2:$G$2159,7,FALSE),"0")</f>
        <v>557</v>
      </c>
      <c r="J979">
        <f t="shared" si="30"/>
        <v>1</v>
      </c>
      <c r="K979" s="31">
        <f t="shared" si="31"/>
        <v>1</v>
      </c>
    </row>
    <row r="980" spans="1:11" ht="12" customHeight="1" x14ac:dyDescent="0.2">
      <c r="A980" t="s">
        <v>2258</v>
      </c>
      <c r="B980" s="18">
        <v>44787</v>
      </c>
      <c r="C980" s="6" t="s">
        <v>173</v>
      </c>
      <c r="D980" s="9">
        <v>143307424</v>
      </c>
      <c r="E980" s="3">
        <v>5540246187995</v>
      </c>
      <c r="F980" s="3" t="str">
        <f>VLOOKUP(E980,'Catégorie des articles'!$A$2:$E$163,4,FALSE)</f>
        <v>EMBALLAGES</v>
      </c>
      <c r="G980" s="23">
        <v>44843</v>
      </c>
      <c r="H980" s="9">
        <v>1170</v>
      </c>
      <c r="I980" s="25">
        <f>IFERROR(VLOOKUP(A980,Réception!$A$2:$G$2159,7,FALSE),"0")</f>
        <v>1170</v>
      </c>
      <c r="J980">
        <f t="shared" si="30"/>
        <v>1</v>
      </c>
      <c r="K980" s="31">
        <f t="shared" si="31"/>
        <v>1</v>
      </c>
    </row>
    <row r="981" spans="1:11" ht="12" customHeight="1" x14ac:dyDescent="0.2">
      <c r="A981" t="s">
        <v>2259</v>
      </c>
      <c r="B981" s="17">
        <v>44787</v>
      </c>
      <c r="C981" s="6" t="s">
        <v>173</v>
      </c>
      <c r="D981" s="7">
        <v>143307424</v>
      </c>
      <c r="E981" s="3">
        <v>5540246187997</v>
      </c>
      <c r="F981" s="3" t="str">
        <f>VLOOKUP(E981,'Catégorie des articles'!$A$2:$E$163,4,FALSE)</f>
        <v>EMBALLAGES</v>
      </c>
      <c r="G981" s="22">
        <v>44843</v>
      </c>
      <c r="H981" s="7">
        <v>376</v>
      </c>
      <c r="I981" s="25">
        <f>IFERROR(VLOOKUP(A981,Réception!$A$2:$G$2159,7,FALSE),"0")</f>
        <v>376</v>
      </c>
      <c r="J981">
        <f t="shared" si="30"/>
        <v>1</v>
      </c>
      <c r="K981" s="31">
        <f t="shared" si="31"/>
        <v>1</v>
      </c>
    </row>
    <row r="982" spans="1:11" ht="12" customHeight="1" x14ac:dyDescent="0.2">
      <c r="A982" t="s">
        <v>2260</v>
      </c>
      <c r="B982" s="18">
        <v>44787</v>
      </c>
      <c r="C982" s="6" t="s">
        <v>173</v>
      </c>
      <c r="D982" s="9">
        <v>143307424</v>
      </c>
      <c r="E982" s="3">
        <v>5540246187998</v>
      </c>
      <c r="F982" s="3" t="str">
        <f>VLOOKUP(E982,'Catégorie des articles'!$A$2:$E$163,4,FALSE)</f>
        <v>EMBALLAGES</v>
      </c>
      <c r="G982" s="23">
        <v>44843</v>
      </c>
      <c r="H982" s="9">
        <v>627</v>
      </c>
      <c r="I982" s="25">
        <f>IFERROR(VLOOKUP(A982,Réception!$A$2:$G$2159,7,FALSE),"0")</f>
        <v>627</v>
      </c>
      <c r="J982">
        <f t="shared" si="30"/>
        <v>1</v>
      </c>
      <c r="K982" s="31">
        <f t="shared" si="31"/>
        <v>1</v>
      </c>
    </row>
    <row r="983" spans="1:11" ht="12" customHeight="1" x14ac:dyDescent="0.2">
      <c r="A983" t="s">
        <v>1012</v>
      </c>
      <c r="B983" s="17">
        <v>44788</v>
      </c>
      <c r="C983" s="6" t="s">
        <v>171</v>
      </c>
      <c r="D983" s="7">
        <v>143307434</v>
      </c>
      <c r="E983" s="3">
        <v>5540246176295</v>
      </c>
      <c r="F983" s="3" t="str">
        <f>VLOOKUP(E983,'Catégorie des articles'!$A$2:$E$163,4,FALSE)</f>
        <v>CREMERIE</v>
      </c>
      <c r="G983" s="22">
        <v>44790</v>
      </c>
      <c r="H983" s="7">
        <v>4455</v>
      </c>
      <c r="I983" s="25">
        <f>IFERROR(VLOOKUP(A983,Réception!$A$2:$G$2159,7,FALSE),"0")</f>
        <v>4455</v>
      </c>
      <c r="J983">
        <f t="shared" si="30"/>
        <v>1</v>
      </c>
      <c r="K983" s="31">
        <f t="shared" si="31"/>
        <v>1</v>
      </c>
    </row>
    <row r="984" spans="1:11" ht="12" customHeight="1" x14ac:dyDescent="0.2">
      <c r="A984" t="s">
        <v>1013</v>
      </c>
      <c r="B984" s="18">
        <v>44788</v>
      </c>
      <c r="C984" s="6" t="s">
        <v>171</v>
      </c>
      <c r="D984" s="9">
        <v>143307435</v>
      </c>
      <c r="E984" s="3">
        <v>5540246172978</v>
      </c>
      <c r="F984" s="3" t="str">
        <f>VLOOKUP(E984,'Catégorie des articles'!$A$2:$E$163,4,FALSE)</f>
        <v>CREMERIE</v>
      </c>
      <c r="G984" s="23">
        <v>44790</v>
      </c>
      <c r="H984" s="9">
        <v>836</v>
      </c>
      <c r="I984" s="25">
        <f>IFERROR(VLOOKUP(A984,Réception!$A$2:$G$2159,7,FALSE),"0")</f>
        <v>836</v>
      </c>
      <c r="J984">
        <f t="shared" si="30"/>
        <v>1</v>
      </c>
      <c r="K984" s="31">
        <f t="shared" si="31"/>
        <v>1</v>
      </c>
    </row>
    <row r="985" spans="1:11" ht="12" customHeight="1" x14ac:dyDescent="0.2">
      <c r="A985" t="s">
        <v>1014</v>
      </c>
      <c r="B985" s="18">
        <v>44788</v>
      </c>
      <c r="C985" s="6" t="s">
        <v>171</v>
      </c>
      <c r="D985" s="9">
        <v>143307435</v>
      </c>
      <c r="E985" s="3">
        <v>5540246176699</v>
      </c>
      <c r="F985" s="3" t="str">
        <f>VLOOKUP(E985,'Catégorie des articles'!$A$2:$E$163,4,FALSE)</f>
        <v>CREMERIE</v>
      </c>
      <c r="G985" s="23">
        <v>44790</v>
      </c>
      <c r="H985" s="9">
        <v>2088</v>
      </c>
      <c r="I985" s="25">
        <f>IFERROR(VLOOKUP(A985,Réception!$A$2:$G$2159,7,FALSE),"0")</f>
        <v>2088</v>
      </c>
      <c r="J985">
        <f t="shared" si="30"/>
        <v>1</v>
      </c>
      <c r="K985" s="31">
        <f t="shared" si="31"/>
        <v>1</v>
      </c>
    </row>
    <row r="986" spans="1:11" ht="12" customHeight="1" x14ac:dyDescent="0.2">
      <c r="A986" t="s">
        <v>1015</v>
      </c>
      <c r="B986" s="17">
        <v>44788</v>
      </c>
      <c r="C986" s="6" t="s">
        <v>171</v>
      </c>
      <c r="D986" s="7">
        <v>143307435</v>
      </c>
      <c r="E986" s="3">
        <v>5540246192102</v>
      </c>
      <c r="F986" s="3" t="str">
        <f>VLOOKUP(E986,'Catégorie des articles'!$A$2:$E$163,4,FALSE)</f>
        <v>CREMERIE</v>
      </c>
      <c r="G986" s="22">
        <v>44790</v>
      </c>
      <c r="H986" s="7">
        <v>2005</v>
      </c>
      <c r="I986" s="25">
        <f>IFERROR(VLOOKUP(A986,Réception!$A$2:$G$2159,7,FALSE),"0")</f>
        <v>2005</v>
      </c>
      <c r="J986">
        <f t="shared" si="30"/>
        <v>1</v>
      </c>
      <c r="K986" s="31">
        <f t="shared" si="31"/>
        <v>1</v>
      </c>
    </row>
    <row r="987" spans="1:11" ht="12" customHeight="1" x14ac:dyDescent="0.2">
      <c r="A987" t="s">
        <v>1016</v>
      </c>
      <c r="B987" s="18">
        <v>44788</v>
      </c>
      <c r="C987" s="6" t="s">
        <v>171</v>
      </c>
      <c r="D987" s="9">
        <v>143307439</v>
      </c>
      <c r="E987" s="3">
        <v>5540246188224</v>
      </c>
      <c r="F987" s="3" t="str">
        <f>VLOOKUP(E987,'Catégorie des articles'!$A$2:$E$163,4,FALSE)</f>
        <v>VOLAILLE</v>
      </c>
      <c r="G987" s="23">
        <v>44796</v>
      </c>
      <c r="H987" s="9">
        <v>1207</v>
      </c>
      <c r="I987" s="25">
        <f>IFERROR(VLOOKUP(A987,Réception!$A$2:$G$2159,7,FALSE),"0")</f>
        <v>1207</v>
      </c>
      <c r="J987">
        <f t="shared" si="30"/>
        <v>1</v>
      </c>
      <c r="K987" s="31">
        <f t="shared" si="31"/>
        <v>1</v>
      </c>
    </row>
    <row r="988" spans="1:11" ht="12" customHeight="1" x14ac:dyDescent="0.2">
      <c r="A988" t="s">
        <v>1017</v>
      </c>
      <c r="B988" s="17">
        <v>44788</v>
      </c>
      <c r="C988" s="6" t="s">
        <v>171</v>
      </c>
      <c r="D988" s="7">
        <v>143307440</v>
      </c>
      <c r="E988" s="3">
        <v>5540246193878</v>
      </c>
      <c r="F988" s="3" t="str">
        <f>VLOOKUP(E988,'Catégorie des articles'!$A$2:$E$163,4,FALSE)</f>
        <v>VOLAILLE</v>
      </c>
      <c r="G988" s="22">
        <v>44804</v>
      </c>
      <c r="H988" s="7">
        <v>6682</v>
      </c>
      <c r="I988" s="25" t="str">
        <f>IFERROR(VLOOKUP(A988,Réception!$A$2:$G$2159,7,FALSE),"0")</f>
        <v>0</v>
      </c>
      <c r="J988">
        <f t="shared" si="30"/>
        <v>0</v>
      </c>
      <c r="K988" s="31">
        <f t="shared" si="31"/>
        <v>0</v>
      </c>
    </row>
    <row r="989" spans="1:11" ht="12" customHeight="1" x14ac:dyDescent="0.2">
      <c r="A989" t="s">
        <v>1018</v>
      </c>
      <c r="B989" s="17">
        <v>44788</v>
      </c>
      <c r="C989" s="6" t="s">
        <v>171</v>
      </c>
      <c r="D989" s="7">
        <v>143307441</v>
      </c>
      <c r="E989" s="3">
        <v>5540246171759</v>
      </c>
      <c r="F989" s="3" t="str">
        <f>VLOOKUP(E989,'Catégorie des articles'!$A$2:$E$163,4,FALSE)</f>
        <v>MIX LEGUMES</v>
      </c>
      <c r="G989" s="22">
        <v>44796</v>
      </c>
      <c r="H989" s="7">
        <v>2506</v>
      </c>
      <c r="I989" s="25">
        <f>IFERROR(VLOOKUP(A989,Réception!$A$2:$G$2159,7,FALSE),"0")</f>
        <v>2506</v>
      </c>
      <c r="J989">
        <f t="shared" si="30"/>
        <v>1</v>
      </c>
      <c r="K989" s="31">
        <f t="shared" si="31"/>
        <v>1</v>
      </c>
    </row>
    <row r="990" spans="1:11" ht="12" customHeight="1" x14ac:dyDescent="0.2">
      <c r="A990" t="s">
        <v>1019</v>
      </c>
      <c r="B990" s="18">
        <v>44788</v>
      </c>
      <c r="C990" s="6" t="s">
        <v>171</v>
      </c>
      <c r="D990" s="9">
        <v>143307441</v>
      </c>
      <c r="E990" s="3">
        <v>5540246177133</v>
      </c>
      <c r="F990" s="3" t="str">
        <f>VLOOKUP(E990,'Catégorie des articles'!$A$2:$E$163,4,FALSE)</f>
        <v>MIX LEGUMES</v>
      </c>
      <c r="G990" s="23">
        <v>44796</v>
      </c>
      <c r="H990" s="9">
        <v>4455</v>
      </c>
      <c r="I990" s="25">
        <f>IFERROR(VLOOKUP(A990,Réception!$A$2:$G$2159,7,FALSE),"0")</f>
        <v>4455</v>
      </c>
      <c r="J990">
        <f t="shared" si="30"/>
        <v>1</v>
      </c>
      <c r="K990" s="31">
        <f t="shared" si="31"/>
        <v>1</v>
      </c>
    </row>
    <row r="991" spans="1:11" ht="12" customHeight="1" x14ac:dyDescent="0.2">
      <c r="A991" t="s">
        <v>1020</v>
      </c>
      <c r="B991" s="17">
        <v>44788</v>
      </c>
      <c r="C991" s="6" t="s">
        <v>171</v>
      </c>
      <c r="D991" s="7">
        <v>143307441</v>
      </c>
      <c r="E991" s="3">
        <v>5540246192148</v>
      </c>
      <c r="F991" s="3" t="str">
        <f>VLOOKUP(E991,'Catégorie des articles'!$A$2:$E$163,4,FALSE)</f>
        <v>MIX LEGUMES</v>
      </c>
      <c r="G991" s="22">
        <v>44796</v>
      </c>
      <c r="H991" s="7">
        <v>23664</v>
      </c>
      <c r="I991" s="25">
        <f>IFERROR(VLOOKUP(A991,Réception!$A$2:$G$2159,7,FALSE),"0")</f>
        <v>23664</v>
      </c>
      <c r="J991">
        <f t="shared" si="30"/>
        <v>1</v>
      </c>
      <c r="K991" s="31">
        <f t="shared" si="31"/>
        <v>1</v>
      </c>
    </row>
    <row r="992" spans="1:11" ht="12" customHeight="1" x14ac:dyDescent="0.2">
      <c r="A992" t="s">
        <v>1021</v>
      </c>
      <c r="B992" s="18">
        <v>44788</v>
      </c>
      <c r="C992" s="6" t="s">
        <v>171</v>
      </c>
      <c r="D992" s="9">
        <v>143307442</v>
      </c>
      <c r="E992" s="3">
        <v>5540246194632</v>
      </c>
      <c r="F992" s="3" t="str">
        <f>VLOOKUP(E992,'Catégorie des articles'!$A$2:$E$163,4,FALSE)</f>
        <v>BOULANGERIE</v>
      </c>
      <c r="G992" s="23">
        <v>44802</v>
      </c>
      <c r="H992" s="9">
        <v>836</v>
      </c>
      <c r="I992" s="25">
        <f>IFERROR(VLOOKUP(A992,Réception!$A$2:$G$2159,7,FALSE),"0")</f>
        <v>836</v>
      </c>
      <c r="J992">
        <f t="shared" si="30"/>
        <v>1</v>
      </c>
      <c r="K992" s="31">
        <f t="shared" si="31"/>
        <v>1</v>
      </c>
    </row>
    <row r="993" spans="1:11" ht="12" customHeight="1" x14ac:dyDescent="0.2">
      <c r="A993" t="s">
        <v>1022</v>
      </c>
      <c r="B993" s="17">
        <v>44789</v>
      </c>
      <c r="C993" s="6" t="s">
        <v>171</v>
      </c>
      <c r="D993" s="7">
        <v>143307449</v>
      </c>
      <c r="E993" s="3">
        <v>5540246171933</v>
      </c>
      <c r="F993" s="3" t="str">
        <f>VLOOKUP(E993,'Catégorie des articles'!$A$2:$E$163,4,FALSE)</f>
        <v>CREMERIE</v>
      </c>
      <c r="G993" s="22">
        <v>44791</v>
      </c>
      <c r="H993" s="7">
        <v>836</v>
      </c>
      <c r="I993" s="25">
        <f>IFERROR(VLOOKUP(A993,Réception!$A$2:$G$2159,7,FALSE),"0")</f>
        <v>836</v>
      </c>
      <c r="J993">
        <f t="shared" si="30"/>
        <v>1</v>
      </c>
      <c r="K993" s="31">
        <f t="shared" si="31"/>
        <v>1</v>
      </c>
    </row>
    <row r="994" spans="1:11" ht="12" customHeight="1" x14ac:dyDescent="0.2">
      <c r="A994" t="s">
        <v>1023</v>
      </c>
      <c r="B994" s="17">
        <v>44789</v>
      </c>
      <c r="C994" s="6" t="s">
        <v>171</v>
      </c>
      <c r="D994" s="7">
        <v>143307449</v>
      </c>
      <c r="E994" s="3">
        <v>5540246176295</v>
      </c>
      <c r="F994" s="3" t="str">
        <f>VLOOKUP(E994,'Catégorie des articles'!$A$2:$E$163,4,FALSE)</f>
        <v>CREMERIE</v>
      </c>
      <c r="G994" s="22">
        <v>44791</v>
      </c>
      <c r="H994" s="7">
        <v>4455</v>
      </c>
      <c r="I994" s="25">
        <f>IFERROR(VLOOKUP(A994,Réception!$A$2:$G$2159,7,FALSE),"0")</f>
        <v>4455</v>
      </c>
      <c r="J994">
        <f t="shared" si="30"/>
        <v>1</v>
      </c>
      <c r="K994" s="31">
        <f t="shared" si="31"/>
        <v>1</v>
      </c>
    </row>
    <row r="995" spans="1:11" ht="12" customHeight="1" x14ac:dyDescent="0.2">
      <c r="A995" t="s">
        <v>1024</v>
      </c>
      <c r="B995" s="17">
        <v>44789</v>
      </c>
      <c r="C995" s="6" t="s">
        <v>171</v>
      </c>
      <c r="D995" s="7">
        <v>143307449</v>
      </c>
      <c r="E995" s="3">
        <v>5540246188200</v>
      </c>
      <c r="F995" s="3" t="str">
        <f>VLOOKUP(E995,'Catégorie des articles'!$A$2:$E$163,4,FALSE)</f>
        <v>CREMERIE</v>
      </c>
      <c r="G995" s="22">
        <v>44791</v>
      </c>
      <c r="H995" s="7">
        <v>1485</v>
      </c>
      <c r="I995" s="25">
        <f>IFERROR(VLOOKUP(A995,Réception!$A$2:$G$2159,7,FALSE),"0")</f>
        <v>1485</v>
      </c>
      <c r="J995">
        <f t="shared" si="30"/>
        <v>1</v>
      </c>
      <c r="K995" s="31">
        <f t="shared" si="31"/>
        <v>1</v>
      </c>
    </row>
    <row r="996" spans="1:11" ht="12" customHeight="1" x14ac:dyDescent="0.2">
      <c r="A996" t="s">
        <v>1025</v>
      </c>
      <c r="B996" s="17">
        <v>44789</v>
      </c>
      <c r="C996" s="6" t="s">
        <v>171</v>
      </c>
      <c r="D996" s="7">
        <v>143307451</v>
      </c>
      <c r="E996" s="3">
        <v>5540246172669</v>
      </c>
      <c r="F996" s="3" t="str">
        <f>VLOOKUP(E996,'Catégorie des articles'!$A$2:$E$163,4,FALSE)</f>
        <v>CREMERIE</v>
      </c>
      <c r="G996" s="22">
        <v>44791</v>
      </c>
      <c r="H996" s="7">
        <v>140</v>
      </c>
      <c r="I996" s="25">
        <f>IFERROR(VLOOKUP(A996,Réception!$A$2:$G$2159,7,FALSE),"0")</f>
        <v>140</v>
      </c>
      <c r="J996">
        <f t="shared" si="30"/>
        <v>1</v>
      </c>
      <c r="K996" s="31">
        <f t="shared" si="31"/>
        <v>1</v>
      </c>
    </row>
    <row r="997" spans="1:11" ht="12" customHeight="1" x14ac:dyDescent="0.2">
      <c r="A997" t="s">
        <v>1026</v>
      </c>
      <c r="B997" s="18">
        <v>44789</v>
      </c>
      <c r="C997" s="6" t="s">
        <v>171</v>
      </c>
      <c r="D997" s="9">
        <v>143307451</v>
      </c>
      <c r="E997" s="3">
        <v>5540246172978</v>
      </c>
      <c r="F997" s="3" t="str">
        <f>VLOOKUP(E997,'Catégorie des articles'!$A$2:$E$163,4,FALSE)</f>
        <v>CREMERIE</v>
      </c>
      <c r="G997" s="23">
        <v>44791</v>
      </c>
      <c r="H997" s="9">
        <v>1671</v>
      </c>
      <c r="I997" s="25">
        <f>IFERROR(VLOOKUP(A997,Réception!$A$2:$G$2159,7,FALSE),"0")</f>
        <v>1671</v>
      </c>
      <c r="J997">
        <f t="shared" si="30"/>
        <v>1</v>
      </c>
      <c r="K997" s="31">
        <f t="shared" si="31"/>
        <v>1</v>
      </c>
    </row>
    <row r="998" spans="1:11" ht="12" customHeight="1" x14ac:dyDescent="0.2">
      <c r="A998" t="s">
        <v>1027</v>
      </c>
      <c r="B998" s="17">
        <v>44789</v>
      </c>
      <c r="C998" s="6" t="s">
        <v>171</v>
      </c>
      <c r="D998" s="7">
        <v>143307451</v>
      </c>
      <c r="E998" s="3">
        <v>5540246174174</v>
      </c>
      <c r="F998" s="3" t="str">
        <f>VLOOKUP(E998,'Catégorie des articles'!$A$2:$E$163,4,FALSE)</f>
        <v>CREMERIE</v>
      </c>
      <c r="G998" s="22">
        <v>44791</v>
      </c>
      <c r="H998" s="7">
        <v>232</v>
      </c>
      <c r="I998" s="25">
        <f>IFERROR(VLOOKUP(A998,Réception!$A$2:$G$2159,7,FALSE),"0")</f>
        <v>232</v>
      </c>
      <c r="J998">
        <f t="shared" si="30"/>
        <v>1</v>
      </c>
      <c r="K998" s="31">
        <f t="shared" si="31"/>
        <v>1</v>
      </c>
    </row>
    <row r="999" spans="1:11" ht="12" customHeight="1" x14ac:dyDescent="0.2">
      <c r="A999" t="s">
        <v>1028</v>
      </c>
      <c r="B999" s="17">
        <v>44789</v>
      </c>
      <c r="C999" s="6" t="s">
        <v>171</v>
      </c>
      <c r="D999" s="7">
        <v>143307451</v>
      </c>
      <c r="E999" s="3">
        <v>5540246176699</v>
      </c>
      <c r="F999" s="3" t="str">
        <f>VLOOKUP(E999,'Catégorie des articles'!$A$2:$E$163,4,FALSE)</f>
        <v>CREMERIE</v>
      </c>
      <c r="G999" s="22">
        <v>44791</v>
      </c>
      <c r="H999" s="7">
        <v>2088</v>
      </c>
      <c r="I999" s="25">
        <f>IFERROR(VLOOKUP(A999,Réception!$A$2:$G$2159,7,FALSE),"0")</f>
        <v>2088</v>
      </c>
      <c r="J999">
        <f t="shared" si="30"/>
        <v>1</v>
      </c>
      <c r="K999" s="31">
        <f t="shared" si="31"/>
        <v>1</v>
      </c>
    </row>
    <row r="1000" spans="1:11" ht="12" customHeight="1" x14ac:dyDescent="0.2">
      <c r="A1000" t="s">
        <v>1029</v>
      </c>
      <c r="B1000" s="17">
        <v>44789</v>
      </c>
      <c r="C1000" s="6" t="s">
        <v>171</v>
      </c>
      <c r="D1000" s="7">
        <v>143307461</v>
      </c>
      <c r="E1000" s="3">
        <v>5540246180522</v>
      </c>
      <c r="F1000" s="3" t="str">
        <f>VLOOKUP(E1000,'Catégorie des articles'!$A$2:$E$163,4,FALSE)</f>
        <v>BOULANGERIE</v>
      </c>
      <c r="G1000" s="22">
        <v>44804</v>
      </c>
      <c r="H1000" s="7">
        <v>891</v>
      </c>
      <c r="I1000" s="25">
        <f>IFERROR(VLOOKUP(A1000,Réception!$A$2:$G$2159,7,FALSE),"0")</f>
        <v>891</v>
      </c>
      <c r="J1000">
        <f t="shared" si="30"/>
        <v>1</v>
      </c>
      <c r="K1000" s="31">
        <f t="shared" si="31"/>
        <v>1</v>
      </c>
    </row>
    <row r="1001" spans="1:11" ht="12" customHeight="1" x14ac:dyDescent="0.2">
      <c r="A1001" t="s">
        <v>2262</v>
      </c>
      <c r="B1001" s="18">
        <v>44789</v>
      </c>
      <c r="C1001" s="6" t="s">
        <v>172</v>
      </c>
      <c r="D1001" s="9">
        <v>143307474</v>
      </c>
      <c r="E1001" s="3">
        <v>5540246190727</v>
      </c>
      <c r="F1001" s="3" t="str">
        <f>VLOOKUP(E1001,'Catégorie des articles'!$A$2:$E$163,4,FALSE)</f>
        <v>BOULANGERIE</v>
      </c>
      <c r="G1001" s="23">
        <v>44811</v>
      </c>
      <c r="H1001" s="9">
        <v>439</v>
      </c>
      <c r="I1001" s="25">
        <f>IFERROR(VLOOKUP(A1001,Réception!$A$2:$G$2159,7,FALSE),"0")</f>
        <v>439</v>
      </c>
      <c r="J1001">
        <f t="shared" si="30"/>
        <v>1</v>
      </c>
      <c r="K1001" s="31">
        <f t="shared" si="31"/>
        <v>1</v>
      </c>
    </row>
    <row r="1002" spans="1:11" ht="12" customHeight="1" x14ac:dyDescent="0.2">
      <c r="A1002" t="s">
        <v>2604</v>
      </c>
      <c r="B1002" s="17">
        <v>44789</v>
      </c>
      <c r="C1002" s="6" t="s">
        <v>172</v>
      </c>
      <c r="D1002" s="7">
        <v>143307475</v>
      </c>
      <c r="E1002" s="3">
        <v>5540246183558</v>
      </c>
      <c r="F1002" s="3" t="str">
        <f>VLOOKUP(E1002,'Catégorie des articles'!$A$2:$E$163,4,FALSE)</f>
        <v>MIX LEGUMES</v>
      </c>
      <c r="G1002" s="22">
        <v>44805</v>
      </c>
      <c r="H1002" s="7">
        <v>2599</v>
      </c>
      <c r="I1002" s="25" t="str">
        <f>IFERROR(VLOOKUP(A1002,Réception!$A$2:$G$2159,7,FALSE),"0")</f>
        <v>0</v>
      </c>
      <c r="J1002">
        <f t="shared" si="30"/>
        <v>0</v>
      </c>
      <c r="K1002" s="31">
        <f t="shared" si="31"/>
        <v>0</v>
      </c>
    </row>
    <row r="1003" spans="1:11" ht="12" customHeight="1" x14ac:dyDescent="0.2">
      <c r="A1003" t="s">
        <v>2605</v>
      </c>
      <c r="B1003" s="18">
        <v>44789</v>
      </c>
      <c r="C1003" s="6" t="s">
        <v>172</v>
      </c>
      <c r="D1003" s="9">
        <v>143307475</v>
      </c>
      <c r="E1003" s="3">
        <v>5540246192209</v>
      </c>
      <c r="F1003" s="3" t="str">
        <f>VLOOKUP(E1003,'Catégorie des articles'!$A$2:$E$163,4,FALSE)</f>
        <v>MIX LEGUMES</v>
      </c>
      <c r="G1003" s="23">
        <v>44805</v>
      </c>
      <c r="H1003" s="9">
        <v>1114</v>
      </c>
      <c r="I1003" s="25" t="str">
        <f>IFERROR(VLOOKUP(A1003,Réception!$A$2:$G$2159,7,FALSE),"0")</f>
        <v>0</v>
      </c>
      <c r="J1003">
        <f t="shared" si="30"/>
        <v>0</v>
      </c>
      <c r="K1003" s="31">
        <f t="shared" si="31"/>
        <v>0</v>
      </c>
    </row>
    <row r="1004" spans="1:11" ht="12" customHeight="1" x14ac:dyDescent="0.2">
      <c r="A1004" t="s">
        <v>2606</v>
      </c>
      <c r="B1004" s="17">
        <v>44789</v>
      </c>
      <c r="C1004" s="6" t="s">
        <v>172</v>
      </c>
      <c r="D1004" s="7">
        <v>143307475</v>
      </c>
      <c r="E1004" s="3">
        <v>5540246192831</v>
      </c>
      <c r="F1004" s="3" t="str">
        <f>VLOOKUP(E1004,'Catégorie des articles'!$A$2:$E$163,4,FALSE)</f>
        <v>MIX LEGUMES</v>
      </c>
      <c r="G1004" s="22">
        <v>44805</v>
      </c>
      <c r="H1004" s="7">
        <v>1300</v>
      </c>
      <c r="I1004" s="25" t="str">
        <f>IFERROR(VLOOKUP(A1004,Réception!$A$2:$G$2159,7,FALSE),"0")</f>
        <v>0</v>
      </c>
      <c r="J1004">
        <f t="shared" si="30"/>
        <v>0</v>
      </c>
      <c r="K1004" s="31">
        <f t="shared" si="31"/>
        <v>0</v>
      </c>
    </row>
    <row r="1005" spans="1:11" ht="12" customHeight="1" x14ac:dyDescent="0.2">
      <c r="A1005" t="s">
        <v>1033</v>
      </c>
      <c r="B1005" s="18">
        <v>44789</v>
      </c>
      <c r="C1005" s="6" t="s">
        <v>171</v>
      </c>
      <c r="D1005" s="9">
        <v>143307480</v>
      </c>
      <c r="E1005" s="3">
        <v>5540246181061</v>
      </c>
      <c r="F1005" s="3" t="str">
        <f>VLOOKUP(E1005,'Catégorie des articles'!$A$2:$E$163,4,FALSE)</f>
        <v>VOLAILLE</v>
      </c>
      <c r="G1005" s="23">
        <v>44804</v>
      </c>
      <c r="H1005" s="9">
        <v>5513</v>
      </c>
      <c r="I1005" s="25">
        <f>IFERROR(VLOOKUP(A1005,Réception!$A$2:$G$2159,7,FALSE),"0")</f>
        <v>5513</v>
      </c>
      <c r="J1005">
        <f t="shared" si="30"/>
        <v>1</v>
      </c>
      <c r="K1005" s="31">
        <f t="shared" si="31"/>
        <v>1</v>
      </c>
    </row>
    <row r="1006" spans="1:11" ht="12" customHeight="1" x14ac:dyDescent="0.2">
      <c r="A1006" t="s">
        <v>1034</v>
      </c>
      <c r="B1006" s="17">
        <v>44789</v>
      </c>
      <c r="C1006" s="6" t="s">
        <v>171</v>
      </c>
      <c r="D1006" s="7">
        <v>143307480</v>
      </c>
      <c r="E1006" s="3">
        <v>5540246183547</v>
      </c>
      <c r="F1006" s="3" t="str">
        <f>VLOOKUP(E1006,'Catégorie des articles'!$A$2:$E$163,4,FALSE)</f>
        <v>VOLAILLE</v>
      </c>
      <c r="G1006" s="22">
        <v>44804</v>
      </c>
      <c r="H1006" s="7">
        <v>5568</v>
      </c>
      <c r="I1006" s="25">
        <f>IFERROR(VLOOKUP(A1006,Réception!$A$2:$G$2159,7,FALSE),"0")</f>
        <v>5568</v>
      </c>
      <c r="J1006">
        <f t="shared" si="30"/>
        <v>1</v>
      </c>
      <c r="K1006" s="31">
        <f t="shared" si="31"/>
        <v>1</v>
      </c>
    </row>
    <row r="1007" spans="1:11" ht="12" customHeight="1" x14ac:dyDescent="0.2">
      <c r="A1007" t="s">
        <v>1035</v>
      </c>
      <c r="B1007" s="18">
        <v>44789</v>
      </c>
      <c r="C1007" s="6" t="s">
        <v>171</v>
      </c>
      <c r="D1007" s="9">
        <v>143307480</v>
      </c>
      <c r="E1007" s="3">
        <v>5540246185278</v>
      </c>
      <c r="F1007" s="3" t="str">
        <f>VLOOKUP(E1007,'Catégorie des articles'!$A$2:$E$163,4,FALSE)</f>
        <v>VOLAILLE</v>
      </c>
      <c r="G1007" s="23">
        <v>44804</v>
      </c>
      <c r="H1007" s="9">
        <v>1120</v>
      </c>
      <c r="I1007" s="25">
        <f>IFERROR(VLOOKUP(A1007,Réception!$A$2:$G$2159,7,FALSE),"0")</f>
        <v>1120</v>
      </c>
      <c r="J1007">
        <f t="shared" si="30"/>
        <v>1</v>
      </c>
      <c r="K1007" s="31">
        <f t="shared" si="31"/>
        <v>1</v>
      </c>
    </row>
    <row r="1008" spans="1:11" ht="12" customHeight="1" x14ac:dyDescent="0.2">
      <c r="A1008" t="s">
        <v>2607</v>
      </c>
      <c r="B1008" s="17">
        <v>44789</v>
      </c>
      <c r="C1008" s="6" t="s">
        <v>172</v>
      </c>
      <c r="D1008" s="7">
        <v>143307481</v>
      </c>
      <c r="E1008" s="3">
        <v>5540246170256</v>
      </c>
      <c r="F1008" s="3" t="str">
        <f>VLOOKUP(E1008,'Catégorie des articles'!$A$2:$E$163,4,FALSE)</f>
        <v>BOULANGERIE</v>
      </c>
      <c r="G1008" s="22">
        <v>44805</v>
      </c>
      <c r="H1008" s="7">
        <v>3351</v>
      </c>
      <c r="I1008" s="25" t="str">
        <f>IFERROR(VLOOKUP(A1008,Réception!$A$2:$G$2159,7,FALSE),"0")</f>
        <v>0</v>
      </c>
      <c r="J1008">
        <f t="shared" si="30"/>
        <v>0</v>
      </c>
      <c r="K1008" s="31">
        <f t="shared" si="31"/>
        <v>0</v>
      </c>
    </row>
    <row r="1009" spans="1:11" ht="12" customHeight="1" x14ac:dyDescent="0.2">
      <c r="A1009" t="s">
        <v>1037</v>
      </c>
      <c r="B1009" s="18">
        <v>44790</v>
      </c>
      <c r="C1009" s="6" t="s">
        <v>171</v>
      </c>
      <c r="D1009" s="9">
        <v>143307486</v>
      </c>
      <c r="E1009" s="3">
        <v>5540246171933</v>
      </c>
      <c r="F1009" s="3" t="str">
        <f>VLOOKUP(E1009,'Catégorie des articles'!$A$2:$E$163,4,FALSE)</f>
        <v>CREMERIE</v>
      </c>
      <c r="G1009" s="23">
        <v>44794</v>
      </c>
      <c r="H1009" s="9">
        <v>836</v>
      </c>
      <c r="I1009" s="25">
        <f>IFERROR(VLOOKUP(A1009,Réception!$A$2:$G$2159,7,FALSE),"0")</f>
        <v>836</v>
      </c>
      <c r="J1009">
        <f t="shared" si="30"/>
        <v>1</v>
      </c>
      <c r="K1009" s="31">
        <f t="shared" si="31"/>
        <v>1</v>
      </c>
    </row>
    <row r="1010" spans="1:11" ht="12" customHeight="1" x14ac:dyDescent="0.2">
      <c r="A1010" t="s">
        <v>1038</v>
      </c>
      <c r="B1010" s="17">
        <v>44790</v>
      </c>
      <c r="C1010" s="6" t="s">
        <v>171</v>
      </c>
      <c r="D1010" s="7">
        <v>143307487</v>
      </c>
      <c r="E1010" s="3">
        <v>5540246172669</v>
      </c>
      <c r="F1010" s="3" t="str">
        <f>VLOOKUP(E1010,'Catégorie des articles'!$A$2:$E$163,4,FALSE)</f>
        <v>CREMERIE</v>
      </c>
      <c r="G1010" s="22">
        <v>44794</v>
      </c>
      <c r="H1010" s="7">
        <v>140</v>
      </c>
      <c r="I1010" s="25">
        <f>IFERROR(VLOOKUP(A1010,Réception!$A$2:$G$2159,7,FALSE),"0")</f>
        <v>140</v>
      </c>
      <c r="J1010">
        <f t="shared" si="30"/>
        <v>1</v>
      </c>
      <c r="K1010" s="31">
        <f t="shared" si="31"/>
        <v>1</v>
      </c>
    </row>
    <row r="1011" spans="1:11" ht="12" customHeight="1" x14ac:dyDescent="0.2">
      <c r="A1011" t="s">
        <v>1039</v>
      </c>
      <c r="B1011" s="18">
        <v>44790</v>
      </c>
      <c r="C1011" s="6" t="s">
        <v>171</v>
      </c>
      <c r="D1011" s="9">
        <v>143307487</v>
      </c>
      <c r="E1011" s="3">
        <v>5540246172978</v>
      </c>
      <c r="F1011" s="3" t="str">
        <f>VLOOKUP(E1011,'Catégorie des articles'!$A$2:$E$163,4,FALSE)</f>
        <v>CREMERIE</v>
      </c>
      <c r="G1011" s="23">
        <v>44794</v>
      </c>
      <c r="H1011" s="9">
        <v>836</v>
      </c>
      <c r="I1011" s="25">
        <f>IFERROR(VLOOKUP(A1011,Réception!$A$2:$G$2159,7,FALSE),"0")</f>
        <v>836</v>
      </c>
      <c r="J1011">
        <f t="shared" si="30"/>
        <v>1</v>
      </c>
      <c r="K1011" s="31">
        <f t="shared" si="31"/>
        <v>1</v>
      </c>
    </row>
    <row r="1012" spans="1:11" ht="12" customHeight="1" x14ac:dyDescent="0.2">
      <c r="A1012" t="s">
        <v>1040</v>
      </c>
      <c r="B1012" s="18">
        <v>44790</v>
      </c>
      <c r="C1012" s="6" t="s">
        <v>171</v>
      </c>
      <c r="D1012" s="9">
        <v>143307487</v>
      </c>
      <c r="E1012" s="3">
        <v>5540246174174</v>
      </c>
      <c r="F1012" s="3" t="str">
        <f>VLOOKUP(E1012,'Catégorie des articles'!$A$2:$E$163,4,FALSE)</f>
        <v>CREMERIE</v>
      </c>
      <c r="G1012" s="23">
        <v>44794</v>
      </c>
      <c r="H1012" s="9">
        <v>232</v>
      </c>
      <c r="I1012" s="25">
        <f>IFERROR(VLOOKUP(A1012,Réception!$A$2:$G$2159,7,FALSE),"0")</f>
        <v>232</v>
      </c>
      <c r="J1012">
        <f t="shared" si="30"/>
        <v>1</v>
      </c>
      <c r="K1012" s="31">
        <f t="shared" si="31"/>
        <v>1</v>
      </c>
    </row>
    <row r="1013" spans="1:11" ht="12" customHeight="1" x14ac:dyDescent="0.2">
      <c r="A1013" t="s">
        <v>1041</v>
      </c>
      <c r="B1013" s="18">
        <v>44790</v>
      </c>
      <c r="C1013" s="6" t="s">
        <v>171</v>
      </c>
      <c r="D1013" s="9">
        <v>143307487</v>
      </c>
      <c r="E1013" s="3">
        <v>5540246176699</v>
      </c>
      <c r="F1013" s="3" t="str">
        <f>VLOOKUP(E1013,'Catégorie des articles'!$A$2:$E$163,4,FALSE)</f>
        <v>CREMERIE</v>
      </c>
      <c r="G1013" s="23">
        <v>44794</v>
      </c>
      <c r="H1013" s="9">
        <v>2088</v>
      </c>
      <c r="I1013" s="25">
        <f>IFERROR(VLOOKUP(A1013,Réception!$A$2:$G$2159,7,FALSE),"0")</f>
        <v>2088</v>
      </c>
      <c r="J1013">
        <f t="shared" si="30"/>
        <v>1</v>
      </c>
      <c r="K1013" s="31">
        <f t="shared" si="31"/>
        <v>1</v>
      </c>
    </row>
    <row r="1014" spans="1:11" ht="12" customHeight="1" x14ac:dyDescent="0.2">
      <c r="A1014" t="s">
        <v>1042</v>
      </c>
      <c r="B1014" s="18">
        <v>44790</v>
      </c>
      <c r="C1014" s="6" t="s">
        <v>171</v>
      </c>
      <c r="D1014" s="9">
        <v>143307487</v>
      </c>
      <c r="E1014" s="3">
        <v>5540246188175</v>
      </c>
      <c r="F1014" s="3" t="str">
        <f>VLOOKUP(E1014,'Catégorie des articles'!$A$2:$E$163,4,FALSE)</f>
        <v>CREMERIE</v>
      </c>
      <c r="G1014" s="23">
        <v>44794</v>
      </c>
      <c r="H1014" s="9">
        <v>116</v>
      </c>
      <c r="I1014" s="25">
        <f>IFERROR(VLOOKUP(A1014,Réception!$A$2:$G$2159,7,FALSE),"0")</f>
        <v>116</v>
      </c>
      <c r="J1014">
        <f t="shared" si="30"/>
        <v>1</v>
      </c>
      <c r="K1014" s="31">
        <f t="shared" si="31"/>
        <v>1</v>
      </c>
    </row>
    <row r="1015" spans="1:11" ht="12" customHeight="1" x14ac:dyDescent="0.2">
      <c r="A1015" t="s">
        <v>1043</v>
      </c>
      <c r="B1015" s="17">
        <v>44790</v>
      </c>
      <c r="C1015" s="6" t="s">
        <v>171</v>
      </c>
      <c r="D1015" s="7">
        <v>143307489</v>
      </c>
      <c r="E1015" s="3">
        <v>5540246174095</v>
      </c>
      <c r="F1015" s="3" t="str">
        <f>VLOOKUP(E1015,'Catégorie des articles'!$A$2:$E$163,4,FALSE)</f>
        <v>CREMERIE</v>
      </c>
      <c r="G1015" s="22">
        <v>44797</v>
      </c>
      <c r="H1015" s="7">
        <v>140</v>
      </c>
      <c r="I1015" s="25">
        <f>IFERROR(VLOOKUP(A1015,Réception!$A$2:$G$2159,7,FALSE),"0")</f>
        <v>140</v>
      </c>
      <c r="J1015">
        <f t="shared" si="30"/>
        <v>1</v>
      </c>
      <c r="K1015" s="31">
        <f t="shared" si="31"/>
        <v>1</v>
      </c>
    </row>
    <row r="1016" spans="1:11" ht="12" customHeight="1" x14ac:dyDescent="0.2">
      <c r="A1016" t="s">
        <v>1044</v>
      </c>
      <c r="B1016" s="18">
        <v>44790</v>
      </c>
      <c r="C1016" s="6" t="s">
        <v>171</v>
      </c>
      <c r="D1016" s="9">
        <v>143307490</v>
      </c>
      <c r="E1016" s="3">
        <v>5540246185429</v>
      </c>
      <c r="F1016" s="3" t="str">
        <f>VLOOKUP(E1016,'Catégorie des articles'!$A$2:$E$163,4,FALSE)</f>
        <v>CREMERIE</v>
      </c>
      <c r="G1016" s="23">
        <v>44796</v>
      </c>
      <c r="H1016" s="9">
        <v>140</v>
      </c>
      <c r="I1016" s="25">
        <f>IFERROR(VLOOKUP(A1016,Réception!$A$2:$G$2159,7,FALSE),"0")</f>
        <v>140</v>
      </c>
      <c r="J1016">
        <f t="shared" si="30"/>
        <v>1</v>
      </c>
      <c r="K1016" s="31">
        <f t="shared" si="31"/>
        <v>1</v>
      </c>
    </row>
    <row r="1017" spans="1:11" ht="12" customHeight="1" x14ac:dyDescent="0.2">
      <c r="A1017" t="s">
        <v>1045</v>
      </c>
      <c r="B1017" s="17">
        <v>44790</v>
      </c>
      <c r="C1017" s="6" t="s">
        <v>171</v>
      </c>
      <c r="D1017" s="7">
        <v>143307490</v>
      </c>
      <c r="E1017" s="3">
        <v>5540246186325</v>
      </c>
      <c r="F1017" s="3" t="str">
        <f>VLOOKUP(E1017,'Catégorie des articles'!$A$2:$E$163,4,FALSE)</f>
        <v>CREMERIE</v>
      </c>
      <c r="G1017" s="22">
        <v>44796</v>
      </c>
      <c r="H1017" s="7">
        <v>140</v>
      </c>
      <c r="I1017" s="25">
        <f>IFERROR(VLOOKUP(A1017,Réception!$A$2:$G$2159,7,FALSE),"0")</f>
        <v>140</v>
      </c>
      <c r="J1017">
        <f t="shared" si="30"/>
        <v>1</v>
      </c>
      <c r="K1017" s="31">
        <f t="shared" si="31"/>
        <v>1</v>
      </c>
    </row>
    <row r="1018" spans="1:11" ht="12" customHeight="1" x14ac:dyDescent="0.2">
      <c r="A1018" t="s">
        <v>1046</v>
      </c>
      <c r="B1018" s="18">
        <v>44790</v>
      </c>
      <c r="C1018" s="6" t="s">
        <v>171</v>
      </c>
      <c r="D1018" s="9">
        <v>143307494</v>
      </c>
      <c r="E1018" s="3">
        <v>5540246194330</v>
      </c>
      <c r="F1018" s="3" t="str">
        <f>VLOOKUP(E1018,'Catégorie des articles'!$A$2:$E$163,4,FALSE)</f>
        <v>MIX LEGUMES</v>
      </c>
      <c r="G1018" s="23">
        <v>44797</v>
      </c>
      <c r="H1018" s="9">
        <v>4585</v>
      </c>
      <c r="I1018" s="25">
        <f>IFERROR(VLOOKUP(A1018,Réception!$A$2:$G$2159,7,FALSE),"0")</f>
        <v>4585</v>
      </c>
      <c r="J1018">
        <f t="shared" si="30"/>
        <v>1</v>
      </c>
      <c r="K1018" s="31">
        <f t="shared" si="31"/>
        <v>1</v>
      </c>
    </row>
    <row r="1019" spans="1:11" ht="12" customHeight="1" x14ac:dyDescent="0.2">
      <c r="A1019" t="s">
        <v>1047</v>
      </c>
      <c r="B1019" s="18">
        <v>44791</v>
      </c>
      <c r="C1019" s="6" t="s">
        <v>171</v>
      </c>
      <c r="D1019" s="9">
        <v>143307502</v>
      </c>
      <c r="E1019" s="3">
        <v>5540246187987</v>
      </c>
      <c r="F1019" s="3" t="str">
        <f>VLOOKUP(E1019,'Catégorie des articles'!$A$2:$E$163,4,FALSE)</f>
        <v>CREMERIE</v>
      </c>
      <c r="G1019" s="23">
        <v>44794</v>
      </c>
      <c r="H1019" s="9">
        <v>3341</v>
      </c>
      <c r="I1019" s="25">
        <f>IFERROR(VLOOKUP(A1019,Réception!$A$2:$G$2159,7,FALSE),"0")</f>
        <v>3341</v>
      </c>
      <c r="J1019">
        <f t="shared" si="30"/>
        <v>1</v>
      </c>
      <c r="K1019" s="31">
        <f t="shared" si="31"/>
        <v>1</v>
      </c>
    </row>
    <row r="1020" spans="1:11" ht="12" customHeight="1" x14ac:dyDescent="0.2">
      <c r="A1020" t="s">
        <v>1048</v>
      </c>
      <c r="B1020" s="18">
        <v>44791</v>
      </c>
      <c r="C1020" s="6" t="s">
        <v>171</v>
      </c>
      <c r="D1020" s="9">
        <v>143307513</v>
      </c>
      <c r="E1020" s="3">
        <v>5540246187987</v>
      </c>
      <c r="F1020" s="3" t="str">
        <f>VLOOKUP(E1020,'Catégorie des articles'!$A$2:$E$163,4,FALSE)</f>
        <v>CREMERIE</v>
      </c>
      <c r="G1020" s="23">
        <v>44795</v>
      </c>
      <c r="H1020" s="9">
        <v>1114</v>
      </c>
      <c r="I1020" s="25">
        <f>IFERROR(VLOOKUP(A1020,Réception!$A$2:$G$2159,7,FALSE),"0")</f>
        <v>1114</v>
      </c>
      <c r="J1020">
        <f t="shared" si="30"/>
        <v>1</v>
      </c>
      <c r="K1020" s="31">
        <f t="shared" si="31"/>
        <v>1</v>
      </c>
    </row>
    <row r="1021" spans="1:11" ht="12" customHeight="1" x14ac:dyDescent="0.2">
      <c r="A1021" t="s">
        <v>1049</v>
      </c>
      <c r="B1021" s="17">
        <v>44791</v>
      </c>
      <c r="C1021" s="6" t="s">
        <v>171</v>
      </c>
      <c r="D1021" s="7">
        <v>143307514</v>
      </c>
      <c r="E1021" s="3">
        <v>5540246172978</v>
      </c>
      <c r="F1021" s="3" t="str">
        <f>VLOOKUP(E1021,'Catégorie des articles'!$A$2:$E$163,4,FALSE)</f>
        <v>CREMERIE</v>
      </c>
      <c r="G1021" s="22">
        <v>44795</v>
      </c>
      <c r="H1021" s="7">
        <v>836</v>
      </c>
      <c r="I1021" s="25">
        <f>IFERROR(VLOOKUP(A1021,Réception!$A$2:$G$2159,7,FALSE),"0")</f>
        <v>836</v>
      </c>
      <c r="J1021">
        <f t="shared" si="30"/>
        <v>1</v>
      </c>
      <c r="K1021" s="31">
        <f t="shared" si="31"/>
        <v>1</v>
      </c>
    </row>
    <row r="1022" spans="1:11" ht="12" customHeight="1" x14ac:dyDescent="0.2">
      <c r="A1022" t="s">
        <v>1050</v>
      </c>
      <c r="B1022" s="18">
        <v>44791</v>
      </c>
      <c r="C1022" s="6" t="s">
        <v>171</v>
      </c>
      <c r="D1022" s="9">
        <v>143307514</v>
      </c>
      <c r="E1022" s="3">
        <v>5540246176699</v>
      </c>
      <c r="F1022" s="3" t="str">
        <f>VLOOKUP(E1022,'Catégorie des articles'!$A$2:$E$163,4,FALSE)</f>
        <v>CREMERIE</v>
      </c>
      <c r="G1022" s="23">
        <v>44795</v>
      </c>
      <c r="H1022" s="9">
        <v>1044</v>
      </c>
      <c r="I1022" s="25">
        <f>IFERROR(VLOOKUP(A1022,Réception!$A$2:$G$2159,7,FALSE),"0")</f>
        <v>1044</v>
      </c>
      <c r="J1022">
        <f t="shared" si="30"/>
        <v>1</v>
      </c>
      <c r="K1022" s="31">
        <f t="shared" si="31"/>
        <v>1</v>
      </c>
    </row>
    <row r="1023" spans="1:11" ht="12" customHeight="1" x14ac:dyDescent="0.2">
      <c r="A1023" t="s">
        <v>1051</v>
      </c>
      <c r="B1023" s="18">
        <v>44791</v>
      </c>
      <c r="C1023" s="6" t="s">
        <v>171</v>
      </c>
      <c r="D1023" s="9">
        <v>143307514</v>
      </c>
      <c r="E1023" s="3">
        <v>5540246188175</v>
      </c>
      <c r="F1023" s="3" t="str">
        <f>VLOOKUP(E1023,'Catégorie des articles'!$A$2:$E$163,4,FALSE)</f>
        <v>CREMERIE</v>
      </c>
      <c r="G1023" s="23">
        <v>44795</v>
      </c>
      <c r="H1023" s="9">
        <v>70</v>
      </c>
      <c r="I1023" s="25">
        <f>IFERROR(VLOOKUP(A1023,Réception!$A$2:$G$2159,7,FALSE),"0")</f>
        <v>70</v>
      </c>
      <c r="J1023">
        <f t="shared" si="30"/>
        <v>1</v>
      </c>
      <c r="K1023" s="31">
        <f t="shared" si="31"/>
        <v>1</v>
      </c>
    </row>
    <row r="1024" spans="1:11" ht="12" customHeight="1" x14ac:dyDescent="0.2">
      <c r="A1024" t="s">
        <v>1052</v>
      </c>
      <c r="B1024" s="18">
        <v>44791</v>
      </c>
      <c r="C1024" s="6" t="s">
        <v>171</v>
      </c>
      <c r="D1024" s="9">
        <v>143307519</v>
      </c>
      <c r="E1024" s="3">
        <v>5540246195096</v>
      </c>
      <c r="F1024" s="3" t="str">
        <f>VLOOKUP(E1024,'Catégorie des articles'!$A$2:$E$163,4,FALSE)</f>
        <v>MIX LEGUMES</v>
      </c>
      <c r="G1024" s="23">
        <v>44798</v>
      </c>
      <c r="H1024" s="9">
        <v>1253</v>
      </c>
      <c r="I1024" s="25">
        <f>IFERROR(VLOOKUP(A1024,Réception!$A$2:$G$2159,7,FALSE),"0")</f>
        <v>5012</v>
      </c>
      <c r="J1024">
        <f t="shared" si="30"/>
        <v>4</v>
      </c>
      <c r="K1024" s="31">
        <f t="shared" si="31"/>
        <v>4</v>
      </c>
    </row>
    <row r="1025" spans="1:11" ht="12" customHeight="1" x14ac:dyDescent="0.2">
      <c r="A1025" t="s">
        <v>1053</v>
      </c>
      <c r="B1025" s="18">
        <v>44791</v>
      </c>
      <c r="C1025" s="6" t="s">
        <v>171</v>
      </c>
      <c r="D1025" s="9">
        <v>143307521</v>
      </c>
      <c r="E1025" s="3">
        <v>5540246183130</v>
      </c>
      <c r="F1025" s="3" t="str">
        <f>VLOOKUP(E1025,'Catégorie des articles'!$A$2:$E$163,4,FALSE)</f>
        <v>MIX LEGUMES</v>
      </c>
      <c r="G1025" s="23">
        <v>44802</v>
      </c>
      <c r="H1025" s="9">
        <v>2256</v>
      </c>
      <c r="I1025" s="25">
        <f>IFERROR(VLOOKUP(A1025,Réception!$A$2:$G$2159,7,FALSE),"0")</f>
        <v>2256</v>
      </c>
      <c r="J1025">
        <f t="shared" si="30"/>
        <v>1</v>
      </c>
      <c r="K1025" s="31">
        <f t="shared" si="31"/>
        <v>1</v>
      </c>
    </row>
    <row r="1026" spans="1:11" ht="12" customHeight="1" x14ac:dyDescent="0.2">
      <c r="A1026" t="s">
        <v>1054</v>
      </c>
      <c r="B1026" s="17">
        <v>44791</v>
      </c>
      <c r="C1026" s="6" t="s">
        <v>171</v>
      </c>
      <c r="D1026" s="7">
        <v>143307521</v>
      </c>
      <c r="E1026" s="3">
        <v>5540246183538</v>
      </c>
      <c r="F1026" s="3" t="str">
        <f>VLOOKUP(E1026,'Catégorie des articles'!$A$2:$E$163,4,FALSE)</f>
        <v>MIX LEGUMES</v>
      </c>
      <c r="G1026" s="22">
        <v>44802</v>
      </c>
      <c r="H1026" s="7">
        <v>919</v>
      </c>
      <c r="I1026" s="25">
        <f>IFERROR(VLOOKUP(A1026,Réception!$A$2:$G$2159,7,FALSE),"0")</f>
        <v>919</v>
      </c>
      <c r="J1026">
        <f t="shared" si="30"/>
        <v>1</v>
      </c>
      <c r="K1026" s="31">
        <f t="shared" si="31"/>
        <v>1</v>
      </c>
    </row>
    <row r="1027" spans="1:11" ht="12" customHeight="1" x14ac:dyDescent="0.2">
      <c r="A1027" t="s">
        <v>1055</v>
      </c>
      <c r="B1027" s="18">
        <v>44791</v>
      </c>
      <c r="C1027" s="6" t="s">
        <v>171</v>
      </c>
      <c r="D1027" s="9">
        <v>143307521</v>
      </c>
      <c r="E1027" s="3">
        <v>5540246183555</v>
      </c>
      <c r="F1027" s="3" t="str">
        <f>VLOOKUP(E1027,'Catégorie des articles'!$A$2:$E$163,4,FALSE)</f>
        <v>MIX LEGUMES</v>
      </c>
      <c r="G1027" s="23">
        <v>44802</v>
      </c>
      <c r="H1027" s="9">
        <v>543</v>
      </c>
      <c r="I1027" s="25">
        <f>IFERROR(VLOOKUP(A1027,Réception!$A$2:$G$2159,7,FALSE),"0")</f>
        <v>543</v>
      </c>
      <c r="J1027">
        <f t="shared" ref="J1027:J1090" si="32">I1027/H1027</f>
        <v>1</v>
      </c>
      <c r="K1027" s="31">
        <f t="shared" ref="K1027:K1090" si="33">J1027</f>
        <v>1</v>
      </c>
    </row>
    <row r="1028" spans="1:11" ht="12" customHeight="1" x14ac:dyDescent="0.2">
      <c r="A1028" t="s">
        <v>1056</v>
      </c>
      <c r="B1028" s="18">
        <v>44791</v>
      </c>
      <c r="C1028" s="6" t="s">
        <v>171</v>
      </c>
      <c r="D1028" s="9">
        <v>143307522</v>
      </c>
      <c r="E1028" s="3">
        <v>5540246171759</v>
      </c>
      <c r="F1028" s="3" t="str">
        <f>VLOOKUP(E1028,'Catégorie des articles'!$A$2:$E$163,4,FALSE)</f>
        <v>MIX LEGUMES</v>
      </c>
      <c r="G1028" s="23">
        <v>44801</v>
      </c>
      <c r="H1028" s="9">
        <v>2506</v>
      </c>
      <c r="I1028" s="25">
        <f>IFERROR(VLOOKUP(A1028,Réception!$A$2:$G$2159,7,FALSE),"0")</f>
        <v>2506</v>
      </c>
      <c r="J1028">
        <f t="shared" si="32"/>
        <v>1</v>
      </c>
      <c r="K1028" s="31">
        <f t="shared" si="33"/>
        <v>1</v>
      </c>
    </row>
    <row r="1029" spans="1:11" ht="12" customHeight="1" x14ac:dyDescent="0.2">
      <c r="A1029" t="s">
        <v>1057</v>
      </c>
      <c r="B1029" s="17">
        <v>44791</v>
      </c>
      <c r="C1029" s="6" t="s">
        <v>171</v>
      </c>
      <c r="D1029" s="7">
        <v>143307522</v>
      </c>
      <c r="E1029" s="3">
        <v>5540246177133</v>
      </c>
      <c r="F1029" s="3" t="str">
        <f>VLOOKUP(E1029,'Catégorie des articles'!$A$2:$E$163,4,FALSE)</f>
        <v>MIX LEGUMES</v>
      </c>
      <c r="G1029" s="22">
        <v>44801</v>
      </c>
      <c r="H1029" s="7">
        <v>2228</v>
      </c>
      <c r="I1029" s="25">
        <f>IFERROR(VLOOKUP(A1029,Réception!$A$2:$G$2159,7,FALSE),"0")</f>
        <v>2228</v>
      </c>
      <c r="J1029">
        <f t="shared" si="32"/>
        <v>1</v>
      </c>
      <c r="K1029" s="31">
        <f t="shared" si="33"/>
        <v>1</v>
      </c>
    </row>
    <row r="1030" spans="1:11" ht="12" customHeight="1" x14ac:dyDescent="0.2">
      <c r="A1030" t="s">
        <v>1058</v>
      </c>
      <c r="B1030" s="18">
        <v>44791</v>
      </c>
      <c r="C1030" s="6" t="s">
        <v>171</v>
      </c>
      <c r="D1030" s="9">
        <v>143307522</v>
      </c>
      <c r="E1030" s="3">
        <v>5540246192148</v>
      </c>
      <c r="F1030" s="3" t="str">
        <f>VLOOKUP(E1030,'Catégorie des articles'!$A$2:$E$163,4,FALSE)</f>
        <v>MIX LEGUMES</v>
      </c>
      <c r="G1030" s="23">
        <v>44801</v>
      </c>
      <c r="H1030" s="9">
        <v>27840</v>
      </c>
      <c r="I1030" s="25">
        <f>IFERROR(VLOOKUP(A1030,Réception!$A$2:$G$2159,7,FALSE),"0")</f>
        <v>27840</v>
      </c>
      <c r="J1030">
        <f t="shared" si="32"/>
        <v>1</v>
      </c>
      <c r="K1030" s="31">
        <f t="shared" si="33"/>
        <v>1</v>
      </c>
    </row>
    <row r="1031" spans="1:11" ht="12" customHeight="1" x14ac:dyDescent="0.2">
      <c r="A1031" t="s">
        <v>2608</v>
      </c>
      <c r="B1031" s="18">
        <v>44791</v>
      </c>
      <c r="C1031" s="6" t="s">
        <v>172</v>
      </c>
      <c r="D1031" s="9">
        <v>143307525</v>
      </c>
      <c r="E1031" s="3">
        <v>5540246194632</v>
      </c>
      <c r="F1031" s="3" t="str">
        <f>VLOOKUP(E1031,'Catégorie des articles'!$A$2:$E$163,4,FALSE)</f>
        <v>BOULANGERIE</v>
      </c>
      <c r="G1031" s="23">
        <v>44805</v>
      </c>
      <c r="H1031" s="9">
        <v>1003</v>
      </c>
      <c r="I1031" s="25" t="str">
        <f>IFERROR(VLOOKUP(A1031,Réception!$A$2:$G$2159,7,FALSE),"0")</f>
        <v>0</v>
      </c>
      <c r="J1031">
        <f t="shared" si="32"/>
        <v>0</v>
      </c>
      <c r="K1031" s="31">
        <f t="shared" si="33"/>
        <v>0</v>
      </c>
    </row>
    <row r="1032" spans="1:11" ht="12" customHeight="1" x14ac:dyDescent="0.2">
      <c r="A1032" t="s">
        <v>1060</v>
      </c>
      <c r="B1032" s="18">
        <v>44791</v>
      </c>
      <c r="C1032" s="6" t="s">
        <v>171</v>
      </c>
      <c r="D1032" s="9">
        <v>143307527</v>
      </c>
      <c r="E1032" s="3">
        <v>5540246173906</v>
      </c>
      <c r="F1032" s="3" t="str">
        <f>VLOOKUP(E1032,'Catégorie des articles'!$A$2:$E$163,4,FALSE)</f>
        <v>VOLAILLE</v>
      </c>
      <c r="G1032" s="23">
        <v>44804</v>
      </c>
      <c r="H1032" s="9">
        <v>1634</v>
      </c>
      <c r="I1032" s="25">
        <f>IFERROR(VLOOKUP(A1032,Réception!$A$2:$G$2159,7,FALSE),"0")</f>
        <v>1634</v>
      </c>
      <c r="J1032">
        <f t="shared" si="32"/>
        <v>1</v>
      </c>
      <c r="K1032" s="31">
        <f t="shared" si="33"/>
        <v>1</v>
      </c>
    </row>
    <row r="1033" spans="1:11" ht="12" customHeight="1" x14ac:dyDescent="0.2">
      <c r="A1033" t="s">
        <v>1061</v>
      </c>
      <c r="B1033" s="17">
        <v>44791</v>
      </c>
      <c r="C1033" s="6" t="s">
        <v>171</v>
      </c>
      <c r="D1033" s="7">
        <v>143307527</v>
      </c>
      <c r="E1033" s="3">
        <v>5540246181016</v>
      </c>
      <c r="F1033" s="3" t="str">
        <f>VLOOKUP(E1033,'Catégorie des articles'!$A$2:$E$163,4,FALSE)</f>
        <v>VOLAILLE</v>
      </c>
      <c r="G1033" s="22">
        <v>44804</v>
      </c>
      <c r="H1033" s="7">
        <v>3564</v>
      </c>
      <c r="I1033" s="25">
        <f>IFERROR(VLOOKUP(A1033,Réception!$A$2:$G$2159,7,FALSE),"0")</f>
        <v>3564</v>
      </c>
      <c r="J1033">
        <f t="shared" si="32"/>
        <v>1</v>
      </c>
      <c r="K1033" s="31">
        <f t="shared" si="33"/>
        <v>1</v>
      </c>
    </row>
    <row r="1034" spans="1:11" ht="12" customHeight="1" x14ac:dyDescent="0.2">
      <c r="A1034" t="s">
        <v>1062</v>
      </c>
      <c r="B1034" s="18">
        <v>44791</v>
      </c>
      <c r="C1034" s="6" t="s">
        <v>171</v>
      </c>
      <c r="D1034" s="9">
        <v>143307530</v>
      </c>
      <c r="E1034" s="3">
        <v>5540246183844</v>
      </c>
      <c r="F1034" s="3" t="str">
        <f>VLOOKUP(E1034,'Catégorie des articles'!$A$2:$E$163,4,FALSE)</f>
        <v>BOULANGERIE</v>
      </c>
      <c r="G1034" s="23">
        <v>44801</v>
      </c>
      <c r="H1034" s="9">
        <v>140</v>
      </c>
      <c r="I1034" s="25">
        <f>IFERROR(VLOOKUP(A1034,Réception!$A$2:$G$2159,7,FALSE),"0")</f>
        <v>140</v>
      </c>
      <c r="J1034">
        <f t="shared" si="32"/>
        <v>1</v>
      </c>
      <c r="K1034" s="31">
        <f t="shared" si="33"/>
        <v>1</v>
      </c>
    </row>
    <row r="1035" spans="1:11" ht="12" customHeight="1" x14ac:dyDescent="0.2">
      <c r="A1035" t="s">
        <v>1063</v>
      </c>
      <c r="B1035" s="17">
        <v>44794</v>
      </c>
      <c r="C1035" s="6" t="s">
        <v>171</v>
      </c>
      <c r="D1035" s="7">
        <v>143317554</v>
      </c>
      <c r="E1035" s="3">
        <v>5540246176294</v>
      </c>
      <c r="F1035" s="3" t="str">
        <f>VLOOKUP(E1035,'Catégorie des articles'!$A$2:$E$163,4,FALSE)</f>
        <v>CREMERIE</v>
      </c>
      <c r="G1035" s="22">
        <v>44796</v>
      </c>
      <c r="H1035" s="7">
        <v>2970</v>
      </c>
      <c r="I1035" s="25">
        <f>IFERROR(VLOOKUP(A1035,Réception!$A$2:$G$2159,7,FALSE),"0")</f>
        <v>2970</v>
      </c>
      <c r="J1035">
        <f t="shared" si="32"/>
        <v>1</v>
      </c>
      <c r="K1035" s="31">
        <f t="shared" si="33"/>
        <v>1</v>
      </c>
    </row>
    <row r="1036" spans="1:11" ht="12" customHeight="1" x14ac:dyDescent="0.2">
      <c r="A1036" t="s">
        <v>1064</v>
      </c>
      <c r="B1036" s="18">
        <v>44794</v>
      </c>
      <c r="C1036" s="6" t="s">
        <v>171</v>
      </c>
      <c r="D1036" s="9">
        <v>143317554</v>
      </c>
      <c r="E1036" s="3">
        <v>5540246176295</v>
      </c>
      <c r="F1036" s="3" t="str">
        <f>VLOOKUP(E1036,'Catégorie des articles'!$A$2:$E$163,4,FALSE)</f>
        <v>CREMERIE</v>
      </c>
      <c r="G1036" s="23">
        <v>44796</v>
      </c>
      <c r="H1036" s="9">
        <v>7424</v>
      </c>
      <c r="I1036" s="25">
        <f>IFERROR(VLOOKUP(A1036,Réception!$A$2:$G$2159,7,FALSE),"0")</f>
        <v>7424</v>
      </c>
      <c r="J1036">
        <f t="shared" si="32"/>
        <v>1</v>
      </c>
      <c r="K1036" s="31">
        <f t="shared" si="33"/>
        <v>1</v>
      </c>
    </row>
    <row r="1037" spans="1:11" ht="12" customHeight="1" x14ac:dyDescent="0.2">
      <c r="A1037" t="s">
        <v>1065</v>
      </c>
      <c r="B1037" s="18">
        <v>44794</v>
      </c>
      <c r="C1037" s="6" t="s">
        <v>171</v>
      </c>
      <c r="D1037" s="9">
        <v>143317554</v>
      </c>
      <c r="E1037" s="3">
        <v>5540246187987</v>
      </c>
      <c r="F1037" s="3" t="str">
        <f>VLOOKUP(E1037,'Catégorie des articles'!$A$2:$E$163,4,FALSE)</f>
        <v>CREMERIE</v>
      </c>
      <c r="G1037" s="23">
        <v>44796</v>
      </c>
      <c r="H1037" s="9">
        <v>4455</v>
      </c>
      <c r="I1037" s="25">
        <f>IFERROR(VLOOKUP(A1037,Réception!$A$2:$G$2159,7,FALSE),"0")</f>
        <v>4455</v>
      </c>
      <c r="J1037">
        <f t="shared" si="32"/>
        <v>1</v>
      </c>
      <c r="K1037" s="31">
        <f t="shared" si="33"/>
        <v>1</v>
      </c>
    </row>
    <row r="1038" spans="1:11" ht="12" customHeight="1" x14ac:dyDescent="0.2">
      <c r="A1038" t="s">
        <v>1066</v>
      </c>
      <c r="B1038" s="17">
        <v>44794</v>
      </c>
      <c r="C1038" s="6" t="s">
        <v>171</v>
      </c>
      <c r="D1038" s="7">
        <v>143317554</v>
      </c>
      <c r="E1038" s="3">
        <v>5540246188200</v>
      </c>
      <c r="F1038" s="3" t="str">
        <f>VLOOKUP(E1038,'Catégorie des articles'!$A$2:$E$163,4,FALSE)</f>
        <v>CREMERIE</v>
      </c>
      <c r="G1038" s="22">
        <v>44796</v>
      </c>
      <c r="H1038" s="7">
        <v>1485</v>
      </c>
      <c r="I1038" s="25">
        <f>IFERROR(VLOOKUP(A1038,Réception!$A$2:$G$2159,7,FALSE),"0")</f>
        <v>1485</v>
      </c>
      <c r="J1038">
        <f t="shared" si="32"/>
        <v>1</v>
      </c>
      <c r="K1038" s="31">
        <f t="shared" si="33"/>
        <v>1</v>
      </c>
    </row>
    <row r="1039" spans="1:11" ht="12" customHeight="1" x14ac:dyDescent="0.2">
      <c r="A1039" t="s">
        <v>1067</v>
      </c>
      <c r="B1039" s="17">
        <v>44794</v>
      </c>
      <c r="C1039" s="6" t="s">
        <v>171</v>
      </c>
      <c r="D1039" s="7">
        <v>143317555</v>
      </c>
      <c r="E1039" s="3">
        <v>5540246172978</v>
      </c>
      <c r="F1039" s="3" t="str">
        <f>VLOOKUP(E1039,'Catégorie des articles'!$A$2:$E$163,4,FALSE)</f>
        <v>CREMERIE</v>
      </c>
      <c r="G1039" s="22">
        <v>44796</v>
      </c>
      <c r="H1039" s="7">
        <v>836</v>
      </c>
      <c r="I1039" s="25">
        <f>IFERROR(VLOOKUP(A1039,Réception!$A$2:$G$2159,7,FALSE),"0")</f>
        <v>836</v>
      </c>
      <c r="J1039">
        <f t="shared" si="32"/>
        <v>1</v>
      </c>
      <c r="K1039" s="31">
        <f t="shared" si="33"/>
        <v>1</v>
      </c>
    </row>
    <row r="1040" spans="1:11" ht="12" customHeight="1" x14ac:dyDescent="0.2">
      <c r="A1040" t="s">
        <v>1068</v>
      </c>
      <c r="B1040" s="18">
        <v>44794</v>
      </c>
      <c r="C1040" s="6" t="s">
        <v>171</v>
      </c>
      <c r="D1040" s="9">
        <v>143317555</v>
      </c>
      <c r="E1040" s="3">
        <v>5540246174174</v>
      </c>
      <c r="F1040" s="3" t="str">
        <f>VLOOKUP(E1040,'Catégorie des articles'!$A$2:$E$163,4,FALSE)</f>
        <v>CREMERIE</v>
      </c>
      <c r="G1040" s="23">
        <v>44796</v>
      </c>
      <c r="H1040" s="9">
        <v>232</v>
      </c>
      <c r="I1040" s="25">
        <f>IFERROR(VLOOKUP(A1040,Réception!$A$2:$G$2159,7,FALSE),"0")</f>
        <v>232</v>
      </c>
      <c r="J1040">
        <f t="shared" si="32"/>
        <v>1</v>
      </c>
      <c r="K1040" s="31">
        <f t="shared" si="33"/>
        <v>1</v>
      </c>
    </row>
    <row r="1041" spans="1:11" ht="12" customHeight="1" x14ac:dyDescent="0.2">
      <c r="A1041" t="s">
        <v>1069</v>
      </c>
      <c r="B1041" s="18">
        <v>44794</v>
      </c>
      <c r="C1041" s="6" t="s">
        <v>171</v>
      </c>
      <c r="D1041" s="9">
        <v>143317555</v>
      </c>
      <c r="E1041" s="3">
        <v>5540246176699</v>
      </c>
      <c r="F1041" s="3" t="str">
        <f>VLOOKUP(E1041,'Catégorie des articles'!$A$2:$E$163,4,FALSE)</f>
        <v>CREMERIE</v>
      </c>
      <c r="G1041" s="23">
        <v>44796</v>
      </c>
      <c r="H1041" s="9">
        <v>2088</v>
      </c>
      <c r="I1041" s="25">
        <f>IFERROR(VLOOKUP(A1041,Réception!$A$2:$G$2159,7,FALSE),"0")</f>
        <v>2088</v>
      </c>
      <c r="J1041">
        <f t="shared" si="32"/>
        <v>1</v>
      </c>
      <c r="K1041" s="31">
        <f t="shared" si="33"/>
        <v>1</v>
      </c>
    </row>
    <row r="1042" spans="1:11" ht="12" customHeight="1" x14ac:dyDescent="0.2">
      <c r="A1042" t="s">
        <v>1070</v>
      </c>
      <c r="B1042" s="17">
        <v>44794</v>
      </c>
      <c r="C1042" s="6" t="s">
        <v>171</v>
      </c>
      <c r="D1042" s="7">
        <v>143317561</v>
      </c>
      <c r="E1042" s="3">
        <v>5540246173472</v>
      </c>
      <c r="F1042" s="3" t="str">
        <f>VLOOKUP(E1042,'Catégorie des articles'!$A$2:$E$163,4,FALSE)</f>
        <v>CREMERIE</v>
      </c>
      <c r="G1042" s="22">
        <v>44802</v>
      </c>
      <c r="H1042" s="7">
        <v>279</v>
      </c>
      <c r="I1042" s="25">
        <f>IFERROR(VLOOKUP(A1042,Réception!$A$2:$G$2159,7,FALSE),"0")</f>
        <v>279</v>
      </c>
      <c r="J1042">
        <f t="shared" si="32"/>
        <v>1</v>
      </c>
      <c r="K1042" s="31">
        <f t="shared" si="33"/>
        <v>1</v>
      </c>
    </row>
    <row r="1043" spans="1:11" ht="12" customHeight="1" x14ac:dyDescent="0.2">
      <c r="A1043" t="s">
        <v>1071</v>
      </c>
      <c r="B1043" s="18">
        <v>44794</v>
      </c>
      <c r="C1043" s="6" t="s">
        <v>171</v>
      </c>
      <c r="D1043" s="9">
        <v>143317561</v>
      </c>
      <c r="E1043" s="3">
        <v>5540246175049</v>
      </c>
      <c r="F1043" s="3" t="str">
        <f>VLOOKUP(E1043,'Catégorie des articles'!$A$2:$E$163,4,FALSE)</f>
        <v>CREMERIE</v>
      </c>
      <c r="G1043" s="23">
        <v>44802</v>
      </c>
      <c r="H1043" s="9">
        <v>696</v>
      </c>
      <c r="I1043" s="25">
        <f>IFERROR(VLOOKUP(A1043,Réception!$A$2:$G$2159,7,FALSE),"0")</f>
        <v>696</v>
      </c>
      <c r="J1043">
        <f t="shared" si="32"/>
        <v>1</v>
      </c>
      <c r="K1043" s="31">
        <f t="shared" si="33"/>
        <v>1</v>
      </c>
    </row>
    <row r="1044" spans="1:11" ht="12" customHeight="1" x14ac:dyDescent="0.2">
      <c r="A1044" t="s">
        <v>1072</v>
      </c>
      <c r="B1044" s="17">
        <v>44794</v>
      </c>
      <c r="C1044" s="6" t="s">
        <v>171</v>
      </c>
      <c r="D1044" s="7">
        <v>143317561</v>
      </c>
      <c r="E1044" s="3">
        <v>5540246175050</v>
      </c>
      <c r="F1044" s="3" t="str">
        <f>VLOOKUP(E1044,'Catégorie des articles'!$A$2:$E$163,4,FALSE)</f>
        <v>CREMERIE</v>
      </c>
      <c r="G1044" s="22">
        <v>44802</v>
      </c>
      <c r="H1044" s="7">
        <v>557</v>
      </c>
      <c r="I1044" s="25">
        <f>IFERROR(VLOOKUP(A1044,Réception!$A$2:$G$2159,7,FALSE),"0")</f>
        <v>557</v>
      </c>
      <c r="J1044">
        <f t="shared" si="32"/>
        <v>1</v>
      </c>
      <c r="K1044" s="31">
        <f t="shared" si="33"/>
        <v>1</v>
      </c>
    </row>
    <row r="1045" spans="1:11" ht="12" customHeight="1" x14ac:dyDescent="0.2">
      <c r="A1045" t="s">
        <v>1073</v>
      </c>
      <c r="B1045" s="18">
        <v>44795</v>
      </c>
      <c r="C1045" s="6" t="s">
        <v>171</v>
      </c>
      <c r="D1045" s="9">
        <v>143317576</v>
      </c>
      <c r="E1045" s="3">
        <v>5540246171933</v>
      </c>
      <c r="F1045" s="3" t="str">
        <f>VLOOKUP(E1045,'Catégorie des articles'!$A$2:$E$163,4,FALSE)</f>
        <v>CREMERIE</v>
      </c>
      <c r="G1045" s="23">
        <v>44797</v>
      </c>
      <c r="H1045" s="9">
        <v>557</v>
      </c>
      <c r="I1045" s="25">
        <f>IFERROR(VLOOKUP(A1045,Réception!$A$2:$G$2159,7,FALSE),"0")</f>
        <v>557</v>
      </c>
      <c r="J1045">
        <f t="shared" si="32"/>
        <v>1</v>
      </c>
      <c r="K1045" s="31">
        <f t="shared" si="33"/>
        <v>1</v>
      </c>
    </row>
    <row r="1046" spans="1:11" ht="12" customHeight="1" x14ac:dyDescent="0.2">
      <c r="A1046" t="s">
        <v>1074</v>
      </c>
      <c r="B1046" s="17">
        <v>44795</v>
      </c>
      <c r="C1046" s="6" t="s">
        <v>171</v>
      </c>
      <c r="D1046" s="7">
        <v>143317576</v>
      </c>
      <c r="E1046" s="3">
        <v>5540246176294</v>
      </c>
      <c r="F1046" s="3" t="str">
        <f>VLOOKUP(E1046,'Catégorie des articles'!$A$2:$E$163,4,FALSE)</f>
        <v>CREMERIE</v>
      </c>
      <c r="G1046" s="22">
        <v>44797</v>
      </c>
      <c r="H1046" s="7">
        <v>1485</v>
      </c>
      <c r="I1046" s="25">
        <f>IFERROR(VLOOKUP(A1046,Réception!$A$2:$G$2159,7,FALSE),"0")</f>
        <v>1485</v>
      </c>
      <c r="J1046">
        <f t="shared" si="32"/>
        <v>1</v>
      </c>
      <c r="K1046" s="31">
        <f t="shared" si="33"/>
        <v>1</v>
      </c>
    </row>
    <row r="1047" spans="1:11" ht="12" customHeight="1" x14ac:dyDescent="0.2">
      <c r="A1047" t="s">
        <v>1075</v>
      </c>
      <c r="B1047" s="18">
        <v>44795</v>
      </c>
      <c r="C1047" s="6" t="s">
        <v>171</v>
      </c>
      <c r="D1047" s="9">
        <v>143317576</v>
      </c>
      <c r="E1047" s="3">
        <v>5540246176295</v>
      </c>
      <c r="F1047" s="3" t="str">
        <f>VLOOKUP(E1047,'Catégorie des articles'!$A$2:$E$163,4,FALSE)</f>
        <v>CREMERIE</v>
      </c>
      <c r="G1047" s="23">
        <v>44797</v>
      </c>
      <c r="H1047" s="9">
        <v>5568</v>
      </c>
      <c r="I1047" s="25">
        <f>IFERROR(VLOOKUP(A1047,Réception!$A$2:$G$2159,7,FALSE),"0")</f>
        <v>5568</v>
      </c>
      <c r="J1047">
        <f t="shared" si="32"/>
        <v>1</v>
      </c>
      <c r="K1047" s="31">
        <f t="shared" si="33"/>
        <v>1</v>
      </c>
    </row>
    <row r="1048" spans="1:11" ht="12" customHeight="1" x14ac:dyDescent="0.2">
      <c r="A1048" t="s">
        <v>1076</v>
      </c>
      <c r="B1048" s="18">
        <v>44795</v>
      </c>
      <c r="C1048" s="6" t="s">
        <v>171</v>
      </c>
      <c r="D1048" s="9">
        <v>143317576</v>
      </c>
      <c r="E1048" s="3">
        <v>5540246188200</v>
      </c>
      <c r="F1048" s="3" t="str">
        <f>VLOOKUP(E1048,'Catégorie des articles'!$A$2:$E$163,4,FALSE)</f>
        <v>CREMERIE</v>
      </c>
      <c r="G1048" s="23">
        <v>44797</v>
      </c>
      <c r="H1048" s="9">
        <v>743</v>
      </c>
      <c r="I1048" s="25">
        <f>IFERROR(VLOOKUP(A1048,Réception!$A$2:$G$2159,7,FALSE),"0")</f>
        <v>743</v>
      </c>
      <c r="J1048">
        <f t="shared" si="32"/>
        <v>1</v>
      </c>
      <c r="K1048" s="31">
        <f t="shared" si="33"/>
        <v>1</v>
      </c>
    </row>
    <row r="1049" spans="1:11" ht="12" customHeight="1" x14ac:dyDescent="0.2">
      <c r="A1049" t="s">
        <v>1077</v>
      </c>
      <c r="B1049" s="18">
        <v>44795</v>
      </c>
      <c r="C1049" s="6" t="s">
        <v>171</v>
      </c>
      <c r="D1049" s="9">
        <v>143317577</v>
      </c>
      <c r="E1049" s="3">
        <v>5540246172539</v>
      </c>
      <c r="F1049" s="3" t="str">
        <f>VLOOKUP(E1049,'Catégorie des articles'!$A$2:$E$163,4,FALSE)</f>
        <v>CREMERIE</v>
      </c>
      <c r="G1049" s="23">
        <v>44797</v>
      </c>
      <c r="H1049" s="9">
        <v>24</v>
      </c>
      <c r="I1049" s="25">
        <f>IFERROR(VLOOKUP(A1049,Réception!$A$2:$G$2159,7,FALSE),"0")</f>
        <v>24</v>
      </c>
      <c r="J1049">
        <f t="shared" si="32"/>
        <v>1</v>
      </c>
      <c r="K1049" s="31">
        <f t="shared" si="33"/>
        <v>1</v>
      </c>
    </row>
    <row r="1050" spans="1:11" ht="12" customHeight="1" x14ac:dyDescent="0.2">
      <c r="A1050" t="s">
        <v>1078</v>
      </c>
      <c r="B1050" s="17">
        <v>44795</v>
      </c>
      <c r="C1050" s="6" t="s">
        <v>171</v>
      </c>
      <c r="D1050" s="7">
        <v>143317577</v>
      </c>
      <c r="E1050" s="3">
        <v>5540246172669</v>
      </c>
      <c r="F1050" s="3" t="str">
        <f>VLOOKUP(E1050,'Catégorie des articles'!$A$2:$E$163,4,FALSE)</f>
        <v>CREMERIE</v>
      </c>
      <c r="G1050" s="22">
        <v>44797</v>
      </c>
      <c r="H1050" s="7">
        <v>279</v>
      </c>
      <c r="I1050" s="25">
        <f>IFERROR(VLOOKUP(A1050,Réception!$A$2:$G$2159,7,FALSE),"0")</f>
        <v>279</v>
      </c>
      <c r="J1050">
        <f t="shared" si="32"/>
        <v>1</v>
      </c>
      <c r="K1050" s="31">
        <f t="shared" si="33"/>
        <v>1</v>
      </c>
    </row>
    <row r="1051" spans="1:11" ht="12" customHeight="1" x14ac:dyDescent="0.2">
      <c r="A1051" t="s">
        <v>1079</v>
      </c>
      <c r="B1051" s="18">
        <v>44795</v>
      </c>
      <c r="C1051" s="6" t="s">
        <v>171</v>
      </c>
      <c r="D1051" s="9">
        <v>143317577</v>
      </c>
      <c r="E1051" s="3">
        <v>5540246172978</v>
      </c>
      <c r="F1051" s="3" t="str">
        <f>VLOOKUP(E1051,'Catégorie des articles'!$A$2:$E$163,4,FALSE)</f>
        <v>CREMERIE</v>
      </c>
      <c r="G1051" s="23">
        <v>44797</v>
      </c>
      <c r="H1051" s="9">
        <v>836</v>
      </c>
      <c r="I1051" s="25">
        <f>IFERROR(VLOOKUP(A1051,Réception!$A$2:$G$2159,7,FALSE),"0")</f>
        <v>836</v>
      </c>
      <c r="J1051">
        <f t="shared" si="32"/>
        <v>1</v>
      </c>
      <c r="K1051" s="31">
        <f t="shared" si="33"/>
        <v>1</v>
      </c>
    </row>
    <row r="1052" spans="1:11" ht="12" customHeight="1" x14ac:dyDescent="0.2">
      <c r="A1052" t="s">
        <v>1080</v>
      </c>
      <c r="B1052" s="17">
        <v>44795</v>
      </c>
      <c r="C1052" s="6" t="s">
        <v>171</v>
      </c>
      <c r="D1052" s="7">
        <v>143317577</v>
      </c>
      <c r="E1052" s="3">
        <v>5540246174174</v>
      </c>
      <c r="F1052" s="3" t="str">
        <f>VLOOKUP(E1052,'Catégorie des articles'!$A$2:$E$163,4,FALSE)</f>
        <v>CREMERIE</v>
      </c>
      <c r="G1052" s="22">
        <v>44797</v>
      </c>
      <c r="H1052" s="7">
        <v>232</v>
      </c>
      <c r="I1052" s="25">
        <f>IFERROR(VLOOKUP(A1052,Réception!$A$2:$G$2159,7,FALSE),"0")</f>
        <v>232</v>
      </c>
      <c r="J1052">
        <f t="shared" si="32"/>
        <v>1</v>
      </c>
      <c r="K1052" s="31">
        <f t="shared" si="33"/>
        <v>1</v>
      </c>
    </row>
    <row r="1053" spans="1:11" ht="12" customHeight="1" x14ac:dyDescent="0.2">
      <c r="A1053" t="s">
        <v>1081</v>
      </c>
      <c r="B1053" s="17">
        <v>44795</v>
      </c>
      <c r="C1053" s="6" t="s">
        <v>171</v>
      </c>
      <c r="D1053" s="7">
        <v>143317577</v>
      </c>
      <c r="E1053" s="3">
        <v>5540246176699</v>
      </c>
      <c r="F1053" s="3" t="str">
        <f>VLOOKUP(E1053,'Catégorie des articles'!$A$2:$E$163,4,FALSE)</f>
        <v>CREMERIE</v>
      </c>
      <c r="G1053" s="22">
        <v>44797</v>
      </c>
      <c r="H1053" s="7">
        <v>2088</v>
      </c>
      <c r="I1053" s="25">
        <f>IFERROR(VLOOKUP(A1053,Réception!$A$2:$G$2159,7,FALSE),"0")</f>
        <v>1880</v>
      </c>
      <c r="J1053">
        <f t="shared" si="32"/>
        <v>0.90038314176245215</v>
      </c>
      <c r="K1053" s="31">
        <f t="shared" si="33"/>
        <v>0.90038314176245215</v>
      </c>
    </row>
    <row r="1054" spans="1:11" ht="12" customHeight="1" x14ac:dyDescent="0.2">
      <c r="A1054" t="s">
        <v>1082</v>
      </c>
      <c r="B1054" s="17">
        <v>44796</v>
      </c>
      <c r="C1054" s="6" t="s">
        <v>171</v>
      </c>
      <c r="D1054" s="7">
        <v>143317587</v>
      </c>
      <c r="E1054" s="3">
        <v>5540246171933</v>
      </c>
      <c r="F1054" s="3" t="str">
        <f>VLOOKUP(E1054,'Catégorie des articles'!$A$2:$E$163,4,FALSE)</f>
        <v>CREMERIE</v>
      </c>
      <c r="G1054" s="22">
        <v>44798</v>
      </c>
      <c r="H1054" s="7">
        <v>557</v>
      </c>
      <c r="I1054" s="25">
        <f>IFERROR(VLOOKUP(A1054,Réception!$A$2:$G$2159,7,FALSE),"0")</f>
        <v>557</v>
      </c>
      <c r="J1054">
        <f t="shared" si="32"/>
        <v>1</v>
      </c>
      <c r="K1054" s="31">
        <f t="shared" si="33"/>
        <v>1</v>
      </c>
    </row>
    <row r="1055" spans="1:11" ht="12" customHeight="1" x14ac:dyDescent="0.2">
      <c r="A1055" t="s">
        <v>1083</v>
      </c>
      <c r="B1055" s="17">
        <v>44796</v>
      </c>
      <c r="C1055" s="6" t="s">
        <v>171</v>
      </c>
      <c r="D1055" s="7">
        <v>143317587</v>
      </c>
      <c r="E1055" s="3">
        <v>5540246188200</v>
      </c>
      <c r="F1055" s="3" t="str">
        <f>VLOOKUP(E1055,'Catégorie des articles'!$A$2:$E$163,4,FALSE)</f>
        <v>CREMERIE</v>
      </c>
      <c r="G1055" s="22">
        <v>44798</v>
      </c>
      <c r="H1055" s="7">
        <v>743</v>
      </c>
      <c r="I1055" s="25">
        <f>IFERROR(VLOOKUP(A1055,Réception!$A$2:$G$2159,7,FALSE),"0")</f>
        <v>743</v>
      </c>
      <c r="J1055">
        <f t="shared" si="32"/>
        <v>1</v>
      </c>
      <c r="K1055" s="31">
        <f t="shared" si="33"/>
        <v>1</v>
      </c>
    </row>
    <row r="1056" spans="1:11" ht="12" customHeight="1" x14ac:dyDescent="0.2">
      <c r="A1056" t="s">
        <v>1084</v>
      </c>
      <c r="B1056" s="17">
        <v>44796</v>
      </c>
      <c r="C1056" s="6" t="s">
        <v>171</v>
      </c>
      <c r="D1056" s="7">
        <v>143317588</v>
      </c>
      <c r="E1056" s="3">
        <v>5540246172978</v>
      </c>
      <c r="F1056" s="3" t="str">
        <f>VLOOKUP(E1056,'Catégorie des articles'!$A$2:$E$163,4,FALSE)</f>
        <v>CREMERIE</v>
      </c>
      <c r="G1056" s="22">
        <v>44798</v>
      </c>
      <c r="H1056" s="7">
        <v>836</v>
      </c>
      <c r="I1056" s="25">
        <f>IFERROR(VLOOKUP(A1056,Réception!$A$2:$G$2159,7,FALSE),"0")</f>
        <v>836</v>
      </c>
      <c r="J1056">
        <f t="shared" si="32"/>
        <v>1</v>
      </c>
      <c r="K1056" s="31">
        <f t="shared" si="33"/>
        <v>1</v>
      </c>
    </row>
    <row r="1057" spans="1:11" ht="12" customHeight="1" x14ac:dyDescent="0.2">
      <c r="A1057" t="s">
        <v>1085</v>
      </c>
      <c r="B1057" s="18">
        <v>44796</v>
      </c>
      <c r="C1057" s="6" t="s">
        <v>171</v>
      </c>
      <c r="D1057" s="9">
        <v>143317588</v>
      </c>
      <c r="E1057" s="3">
        <v>5540246174174</v>
      </c>
      <c r="F1057" s="3" t="str">
        <f>VLOOKUP(E1057,'Catégorie des articles'!$A$2:$E$163,4,FALSE)</f>
        <v>CREMERIE</v>
      </c>
      <c r="G1057" s="23">
        <v>44798</v>
      </c>
      <c r="H1057" s="9">
        <v>232</v>
      </c>
      <c r="I1057" s="25">
        <f>IFERROR(VLOOKUP(A1057,Réception!$A$2:$G$2159,7,FALSE),"0")</f>
        <v>232</v>
      </c>
      <c r="J1057">
        <f t="shared" si="32"/>
        <v>1</v>
      </c>
      <c r="K1057" s="31">
        <f t="shared" si="33"/>
        <v>1</v>
      </c>
    </row>
    <row r="1058" spans="1:11" ht="12" customHeight="1" x14ac:dyDescent="0.2">
      <c r="A1058" t="s">
        <v>1086</v>
      </c>
      <c r="B1058" s="17">
        <v>44796</v>
      </c>
      <c r="C1058" s="6" t="s">
        <v>171</v>
      </c>
      <c r="D1058" s="7">
        <v>143317588</v>
      </c>
      <c r="E1058" s="3">
        <v>5540246176699</v>
      </c>
      <c r="F1058" s="3" t="str">
        <f>VLOOKUP(E1058,'Catégorie des articles'!$A$2:$E$163,4,FALSE)</f>
        <v>CREMERIE</v>
      </c>
      <c r="G1058" s="22">
        <v>44798</v>
      </c>
      <c r="H1058" s="7">
        <v>3132</v>
      </c>
      <c r="I1058" s="25">
        <f>IFERROR(VLOOKUP(A1058,Réception!$A$2:$G$2159,7,FALSE),"0")</f>
        <v>3132</v>
      </c>
      <c r="J1058">
        <f t="shared" si="32"/>
        <v>1</v>
      </c>
      <c r="K1058" s="31">
        <f t="shared" si="33"/>
        <v>1</v>
      </c>
    </row>
    <row r="1059" spans="1:11" ht="12" customHeight="1" x14ac:dyDescent="0.2">
      <c r="A1059" t="s">
        <v>1087</v>
      </c>
      <c r="B1059" s="17">
        <v>44796</v>
      </c>
      <c r="C1059" s="6" t="s">
        <v>171</v>
      </c>
      <c r="D1059" s="7">
        <v>143317588</v>
      </c>
      <c r="E1059" s="3">
        <v>5540246188175</v>
      </c>
      <c r="F1059" s="3" t="str">
        <f>VLOOKUP(E1059,'Catégorie des articles'!$A$2:$E$163,4,FALSE)</f>
        <v>CREMERIE</v>
      </c>
      <c r="G1059" s="22">
        <v>44798</v>
      </c>
      <c r="H1059" s="7">
        <v>163</v>
      </c>
      <c r="I1059" s="25">
        <f>IFERROR(VLOOKUP(A1059,Réception!$A$2:$G$2159,7,FALSE),"0")</f>
        <v>163</v>
      </c>
      <c r="J1059">
        <f t="shared" si="32"/>
        <v>1</v>
      </c>
      <c r="K1059" s="31">
        <f t="shared" si="33"/>
        <v>1</v>
      </c>
    </row>
    <row r="1060" spans="1:11" ht="12" customHeight="1" x14ac:dyDescent="0.2">
      <c r="A1060" t="s">
        <v>1088</v>
      </c>
      <c r="B1060" s="17">
        <v>44796</v>
      </c>
      <c r="C1060" s="6" t="s">
        <v>171</v>
      </c>
      <c r="D1060" s="7">
        <v>143317598</v>
      </c>
      <c r="E1060" s="3">
        <v>5540246173472</v>
      </c>
      <c r="F1060" s="3" t="str">
        <f>VLOOKUP(E1060,'Catégorie des articles'!$A$2:$E$163,4,FALSE)</f>
        <v>CREMERIE</v>
      </c>
      <c r="G1060" s="22">
        <v>44798</v>
      </c>
      <c r="H1060" s="7">
        <v>140</v>
      </c>
      <c r="I1060" s="25">
        <f>IFERROR(VLOOKUP(A1060,Réception!$A$2:$G$2159,7,FALSE),"0")</f>
        <v>140</v>
      </c>
      <c r="J1060">
        <f t="shared" si="32"/>
        <v>1</v>
      </c>
      <c r="K1060" s="31">
        <f t="shared" si="33"/>
        <v>1</v>
      </c>
    </row>
    <row r="1061" spans="1:11" ht="12" customHeight="1" x14ac:dyDescent="0.2">
      <c r="A1061" t="s">
        <v>1089</v>
      </c>
      <c r="B1061" s="18">
        <v>44797</v>
      </c>
      <c r="C1061" s="6" t="s">
        <v>171</v>
      </c>
      <c r="D1061" s="9">
        <v>143317609</v>
      </c>
      <c r="E1061" s="3">
        <v>5540246187987</v>
      </c>
      <c r="F1061" s="3" t="str">
        <f>VLOOKUP(E1061,'Catégorie des articles'!$A$2:$E$163,4,FALSE)</f>
        <v>CREMERIE</v>
      </c>
      <c r="G1061" s="23">
        <v>44801</v>
      </c>
      <c r="H1061" s="9">
        <v>2228</v>
      </c>
      <c r="I1061" s="25">
        <f>IFERROR(VLOOKUP(A1061,Réception!$A$2:$G$2159,7,FALSE),"0")</f>
        <v>2228</v>
      </c>
      <c r="J1061">
        <f t="shared" si="32"/>
        <v>1</v>
      </c>
      <c r="K1061" s="31">
        <f t="shared" si="33"/>
        <v>1</v>
      </c>
    </row>
    <row r="1062" spans="1:11" ht="12" customHeight="1" x14ac:dyDescent="0.2">
      <c r="A1062" t="s">
        <v>1090</v>
      </c>
      <c r="B1062" s="17">
        <v>44797</v>
      </c>
      <c r="C1062" s="6" t="s">
        <v>171</v>
      </c>
      <c r="D1062" s="7">
        <v>143317609</v>
      </c>
      <c r="E1062" s="3">
        <v>5540246188200</v>
      </c>
      <c r="F1062" s="3" t="str">
        <f>VLOOKUP(E1062,'Catégorie des articles'!$A$2:$E$163,4,FALSE)</f>
        <v>CREMERIE</v>
      </c>
      <c r="G1062" s="22">
        <v>44801</v>
      </c>
      <c r="H1062" s="7">
        <v>1485</v>
      </c>
      <c r="I1062" s="25">
        <f>IFERROR(VLOOKUP(A1062,Réception!$A$2:$G$2159,7,FALSE),"0")</f>
        <v>1485</v>
      </c>
      <c r="J1062">
        <f t="shared" si="32"/>
        <v>1</v>
      </c>
      <c r="K1062" s="31">
        <f t="shared" si="33"/>
        <v>1</v>
      </c>
    </row>
    <row r="1063" spans="1:11" ht="12" customHeight="1" x14ac:dyDescent="0.2">
      <c r="A1063" t="s">
        <v>1091</v>
      </c>
      <c r="B1063" s="17">
        <v>44797</v>
      </c>
      <c r="C1063" s="6" t="s">
        <v>171</v>
      </c>
      <c r="D1063" s="7">
        <v>143317610</v>
      </c>
      <c r="E1063" s="3">
        <v>5540246174174</v>
      </c>
      <c r="F1063" s="3" t="str">
        <f>VLOOKUP(E1063,'Catégorie des articles'!$A$2:$E$163,4,FALSE)</f>
        <v>CREMERIE</v>
      </c>
      <c r="G1063" s="22">
        <v>44801</v>
      </c>
      <c r="H1063" s="7">
        <v>232</v>
      </c>
      <c r="I1063" s="25">
        <f>IFERROR(VLOOKUP(A1063,Réception!$A$2:$G$2159,7,FALSE),"0")</f>
        <v>232</v>
      </c>
      <c r="J1063">
        <f t="shared" si="32"/>
        <v>1</v>
      </c>
      <c r="K1063" s="31">
        <f t="shared" si="33"/>
        <v>1</v>
      </c>
    </row>
    <row r="1064" spans="1:11" ht="12" customHeight="1" x14ac:dyDescent="0.2">
      <c r="A1064" t="s">
        <v>1092</v>
      </c>
      <c r="B1064" s="18">
        <v>44797</v>
      </c>
      <c r="C1064" s="6" t="s">
        <v>171</v>
      </c>
      <c r="D1064" s="9">
        <v>143317610</v>
      </c>
      <c r="E1064" s="3">
        <v>5540246188175</v>
      </c>
      <c r="F1064" s="3" t="str">
        <f>VLOOKUP(E1064,'Catégorie des articles'!$A$2:$E$163,4,FALSE)</f>
        <v>CREMERIE</v>
      </c>
      <c r="G1064" s="23">
        <v>44801</v>
      </c>
      <c r="H1064" s="9">
        <v>93</v>
      </c>
      <c r="I1064" s="25">
        <f>IFERROR(VLOOKUP(A1064,Réception!$A$2:$G$2159,7,FALSE),"0")</f>
        <v>93</v>
      </c>
      <c r="J1064">
        <f t="shared" si="32"/>
        <v>1</v>
      </c>
      <c r="K1064" s="31">
        <f t="shared" si="33"/>
        <v>1</v>
      </c>
    </row>
    <row r="1065" spans="1:11" ht="12" customHeight="1" x14ac:dyDescent="0.2">
      <c r="A1065" t="s">
        <v>1093</v>
      </c>
      <c r="B1065" s="17">
        <v>44797</v>
      </c>
      <c r="C1065" s="6" t="s">
        <v>171</v>
      </c>
      <c r="D1065" s="7">
        <v>143317615</v>
      </c>
      <c r="E1065" s="3">
        <v>5540246185429</v>
      </c>
      <c r="F1065" s="3" t="str">
        <f>VLOOKUP(E1065,'Catégorie des articles'!$A$2:$E$163,4,FALSE)</f>
        <v>CREMERIE</v>
      </c>
      <c r="G1065" s="22">
        <v>44802</v>
      </c>
      <c r="H1065" s="7">
        <v>70</v>
      </c>
      <c r="I1065" s="25">
        <f>IFERROR(VLOOKUP(A1065,Réception!$A$2:$G$2159,7,FALSE),"0")</f>
        <v>70</v>
      </c>
      <c r="J1065">
        <f t="shared" si="32"/>
        <v>1</v>
      </c>
      <c r="K1065" s="31">
        <f t="shared" si="33"/>
        <v>1</v>
      </c>
    </row>
    <row r="1066" spans="1:11" ht="12" customHeight="1" x14ac:dyDescent="0.2">
      <c r="A1066" t="s">
        <v>1094</v>
      </c>
      <c r="B1066" s="18">
        <v>44797</v>
      </c>
      <c r="C1066" s="6" t="s">
        <v>171</v>
      </c>
      <c r="D1066" s="9">
        <v>143317615</v>
      </c>
      <c r="E1066" s="3">
        <v>5540246186325</v>
      </c>
      <c r="F1066" s="3" t="str">
        <f>VLOOKUP(E1066,'Catégorie des articles'!$A$2:$E$163,4,FALSE)</f>
        <v>CREMERIE</v>
      </c>
      <c r="G1066" s="23">
        <v>44802</v>
      </c>
      <c r="H1066" s="9">
        <v>140</v>
      </c>
      <c r="I1066" s="25">
        <f>IFERROR(VLOOKUP(A1066,Réception!$A$2:$G$2159,7,FALSE),"0")</f>
        <v>140</v>
      </c>
      <c r="J1066">
        <f t="shared" si="32"/>
        <v>1</v>
      </c>
      <c r="K1066" s="31">
        <f t="shared" si="33"/>
        <v>1</v>
      </c>
    </row>
    <row r="1067" spans="1:11" ht="12" customHeight="1" x14ac:dyDescent="0.2">
      <c r="A1067" t="s">
        <v>2263</v>
      </c>
      <c r="B1067" s="17">
        <v>44797</v>
      </c>
      <c r="C1067" s="6" t="s">
        <v>174</v>
      </c>
      <c r="D1067" s="7">
        <v>143317631</v>
      </c>
      <c r="E1067" s="3">
        <v>5540246187882</v>
      </c>
      <c r="F1067" s="3" t="str">
        <f>VLOOKUP(E1067,'Catégorie des articles'!$A$2:$E$163,4,FALSE)</f>
        <v>EMBALLAGES</v>
      </c>
      <c r="G1067" s="22">
        <v>44878</v>
      </c>
      <c r="H1067" s="7">
        <v>163</v>
      </c>
      <c r="I1067" s="25">
        <f>IFERROR(VLOOKUP(A1067,Réception!$A$2:$G$2159,7,FALSE),"0")</f>
        <v>163</v>
      </c>
      <c r="J1067">
        <f t="shared" si="32"/>
        <v>1</v>
      </c>
      <c r="K1067" s="31">
        <f t="shared" si="33"/>
        <v>1</v>
      </c>
    </row>
    <row r="1068" spans="1:11" ht="12" customHeight="1" x14ac:dyDescent="0.2">
      <c r="A1068" t="s">
        <v>2264</v>
      </c>
      <c r="B1068" s="17">
        <v>44797</v>
      </c>
      <c r="C1068" s="6" t="s">
        <v>174</v>
      </c>
      <c r="D1068" s="7">
        <v>143317631</v>
      </c>
      <c r="E1068" s="3">
        <v>5540246187995</v>
      </c>
      <c r="F1068" s="3" t="str">
        <f>VLOOKUP(E1068,'Catégorie des articles'!$A$2:$E$163,4,FALSE)</f>
        <v>EMBALLAGES</v>
      </c>
      <c r="G1068" s="22">
        <v>44878</v>
      </c>
      <c r="H1068" s="7">
        <v>464</v>
      </c>
      <c r="I1068" s="25">
        <f>IFERROR(VLOOKUP(A1068,Réception!$A$2:$G$2159,7,FALSE),"0")</f>
        <v>464</v>
      </c>
      <c r="J1068">
        <f t="shared" si="32"/>
        <v>1</v>
      </c>
      <c r="K1068" s="31">
        <f t="shared" si="33"/>
        <v>1</v>
      </c>
    </row>
    <row r="1069" spans="1:11" ht="12" customHeight="1" x14ac:dyDescent="0.2">
      <c r="A1069" t="s">
        <v>2265</v>
      </c>
      <c r="B1069" s="18">
        <v>44797</v>
      </c>
      <c r="C1069" s="6" t="s">
        <v>174</v>
      </c>
      <c r="D1069" s="9">
        <v>143317631</v>
      </c>
      <c r="E1069" s="3">
        <v>5540246187997</v>
      </c>
      <c r="F1069" s="3" t="str">
        <f>VLOOKUP(E1069,'Catégorie des articles'!$A$2:$E$163,4,FALSE)</f>
        <v>EMBALLAGES</v>
      </c>
      <c r="G1069" s="23">
        <v>44878</v>
      </c>
      <c r="H1069" s="9">
        <v>205</v>
      </c>
      <c r="I1069" s="25">
        <f>IFERROR(VLOOKUP(A1069,Réception!$A$2:$G$2159,7,FALSE),"0")</f>
        <v>205</v>
      </c>
      <c r="J1069">
        <f t="shared" si="32"/>
        <v>1</v>
      </c>
      <c r="K1069" s="31">
        <f t="shared" si="33"/>
        <v>1</v>
      </c>
    </row>
    <row r="1070" spans="1:11" ht="12" customHeight="1" x14ac:dyDescent="0.2">
      <c r="A1070" t="s">
        <v>1095</v>
      </c>
      <c r="B1070" s="17">
        <v>44798</v>
      </c>
      <c r="C1070" s="6" t="s">
        <v>171</v>
      </c>
      <c r="D1070" s="7">
        <v>143317638</v>
      </c>
      <c r="E1070" s="3">
        <v>5540246172539</v>
      </c>
      <c r="F1070" s="3" t="str">
        <f>VLOOKUP(E1070,'Catégorie des articles'!$A$2:$E$163,4,FALSE)</f>
        <v>CREMERIE</v>
      </c>
      <c r="G1070" s="22">
        <v>44802</v>
      </c>
      <c r="H1070" s="7">
        <v>47</v>
      </c>
      <c r="I1070" s="25">
        <f>IFERROR(VLOOKUP(A1070,Réception!$A$2:$G$2159,7,FALSE),"0")</f>
        <v>47</v>
      </c>
      <c r="J1070">
        <f t="shared" si="32"/>
        <v>1</v>
      </c>
      <c r="K1070" s="31">
        <f t="shared" si="33"/>
        <v>1</v>
      </c>
    </row>
    <row r="1071" spans="1:11" ht="12" customHeight="1" x14ac:dyDescent="0.2">
      <c r="A1071" t="s">
        <v>1096</v>
      </c>
      <c r="B1071" s="18">
        <v>44798</v>
      </c>
      <c r="C1071" s="6" t="s">
        <v>171</v>
      </c>
      <c r="D1071" s="9">
        <v>143317638</v>
      </c>
      <c r="E1071" s="3">
        <v>5540246172669</v>
      </c>
      <c r="F1071" s="3" t="str">
        <f>VLOOKUP(E1071,'Catégorie des articles'!$A$2:$E$163,4,FALSE)</f>
        <v>CREMERIE</v>
      </c>
      <c r="G1071" s="23">
        <v>44802</v>
      </c>
      <c r="H1071" s="9">
        <v>279</v>
      </c>
      <c r="I1071" s="25">
        <f>IFERROR(VLOOKUP(A1071,Réception!$A$2:$G$2159,7,FALSE),"0")</f>
        <v>279</v>
      </c>
      <c r="J1071">
        <f t="shared" si="32"/>
        <v>1</v>
      </c>
      <c r="K1071" s="31">
        <f t="shared" si="33"/>
        <v>1</v>
      </c>
    </row>
    <row r="1072" spans="1:11" ht="12" customHeight="1" x14ac:dyDescent="0.2">
      <c r="A1072" t="s">
        <v>1097</v>
      </c>
      <c r="B1072" s="17">
        <v>44798</v>
      </c>
      <c r="C1072" s="6" t="s">
        <v>171</v>
      </c>
      <c r="D1072" s="7">
        <v>143317638</v>
      </c>
      <c r="E1072" s="3">
        <v>5540246176699</v>
      </c>
      <c r="F1072" s="3" t="str">
        <f>VLOOKUP(E1072,'Catégorie des articles'!$A$2:$E$163,4,FALSE)</f>
        <v>CREMERIE</v>
      </c>
      <c r="G1072" s="22">
        <v>44802</v>
      </c>
      <c r="H1072" s="7">
        <v>4176</v>
      </c>
      <c r="I1072" s="25">
        <f>IFERROR(VLOOKUP(A1072,Réception!$A$2:$G$2159,7,FALSE),"0")</f>
        <v>4176</v>
      </c>
      <c r="J1072">
        <f t="shared" si="32"/>
        <v>1</v>
      </c>
      <c r="K1072" s="31">
        <f t="shared" si="33"/>
        <v>1</v>
      </c>
    </row>
    <row r="1073" spans="1:11" ht="12" customHeight="1" x14ac:dyDescent="0.2">
      <c r="A1073" t="s">
        <v>1098</v>
      </c>
      <c r="B1073" s="18">
        <v>44798</v>
      </c>
      <c r="C1073" s="6" t="s">
        <v>171</v>
      </c>
      <c r="D1073" s="9">
        <v>143317638</v>
      </c>
      <c r="E1073" s="3">
        <v>5540246188175</v>
      </c>
      <c r="F1073" s="3" t="str">
        <f>VLOOKUP(E1073,'Catégorie des articles'!$A$2:$E$163,4,FALSE)</f>
        <v>CREMERIE</v>
      </c>
      <c r="G1073" s="23">
        <v>44802</v>
      </c>
      <c r="H1073" s="9">
        <v>70</v>
      </c>
      <c r="I1073" s="25">
        <f>IFERROR(VLOOKUP(A1073,Réception!$A$2:$G$2159,7,FALSE),"0")</f>
        <v>70</v>
      </c>
      <c r="J1073">
        <f t="shared" si="32"/>
        <v>1</v>
      </c>
      <c r="K1073" s="31">
        <f t="shared" si="33"/>
        <v>1</v>
      </c>
    </row>
    <row r="1074" spans="1:11" ht="12" customHeight="1" x14ac:dyDescent="0.2">
      <c r="A1074" t="s">
        <v>1099</v>
      </c>
      <c r="B1074" s="17">
        <v>44798</v>
      </c>
      <c r="C1074" s="6" t="s">
        <v>171</v>
      </c>
      <c r="D1074" s="7">
        <v>143317638</v>
      </c>
      <c r="E1074" s="3">
        <v>5540246192102</v>
      </c>
      <c r="F1074" s="3" t="str">
        <f>VLOOKUP(E1074,'Catégorie des articles'!$A$2:$E$163,4,FALSE)</f>
        <v>CREMERIE</v>
      </c>
      <c r="G1074" s="22">
        <v>44802</v>
      </c>
      <c r="H1074" s="7">
        <v>4009</v>
      </c>
      <c r="I1074" s="25">
        <f>IFERROR(VLOOKUP(A1074,Réception!$A$2:$G$2159,7,FALSE),"0")</f>
        <v>4009</v>
      </c>
      <c r="J1074">
        <f t="shared" si="32"/>
        <v>1</v>
      </c>
      <c r="K1074" s="31">
        <f t="shared" si="33"/>
        <v>1</v>
      </c>
    </row>
    <row r="1075" spans="1:11" ht="12" customHeight="1" x14ac:dyDescent="0.2">
      <c r="A1075" t="s">
        <v>1100</v>
      </c>
      <c r="B1075" s="18">
        <v>44798</v>
      </c>
      <c r="C1075" s="6" t="s">
        <v>171</v>
      </c>
      <c r="D1075" s="9">
        <v>143317639</v>
      </c>
      <c r="E1075" s="3">
        <v>5540246187987</v>
      </c>
      <c r="F1075" s="3" t="str">
        <f>VLOOKUP(E1075,'Catégorie des articles'!$A$2:$E$163,4,FALSE)</f>
        <v>CREMERIE</v>
      </c>
      <c r="G1075" s="23">
        <v>44802</v>
      </c>
      <c r="H1075" s="9">
        <v>1114</v>
      </c>
      <c r="I1075" s="25">
        <f>IFERROR(VLOOKUP(A1075,Réception!$A$2:$G$2159,7,FALSE),"0")</f>
        <v>1114</v>
      </c>
      <c r="J1075">
        <f t="shared" si="32"/>
        <v>1</v>
      </c>
      <c r="K1075" s="31">
        <f t="shared" si="33"/>
        <v>1</v>
      </c>
    </row>
    <row r="1076" spans="1:11" ht="12" customHeight="1" x14ac:dyDescent="0.2">
      <c r="A1076" t="s">
        <v>2609</v>
      </c>
      <c r="B1076" s="17">
        <v>44798</v>
      </c>
      <c r="C1076" s="6" t="s">
        <v>172</v>
      </c>
      <c r="D1076" s="7">
        <v>143317642</v>
      </c>
      <c r="E1076" s="3">
        <v>5540246173472</v>
      </c>
      <c r="F1076" s="3" t="str">
        <f>VLOOKUP(E1076,'Catégorie des articles'!$A$2:$E$163,4,FALSE)</f>
        <v>CREMERIE</v>
      </c>
      <c r="G1076" s="22">
        <v>44805</v>
      </c>
      <c r="H1076" s="7">
        <v>279</v>
      </c>
      <c r="I1076" s="25" t="str">
        <f>IFERROR(VLOOKUP(A1076,Réception!$A$2:$G$2159,7,FALSE),"0")</f>
        <v>0</v>
      </c>
      <c r="J1076">
        <f t="shared" si="32"/>
        <v>0</v>
      </c>
      <c r="K1076" s="31">
        <f t="shared" si="33"/>
        <v>0</v>
      </c>
    </row>
    <row r="1077" spans="1:11" ht="12" customHeight="1" x14ac:dyDescent="0.2">
      <c r="A1077" t="s">
        <v>2610</v>
      </c>
      <c r="B1077" s="18">
        <v>44798</v>
      </c>
      <c r="C1077" s="6" t="s">
        <v>172</v>
      </c>
      <c r="D1077" s="9">
        <v>143317642</v>
      </c>
      <c r="E1077" s="3">
        <v>5540246175047</v>
      </c>
      <c r="F1077" s="3" t="str">
        <f>VLOOKUP(E1077,'Catégorie des articles'!$A$2:$E$163,4,FALSE)</f>
        <v>CREMERIE</v>
      </c>
      <c r="G1077" s="23">
        <v>44805</v>
      </c>
      <c r="H1077" s="9">
        <v>279</v>
      </c>
      <c r="I1077" s="25" t="str">
        <f>IFERROR(VLOOKUP(A1077,Réception!$A$2:$G$2159,7,FALSE),"0")</f>
        <v>0</v>
      </c>
      <c r="J1077">
        <f t="shared" si="32"/>
        <v>0</v>
      </c>
      <c r="K1077" s="31">
        <f t="shared" si="33"/>
        <v>0</v>
      </c>
    </row>
    <row r="1078" spans="1:11" ht="12" customHeight="1" x14ac:dyDescent="0.2">
      <c r="A1078" t="s">
        <v>2611</v>
      </c>
      <c r="B1078" s="17">
        <v>44798</v>
      </c>
      <c r="C1078" s="6" t="s">
        <v>172</v>
      </c>
      <c r="D1078" s="7">
        <v>143317642</v>
      </c>
      <c r="E1078" s="3">
        <v>5540246175049</v>
      </c>
      <c r="F1078" s="3" t="str">
        <f>VLOOKUP(E1078,'Catégorie des articles'!$A$2:$E$163,4,FALSE)</f>
        <v>CREMERIE</v>
      </c>
      <c r="G1078" s="22">
        <v>44805</v>
      </c>
      <c r="H1078" s="7">
        <v>557</v>
      </c>
      <c r="I1078" s="25" t="str">
        <f>IFERROR(VLOOKUP(A1078,Réception!$A$2:$G$2159,7,FALSE),"0")</f>
        <v>0</v>
      </c>
      <c r="J1078">
        <f t="shared" si="32"/>
        <v>0</v>
      </c>
      <c r="K1078" s="31">
        <f t="shared" si="33"/>
        <v>0</v>
      </c>
    </row>
    <row r="1079" spans="1:11" ht="12" customHeight="1" x14ac:dyDescent="0.2">
      <c r="A1079" t="s">
        <v>2612</v>
      </c>
      <c r="B1079" s="18">
        <v>44798</v>
      </c>
      <c r="C1079" s="6" t="s">
        <v>172</v>
      </c>
      <c r="D1079" s="9">
        <v>143317642</v>
      </c>
      <c r="E1079" s="3">
        <v>5540246175050</v>
      </c>
      <c r="F1079" s="3" t="str">
        <f>VLOOKUP(E1079,'Catégorie des articles'!$A$2:$E$163,4,FALSE)</f>
        <v>CREMERIE</v>
      </c>
      <c r="G1079" s="23">
        <v>44805</v>
      </c>
      <c r="H1079" s="9">
        <v>557</v>
      </c>
      <c r="I1079" s="25" t="str">
        <f>IFERROR(VLOOKUP(A1079,Réception!$A$2:$G$2159,7,FALSE),"0")</f>
        <v>0</v>
      </c>
      <c r="J1079">
        <f t="shared" si="32"/>
        <v>0</v>
      </c>
      <c r="K1079" s="31">
        <f t="shared" si="33"/>
        <v>0</v>
      </c>
    </row>
    <row r="1080" spans="1:11" ht="12" customHeight="1" x14ac:dyDescent="0.2">
      <c r="A1080" t="s">
        <v>2613</v>
      </c>
      <c r="B1080" s="17">
        <v>44798</v>
      </c>
      <c r="C1080" s="6" t="s">
        <v>172</v>
      </c>
      <c r="D1080" s="7">
        <v>143317642</v>
      </c>
      <c r="E1080" s="3">
        <v>5540246190743</v>
      </c>
      <c r="F1080" s="3" t="str">
        <f>VLOOKUP(E1080,'Catégorie des articles'!$A$2:$E$163,4,FALSE)</f>
        <v>CREMERIE</v>
      </c>
      <c r="G1080" s="22">
        <v>44805</v>
      </c>
      <c r="H1080" s="7">
        <v>279</v>
      </c>
      <c r="I1080" s="25" t="str">
        <f>IFERROR(VLOOKUP(A1080,Réception!$A$2:$G$2159,7,FALSE),"0")</f>
        <v>0</v>
      </c>
      <c r="J1080">
        <f t="shared" si="32"/>
        <v>0</v>
      </c>
      <c r="K1080" s="31">
        <f t="shared" si="33"/>
        <v>0</v>
      </c>
    </row>
    <row r="1081" spans="1:11" ht="12" customHeight="1" x14ac:dyDescent="0.2">
      <c r="A1081" t="s">
        <v>1106</v>
      </c>
      <c r="B1081" s="18">
        <v>44801</v>
      </c>
      <c r="C1081" s="6" t="s">
        <v>171</v>
      </c>
      <c r="D1081" s="9">
        <v>143327658</v>
      </c>
      <c r="E1081" s="3">
        <v>5540246172978</v>
      </c>
      <c r="F1081" s="3" t="str">
        <f>VLOOKUP(E1081,'Catégorie des articles'!$A$2:$E$163,4,FALSE)</f>
        <v>CREMERIE</v>
      </c>
      <c r="G1081" s="23">
        <v>44803</v>
      </c>
      <c r="H1081" s="9">
        <v>836</v>
      </c>
      <c r="I1081" s="25">
        <f>IFERROR(VLOOKUP(A1081,Réception!$A$2:$G$2159,7,FALSE),"0")</f>
        <v>836</v>
      </c>
      <c r="J1081">
        <f t="shared" si="32"/>
        <v>1</v>
      </c>
      <c r="K1081" s="31">
        <f t="shared" si="33"/>
        <v>1</v>
      </c>
    </row>
    <row r="1082" spans="1:11" ht="12" customHeight="1" x14ac:dyDescent="0.2">
      <c r="A1082" t="s">
        <v>1107</v>
      </c>
      <c r="B1082" s="17">
        <v>44801</v>
      </c>
      <c r="C1082" s="6" t="s">
        <v>171</v>
      </c>
      <c r="D1082" s="7">
        <v>143327658</v>
      </c>
      <c r="E1082" s="3">
        <v>5540246174174</v>
      </c>
      <c r="F1082" s="3" t="str">
        <f>VLOOKUP(E1082,'Catégorie des articles'!$A$2:$E$163,4,FALSE)</f>
        <v>CREMERIE</v>
      </c>
      <c r="G1082" s="22">
        <v>44803</v>
      </c>
      <c r="H1082" s="7">
        <v>232</v>
      </c>
      <c r="I1082" s="25">
        <f>IFERROR(VLOOKUP(A1082,Réception!$A$2:$G$2159,7,FALSE),"0")</f>
        <v>232</v>
      </c>
      <c r="J1082">
        <f t="shared" si="32"/>
        <v>1</v>
      </c>
      <c r="K1082" s="31">
        <f t="shared" si="33"/>
        <v>1</v>
      </c>
    </row>
    <row r="1083" spans="1:11" ht="12" customHeight="1" x14ac:dyDescent="0.2">
      <c r="A1083" t="s">
        <v>1108</v>
      </c>
      <c r="B1083" s="17">
        <v>44801</v>
      </c>
      <c r="C1083" s="6" t="s">
        <v>171</v>
      </c>
      <c r="D1083" s="7">
        <v>143327658</v>
      </c>
      <c r="E1083" s="3">
        <v>5540246176699</v>
      </c>
      <c r="F1083" s="3" t="str">
        <f>VLOOKUP(E1083,'Catégorie des articles'!$A$2:$E$163,4,FALSE)</f>
        <v>CREMERIE</v>
      </c>
      <c r="G1083" s="22">
        <v>44803</v>
      </c>
      <c r="H1083" s="7">
        <v>6264</v>
      </c>
      <c r="I1083" s="25">
        <f>IFERROR(VLOOKUP(A1083,Réception!$A$2:$G$2159,7,FALSE),"0")</f>
        <v>6264</v>
      </c>
      <c r="J1083">
        <f t="shared" si="32"/>
        <v>1</v>
      </c>
      <c r="K1083" s="31">
        <f t="shared" si="33"/>
        <v>1</v>
      </c>
    </row>
    <row r="1084" spans="1:11" ht="12" customHeight="1" x14ac:dyDescent="0.2">
      <c r="A1084" t="s">
        <v>1109</v>
      </c>
      <c r="B1084" s="18">
        <v>44801</v>
      </c>
      <c r="C1084" s="6" t="s">
        <v>171</v>
      </c>
      <c r="D1084" s="9">
        <v>143327660</v>
      </c>
      <c r="E1084" s="3">
        <v>5540246176295</v>
      </c>
      <c r="F1084" s="3" t="str">
        <f>VLOOKUP(E1084,'Catégorie des articles'!$A$2:$E$163,4,FALSE)</f>
        <v>CREMERIE</v>
      </c>
      <c r="G1084" s="23">
        <v>44803</v>
      </c>
      <c r="H1084" s="9">
        <v>4455</v>
      </c>
      <c r="I1084" s="25">
        <f>IFERROR(VLOOKUP(A1084,Réception!$A$2:$G$2159,7,FALSE),"0")</f>
        <v>4455</v>
      </c>
      <c r="J1084">
        <f t="shared" si="32"/>
        <v>1</v>
      </c>
      <c r="K1084" s="31">
        <f t="shared" si="33"/>
        <v>1</v>
      </c>
    </row>
    <row r="1085" spans="1:11" ht="12" customHeight="1" x14ac:dyDescent="0.2">
      <c r="A1085" t="s">
        <v>1110</v>
      </c>
      <c r="B1085" s="17">
        <v>44801</v>
      </c>
      <c r="C1085" s="6" t="s">
        <v>171</v>
      </c>
      <c r="D1085" s="7">
        <v>143327660</v>
      </c>
      <c r="E1085" s="3">
        <v>5540246188200</v>
      </c>
      <c r="F1085" s="3" t="str">
        <f>VLOOKUP(E1085,'Catégorie des articles'!$A$2:$E$163,4,FALSE)</f>
        <v>CREMERIE</v>
      </c>
      <c r="G1085" s="22">
        <v>44803</v>
      </c>
      <c r="H1085" s="7">
        <v>1485</v>
      </c>
      <c r="I1085" s="25">
        <f>IFERROR(VLOOKUP(A1085,Réception!$A$2:$G$2159,7,FALSE),"0")</f>
        <v>1485</v>
      </c>
      <c r="J1085">
        <f t="shared" si="32"/>
        <v>1</v>
      </c>
      <c r="K1085" s="31">
        <f t="shared" si="33"/>
        <v>1</v>
      </c>
    </row>
    <row r="1086" spans="1:11" ht="12" customHeight="1" x14ac:dyDescent="0.2">
      <c r="A1086" t="s">
        <v>1111</v>
      </c>
      <c r="B1086" s="17">
        <v>44801</v>
      </c>
      <c r="C1086" s="6" t="s">
        <v>171</v>
      </c>
      <c r="D1086" s="7">
        <v>143327661</v>
      </c>
      <c r="E1086" s="3">
        <v>5540246194632</v>
      </c>
      <c r="F1086" s="3" t="str">
        <f>VLOOKUP(E1086,'Catégorie des articles'!$A$2:$E$163,4,FALSE)</f>
        <v>BOULANGERIE</v>
      </c>
      <c r="G1086" s="22">
        <v>44801</v>
      </c>
      <c r="H1086" s="7">
        <v>335</v>
      </c>
      <c r="I1086" s="25">
        <f>IFERROR(VLOOKUP(A1086,Réception!$A$2:$G$2159,7,FALSE),"0")</f>
        <v>335</v>
      </c>
      <c r="J1086">
        <f t="shared" si="32"/>
        <v>1</v>
      </c>
      <c r="K1086" s="31">
        <f t="shared" si="33"/>
        <v>1</v>
      </c>
    </row>
    <row r="1087" spans="1:11" ht="12" customHeight="1" x14ac:dyDescent="0.2">
      <c r="A1087" t="s">
        <v>2266</v>
      </c>
      <c r="B1087" s="18">
        <v>44801</v>
      </c>
      <c r="C1087" s="6" t="s">
        <v>172</v>
      </c>
      <c r="D1087" s="9">
        <v>143327671</v>
      </c>
      <c r="E1087" s="3">
        <v>5540246194632</v>
      </c>
      <c r="F1087" s="3" t="str">
        <f>VLOOKUP(E1087,'Catégorie des articles'!$A$2:$E$163,4,FALSE)</f>
        <v>BOULANGERIE</v>
      </c>
      <c r="G1087" s="23">
        <v>44810</v>
      </c>
      <c r="H1087" s="9">
        <v>1337</v>
      </c>
      <c r="I1087" s="25">
        <f>IFERROR(VLOOKUP(A1087,Réception!$A$2:$G$2159,7,FALSE),"0")</f>
        <v>1337</v>
      </c>
      <c r="J1087">
        <f t="shared" si="32"/>
        <v>1</v>
      </c>
      <c r="K1087" s="31">
        <f t="shared" si="33"/>
        <v>1</v>
      </c>
    </row>
    <row r="1088" spans="1:11" ht="12" customHeight="1" x14ac:dyDescent="0.2">
      <c r="A1088" t="s">
        <v>2267</v>
      </c>
      <c r="B1088" s="17">
        <v>44801</v>
      </c>
      <c r="C1088" s="6" t="s">
        <v>172</v>
      </c>
      <c r="D1088" s="7">
        <v>143327673</v>
      </c>
      <c r="E1088" s="3">
        <v>5540246184036</v>
      </c>
      <c r="F1088" s="3" t="str">
        <f>VLOOKUP(E1088,'Catégorie des articles'!$A$2:$E$163,4,FALSE)</f>
        <v>BOULANGERIE</v>
      </c>
      <c r="G1088" s="22">
        <v>44812</v>
      </c>
      <c r="H1088" s="7">
        <v>130</v>
      </c>
      <c r="I1088" s="25">
        <f>IFERROR(VLOOKUP(A1088,Réception!$A$2:$G$2159,7,FALSE),"0")</f>
        <v>130</v>
      </c>
      <c r="J1088">
        <f t="shared" si="32"/>
        <v>1</v>
      </c>
      <c r="K1088" s="31">
        <f t="shared" si="33"/>
        <v>1</v>
      </c>
    </row>
    <row r="1089" spans="1:11" ht="12" customHeight="1" x14ac:dyDescent="0.2">
      <c r="A1089" t="s">
        <v>2268</v>
      </c>
      <c r="B1089" s="18">
        <v>44801</v>
      </c>
      <c r="C1089" s="6" t="s">
        <v>172</v>
      </c>
      <c r="D1089" s="9">
        <v>143327673</v>
      </c>
      <c r="E1089" s="3">
        <v>5540246191596</v>
      </c>
      <c r="F1089" s="3" t="str">
        <f>VLOOKUP(E1089,'Catégorie des articles'!$A$2:$E$163,4,FALSE)</f>
        <v>BOULANGERIE</v>
      </c>
      <c r="G1089" s="23">
        <v>44812</v>
      </c>
      <c r="H1089" s="9">
        <v>75</v>
      </c>
      <c r="I1089" s="25">
        <f>IFERROR(VLOOKUP(A1089,Réception!$A$2:$G$2159,7,FALSE),"0")</f>
        <v>75</v>
      </c>
      <c r="J1089">
        <f t="shared" si="32"/>
        <v>1</v>
      </c>
      <c r="K1089" s="31">
        <f t="shared" si="33"/>
        <v>1</v>
      </c>
    </row>
    <row r="1090" spans="1:11" ht="12" customHeight="1" x14ac:dyDescent="0.2">
      <c r="A1090" t="s">
        <v>2269</v>
      </c>
      <c r="B1090" s="17">
        <v>44801</v>
      </c>
      <c r="C1090" s="6" t="s">
        <v>172</v>
      </c>
      <c r="D1090" s="7">
        <v>143327674</v>
      </c>
      <c r="E1090" s="3">
        <v>5540246171759</v>
      </c>
      <c r="F1090" s="3" t="str">
        <f>VLOOKUP(E1090,'Catégorie des articles'!$A$2:$E$163,4,FALSE)</f>
        <v>MIX LEGUMES</v>
      </c>
      <c r="G1090" s="22">
        <v>44809</v>
      </c>
      <c r="H1090" s="7">
        <v>3759</v>
      </c>
      <c r="I1090" s="25">
        <f>IFERROR(VLOOKUP(A1090,Réception!$A$2:$G$2159,7,FALSE),"0")</f>
        <v>3759</v>
      </c>
      <c r="J1090">
        <f t="shared" si="32"/>
        <v>1</v>
      </c>
      <c r="K1090" s="31">
        <f t="shared" si="33"/>
        <v>1</v>
      </c>
    </row>
    <row r="1091" spans="1:11" ht="12" customHeight="1" x14ac:dyDescent="0.2">
      <c r="A1091" t="s">
        <v>2270</v>
      </c>
      <c r="B1091" s="18">
        <v>44801</v>
      </c>
      <c r="C1091" s="6" t="s">
        <v>172</v>
      </c>
      <c r="D1091" s="9">
        <v>143327674</v>
      </c>
      <c r="E1091" s="3">
        <v>5540246177133</v>
      </c>
      <c r="F1091" s="3" t="str">
        <f>VLOOKUP(E1091,'Catégorie des articles'!$A$2:$E$163,4,FALSE)</f>
        <v>MIX LEGUMES</v>
      </c>
      <c r="G1091" s="23">
        <v>44809</v>
      </c>
      <c r="H1091" s="9">
        <v>6125</v>
      </c>
      <c r="I1091" s="25">
        <f>IFERROR(VLOOKUP(A1091,Réception!$A$2:$G$2159,7,FALSE),"0")</f>
        <v>6125</v>
      </c>
      <c r="J1091">
        <f t="shared" ref="J1091:J1154" si="34">I1091/H1091</f>
        <v>1</v>
      </c>
      <c r="K1091" s="31">
        <f t="shared" ref="K1091:K1154" si="35">J1091</f>
        <v>1</v>
      </c>
    </row>
    <row r="1092" spans="1:11" ht="12" customHeight="1" x14ac:dyDescent="0.2">
      <c r="A1092" t="s">
        <v>2271</v>
      </c>
      <c r="B1092" s="17">
        <v>44801</v>
      </c>
      <c r="C1092" s="6" t="s">
        <v>172</v>
      </c>
      <c r="D1092" s="7">
        <v>143327674</v>
      </c>
      <c r="E1092" s="3">
        <v>5540246192148</v>
      </c>
      <c r="F1092" s="3" t="str">
        <f>VLOOKUP(E1092,'Catégorie des articles'!$A$2:$E$163,4,FALSE)</f>
        <v>MIX LEGUMES</v>
      </c>
      <c r="G1092" s="22">
        <v>44809</v>
      </c>
      <c r="H1092" s="7">
        <v>26448</v>
      </c>
      <c r="I1092" s="25">
        <f>IFERROR(VLOOKUP(A1092,Réception!$A$2:$G$2159,7,FALSE),"0")</f>
        <v>26448</v>
      </c>
      <c r="J1092">
        <f t="shared" si="34"/>
        <v>1</v>
      </c>
      <c r="K1092" s="31">
        <f t="shared" si="35"/>
        <v>1</v>
      </c>
    </row>
    <row r="1093" spans="1:11" ht="12" customHeight="1" x14ac:dyDescent="0.2">
      <c r="A1093" t="s">
        <v>2272</v>
      </c>
      <c r="B1093" s="17">
        <v>44801</v>
      </c>
      <c r="C1093" s="6" t="s">
        <v>172</v>
      </c>
      <c r="D1093" s="7">
        <v>143327687</v>
      </c>
      <c r="E1093" s="3">
        <v>5540246183587</v>
      </c>
      <c r="F1093" s="3" t="str">
        <f>VLOOKUP(E1093,'Catégorie des articles'!$A$2:$E$163,4,FALSE)</f>
        <v>MIX LEGUMES</v>
      </c>
      <c r="G1093" s="22">
        <v>44808</v>
      </c>
      <c r="H1093" s="7">
        <v>502</v>
      </c>
      <c r="I1093" s="25">
        <f>IFERROR(VLOOKUP(A1093,Réception!$A$2:$G$2159,7,FALSE),"0")</f>
        <v>502</v>
      </c>
      <c r="J1093">
        <f t="shared" si="34"/>
        <v>1</v>
      </c>
      <c r="K1093" s="31">
        <f t="shared" si="35"/>
        <v>1</v>
      </c>
    </row>
    <row r="1094" spans="1:11" ht="12" customHeight="1" x14ac:dyDescent="0.2">
      <c r="A1094" t="s">
        <v>1112</v>
      </c>
      <c r="B1094" s="17">
        <v>44802</v>
      </c>
      <c r="C1094" s="6" t="s">
        <v>171</v>
      </c>
      <c r="D1094" s="7">
        <v>143327691</v>
      </c>
      <c r="E1094" s="3">
        <v>5540246176295</v>
      </c>
      <c r="F1094" s="3" t="str">
        <f>VLOOKUP(E1094,'Catégorie des articles'!$A$2:$E$163,4,FALSE)</f>
        <v>CREMERIE</v>
      </c>
      <c r="G1094" s="22">
        <v>44804</v>
      </c>
      <c r="H1094" s="7">
        <v>7424</v>
      </c>
      <c r="I1094" s="25">
        <f>IFERROR(VLOOKUP(A1094,Réception!$A$2:$G$2159,7,FALSE),"0")</f>
        <v>7424</v>
      </c>
      <c r="J1094">
        <f t="shared" si="34"/>
        <v>1</v>
      </c>
      <c r="K1094" s="31">
        <f t="shared" si="35"/>
        <v>1</v>
      </c>
    </row>
    <row r="1095" spans="1:11" ht="12" customHeight="1" x14ac:dyDescent="0.2">
      <c r="A1095" t="s">
        <v>1113</v>
      </c>
      <c r="B1095" s="17">
        <v>44802</v>
      </c>
      <c r="C1095" s="6" t="s">
        <v>171</v>
      </c>
      <c r="D1095" s="7">
        <v>143327691</v>
      </c>
      <c r="E1095" s="3">
        <v>5540246187987</v>
      </c>
      <c r="F1095" s="3" t="str">
        <f>VLOOKUP(E1095,'Catégorie des articles'!$A$2:$E$163,4,FALSE)</f>
        <v>CREMERIE</v>
      </c>
      <c r="G1095" s="22">
        <v>44804</v>
      </c>
      <c r="H1095" s="7">
        <v>3341</v>
      </c>
      <c r="I1095" s="25">
        <f>IFERROR(VLOOKUP(A1095,Réception!$A$2:$G$2159,7,FALSE),"0")</f>
        <v>3341</v>
      </c>
      <c r="J1095">
        <f t="shared" si="34"/>
        <v>1</v>
      </c>
      <c r="K1095" s="31">
        <f t="shared" si="35"/>
        <v>1</v>
      </c>
    </row>
    <row r="1096" spans="1:11" ht="12" customHeight="1" x14ac:dyDescent="0.2">
      <c r="A1096" t="s">
        <v>1114</v>
      </c>
      <c r="B1096" s="18">
        <v>44802</v>
      </c>
      <c r="C1096" s="6" t="s">
        <v>171</v>
      </c>
      <c r="D1096" s="9">
        <v>143327691</v>
      </c>
      <c r="E1096" s="3">
        <v>5540246188200</v>
      </c>
      <c r="F1096" s="3" t="str">
        <f>VLOOKUP(E1096,'Catégorie des articles'!$A$2:$E$163,4,FALSE)</f>
        <v>CREMERIE</v>
      </c>
      <c r="G1096" s="23">
        <v>44804</v>
      </c>
      <c r="H1096" s="9">
        <v>1485</v>
      </c>
      <c r="I1096" s="25">
        <f>IFERROR(VLOOKUP(A1096,Réception!$A$2:$G$2159,7,FALSE),"0")</f>
        <v>1485</v>
      </c>
      <c r="J1096">
        <f t="shared" si="34"/>
        <v>1</v>
      </c>
      <c r="K1096" s="31">
        <f t="shared" si="35"/>
        <v>1</v>
      </c>
    </row>
    <row r="1097" spans="1:11" ht="12" customHeight="1" x14ac:dyDescent="0.2">
      <c r="A1097" t="s">
        <v>1115</v>
      </c>
      <c r="B1097" s="18">
        <v>44802</v>
      </c>
      <c r="C1097" s="6" t="s">
        <v>171</v>
      </c>
      <c r="D1097" s="9">
        <v>143327693</v>
      </c>
      <c r="E1097" s="3">
        <v>5540246174174</v>
      </c>
      <c r="F1097" s="3" t="str">
        <f>VLOOKUP(E1097,'Catégorie des articles'!$A$2:$E$163,4,FALSE)</f>
        <v>CREMERIE</v>
      </c>
      <c r="G1097" s="23">
        <v>44804</v>
      </c>
      <c r="H1097" s="9">
        <v>232</v>
      </c>
      <c r="I1097" s="25">
        <f>IFERROR(VLOOKUP(A1097,Réception!$A$2:$G$2159,7,FALSE),"0")</f>
        <v>232</v>
      </c>
      <c r="J1097">
        <f t="shared" si="34"/>
        <v>1</v>
      </c>
      <c r="K1097" s="31">
        <f t="shared" si="35"/>
        <v>1</v>
      </c>
    </row>
    <row r="1098" spans="1:11" ht="12" customHeight="1" x14ac:dyDescent="0.2">
      <c r="A1098" t="s">
        <v>1116</v>
      </c>
      <c r="B1098" s="18">
        <v>44802</v>
      </c>
      <c r="C1098" s="6" t="s">
        <v>171</v>
      </c>
      <c r="D1098" s="9">
        <v>143327698</v>
      </c>
      <c r="E1098" s="3">
        <v>5540246195241</v>
      </c>
      <c r="F1098" s="3" t="str">
        <f>VLOOKUP(E1098,'Catégorie des articles'!$A$2:$E$163,4,FALSE)</f>
        <v>MIX LEGUMES</v>
      </c>
      <c r="G1098" s="23">
        <v>44803</v>
      </c>
      <c r="H1098" s="9">
        <v>743</v>
      </c>
      <c r="I1098" s="25">
        <f>IFERROR(VLOOKUP(A1098,Réception!$A$2:$G$2159,7,FALSE),"0")</f>
        <v>743</v>
      </c>
      <c r="J1098">
        <f t="shared" si="34"/>
        <v>1</v>
      </c>
      <c r="K1098" s="31">
        <f t="shared" si="35"/>
        <v>1</v>
      </c>
    </row>
    <row r="1099" spans="1:11" ht="12" customHeight="1" x14ac:dyDescent="0.2">
      <c r="A1099" t="s">
        <v>1117</v>
      </c>
      <c r="B1099" s="17">
        <v>44802</v>
      </c>
      <c r="C1099" s="6" t="s">
        <v>171</v>
      </c>
      <c r="D1099" s="7">
        <v>143327698</v>
      </c>
      <c r="E1099" s="3">
        <v>5540246195242</v>
      </c>
      <c r="F1099" s="3" t="str">
        <f>VLOOKUP(E1099,'Catégorie des articles'!$A$2:$E$163,4,FALSE)</f>
        <v>MIX LEGUMES</v>
      </c>
      <c r="G1099" s="22">
        <v>44803</v>
      </c>
      <c r="H1099" s="7">
        <v>743</v>
      </c>
      <c r="I1099" s="25">
        <f>IFERROR(VLOOKUP(A1099,Réception!$A$2:$G$2159,7,FALSE),"0")</f>
        <v>743</v>
      </c>
      <c r="J1099">
        <f t="shared" si="34"/>
        <v>1</v>
      </c>
      <c r="K1099" s="31">
        <f t="shared" si="35"/>
        <v>1</v>
      </c>
    </row>
    <row r="1100" spans="1:11" ht="12" customHeight="1" x14ac:dyDescent="0.2">
      <c r="A1100" t="s">
        <v>2273</v>
      </c>
      <c r="B1100" s="18">
        <v>44802</v>
      </c>
      <c r="C1100" s="6" t="s">
        <v>172</v>
      </c>
      <c r="D1100" s="9">
        <v>143327702</v>
      </c>
      <c r="E1100" s="3">
        <v>5540246181061</v>
      </c>
      <c r="F1100" s="3" t="str">
        <f>VLOOKUP(E1100,'Catégorie des articles'!$A$2:$E$163,4,FALSE)</f>
        <v>VOLAILLE</v>
      </c>
      <c r="G1100" s="23">
        <v>44816</v>
      </c>
      <c r="H1100" s="9">
        <v>2205</v>
      </c>
      <c r="I1100" s="25">
        <f>IFERROR(VLOOKUP(A1100,Réception!$A$2:$G$2159,7,FALSE),"0")</f>
        <v>2205</v>
      </c>
      <c r="J1100">
        <f t="shared" si="34"/>
        <v>1</v>
      </c>
      <c r="K1100" s="31">
        <f t="shared" si="35"/>
        <v>1</v>
      </c>
    </row>
    <row r="1101" spans="1:11" ht="12" customHeight="1" x14ac:dyDescent="0.2">
      <c r="A1101" t="s">
        <v>2274</v>
      </c>
      <c r="B1101" s="17">
        <v>44802</v>
      </c>
      <c r="C1101" s="6" t="s">
        <v>172</v>
      </c>
      <c r="D1101" s="7">
        <v>143327702</v>
      </c>
      <c r="E1101" s="3">
        <v>5540246183547</v>
      </c>
      <c r="F1101" s="3" t="str">
        <f>VLOOKUP(E1101,'Catégorie des articles'!$A$2:$E$163,4,FALSE)</f>
        <v>VOLAILLE</v>
      </c>
      <c r="G1101" s="22">
        <v>44816</v>
      </c>
      <c r="H1101" s="7">
        <v>5568</v>
      </c>
      <c r="I1101" s="25">
        <f>IFERROR(VLOOKUP(A1101,Réception!$A$2:$G$2159,7,FALSE),"0")</f>
        <v>5568</v>
      </c>
      <c r="J1101">
        <f t="shared" si="34"/>
        <v>1</v>
      </c>
      <c r="K1101" s="31">
        <f t="shared" si="35"/>
        <v>1</v>
      </c>
    </row>
    <row r="1102" spans="1:11" ht="12" customHeight="1" x14ac:dyDescent="0.2">
      <c r="A1102" t="s">
        <v>2275</v>
      </c>
      <c r="B1102" s="18">
        <v>44802</v>
      </c>
      <c r="C1102" s="6" t="s">
        <v>172</v>
      </c>
      <c r="D1102" s="9">
        <v>143327702</v>
      </c>
      <c r="E1102" s="3">
        <v>5540246185278</v>
      </c>
      <c r="F1102" s="3" t="str">
        <f>VLOOKUP(E1102,'Catégorie des articles'!$A$2:$E$163,4,FALSE)</f>
        <v>VOLAILLE</v>
      </c>
      <c r="G1102" s="23">
        <v>44816</v>
      </c>
      <c r="H1102" s="9">
        <v>1120</v>
      </c>
      <c r="I1102" s="25">
        <f>IFERROR(VLOOKUP(A1102,Réception!$A$2:$G$2159,7,FALSE),"0")</f>
        <v>1120</v>
      </c>
      <c r="J1102">
        <f t="shared" si="34"/>
        <v>1</v>
      </c>
      <c r="K1102" s="31">
        <f t="shared" si="35"/>
        <v>1</v>
      </c>
    </row>
    <row r="1103" spans="1:11" ht="12" customHeight="1" x14ac:dyDescent="0.2">
      <c r="A1103" t="s">
        <v>2276</v>
      </c>
      <c r="B1103" s="17">
        <v>44802</v>
      </c>
      <c r="C1103" s="6" t="s">
        <v>172</v>
      </c>
      <c r="D1103" s="7">
        <v>143327703</v>
      </c>
      <c r="E1103" s="3">
        <v>5540246173906</v>
      </c>
      <c r="F1103" s="3" t="str">
        <f>VLOOKUP(E1103,'Catégorie des articles'!$A$2:$E$163,4,FALSE)</f>
        <v>VOLAILLE</v>
      </c>
      <c r="G1103" s="22">
        <v>44815</v>
      </c>
      <c r="H1103" s="7">
        <v>1634</v>
      </c>
      <c r="I1103" s="25">
        <f>IFERROR(VLOOKUP(A1103,Réception!$A$2:$G$2159,7,FALSE),"0")</f>
        <v>1634</v>
      </c>
      <c r="J1103">
        <f t="shared" si="34"/>
        <v>1</v>
      </c>
      <c r="K1103" s="31">
        <f t="shared" si="35"/>
        <v>1</v>
      </c>
    </row>
    <row r="1104" spans="1:11" ht="12" customHeight="1" x14ac:dyDescent="0.2">
      <c r="A1104" t="s">
        <v>2277</v>
      </c>
      <c r="B1104" s="18">
        <v>44802</v>
      </c>
      <c r="C1104" s="6" t="s">
        <v>172</v>
      </c>
      <c r="D1104" s="9">
        <v>143327703</v>
      </c>
      <c r="E1104" s="3">
        <v>5540246181016</v>
      </c>
      <c r="F1104" s="3" t="str">
        <f>VLOOKUP(E1104,'Catégorie des articles'!$A$2:$E$163,4,FALSE)</f>
        <v>VOLAILLE</v>
      </c>
      <c r="G1104" s="23">
        <v>44815</v>
      </c>
      <c r="H1104" s="9">
        <v>5346</v>
      </c>
      <c r="I1104" s="25">
        <f>IFERROR(VLOOKUP(A1104,Réception!$A$2:$G$2159,7,FALSE),"0")</f>
        <v>5346</v>
      </c>
      <c r="J1104">
        <f t="shared" si="34"/>
        <v>1</v>
      </c>
      <c r="K1104" s="31">
        <f t="shared" si="35"/>
        <v>1</v>
      </c>
    </row>
    <row r="1105" spans="1:11" ht="12" customHeight="1" x14ac:dyDescent="0.2">
      <c r="A1105" t="s">
        <v>2614</v>
      </c>
      <c r="B1105" s="18">
        <v>44802</v>
      </c>
      <c r="C1105" s="6" t="s">
        <v>172</v>
      </c>
      <c r="D1105" s="9">
        <v>143327712</v>
      </c>
      <c r="E1105" s="3">
        <v>5540246195250</v>
      </c>
      <c r="F1105" s="3" t="str">
        <f>VLOOKUP(E1105,'Catégorie des articles'!$A$2:$E$163,4,FALSE)</f>
        <v>BOULANGERIE</v>
      </c>
      <c r="G1105" s="23">
        <v>44805</v>
      </c>
      <c r="H1105" s="9">
        <v>335</v>
      </c>
      <c r="I1105" s="25" t="str">
        <f>IFERROR(VLOOKUP(A1105,Réception!$A$2:$G$2159,7,FALSE),"0")</f>
        <v>0</v>
      </c>
      <c r="J1105">
        <f t="shared" si="34"/>
        <v>0</v>
      </c>
      <c r="K1105" s="31">
        <f t="shared" si="35"/>
        <v>0</v>
      </c>
    </row>
    <row r="1106" spans="1:11" ht="12" customHeight="1" x14ac:dyDescent="0.2">
      <c r="A1106" t="s">
        <v>2615</v>
      </c>
      <c r="B1106" s="17">
        <v>44803</v>
      </c>
      <c r="C1106" s="6" t="s">
        <v>172</v>
      </c>
      <c r="D1106" s="7">
        <v>143327718</v>
      </c>
      <c r="E1106" s="3">
        <v>5540246176294</v>
      </c>
      <c r="F1106" s="3" t="str">
        <f>VLOOKUP(E1106,'Catégorie des articles'!$A$2:$E$163,4,FALSE)</f>
        <v>CREMERIE</v>
      </c>
      <c r="G1106" s="22">
        <v>44805</v>
      </c>
      <c r="H1106" s="7">
        <v>1485</v>
      </c>
      <c r="I1106" s="25" t="str">
        <f>IFERROR(VLOOKUP(A1106,Réception!$A$2:$G$2159,7,FALSE),"0")</f>
        <v>0</v>
      </c>
      <c r="J1106">
        <f t="shared" si="34"/>
        <v>0</v>
      </c>
      <c r="K1106" s="31">
        <f t="shared" si="35"/>
        <v>0</v>
      </c>
    </row>
    <row r="1107" spans="1:11" ht="12" customHeight="1" x14ac:dyDescent="0.2">
      <c r="A1107" t="s">
        <v>2616</v>
      </c>
      <c r="B1107" s="18">
        <v>44803</v>
      </c>
      <c r="C1107" s="6" t="s">
        <v>172</v>
      </c>
      <c r="D1107" s="9">
        <v>143327718</v>
      </c>
      <c r="E1107" s="3">
        <v>5540246176295</v>
      </c>
      <c r="F1107" s="3" t="str">
        <f>VLOOKUP(E1107,'Catégorie des articles'!$A$2:$E$163,4,FALSE)</f>
        <v>CREMERIE</v>
      </c>
      <c r="G1107" s="23">
        <v>44805</v>
      </c>
      <c r="H1107" s="9">
        <v>7424</v>
      </c>
      <c r="I1107" s="25" t="str">
        <f>IFERROR(VLOOKUP(A1107,Réception!$A$2:$G$2159,7,FALSE),"0")</f>
        <v>0</v>
      </c>
      <c r="J1107">
        <f t="shared" si="34"/>
        <v>0</v>
      </c>
      <c r="K1107" s="31">
        <f t="shared" si="35"/>
        <v>0</v>
      </c>
    </row>
    <row r="1108" spans="1:11" ht="12" customHeight="1" x14ac:dyDescent="0.2">
      <c r="A1108" t="s">
        <v>2617</v>
      </c>
      <c r="B1108" s="18">
        <v>44803</v>
      </c>
      <c r="C1108" s="6" t="s">
        <v>172</v>
      </c>
      <c r="D1108" s="9">
        <v>143327718</v>
      </c>
      <c r="E1108" s="3">
        <v>5540246187987</v>
      </c>
      <c r="F1108" s="3" t="str">
        <f>VLOOKUP(E1108,'Catégorie des articles'!$A$2:$E$163,4,FALSE)</f>
        <v>CREMERIE</v>
      </c>
      <c r="G1108" s="23">
        <v>44805</v>
      </c>
      <c r="H1108" s="9">
        <v>4455</v>
      </c>
      <c r="I1108" s="25" t="str">
        <f>IFERROR(VLOOKUP(A1108,Réception!$A$2:$G$2159,7,FALSE),"0")</f>
        <v>0</v>
      </c>
      <c r="J1108">
        <f t="shared" si="34"/>
        <v>0</v>
      </c>
      <c r="K1108" s="31">
        <f t="shared" si="35"/>
        <v>0</v>
      </c>
    </row>
    <row r="1109" spans="1:11" ht="12" customHeight="1" x14ac:dyDescent="0.2">
      <c r="A1109" t="s">
        <v>2618</v>
      </c>
      <c r="B1109" s="17">
        <v>44803</v>
      </c>
      <c r="C1109" s="6" t="s">
        <v>172</v>
      </c>
      <c r="D1109" s="7">
        <v>143327718</v>
      </c>
      <c r="E1109" s="3">
        <v>5540246188200</v>
      </c>
      <c r="F1109" s="3" t="str">
        <f>VLOOKUP(E1109,'Catégorie des articles'!$A$2:$E$163,4,FALSE)</f>
        <v>CREMERIE</v>
      </c>
      <c r="G1109" s="22">
        <v>44805</v>
      </c>
      <c r="H1109" s="7">
        <v>1485</v>
      </c>
      <c r="I1109" s="25" t="str">
        <f>IFERROR(VLOOKUP(A1109,Réception!$A$2:$G$2159,7,FALSE),"0")</f>
        <v>0</v>
      </c>
      <c r="J1109">
        <f t="shared" si="34"/>
        <v>0</v>
      </c>
      <c r="K1109" s="31">
        <f t="shared" si="35"/>
        <v>0</v>
      </c>
    </row>
    <row r="1110" spans="1:11" ht="12" customHeight="1" x14ac:dyDescent="0.2">
      <c r="A1110" t="s">
        <v>2619</v>
      </c>
      <c r="B1110" s="17">
        <v>44803</v>
      </c>
      <c r="C1110" s="6" t="s">
        <v>172</v>
      </c>
      <c r="D1110" s="7">
        <v>143327720</v>
      </c>
      <c r="E1110" s="3">
        <v>5540246172669</v>
      </c>
      <c r="F1110" s="3" t="str">
        <f>VLOOKUP(E1110,'Catégorie des articles'!$A$2:$E$163,4,FALSE)</f>
        <v>CREMERIE</v>
      </c>
      <c r="G1110" s="22">
        <v>44805</v>
      </c>
      <c r="H1110" s="7">
        <v>279</v>
      </c>
      <c r="I1110" s="25" t="str">
        <f>IFERROR(VLOOKUP(A1110,Réception!$A$2:$G$2159,7,FALSE),"0")</f>
        <v>0</v>
      </c>
      <c r="J1110">
        <f t="shared" si="34"/>
        <v>0</v>
      </c>
      <c r="K1110" s="31">
        <f t="shared" si="35"/>
        <v>0</v>
      </c>
    </row>
    <row r="1111" spans="1:11" ht="12" customHeight="1" x14ac:dyDescent="0.2">
      <c r="A1111" t="s">
        <v>2620</v>
      </c>
      <c r="B1111" s="18">
        <v>44803</v>
      </c>
      <c r="C1111" s="6" t="s">
        <v>172</v>
      </c>
      <c r="D1111" s="9">
        <v>143327720</v>
      </c>
      <c r="E1111" s="3">
        <v>5540246172978</v>
      </c>
      <c r="F1111" s="3" t="str">
        <f>VLOOKUP(E1111,'Catégorie des articles'!$A$2:$E$163,4,FALSE)</f>
        <v>CREMERIE</v>
      </c>
      <c r="G1111" s="23">
        <v>44805</v>
      </c>
      <c r="H1111" s="9">
        <v>1671</v>
      </c>
      <c r="I1111" s="25" t="str">
        <f>IFERROR(VLOOKUP(A1111,Réception!$A$2:$G$2159,7,FALSE),"0")</f>
        <v>0</v>
      </c>
      <c r="J1111">
        <f t="shared" si="34"/>
        <v>0</v>
      </c>
      <c r="K1111" s="31">
        <f t="shared" si="35"/>
        <v>0</v>
      </c>
    </row>
    <row r="1112" spans="1:11" ht="12" customHeight="1" x14ac:dyDescent="0.2">
      <c r="A1112" t="s">
        <v>2621</v>
      </c>
      <c r="B1112" s="17">
        <v>44803</v>
      </c>
      <c r="C1112" s="6" t="s">
        <v>172</v>
      </c>
      <c r="D1112" s="7">
        <v>143327720</v>
      </c>
      <c r="E1112" s="3">
        <v>5540246174174</v>
      </c>
      <c r="F1112" s="3" t="str">
        <f>VLOOKUP(E1112,'Catégorie des articles'!$A$2:$E$163,4,FALSE)</f>
        <v>CREMERIE</v>
      </c>
      <c r="G1112" s="22">
        <v>44805</v>
      </c>
      <c r="H1112" s="7">
        <v>464</v>
      </c>
      <c r="I1112" s="25" t="str">
        <f>IFERROR(VLOOKUP(A1112,Réception!$A$2:$G$2159,7,FALSE),"0")</f>
        <v>0</v>
      </c>
      <c r="J1112">
        <f t="shared" si="34"/>
        <v>0</v>
      </c>
      <c r="K1112" s="31">
        <f t="shared" si="35"/>
        <v>0</v>
      </c>
    </row>
    <row r="1113" spans="1:11" ht="12" customHeight="1" x14ac:dyDescent="0.2">
      <c r="A1113" t="s">
        <v>2622</v>
      </c>
      <c r="B1113" s="17">
        <v>44803</v>
      </c>
      <c r="C1113" s="6" t="s">
        <v>172</v>
      </c>
      <c r="D1113" s="7">
        <v>143327720</v>
      </c>
      <c r="E1113" s="3">
        <v>5540246176699</v>
      </c>
      <c r="F1113" s="3" t="str">
        <f>VLOOKUP(E1113,'Catégorie des articles'!$A$2:$E$163,4,FALSE)</f>
        <v>CREMERIE</v>
      </c>
      <c r="G1113" s="22">
        <v>44805</v>
      </c>
      <c r="H1113" s="7">
        <v>8352</v>
      </c>
      <c r="I1113" s="25" t="str">
        <f>IFERROR(VLOOKUP(A1113,Réception!$A$2:$G$2159,7,FALSE),"0")</f>
        <v>0</v>
      </c>
      <c r="J1113">
        <f t="shared" si="34"/>
        <v>0</v>
      </c>
      <c r="K1113" s="31">
        <f t="shared" si="35"/>
        <v>0</v>
      </c>
    </row>
    <row r="1114" spans="1:11" ht="12" customHeight="1" x14ac:dyDescent="0.2">
      <c r="A1114" t="s">
        <v>2623</v>
      </c>
      <c r="B1114" s="17">
        <v>44803</v>
      </c>
      <c r="C1114" s="6" t="s">
        <v>172</v>
      </c>
      <c r="D1114" s="7">
        <v>143327720</v>
      </c>
      <c r="E1114" s="3">
        <v>5540246192102</v>
      </c>
      <c r="F1114" s="3" t="str">
        <f>VLOOKUP(E1114,'Catégorie des articles'!$A$2:$E$163,4,FALSE)</f>
        <v>CREMERIE</v>
      </c>
      <c r="G1114" s="22">
        <v>44805</v>
      </c>
      <c r="H1114" s="7">
        <v>4009</v>
      </c>
      <c r="I1114" s="25" t="str">
        <f>IFERROR(VLOOKUP(A1114,Réception!$A$2:$G$2159,7,FALSE),"0")</f>
        <v>0</v>
      </c>
      <c r="J1114">
        <f t="shared" si="34"/>
        <v>0</v>
      </c>
      <c r="K1114" s="31">
        <f t="shared" si="35"/>
        <v>0</v>
      </c>
    </row>
    <row r="1115" spans="1:11" ht="12" customHeight="1" x14ac:dyDescent="0.2">
      <c r="A1115" t="s">
        <v>2278</v>
      </c>
      <c r="B1115" s="18">
        <v>44803</v>
      </c>
      <c r="C1115" s="6" t="s">
        <v>172</v>
      </c>
      <c r="D1115" s="9">
        <v>143327723</v>
      </c>
      <c r="E1115" s="3">
        <v>5540246174095</v>
      </c>
      <c r="F1115" s="3" t="str">
        <f>VLOOKUP(E1115,'Catégorie des articles'!$A$2:$E$163,4,FALSE)</f>
        <v>CREMERIE</v>
      </c>
      <c r="G1115" s="23">
        <v>44809</v>
      </c>
      <c r="H1115" s="9">
        <v>70</v>
      </c>
      <c r="I1115" s="25">
        <f>IFERROR(VLOOKUP(A1115,Réception!$A$2:$G$2159,7,FALSE),"0")</f>
        <v>70</v>
      </c>
      <c r="J1115">
        <f t="shared" si="34"/>
        <v>1</v>
      </c>
      <c r="K1115" s="31">
        <f t="shared" si="35"/>
        <v>1</v>
      </c>
    </row>
    <row r="1116" spans="1:11" ht="12" customHeight="1" x14ac:dyDescent="0.2">
      <c r="A1116" t="s">
        <v>2279</v>
      </c>
      <c r="B1116" s="17">
        <v>44803</v>
      </c>
      <c r="C1116" s="6" t="s">
        <v>172</v>
      </c>
      <c r="D1116" s="7">
        <v>143327723</v>
      </c>
      <c r="E1116" s="3">
        <v>5540246175047</v>
      </c>
      <c r="F1116" s="3" t="str">
        <f>VLOOKUP(E1116,'Catégorie des articles'!$A$2:$E$163,4,FALSE)</f>
        <v>CREMERIE</v>
      </c>
      <c r="G1116" s="22">
        <v>44809</v>
      </c>
      <c r="H1116" s="7">
        <v>418</v>
      </c>
      <c r="I1116" s="25">
        <f>IFERROR(VLOOKUP(A1116,Réception!$A$2:$G$2159,7,FALSE),"0")</f>
        <v>418</v>
      </c>
      <c r="J1116">
        <f t="shared" si="34"/>
        <v>1</v>
      </c>
      <c r="K1116" s="31">
        <f t="shared" si="35"/>
        <v>1</v>
      </c>
    </row>
    <row r="1117" spans="1:11" ht="12" customHeight="1" x14ac:dyDescent="0.2">
      <c r="A1117" t="s">
        <v>2280</v>
      </c>
      <c r="B1117" s="18">
        <v>44803</v>
      </c>
      <c r="C1117" s="6" t="s">
        <v>172</v>
      </c>
      <c r="D1117" s="9">
        <v>143327723</v>
      </c>
      <c r="E1117" s="3">
        <v>5540246175049</v>
      </c>
      <c r="F1117" s="3" t="str">
        <f>VLOOKUP(E1117,'Catégorie des articles'!$A$2:$E$163,4,FALSE)</f>
        <v>CREMERIE</v>
      </c>
      <c r="G1117" s="23">
        <v>44809</v>
      </c>
      <c r="H1117" s="9">
        <v>836</v>
      </c>
      <c r="I1117" s="25">
        <f>IFERROR(VLOOKUP(A1117,Réception!$A$2:$G$2159,7,FALSE),"0")</f>
        <v>836</v>
      </c>
      <c r="J1117">
        <f t="shared" si="34"/>
        <v>1</v>
      </c>
      <c r="K1117" s="31">
        <f t="shared" si="35"/>
        <v>1</v>
      </c>
    </row>
    <row r="1118" spans="1:11" ht="12" customHeight="1" x14ac:dyDescent="0.2">
      <c r="A1118" t="s">
        <v>2281</v>
      </c>
      <c r="B1118" s="17">
        <v>44803</v>
      </c>
      <c r="C1118" s="6" t="s">
        <v>172</v>
      </c>
      <c r="D1118" s="7">
        <v>143327723</v>
      </c>
      <c r="E1118" s="3">
        <v>5540246175050</v>
      </c>
      <c r="F1118" s="3" t="str">
        <f>VLOOKUP(E1118,'Catégorie des articles'!$A$2:$E$163,4,FALSE)</f>
        <v>CREMERIE</v>
      </c>
      <c r="G1118" s="22">
        <v>44809</v>
      </c>
      <c r="H1118" s="7">
        <v>836</v>
      </c>
      <c r="I1118" s="25">
        <f>IFERROR(VLOOKUP(A1118,Réception!$A$2:$G$2159,7,FALSE),"0")</f>
        <v>836</v>
      </c>
      <c r="J1118">
        <f t="shared" si="34"/>
        <v>1</v>
      </c>
      <c r="K1118" s="31">
        <f t="shared" si="35"/>
        <v>1</v>
      </c>
    </row>
    <row r="1119" spans="1:11" ht="12" customHeight="1" x14ac:dyDescent="0.2">
      <c r="A1119" t="s">
        <v>1128</v>
      </c>
      <c r="B1119" s="18">
        <v>44803</v>
      </c>
      <c r="C1119" s="6" t="s">
        <v>171</v>
      </c>
      <c r="D1119" s="9">
        <v>143327727</v>
      </c>
      <c r="E1119" s="3">
        <v>5540246194632</v>
      </c>
      <c r="F1119" s="3" t="str">
        <f>VLOOKUP(E1119,'Catégorie des articles'!$A$2:$E$163,4,FALSE)</f>
        <v>BOULANGERIE</v>
      </c>
      <c r="G1119" s="23">
        <v>44804</v>
      </c>
      <c r="H1119" s="9">
        <v>335</v>
      </c>
      <c r="I1119" s="25">
        <f>IFERROR(VLOOKUP(A1119,Réception!$A$2:$G$2159,7,FALSE),"0")</f>
        <v>335</v>
      </c>
      <c r="J1119">
        <f t="shared" si="34"/>
        <v>1</v>
      </c>
      <c r="K1119" s="31">
        <f t="shared" si="35"/>
        <v>1</v>
      </c>
    </row>
    <row r="1120" spans="1:11" ht="12" customHeight="1" x14ac:dyDescent="0.2">
      <c r="A1120" t="s">
        <v>2282</v>
      </c>
      <c r="B1120" s="17">
        <v>44803</v>
      </c>
      <c r="C1120" s="6" t="s">
        <v>172</v>
      </c>
      <c r="D1120" s="7">
        <v>143327728</v>
      </c>
      <c r="E1120" s="3">
        <v>5540246170256</v>
      </c>
      <c r="F1120" s="3" t="str">
        <f>VLOOKUP(E1120,'Catégorie des articles'!$A$2:$E$163,4,FALSE)</f>
        <v>BOULANGERIE</v>
      </c>
      <c r="G1120" s="22">
        <v>44810</v>
      </c>
      <c r="H1120" s="7">
        <v>706</v>
      </c>
      <c r="I1120" s="25">
        <f>IFERROR(VLOOKUP(A1120,Réception!$A$2:$G$2159,7,FALSE),"0")</f>
        <v>504</v>
      </c>
      <c r="J1120">
        <f t="shared" si="34"/>
        <v>0.71388101983002827</v>
      </c>
      <c r="K1120" s="31">
        <f t="shared" si="35"/>
        <v>0.71388101983002827</v>
      </c>
    </row>
    <row r="1121" spans="1:11" ht="12" customHeight="1" x14ac:dyDescent="0.2">
      <c r="A1121" t="s">
        <v>2283</v>
      </c>
      <c r="B1121" s="18">
        <v>44803</v>
      </c>
      <c r="C1121" s="6" t="s">
        <v>172</v>
      </c>
      <c r="D1121" s="9">
        <v>143327728</v>
      </c>
      <c r="E1121" s="3">
        <v>5540246171888</v>
      </c>
      <c r="F1121" s="3" t="str">
        <f>VLOOKUP(E1121,'Catégorie des articles'!$A$2:$E$163,4,FALSE)</f>
        <v>BOULANGERIE</v>
      </c>
      <c r="G1121" s="23">
        <v>44810</v>
      </c>
      <c r="H1121" s="9">
        <v>1170</v>
      </c>
      <c r="I1121" s="25">
        <f>IFERROR(VLOOKUP(A1121,Réception!$A$2:$G$2159,7,FALSE),"0")</f>
        <v>1170</v>
      </c>
      <c r="J1121">
        <f t="shared" si="34"/>
        <v>1</v>
      </c>
      <c r="K1121" s="31">
        <f t="shared" si="35"/>
        <v>1</v>
      </c>
    </row>
    <row r="1122" spans="1:11" ht="12" customHeight="1" x14ac:dyDescent="0.2">
      <c r="A1122" t="s">
        <v>2284</v>
      </c>
      <c r="B1122" s="18">
        <v>44803</v>
      </c>
      <c r="C1122" s="6" t="s">
        <v>172</v>
      </c>
      <c r="D1122" s="9">
        <v>143327736</v>
      </c>
      <c r="E1122" s="3">
        <v>5540246182684</v>
      </c>
      <c r="F1122" s="3" t="str">
        <f>VLOOKUP(E1122,'Catégorie des articles'!$A$2:$E$163,4,FALSE)</f>
        <v>BOULANGERIE</v>
      </c>
      <c r="G1122" s="23">
        <v>44812</v>
      </c>
      <c r="H1122" s="9">
        <v>93</v>
      </c>
      <c r="I1122" s="25">
        <f>IFERROR(VLOOKUP(A1122,Réception!$A$2:$G$2159,7,FALSE),"0")</f>
        <v>93</v>
      </c>
      <c r="J1122">
        <f t="shared" si="34"/>
        <v>1</v>
      </c>
      <c r="K1122" s="31">
        <f t="shared" si="35"/>
        <v>1</v>
      </c>
    </row>
    <row r="1123" spans="1:11" ht="12" customHeight="1" x14ac:dyDescent="0.2">
      <c r="A1123" t="s">
        <v>2285</v>
      </c>
      <c r="B1123" s="17">
        <v>44803</v>
      </c>
      <c r="C1123" s="6" t="s">
        <v>172</v>
      </c>
      <c r="D1123" s="7">
        <v>143327736</v>
      </c>
      <c r="E1123" s="3">
        <v>5540246183844</v>
      </c>
      <c r="F1123" s="3" t="str">
        <f>VLOOKUP(E1123,'Catégorie des articles'!$A$2:$E$163,4,FALSE)</f>
        <v>BOULANGERIE</v>
      </c>
      <c r="G1123" s="22">
        <v>44812</v>
      </c>
      <c r="H1123" s="7">
        <v>93</v>
      </c>
      <c r="I1123" s="25">
        <f>IFERROR(VLOOKUP(A1123,Réception!$A$2:$G$2159,7,FALSE),"0")</f>
        <v>93</v>
      </c>
      <c r="J1123">
        <f t="shared" si="34"/>
        <v>1</v>
      </c>
      <c r="K1123" s="31">
        <f t="shared" si="35"/>
        <v>1</v>
      </c>
    </row>
    <row r="1124" spans="1:11" ht="12" customHeight="1" x14ac:dyDescent="0.2">
      <c r="A1124" t="s">
        <v>2286</v>
      </c>
      <c r="B1124" s="17">
        <v>44804</v>
      </c>
      <c r="C1124" s="6" t="s">
        <v>172</v>
      </c>
      <c r="D1124" s="7">
        <v>143327747</v>
      </c>
      <c r="E1124" s="3">
        <v>5540246188200</v>
      </c>
      <c r="F1124" s="3" t="str">
        <f>VLOOKUP(E1124,'Catégorie des articles'!$A$2:$E$163,4,FALSE)</f>
        <v>CREMERIE</v>
      </c>
      <c r="G1124" s="22">
        <v>44808</v>
      </c>
      <c r="H1124" s="7">
        <v>2228</v>
      </c>
      <c r="I1124" s="25">
        <f>IFERROR(VLOOKUP(A1124,Réception!$A$2:$G$2159,7,FALSE),"0")</f>
        <v>2228</v>
      </c>
      <c r="J1124">
        <f t="shared" si="34"/>
        <v>1</v>
      </c>
      <c r="K1124" s="31">
        <f t="shared" si="35"/>
        <v>1</v>
      </c>
    </row>
    <row r="1125" spans="1:11" ht="12" customHeight="1" x14ac:dyDescent="0.2">
      <c r="A1125" t="s">
        <v>2287</v>
      </c>
      <c r="B1125" s="18">
        <v>44804</v>
      </c>
      <c r="C1125" s="6" t="s">
        <v>172</v>
      </c>
      <c r="D1125" s="9">
        <v>143327748</v>
      </c>
      <c r="E1125" s="3">
        <v>5540246174174</v>
      </c>
      <c r="F1125" s="3" t="str">
        <f>VLOOKUP(E1125,'Catégorie des articles'!$A$2:$E$163,4,FALSE)</f>
        <v>CREMERIE</v>
      </c>
      <c r="G1125" s="23">
        <v>44808</v>
      </c>
      <c r="H1125" s="9">
        <v>348</v>
      </c>
      <c r="I1125" s="25">
        <f>IFERROR(VLOOKUP(A1125,Réception!$A$2:$G$2159,7,FALSE),"0")</f>
        <v>360</v>
      </c>
      <c r="J1125">
        <f t="shared" si="34"/>
        <v>1.0344827586206897</v>
      </c>
      <c r="K1125" s="31">
        <f t="shared" si="35"/>
        <v>1.0344827586206897</v>
      </c>
    </row>
    <row r="1126" spans="1:11" ht="12" customHeight="1" x14ac:dyDescent="0.2">
      <c r="A1126" t="s">
        <v>2288</v>
      </c>
      <c r="B1126" s="18">
        <v>44804</v>
      </c>
      <c r="C1126" s="6" t="s">
        <v>172</v>
      </c>
      <c r="D1126" s="9">
        <v>143327748</v>
      </c>
      <c r="E1126" s="3">
        <v>5540246176699</v>
      </c>
      <c r="F1126" s="3" t="str">
        <f>VLOOKUP(E1126,'Catégorie des articles'!$A$2:$E$163,4,FALSE)</f>
        <v>CREMERIE</v>
      </c>
      <c r="G1126" s="23">
        <v>44808</v>
      </c>
      <c r="H1126" s="9">
        <v>6264</v>
      </c>
      <c r="I1126" s="25">
        <f>IFERROR(VLOOKUP(A1126,Réception!$A$2:$G$2159,7,FALSE),"0")</f>
        <v>6264</v>
      </c>
      <c r="J1126">
        <f t="shared" si="34"/>
        <v>1</v>
      </c>
      <c r="K1126" s="31">
        <f t="shared" si="35"/>
        <v>1</v>
      </c>
    </row>
    <row r="1127" spans="1:11" ht="12" customHeight="1" x14ac:dyDescent="0.2">
      <c r="A1127" t="s">
        <v>2289</v>
      </c>
      <c r="B1127" s="18">
        <v>44804</v>
      </c>
      <c r="C1127" s="6" t="s">
        <v>172</v>
      </c>
      <c r="D1127" s="9">
        <v>143327748</v>
      </c>
      <c r="E1127" s="3">
        <v>5540246188175</v>
      </c>
      <c r="F1127" s="3" t="str">
        <f>VLOOKUP(E1127,'Catégorie des articles'!$A$2:$E$163,4,FALSE)</f>
        <v>CREMERIE</v>
      </c>
      <c r="G1127" s="23">
        <v>44808</v>
      </c>
      <c r="H1127" s="9">
        <v>93</v>
      </c>
      <c r="I1127" s="25">
        <f>IFERROR(VLOOKUP(A1127,Réception!$A$2:$G$2159,7,FALSE),"0")</f>
        <v>93</v>
      </c>
      <c r="J1127">
        <f t="shared" si="34"/>
        <v>1</v>
      </c>
      <c r="K1127" s="31">
        <f t="shared" si="35"/>
        <v>1</v>
      </c>
    </row>
    <row r="1128" spans="1:11" ht="12" customHeight="1" x14ac:dyDescent="0.2">
      <c r="A1128" t="s">
        <v>2290</v>
      </c>
      <c r="B1128" s="17">
        <v>44804</v>
      </c>
      <c r="C1128" s="6" t="s">
        <v>172</v>
      </c>
      <c r="D1128" s="7">
        <v>143327751</v>
      </c>
      <c r="E1128" s="3">
        <v>5540246194632</v>
      </c>
      <c r="F1128" s="3" t="str">
        <f>VLOOKUP(E1128,'Catégorie des articles'!$A$2:$E$163,4,FALSE)</f>
        <v>BOULANGERIE</v>
      </c>
      <c r="G1128" s="22">
        <v>44808</v>
      </c>
      <c r="H1128" s="7">
        <v>502</v>
      </c>
      <c r="I1128" s="25">
        <f>IFERROR(VLOOKUP(A1128,Réception!$A$2:$G$2159,7,FALSE),"0")</f>
        <v>502</v>
      </c>
      <c r="J1128">
        <f t="shared" si="34"/>
        <v>1</v>
      </c>
      <c r="K1128" s="31">
        <f t="shared" si="35"/>
        <v>1</v>
      </c>
    </row>
    <row r="1129" spans="1:11" ht="12" customHeight="1" x14ac:dyDescent="0.2">
      <c r="A1129" t="s">
        <v>2291</v>
      </c>
      <c r="B1129" s="18">
        <v>44804</v>
      </c>
      <c r="C1129" s="6" t="s">
        <v>172</v>
      </c>
      <c r="D1129" s="9">
        <v>143327755</v>
      </c>
      <c r="E1129" s="3">
        <v>5540246194632</v>
      </c>
      <c r="F1129" s="3" t="str">
        <f>VLOOKUP(E1129,'Catégorie des articles'!$A$2:$E$163,4,FALSE)</f>
        <v>BOULANGERIE</v>
      </c>
      <c r="G1129" s="23">
        <v>44812</v>
      </c>
      <c r="H1129" s="9">
        <v>1420</v>
      </c>
      <c r="I1129" s="25">
        <f>IFERROR(VLOOKUP(A1129,Réception!$A$2:$G$2159,7,FALSE),"0")</f>
        <v>1420</v>
      </c>
      <c r="J1129">
        <f t="shared" si="34"/>
        <v>1</v>
      </c>
      <c r="K1129" s="31">
        <f t="shared" si="35"/>
        <v>1</v>
      </c>
    </row>
    <row r="1130" spans="1:11" ht="12" customHeight="1" x14ac:dyDescent="0.2">
      <c r="A1130" t="s">
        <v>2292</v>
      </c>
      <c r="B1130" s="17">
        <v>44804</v>
      </c>
      <c r="C1130" s="6" t="s">
        <v>172</v>
      </c>
      <c r="D1130" s="7">
        <v>143327755</v>
      </c>
      <c r="E1130" s="3">
        <v>5540246195250</v>
      </c>
      <c r="F1130" s="3" t="str">
        <f>VLOOKUP(E1130,'Catégorie des articles'!$A$2:$E$163,4,FALSE)</f>
        <v>BOULANGERIE</v>
      </c>
      <c r="G1130" s="22">
        <v>44812</v>
      </c>
      <c r="H1130" s="7">
        <v>335</v>
      </c>
      <c r="I1130" s="25">
        <f>IFERROR(VLOOKUP(A1130,Réception!$A$2:$G$2159,7,FALSE),"0")</f>
        <v>335</v>
      </c>
      <c r="J1130">
        <f t="shared" si="34"/>
        <v>1</v>
      </c>
      <c r="K1130" s="31">
        <f t="shared" si="35"/>
        <v>1</v>
      </c>
    </row>
    <row r="1131" spans="1:11" ht="12" customHeight="1" x14ac:dyDescent="0.2">
      <c r="A1131" t="s">
        <v>2293</v>
      </c>
      <c r="B1131" s="17">
        <v>44804</v>
      </c>
      <c r="C1131" s="6" t="s">
        <v>172</v>
      </c>
      <c r="D1131" s="7">
        <v>143327756</v>
      </c>
      <c r="E1131" s="3">
        <v>5540246171759</v>
      </c>
      <c r="F1131" s="3" t="str">
        <f>VLOOKUP(E1131,'Catégorie des articles'!$A$2:$E$163,4,FALSE)</f>
        <v>MIX LEGUMES</v>
      </c>
      <c r="G1131" s="22">
        <v>44811</v>
      </c>
      <c r="H1131" s="7">
        <v>3759</v>
      </c>
      <c r="I1131" s="25">
        <f>IFERROR(VLOOKUP(A1131,Réception!$A$2:$G$2159,7,FALSE),"0")</f>
        <v>3759</v>
      </c>
      <c r="J1131">
        <f t="shared" si="34"/>
        <v>1</v>
      </c>
      <c r="K1131" s="31">
        <f t="shared" si="35"/>
        <v>1</v>
      </c>
    </row>
    <row r="1132" spans="1:11" ht="12" customHeight="1" x14ac:dyDescent="0.2">
      <c r="A1132" t="s">
        <v>2294</v>
      </c>
      <c r="B1132" s="18">
        <v>44804</v>
      </c>
      <c r="C1132" s="6" t="s">
        <v>172</v>
      </c>
      <c r="D1132" s="9">
        <v>143327756</v>
      </c>
      <c r="E1132" s="3">
        <v>5540246177133</v>
      </c>
      <c r="F1132" s="3" t="str">
        <f>VLOOKUP(E1132,'Catégorie des articles'!$A$2:$E$163,4,FALSE)</f>
        <v>MIX LEGUMES</v>
      </c>
      <c r="G1132" s="23">
        <v>44811</v>
      </c>
      <c r="H1132" s="9">
        <v>4455</v>
      </c>
      <c r="I1132" s="25">
        <f>IFERROR(VLOOKUP(A1132,Réception!$A$2:$G$2159,7,FALSE),"0")</f>
        <v>4455</v>
      </c>
      <c r="J1132">
        <f t="shared" si="34"/>
        <v>1</v>
      </c>
      <c r="K1132" s="31">
        <f t="shared" si="35"/>
        <v>1</v>
      </c>
    </row>
    <row r="1133" spans="1:11" ht="12" customHeight="1" x14ac:dyDescent="0.2">
      <c r="A1133" t="s">
        <v>2295</v>
      </c>
      <c r="B1133" s="17">
        <v>44804</v>
      </c>
      <c r="C1133" s="6" t="s">
        <v>172</v>
      </c>
      <c r="D1133" s="7">
        <v>143327756</v>
      </c>
      <c r="E1133" s="3">
        <v>5540246192148</v>
      </c>
      <c r="F1133" s="3" t="str">
        <f>VLOOKUP(E1133,'Catégorie des articles'!$A$2:$E$163,4,FALSE)</f>
        <v>MIX LEGUMES</v>
      </c>
      <c r="G1133" s="22">
        <v>44811</v>
      </c>
      <c r="H1133" s="7">
        <v>15312</v>
      </c>
      <c r="I1133" s="25">
        <f>IFERROR(VLOOKUP(A1133,Réception!$A$2:$G$2159,7,FALSE),"0")</f>
        <v>15312</v>
      </c>
      <c r="J1133">
        <f t="shared" si="34"/>
        <v>1</v>
      </c>
      <c r="K1133" s="31">
        <f t="shared" si="35"/>
        <v>1</v>
      </c>
    </row>
    <row r="1134" spans="1:11" ht="12" customHeight="1" x14ac:dyDescent="0.2">
      <c r="A1134" t="s">
        <v>2296</v>
      </c>
      <c r="B1134" s="18">
        <v>44804</v>
      </c>
      <c r="C1134" s="6" t="s">
        <v>172</v>
      </c>
      <c r="D1134" s="9">
        <v>143327757</v>
      </c>
      <c r="E1134" s="3">
        <v>5540246183130</v>
      </c>
      <c r="F1134" s="3" t="str">
        <f>VLOOKUP(E1134,'Catégorie des articles'!$A$2:$E$163,4,FALSE)</f>
        <v>MIX LEGUMES</v>
      </c>
      <c r="G1134" s="23">
        <v>44812</v>
      </c>
      <c r="H1134" s="9">
        <v>1692</v>
      </c>
      <c r="I1134" s="25">
        <f>IFERROR(VLOOKUP(A1134,Réception!$A$2:$G$2159,7,FALSE),"0")</f>
        <v>1692</v>
      </c>
      <c r="J1134">
        <f t="shared" si="34"/>
        <v>1</v>
      </c>
      <c r="K1134" s="31">
        <f t="shared" si="35"/>
        <v>1</v>
      </c>
    </row>
    <row r="1135" spans="1:11" ht="12" customHeight="1" x14ac:dyDescent="0.2">
      <c r="A1135" t="s">
        <v>2297</v>
      </c>
      <c r="B1135" s="17">
        <v>44804</v>
      </c>
      <c r="C1135" s="6" t="s">
        <v>172</v>
      </c>
      <c r="D1135" s="7">
        <v>143327757</v>
      </c>
      <c r="E1135" s="3">
        <v>5540246183537</v>
      </c>
      <c r="F1135" s="3" t="str">
        <f>VLOOKUP(E1135,'Catégorie des articles'!$A$2:$E$163,4,FALSE)</f>
        <v>MIX LEGUMES</v>
      </c>
      <c r="G1135" s="22">
        <v>44812</v>
      </c>
      <c r="H1135" s="7">
        <v>961</v>
      </c>
      <c r="I1135" s="25">
        <f>IFERROR(VLOOKUP(A1135,Réception!$A$2:$G$2159,7,FALSE),"0")</f>
        <v>961</v>
      </c>
      <c r="J1135">
        <f t="shared" si="34"/>
        <v>1</v>
      </c>
      <c r="K1135" s="31">
        <f t="shared" si="35"/>
        <v>1</v>
      </c>
    </row>
    <row r="1136" spans="1:11" ht="12" customHeight="1" x14ac:dyDescent="0.2">
      <c r="A1136" t="s">
        <v>2298</v>
      </c>
      <c r="B1136" s="18">
        <v>44804</v>
      </c>
      <c r="C1136" s="6" t="s">
        <v>172</v>
      </c>
      <c r="D1136" s="9">
        <v>143327757</v>
      </c>
      <c r="E1136" s="3">
        <v>5540246183541</v>
      </c>
      <c r="F1136" s="3" t="str">
        <f>VLOOKUP(E1136,'Catégorie des articles'!$A$2:$E$163,4,FALSE)</f>
        <v>MIX LEGUMES</v>
      </c>
      <c r="G1136" s="23">
        <v>44812</v>
      </c>
      <c r="H1136" s="9">
        <v>1044</v>
      </c>
      <c r="I1136" s="25">
        <f>IFERROR(VLOOKUP(A1136,Réception!$A$2:$G$2159,7,FALSE),"0")</f>
        <v>1044</v>
      </c>
      <c r="J1136">
        <f t="shared" si="34"/>
        <v>1</v>
      </c>
      <c r="K1136" s="31">
        <f t="shared" si="35"/>
        <v>1</v>
      </c>
    </row>
    <row r="1137" spans="1:11" ht="12" customHeight="1" x14ac:dyDescent="0.2">
      <c r="A1137" t="s">
        <v>2299</v>
      </c>
      <c r="B1137" s="17">
        <v>44804</v>
      </c>
      <c r="C1137" s="6" t="s">
        <v>172</v>
      </c>
      <c r="D1137" s="7">
        <v>143327757</v>
      </c>
      <c r="E1137" s="3">
        <v>5540246192571</v>
      </c>
      <c r="F1137" s="3" t="str">
        <f>VLOOKUP(E1137,'Catégorie des articles'!$A$2:$E$163,4,FALSE)</f>
        <v>MIX LEGUMES</v>
      </c>
      <c r="G1137" s="22">
        <v>44812</v>
      </c>
      <c r="H1137" s="7">
        <v>669</v>
      </c>
      <c r="I1137" s="25">
        <f>IFERROR(VLOOKUP(A1137,Réception!$A$2:$G$2159,7,FALSE),"0")</f>
        <v>602</v>
      </c>
      <c r="J1137">
        <f t="shared" si="34"/>
        <v>0.89985052316890879</v>
      </c>
      <c r="K1137" s="31">
        <f t="shared" si="35"/>
        <v>0.89985052316890879</v>
      </c>
    </row>
    <row r="1138" spans="1:11" ht="12" customHeight="1" x14ac:dyDescent="0.2">
      <c r="A1138" t="s">
        <v>2300</v>
      </c>
      <c r="B1138" s="17">
        <v>44804</v>
      </c>
      <c r="C1138" s="6" t="s">
        <v>172</v>
      </c>
      <c r="D1138" s="7">
        <v>143327759</v>
      </c>
      <c r="E1138" s="3">
        <v>5540246183558</v>
      </c>
      <c r="F1138" s="3" t="str">
        <f>VLOOKUP(E1138,'Catégorie des articles'!$A$2:$E$163,4,FALSE)</f>
        <v>MIX LEGUMES</v>
      </c>
      <c r="G1138" s="22">
        <v>44811</v>
      </c>
      <c r="H1138" s="7">
        <v>5197</v>
      </c>
      <c r="I1138" s="25">
        <f>IFERROR(VLOOKUP(A1138,Réception!$A$2:$G$2159,7,FALSE),"0")</f>
        <v>5197</v>
      </c>
      <c r="J1138">
        <f t="shared" si="34"/>
        <v>1</v>
      </c>
      <c r="K1138" s="31">
        <f t="shared" si="35"/>
        <v>1</v>
      </c>
    </row>
    <row r="1139" spans="1:11" ht="12" customHeight="1" x14ac:dyDescent="0.2">
      <c r="A1139" t="s">
        <v>2301</v>
      </c>
      <c r="B1139" s="18">
        <v>44804</v>
      </c>
      <c r="C1139" s="6" t="s">
        <v>172</v>
      </c>
      <c r="D1139" s="9">
        <v>143327759</v>
      </c>
      <c r="E1139" s="3">
        <v>5540246183560</v>
      </c>
      <c r="F1139" s="3" t="str">
        <f>VLOOKUP(E1139,'Catégorie des articles'!$A$2:$E$163,4,FALSE)</f>
        <v>MIX LEGUMES</v>
      </c>
      <c r="G1139" s="23">
        <v>44811</v>
      </c>
      <c r="H1139" s="9">
        <v>223</v>
      </c>
      <c r="I1139" s="25">
        <f>IFERROR(VLOOKUP(A1139,Réception!$A$2:$G$2159,7,FALSE),"0")</f>
        <v>223</v>
      </c>
      <c r="J1139">
        <f t="shared" si="34"/>
        <v>1</v>
      </c>
      <c r="K1139" s="31">
        <f t="shared" si="35"/>
        <v>1</v>
      </c>
    </row>
    <row r="1140" spans="1:11" ht="12" customHeight="1" x14ac:dyDescent="0.2">
      <c r="A1140" t="s">
        <v>2302</v>
      </c>
      <c r="B1140" s="17">
        <v>44804</v>
      </c>
      <c r="C1140" s="6" t="s">
        <v>172</v>
      </c>
      <c r="D1140" s="7">
        <v>143327759</v>
      </c>
      <c r="E1140" s="3">
        <v>5540246192209</v>
      </c>
      <c r="F1140" s="3" t="str">
        <f>VLOOKUP(E1140,'Catégorie des articles'!$A$2:$E$163,4,FALSE)</f>
        <v>MIX LEGUMES</v>
      </c>
      <c r="G1140" s="22">
        <v>44811</v>
      </c>
      <c r="H1140" s="7">
        <v>1114</v>
      </c>
      <c r="I1140" s="25">
        <f>IFERROR(VLOOKUP(A1140,Réception!$A$2:$G$2159,7,FALSE),"0")</f>
        <v>1114</v>
      </c>
      <c r="J1140">
        <f t="shared" si="34"/>
        <v>1</v>
      </c>
      <c r="K1140" s="31">
        <f t="shared" si="35"/>
        <v>1</v>
      </c>
    </row>
    <row r="1141" spans="1:11" ht="12" customHeight="1" x14ac:dyDescent="0.2">
      <c r="A1141" t="s">
        <v>2303</v>
      </c>
      <c r="B1141" s="18">
        <v>44804</v>
      </c>
      <c r="C1141" s="6" t="s">
        <v>172</v>
      </c>
      <c r="D1141" s="9">
        <v>143327759</v>
      </c>
      <c r="E1141" s="3">
        <v>5540246192462</v>
      </c>
      <c r="F1141" s="3" t="str">
        <f>VLOOKUP(E1141,'Catégorie des articles'!$A$2:$E$163,4,FALSE)</f>
        <v>MIX LEGUMES</v>
      </c>
      <c r="G1141" s="23">
        <v>44811</v>
      </c>
      <c r="H1141" s="9">
        <v>1114</v>
      </c>
      <c r="I1141" s="25">
        <f>IFERROR(VLOOKUP(A1141,Réception!$A$2:$G$2159,7,FALSE),"0")</f>
        <v>1114</v>
      </c>
      <c r="J1141">
        <f t="shared" si="34"/>
        <v>1</v>
      </c>
      <c r="K1141" s="31">
        <f t="shared" si="35"/>
        <v>1</v>
      </c>
    </row>
    <row r="1142" spans="1:11" ht="12" customHeight="1" x14ac:dyDescent="0.2">
      <c r="A1142" t="s">
        <v>2624</v>
      </c>
      <c r="B1142" s="18">
        <v>44804</v>
      </c>
      <c r="C1142" s="6" t="s">
        <v>172</v>
      </c>
      <c r="D1142" s="9">
        <v>143327763</v>
      </c>
      <c r="E1142" s="3">
        <v>5540246173906</v>
      </c>
      <c r="F1142" s="3" t="str">
        <f>VLOOKUP(E1142,'Catégorie des articles'!$A$2:$E$163,4,FALSE)</f>
        <v>VOLAILLE</v>
      </c>
      <c r="G1142" s="23">
        <v>44805</v>
      </c>
      <c r="H1142" s="9">
        <v>817</v>
      </c>
      <c r="I1142" s="25" t="str">
        <f>IFERROR(VLOOKUP(A1142,Réception!$A$2:$G$2159,7,FALSE),"0")</f>
        <v>0</v>
      </c>
      <c r="J1142">
        <f t="shared" si="34"/>
        <v>0</v>
      </c>
      <c r="K1142" s="31">
        <f t="shared" si="35"/>
        <v>0</v>
      </c>
    </row>
    <row r="1143" spans="1:11" ht="12" customHeight="1" x14ac:dyDescent="0.2">
      <c r="A1143" t="s">
        <v>1130</v>
      </c>
      <c r="B1143" s="17">
        <v>44805</v>
      </c>
      <c r="C1143" s="6" t="s">
        <v>172</v>
      </c>
      <c r="D1143" s="7">
        <v>143327779</v>
      </c>
      <c r="E1143" s="3">
        <v>5540246171933</v>
      </c>
      <c r="F1143" s="3" t="str">
        <f>VLOOKUP(E1143,'Catégorie des articles'!$A$2:$E$163,4,FALSE)</f>
        <v>CREMERIE</v>
      </c>
      <c r="G1143" s="22">
        <v>44809</v>
      </c>
      <c r="H1143" s="7">
        <v>557</v>
      </c>
      <c r="I1143" s="25">
        <f>IFERROR(VLOOKUP(A1143,Réception!$A$2:$G$2159,7,FALSE),"0")</f>
        <v>557</v>
      </c>
      <c r="J1143">
        <f t="shared" si="34"/>
        <v>1</v>
      </c>
      <c r="K1143" s="31">
        <f t="shared" si="35"/>
        <v>1</v>
      </c>
    </row>
    <row r="1144" spans="1:11" ht="12" customHeight="1" x14ac:dyDescent="0.2">
      <c r="A1144" t="s">
        <v>1131</v>
      </c>
      <c r="B1144" s="17">
        <v>44805</v>
      </c>
      <c r="C1144" s="6" t="s">
        <v>172</v>
      </c>
      <c r="D1144" s="7">
        <v>143327779</v>
      </c>
      <c r="E1144" s="3">
        <v>5540246187987</v>
      </c>
      <c r="F1144" s="3" t="str">
        <f>VLOOKUP(E1144,'Catégorie des articles'!$A$2:$E$163,4,FALSE)</f>
        <v>CREMERIE</v>
      </c>
      <c r="G1144" s="22">
        <v>44809</v>
      </c>
      <c r="H1144" s="7">
        <v>1114</v>
      </c>
      <c r="I1144" s="25">
        <f>IFERROR(VLOOKUP(A1144,Réception!$A$2:$G$2159,7,FALSE),"0")</f>
        <v>1114</v>
      </c>
      <c r="J1144">
        <f t="shared" si="34"/>
        <v>1</v>
      </c>
      <c r="K1144" s="31">
        <f t="shared" si="35"/>
        <v>1</v>
      </c>
    </row>
    <row r="1145" spans="1:11" ht="12" customHeight="1" x14ac:dyDescent="0.2">
      <c r="A1145" t="s">
        <v>1132</v>
      </c>
      <c r="B1145" s="18">
        <v>44805</v>
      </c>
      <c r="C1145" s="6" t="s">
        <v>172</v>
      </c>
      <c r="D1145" s="9">
        <v>143327780</v>
      </c>
      <c r="E1145" s="3">
        <v>5540246174174</v>
      </c>
      <c r="F1145" s="3" t="str">
        <f>VLOOKUP(E1145,'Catégorie des articles'!$A$2:$E$163,4,FALSE)</f>
        <v>CREMERIE</v>
      </c>
      <c r="G1145" s="23">
        <v>44809</v>
      </c>
      <c r="H1145" s="9">
        <v>464</v>
      </c>
      <c r="I1145" s="25">
        <f>IFERROR(VLOOKUP(A1145,Réception!$A$2:$G$2159,7,FALSE),"0")</f>
        <v>464</v>
      </c>
      <c r="J1145">
        <f t="shared" si="34"/>
        <v>1</v>
      </c>
      <c r="K1145" s="31">
        <f t="shared" si="35"/>
        <v>1</v>
      </c>
    </row>
    <row r="1146" spans="1:11" ht="12" customHeight="1" x14ac:dyDescent="0.2">
      <c r="A1146" t="s">
        <v>1133</v>
      </c>
      <c r="B1146" s="18">
        <v>44805</v>
      </c>
      <c r="C1146" s="6" t="s">
        <v>172</v>
      </c>
      <c r="D1146" s="9">
        <v>143327780</v>
      </c>
      <c r="E1146" s="3">
        <v>5540246176699</v>
      </c>
      <c r="F1146" s="3" t="str">
        <f>VLOOKUP(E1146,'Catégorie des articles'!$A$2:$E$163,4,FALSE)</f>
        <v>CREMERIE</v>
      </c>
      <c r="G1146" s="23">
        <v>44809</v>
      </c>
      <c r="H1146" s="9">
        <v>6264</v>
      </c>
      <c r="I1146" s="25">
        <f>IFERROR(VLOOKUP(A1146,Réception!$A$2:$G$2159,7,FALSE),"0")</f>
        <v>6264</v>
      </c>
      <c r="J1146">
        <f t="shared" si="34"/>
        <v>1</v>
      </c>
      <c r="K1146" s="31">
        <f t="shared" si="35"/>
        <v>1</v>
      </c>
    </row>
    <row r="1147" spans="1:11" ht="12" customHeight="1" x14ac:dyDescent="0.2">
      <c r="A1147" t="s">
        <v>1134</v>
      </c>
      <c r="B1147" s="17">
        <v>44805</v>
      </c>
      <c r="C1147" s="6" t="s">
        <v>172</v>
      </c>
      <c r="D1147" s="7">
        <v>143327782</v>
      </c>
      <c r="E1147" s="3">
        <v>5540246175047</v>
      </c>
      <c r="F1147" s="3" t="str">
        <f>VLOOKUP(E1147,'Catégorie des articles'!$A$2:$E$163,4,FALSE)</f>
        <v>CREMERIE</v>
      </c>
      <c r="G1147" s="22">
        <v>44812</v>
      </c>
      <c r="H1147" s="7">
        <v>557</v>
      </c>
      <c r="I1147" s="25">
        <f>IFERROR(VLOOKUP(A1147,Réception!$A$2:$G$2159,7,FALSE),"0")</f>
        <v>557</v>
      </c>
      <c r="J1147">
        <f t="shared" si="34"/>
        <v>1</v>
      </c>
      <c r="K1147" s="31">
        <f t="shared" si="35"/>
        <v>1</v>
      </c>
    </row>
    <row r="1148" spans="1:11" ht="12" customHeight="1" x14ac:dyDescent="0.2">
      <c r="A1148" t="s">
        <v>1135</v>
      </c>
      <c r="B1148" s="18">
        <v>44805</v>
      </c>
      <c r="C1148" s="6" t="s">
        <v>172</v>
      </c>
      <c r="D1148" s="9">
        <v>143327782</v>
      </c>
      <c r="E1148" s="3">
        <v>5540246175049</v>
      </c>
      <c r="F1148" s="3" t="str">
        <f>VLOOKUP(E1148,'Catégorie des articles'!$A$2:$E$163,4,FALSE)</f>
        <v>CREMERIE</v>
      </c>
      <c r="G1148" s="23">
        <v>44812</v>
      </c>
      <c r="H1148" s="9">
        <v>836</v>
      </c>
      <c r="I1148" s="25">
        <f>IFERROR(VLOOKUP(A1148,Réception!$A$2:$G$2159,7,FALSE),"0")</f>
        <v>836</v>
      </c>
      <c r="J1148">
        <f t="shared" si="34"/>
        <v>1</v>
      </c>
      <c r="K1148" s="31">
        <f t="shared" si="35"/>
        <v>1</v>
      </c>
    </row>
    <row r="1149" spans="1:11" ht="12" customHeight="1" x14ac:dyDescent="0.2">
      <c r="A1149" t="s">
        <v>1136</v>
      </c>
      <c r="B1149" s="17">
        <v>44805</v>
      </c>
      <c r="C1149" s="6" t="s">
        <v>172</v>
      </c>
      <c r="D1149" s="7">
        <v>143327782</v>
      </c>
      <c r="E1149" s="3">
        <v>5540246175050</v>
      </c>
      <c r="F1149" s="3" t="str">
        <f>VLOOKUP(E1149,'Catégorie des articles'!$A$2:$E$163,4,FALSE)</f>
        <v>CREMERIE</v>
      </c>
      <c r="G1149" s="22">
        <v>44812</v>
      </c>
      <c r="H1149" s="7">
        <v>836</v>
      </c>
      <c r="I1149" s="25">
        <f>IFERROR(VLOOKUP(A1149,Réception!$A$2:$G$2159,7,FALSE),"0")</f>
        <v>836</v>
      </c>
      <c r="J1149">
        <f t="shared" si="34"/>
        <v>1</v>
      </c>
      <c r="K1149" s="31">
        <f t="shared" si="35"/>
        <v>1</v>
      </c>
    </row>
    <row r="1150" spans="1:11" ht="12" customHeight="1" x14ac:dyDescent="0.2">
      <c r="A1150" t="s">
        <v>1137</v>
      </c>
      <c r="B1150" s="17">
        <v>44805</v>
      </c>
      <c r="C1150" s="6" t="s">
        <v>172</v>
      </c>
      <c r="D1150" s="7">
        <v>143327784</v>
      </c>
      <c r="E1150" s="3">
        <v>5540246185429</v>
      </c>
      <c r="F1150" s="3" t="str">
        <f>VLOOKUP(E1150,'Catégorie des articles'!$A$2:$E$163,4,FALSE)</f>
        <v>CREMERIE</v>
      </c>
      <c r="G1150" s="22">
        <v>44810</v>
      </c>
      <c r="H1150" s="7">
        <v>140</v>
      </c>
      <c r="I1150" s="25">
        <f>IFERROR(VLOOKUP(A1150,Réception!$A$2:$G$2159,7,FALSE),"0")</f>
        <v>140</v>
      </c>
      <c r="J1150">
        <f t="shared" si="34"/>
        <v>1</v>
      </c>
      <c r="K1150" s="31">
        <f t="shared" si="35"/>
        <v>1</v>
      </c>
    </row>
    <row r="1151" spans="1:11" ht="12" customHeight="1" x14ac:dyDescent="0.2">
      <c r="A1151" t="s">
        <v>1138</v>
      </c>
      <c r="B1151" s="18">
        <v>44805</v>
      </c>
      <c r="C1151" s="6" t="s">
        <v>172</v>
      </c>
      <c r="D1151" s="9">
        <v>143327784</v>
      </c>
      <c r="E1151" s="3">
        <v>5540246185562</v>
      </c>
      <c r="F1151" s="3" t="str">
        <f>VLOOKUP(E1151,'Catégorie des articles'!$A$2:$E$163,4,FALSE)</f>
        <v>CREMERIE</v>
      </c>
      <c r="G1151" s="23">
        <v>44810</v>
      </c>
      <c r="H1151" s="9">
        <v>140</v>
      </c>
      <c r="I1151" s="25">
        <f>IFERROR(VLOOKUP(A1151,Réception!$A$2:$G$2159,7,FALSE),"0")</f>
        <v>140</v>
      </c>
      <c r="J1151">
        <f t="shared" si="34"/>
        <v>1</v>
      </c>
      <c r="K1151" s="31">
        <f t="shared" si="35"/>
        <v>1</v>
      </c>
    </row>
    <row r="1152" spans="1:11" ht="12" customHeight="1" x14ac:dyDescent="0.2">
      <c r="A1152" t="s">
        <v>1139</v>
      </c>
      <c r="B1152" s="17">
        <v>44805</v>
      </c>
      <c r="C1152" s="6" t="s">
        <v>172</v>
      </c>
      <c r="D1152" s="7">
        <v>143327784</v>
      </c>
      <c r="E1152" s="3">
        <v>5540246186325</v>
      </c>
      <c r="F1152" s="3" t="str">
        <f>VLOOKUP(E1152,'Catégorie des articles'!$A$2:$E$163,4,FALSE)</f>
        <v>CREMERIE</v>
      </c>
      <c r="G1152" s="22">
        <v>44810</v>
      </c>
      <c r="H1152" s="7">
        <v>140</v>
      </c>
      <c r="I1152" s="25">
        <f>IFERROR(VLOOKUP(A1152,Réception!$A$2:$G$2159,7,FALSE),"0")</f>
        <v>140</v>
      </c>
      <c r="J1152">
        <f t="shared" si="34"/>
        <v>1</v>
      </c>
      <c r="K1152" s="31">
        <f t="shared" si="35"/>
        <v>1</v>
      </c>
    </row>
    <row r="1153" spans="1:11" ht="12" customHeight="1" x14ac:dyDescent="0.2">
      <c r="A1153" t="s">
        <v>1140</v>
      </c>
      <c r="B1153" s="18">
        <v>44805</v>
      </c>
      <c r="C1153" s="6" t="s">
        <v>172</v>
      </c>
      <c r="D1153" s="9">
        <v>143327798</v>
      </c>
      <c r="E1153" s="3">
        <v>5540246195242</v>
      </c>
      <c r="F1153" s="3" t="str">
        <f>VLOOKUP(E1153,'Catégorie des articles'!$A$2:$E$163,4,FALSE)</f>
        <v>MIX LEGUMES</v>
      </c>
      <c r="G1153" s="23">
        <v>44815</v>
      </c>
      <c r="H1153" s="9">
        <v>743</v>
      </c>
      <c r="I1153" s="25">
        <f>IFERROR(VLOOKUP(A1153,Réception!$A$2:$G$2159,7,FALSE),"0")</f>
        <v>720</v>
      </c>
      <c r="J1153">
        <f t="shared" si="34"/>
        <v>0.96904441453566625</v>
      </c>
      <c r="K1153" s="31">
        <f t="shared" si="35"/>
        <v>0.96904441453566625</v>
      </c>
    </row>
    <row r="1154" spans="1:11" ht="12" customHeight="1" x14ac:dyDescent="0.2">
      <c r="A1154" t="s">
        <v>1141</v>
      </c>
      <c r="B1154" s="18">
        <v>44805</v>
      </c>
      <c r="C1154" s="6" t="s">
        <v>172</v>
      </c>
      <c r="D1154" s="9">
        <v>143327801</v>
      </c>
      <c r="E1154" s="3">
        <v>5540246193316</v>
      </c>
      <c r="F1154" s="3" t="str">
        <f>VLOOKUP(E1154,'Catégorie des articles'!$A$2:$E$163,4,FALSE)</f>
        <v>BOULANGERIE</v>
      </c>
      <c r="G1154" s="23">
        <v>44815</v>
      </c>
      <c r="H1154" s="9">
        <v>335</v>
      </c>
      <c r="I1154" s="25">
        <f>IFERROR(VLOOKUP(A1154,Réception!$A$2:$G$2159,7,FALSE),"0")</f>
        <v>335</v>
      </c>
      <c r="J1154">
        <f t="shared" si="34"/>
        <v>1</v>
      </c>
      <c r="K1154" s="31">
        <f t="shared" si="35"/>
        <v>1</v>
      </c>
    </row>
    <row r="1155" spans="1:11" ht="12" customHeight="1" x14ac:dyDescent="0.2">
      <c r="A1155" t="s">
        <v>1142</v>
      </c>
      <c r="B1155" s="17">
        <v>44805</v>
      </c>
      <c r="C1155" s="6" t="s">
        <v>172</v>
      </c>
      <c r="D1155" s="7">
        <v>143327802</v>
      </c>
      <c r="E1155" s="3">
        <v>5540246180522</v>
      </c>
      <c r="F1155" s="3" t="str">
        <f>VLOOKUP(E1155,'Catégorie des articles'!$A$2:$E$163,4,FALSE)</f>
        <v>BOULANGERIE</v>
      </c>
      <c r="G1155" s="22">
        <v>44816</v>
      </c>
      <c r="H1155" s="7">
        <v>891</v>
      </c>
      <c r="I1155" s="25">
        <f>IFERROR(VLOOKUP(A1155,Réception!$A$2:$G$2159,7,FALSE),"0")</f>
        <v>891</v>
      </c>
      <c r="J1155">
        <f t="shared" ref="J1155:J1218" si="36">I1155/H1155</f>
        <v>1</v>
      </c>
      <c r="K1155" s="31">
        <f t="shared" ref="K1155:K1218" si="37">J1155</f>
        <v>1</v>
      </c>
    </row>
    <row r="1156" spans="1:11" ht="12" customHeight="1" x14ac:dyDescent="0.2">
      <c r="A1156" t="s">
        <v>1143</v>
      </c>
      <c r="B1156" s="17">
        <v>44805</v>
      </c>
      <c r="C1156" s="6" t="s">
        <v>172</v>
      </c>
      <c r="D1156" s="7">
        <v>143327823</v>
      </c>
      <c r="E1156" s="3">
        <v>5540246195241</v>
      </c>
      <c r="F1156" s="3" t="str">
        <f>VLOOKUP(E1156,'Catégorie des articles'!$A$2:$E$163,4,FALSE)</f>
        <v>MIX LEGUMES</v>
      </c>
      <c r="G1156" s="22">
        <v>44818</v>
      </c>
      <c r="H1156" s="7">
        <v>464</v>
      </c>
      <c r="I1156" s="25">
        <f>IFERROR(VLOOKUP(A1156,Réception!$A$2:$G$2159,7,FALSE),"0")</f>
        <v>418</v>
      </c>
      <c r="J1156">
        <f t="shared" si="36"/>
        <v>0.90086206896551724</v>
      </c>
      <c r="K1156" s="31">
        <f t="shared" si="37"/>
        <v>0.90086206896551724</v>
      </c>
    </row>
    <row r="1157" spans="1:11" ht="12" customHeight="1" x14ac:dyDescent="0.2">
      <c r="A1157" t="s">
        <v>1144</v>
      </c>
      <c r="B1157" s="18">
        <v>44808</v>
      </c>
      <c r="C1157" s="6" t="s">
        <v>172</v>
      </c>
      <c r="D1157" s="9">
        <v>143337830</v>
      </c>
      <c r="E1157" s="3">
        <v>5540246172539</v>
      </c>
      <c r="F1157" s="3" t="str">
        <f>VLOOKUP(E1157,'Catégorie des articles'!$A$2:$E$163,4,FALSE)</f>
        <v>CREMERIE</v>
      </c>
      <c r="G1157" s="23">
        <v>44810</v>
      </c>
      <c r="H1157" s="9">
        <v>24</v>
      </c>
      <c r="I1157" s="25">
        <f>IFERROR(VLOOKUP(A1157,Réception!$A$2:$G$2159,7,FALSE),"0")</f>
        <v>24</v>
      </c>
      <c r="J1157">
        <f t="shared" si="36"/>
        <v>1</v>
      </c>
      <c r="K1157" s="31">
        <f t="shared" si="37"/>
        <v>1</v>
      </c>
    </row>
    <row r="1158" spans="1:11" ht="12" customHeight="1" x14ac:dyDescent="0.2">
      <c r="A1158" t="s">
        <v>1145</v>
      </c>
      <c r="B1158" s="17">
        <v>44808</v>
      </c>
      <c r="C1158" s="6" t="s">
        <v>172</v>
      </c>
      <c r="D1158" s="7">
        <v>143337830</v>
      </c>
      <c r="E1158" s="3">
        <v>5540246172978</v>
      </c>
      <c r="F1158" s="3" t="str">
        <f>VLOOKUP(E1158,'Catégorie des articles'!$A$2:$E$163,4,FALSE)</f>
        <v>CREMERIE</v>
      </c>
      <c r="G1158" s="22">
        <v>44810</v>
      </c>
      <c r="H1158" s="7">
        <v>2506</v>
      </c>
      <c r="I1158" s="25">
        <f>IFERROR(VLOOKUP(A1158,Réception!$A$2:$G$2159,7,FALSE),"0")</f>
        <v>2506</v>
      </c>
      <c r="J1158">
        <f t="shared" si="36"/>
        <v>1</v>
      </c>
      <c r="K1158" s="31">
        <f t="shared" si="37"/>
        <v>1</v>
      </c>
    </row>
    <row r="1159" spans="1:11" ht="12" customHeight="1" x14ac:dyDescent="0.2">
      <c r="A1159" t="s">
        <v>1146</v>
      </c>
      <c r="B1159" s="18">
        <v>44808</v>
      </c>
      <c r="C1159" s="6" t="s">
        <v>172</v>
      </c>
      <c r="D1159" s="9">
        <v>143337830</v>
      </c>
      <c r="E1159" s="3">
        <v>5540246188175</v>
      </c>
      <c r="F1159" s="3" t="str">
        <f>VLOOKUP(E1159,'Catégorie des articles'!$A$2:$E$163,4,FALSE)</f>
        <v>CREMERIE</v>
      </c>
      <c r="G1159" s="23">
        <v>44810</v>
      </c>
      <c r="H1159" s="9">
        <v>232</v>
      </c>
      <c r="I1159" s="25">
        <f>IFERROR(VLOOKUP(A1159,Réception!$A$2:$G$2159,7,FALSE),"0")</f>
        <v>232</v>
      </c>
      <c r="J1159">
        <f t="shared" si="36"/>
        <v>1</v>
      </c>
      <c r="K1159" s="31">
        <f t="shared" si="37"/>
        <v>1</v>
      </c>
    </row>
    <row r="1160" spans="1:11" ht="12" customHeight="1" x14ac:dyDescent="0.2">
      <c r="A1160" t="s">
        <v>1147</v>
      </c>
      <c r="B1160" s="18">
        <v>44808</v>
      </c>
      <c r="C1160" s="6" t="s">
        <v>172</v>
      </c>
      <c r="D1160" s="9">
        <v>143337831</v>
      </c>
      <c r="E1160" s="3">
        <v>5540246187987</v>
      </c>
      <c r="F1160" s="3" t="str">
        <f>VLOOKUP(E1160,'Catégorie des articles'!$A$2:$E$163,4,FALSE)</f>
        <v>CREMERIE</v>
      </c>
      <c r="G1160" s="23">
        <v>44810</v>
      </c>
      <c r="H1160" s="9">
        <v>1671</v>
      </c>
      <c r="I1160" s="25">
        <f>IFERROR(VLOOKUP(A1160,Réception!$A$2:$G$2159,7,FALSE),"0")</f>
        <v>1671</v>
      </c>
      <c r="J1160">
        <f t="shared" si="36"/>
        <v>1</v>
      </c>
      <c r="K1160" s="31">
        <f t="shared" si="37"/>
        <v>1</v>
      </c>
    </row>
    <row r="1161" spans="1:11" ht="12" customHeight="1" x14ac:dyDescent="0.2">
      <c r="A1161" t="s">
        <v>1148</v>
      </c>
      <c r="B1161" s="17">
        <v>44808</v>
      </c>
      <c r="C1161" s="6" t="s">
        <v>172</v>
      </c>
      <c r="D1161" s="7">
        <v>143337831</v>
      </c>
      <c r="E1161" s="3">
        <v>5540246188200</v>
      </c>
      <c r="F1161" s="3" t="str">
        <f>VLOOKUP(E1161,'Catégorie des articles'!$A$2:$E$163,4,FALSE)</f>
        <v>CREMERIE</v>
      </c>
      <c r="G1161" s="22">
        <v>44810</v>
      </c>
      <c r="H1161" s="7">
        <v>743</v>
      </c>
      <c r="I1161" s="25">
        <f>IFERROR(VLOOKUP(A1161,Réception!$A$2:$G$2159,7,FALSE),"0")</f>
        <v>743</v>
      </c>
      <c r="J1161">
        <f t="shared" si="36"/>
        <v>1</v>
      </c>
      <c r="K1161" s="31">
        <f t="shared" si="37"/>
        <v>1</v>
      </c>
    </row>
    <row r="1162" spans="1:11" ht="12" customHeight="1" x14ac:dyDescent="0.2">
      <c r="A1162" t="s">
        <v>1149</v>
      </c>
      <c r="B1162" s="18">
        <v>44808</v>
      </c>
      <c r="C1162" s="6" t="s">
        <v>172</v>
      </c>
      <c r="D1162" s="9">
        <v>143337850</v>
      </c>
      <c r="E1162" s="3">
        <v>5540246194467</v>
      </c>
      <c r="F1162" s="3" t="str">
        <f>VLOOKUP(E1162,'Catégorie des articles'!$A$2:$E$163,4,FALSE)</f>
        <v>BOULANGERIE</v>
      </c>
      <c r="G1162" s="23">
        <v>44812</v>
      </c>
      <c r="H1162" s="9">
        <v>17818</v>
      </c>
      <c r="I1162" s="25">
        <f>IFERROR(VLOOKUP(A1162,Réception!$A$2:$G$2159,7,FALSE),"0")</f>
        <v>17818</v>
      </c>
      <c r="J1162">
        <f t="shared" si="36"/>
        <v>1</v>
      </c>
      <c r="K1162" s="31">
        <f t="shared" si="37"/>
        <v>1</v>
      </c>
    </row>
    <row r="1163" spans="1:11" ht="12" customHeight="1" x14ac:dyDescent="0.2">
      <c r="A1163" t="s">
        <v>1150</v>
      </c>
      <c r="B1163" s="17">
        <v>44808</v>
      </c>
      <c r="C1163" s="6" t="s">
        <v>172</v>
      </c>
      <c r="D1163" s="7">
        <v>143337851</v>
      </c>
      <c r="E1163" s="3">
        <v>5540246182684</v>
      </c>
      <c r="F1163" s="3" t="str">
        <f>VLOOKUP(E1163,'Catégorie des articles'!$A$2:$E$163,4,FALSE)</f>
        <v>BOULANGERIE</v>
      </c>
      <c r="G1163" s="22">
        <v>44816</v>
      </c>
      <c r="H1163" s="7">
        <v>93</v>
      </c>
      <c r="I1163" s="25">
        <f>IFERROR(VLOOKUP(A1163,Réception!$A$2:$G$2159,7,FALSE),"0")</f>
        <v>93</v>
      </c>
      <c r="J1163">
        <f t="shared" si="36"/>
        <v>1</v>
      </c>
      <c r="K1163" s="31">
        <f t="shared" si="37"/>
        <v>1</v>
      </c>
    </row>
    <row r="1164" spans="1:11" ht="12" customHeight="1" x14ac:dyDescent="0.2">
      <c r="A1164" t="s">
        <v>1151</v>
      </c>
      <c r="B1164" s="18">
        <v>44808</v>
      </c>
      <c r="C1164" s="6" t="s">
        <v>172</v>
      </c>
      <c r="D1164" s="9">
        <v>143337851</v>
      </c>
      <c r="E1164" s="3">
        <v>5540246183844</v>
      </c>
      <c r="F1164" s="3" t="str">
        <f>VLOOKUP(E1164,'Catégorie des articles'!$A$2:$E$163,4,FALSE)</f>
        <v>BOULANGERIE</v>
      </c>
      <c r="G1164" s="23">
        <v>44816</v>
      </c>
      <c r="H1164" s="9">
        <v>279</v>
      </c>
      <c r="I1164" s="25">
        <f>IFERROR(VLOOKUP(A1164,Réception!$A$2:$G$2159,7,FALSE),"0")</f>
        <v>279</v>
      </c>
      <c r="J1164">
        <f t="shared" si="36"/>
        <v>1</v>
      </c>
      <c r="K1164" s="31">
        <f t="shared" si="37"/>
        <v>1</v>
      </c>
    </row>
    <row r="1165" spans="1:11" ht="12" customHeight="1" x14ac:dyDescent="0.2">
      <c r="A1165" t="s">
        <v>1152</v>
      </c>
      <c r="B1165" s="17">
        <v>44808</v>
      </c>
      <c r="C1165" s="6" t="s">
        <v>172</v>
      </c>
      <c r="D1165" s="7">
        <v>143337851</v>
      </c>
      <c r="E1165" s="3">
        <v>5540246194467</v>
      </c>
      <c r="F1165" s="3" t="str">
        <f>VLOOKUP(E1165,'Catégorie des articles'!$A$2:$E$163,4,FALSE)</f>
        <v>BOULANGERIE</v>
      </c>
      <c r="G1165" s="22">
        <v>44816</v>
      </c>
      <c r="H1165" s="7">
        <v>17818</v>
      </c>
      <c r="I1165" s="25">
        <f>IFERROR(VLOOKUP(A1165,Réception!$A$2:$G$2159,7,FALSE),"0")</f>
        <v>17818</v>
      </c>
      <c r="J1165">
        <f t="shared" si="36"/>
        <v>1</v>
      </c>
      <c r="K1165" s="31">
        <f t="shared" si="37"/>
        <v>1</v>
      </c>
    </row>
    <row r="1166" spans="1:11" ht="12" customHeight="1" x14ac:dyDescent="0.2">
      <c r="A1166" t="s">
        <v>1153</v>
      </c>
      <c r="B1166" s="17">
        <v>44808</v>
      </c>
      <c r="C1166" s="6" t="s">
        <v>172</v>
      </c>
      <c r="D1166" s="7">
        <v>143337856</v>
      </c>
      <c r="E1166" s="3">
        <v>5540246170256</v>
      </c>
      <c r="F1166" s="3" t="str">
        <f>VLOOKUP(E1166,'Catégorie des articles'!$A$2:$E$163,4,FALSE)</f>
        <v>BOULANGERIE</v>
      </c>
      <c r="G1166" s="22">
        <v>44817</v>
      </c>
      <c r="H1166" s="7">
        <v>3174</v>
      </c>
      <c r="I1166" s="25">
        <f>IFERROR(VLOOKUP(A1166,Réception!$A$2:$G$2159,7,FALSE),"0")</f>
        <v>3174</v>
      </c>
      <c r="J1166">
        <f t="shared" si="36"/>
        <v>1</v>
      </c>
      <c r="K1166" s="31">
        <f t="shared" si="37"/>
        <v>1</v>
      </c>
    </row>
    <row r="1167" spans="1:11" ht="12" customHeight="1" x14ac:dyDescent="0.2">
      <c r="A1167" t="s">
        <v>1154</v>
      </c>
      <c r="B1167" s="18">
        <v>44808</v>
      </c>
      <c r="C1167" s="6" t="s">
        <v>172</v>
      </c>
      <c r="D1167" s="9">
        <v>143337856</v>
      </c>
      <c r="E1167" s="3">
        <v>5540246171888</v>
      </c>
      <c r="F1167" s="3" t="str">
        <f>VLOOKUP(E1167,'Catégorie des articles'!$A$2:$E$163,4,FALSE)</f>
        <v>BOULANGERIE</v>
      </c>
      <c r="G1167" s="23">
        <v>44817</v>
      </c>
      <c r="H1167" s="9">
        <v>520</v>
      </c>
      <c r="I1167" s="25">
        <f>IFERROR(VLOOKUP(A1167,Réception!$A$2:$G$2159,7,FALSE),"0")</f>
        <v>520</v>
      </c>
      <c r="J1167">
        <f t="shared" si="36"/>
        <v>1</v>
      </c>
      <c r="K1167" s="31">
        <f t="shared" si="37"/>
        <v>1</v>
      </c>
    </row>
    <row r="1168" spans="1:11" ht="12" customHeight="1" x14ac:dyDescent="0.2">
      <c r="A1168" t="s">
        <v>1155</v>
      </c>
      <c r="B1168" s="17">
        <v>44808</v>
      </c>
      <c r="C1168" s="6" t="s">
        <v>172</v>
      </c>
      <c r="D1168" s="7">
        <v>143337872</v>
      </c>
      <c r="E1168" s="3">
        <v>5540246194632</v>
      </c>
      <c r="F1168" s="3" t="str">
        <f>VLOOKUP(E1168,'Catégorie des articles'!$A$2:$E$163,4,FALSE)</f>
        <v>BOULANGERIE</v>
      </c>
      <c r="G1168" s="22">
        <v>44815</v>
      </c>
      <c r="H1168" s="7">
        <v>1420</v>
      </c>
      <c r="I1168" s="25">
        <f>IFERROR(VLOOKUP(A1168,Réception!$A$2:$G$2159,7,FALSE),"0")</f>
        <v>492</v>
      </c>
      <c r="J1168">
        <f t="shared" si="36"/>
        <v>0.3464788732394366</v>
      </c>
      <c r="K1168" s="31">
        <f t="shared" si="37"/>
        <v>0.3464788732394366</v>
      </c>
    </row>
    <row r="1169" spans="1:11" ht="12" customHeight="1" x14ac:dyDescent="0.2">
      <c r="A1169" t="s">
        <v>1156</v>
      </c>
      <c r="B1169" s="17">
        <v>44808</v>
      </c>
      <c r="C1169" s="6" t="s">
        <v>172</v>
      </c>
      <c r="D1169" s="7">
        <v>143337873</v>
      </c>
      <c r="E1169" s="3">
        <v>5540246171759</v>
      </c>
      <c r="F1169" s="3" t="str">
        <f>VLOOKUP(E1169,'Catégorie des articles'!$A$2:$E$163,4,FALSE)</f>
        <v>MIX LEGUMES</v>
      </c>
      <c r="G1169" s="22">
        <v>44815</v>
      </c>
      <c r="H1169" s="7">
        <v>3759</v>
      </c>
      <c r="I1169" s="25">
        <f>IFERROR(VLOOKUP(A1169,Réception!$A$2:$G$2159,7,FALSE),"0")</f>
        <v>3759</v>
      </c>
      <c r="J1169">
        <f t="shared" si="36"/>
        <v>1</v>
      </c>
      <c r="K1169" s="31">
        <f t="shared" si="37"/>
        <v>1</v>
      </c>
    </row>
    <row r="1170" spans="1:11" ht="12" customHeight="1" x14ac:dyDescent="0.2">
      <c r="A1170" t="s">
        <v>1157</v>
      </c>
      <c r="B1170" s="18">
        <v>44808</v>
      </c>
      <c r="C1170" s="6" t="s">
        <v>172</v>
      </c>
      <c r="D1170" s="9">
        <v>143337873</v>
      </c>
      <c r="E1170" s="3">
        <v>5540246177133</v>
      </c>
      <c r="F1170" s="3" t="str">
        <f>VLOOKUP(E1170,'Catégorie des articles'!$A$2:$E$163,4,FALSE)</f>
        <v>MIX LEGUMES</v>
      </c>
      <c r="G1170" s="23">
        <v>44815</v>
      </c>
      <c r="H1170" s="9">
        <v>3898</v>
      </c>
      <c r="I1170" s="25">
        <f>IFERROR(VLOOKUP(A1170,Réception!$A$2:$G$2159,7,FALSE),"0")</f>
        <v>3898</v>
      </c>
      <c r="J1170">
        <f t="shared" si="36"/>
        <v>1</v>
      </c>
      <c r="K1170" s="31">
        <f t="shared" si="37"/>
        <v>1</v>
      </c>
    </row>
    <row r="1171" spans="1:11" ht="12" customHeight="1" x14ac:dyDescent="0.2">
      <c r="A1171" t="s">
        <v>1158</v>
      </c>
      <c r="B1171" s="17">
        <v>44808</v>
      </c>
      <c r="C1171" s="6" t="s">
        <v>172</v>
      </c>
      <c r="D1171" s="7">
        <v>143337873</v>
      </c>
      <c r="E1171" s="3">
        <v>5540246192148</v>
      </c>
      <c r="F1171" s="3" t="str">
        <f>VLOOKUP(E1171,'Catégorie des articles'!$A$2:$E$163,4,FALSE)</f>
        <v>MIX LEGUMES</v>
      </c>
      <c r="G1171" s="22">
        <v>44815</v>
      </c>
      <c r="H1171" s="7">
        <v>11136</v>
      </c>
      <c r="I1171" s="25">
        <f>IFERROR(VLOOKUP(A1171,Réception!$A$2:$G$2159,7,FALSE),"0")</f>
        <v>11136</v>
      </c>
      <c r="J1171">
        <f t="shared" si="36"/>
        <v>1</v>
      </c>
      <c r="K1171" s="31">
        <f t="shared" si="37"/>
        <v>1</v>
      </c>
    </row>
    <row r="1172" spans="1:11" ht="12" customHeight="1" x14ac:dyDescent="0.2">
      <c r="A1172" t="s">
        <v>1159</v>
      </c>
      <c r="B1172" s="17">
        <v>44809</v>
      </c>
      <c r="C1172" s="6" t="s">
        <v>172</v>
      </c>
      <c r="D1172" s="7">
        <v>143337886</v>
      </c>
      <c r="E1172" s="3">
        <v>5540246171933</v>
      </c>
      <c r="F1172" s="3" t="str">
        <f>VLOOKUP(E1172,'Catégorie des articles'!$A$2:$E$163,4,FALSE)</f>
        <v>CREMERIE</v>
      </c>
      <c r="G1172" s="22">
        <v>44811</v>
      </c>
      <c r="H1172" s="7">
        <v>836</v>
      </c>
      <c r="I1172" s="25">
        <f>IFERROR(VLOOKUP(A1172,Réception!$A$2:$G$2159,7,FALSE),"0")</f>
        <v>836</v>
      </c>
      <c r="J1172">
        <f t="shared" si="36"/>
        <v>1</v>
      </c>
      <c r="K1172" s="31">
        <f t="shared" si="37"/>
        <v>1</v>
      </c>
    </row>
    <row r="1173" spans="1:11" ht="12" customHeight="1" x14ac:dyDescent="0.2">
      <c r="A1173" t="s">
        <v>1160</v>
      </c>
      <c r="B1173" s="18">
        <v>44809</v>
      </c>
      <c r="C1173" s="6" t="s">
        <v>172</v>
      </c>
      <c r="D1173" s="9">
        <v>143337886</v>
      </c>
      <c r="E1173" s="3">
        <v>5540246187987</v>
      </c>
      <c r="F1173" s="3" t="str">
        <f>VLOOKUP(E1173,'Catégorie des articles'!$A$2:$E$163,4,FALSE)</f>
        <v>CREMERIE</v>
      </c>
      <c r="G1173" s="23">
        <v>44811</v>
      </c>
      <c r="H1173" s="9">
        <v>1671</v>
      </c>
      <c r="I1173" s="25">
        <f>IFERROR(VLOOKUP(A1173,Réception!$A$2:$G$2159,7,FALSE),"0")</f>
        <v>1671</v>
      </c>
      <c r="J1173">
        <f t="shared" si="36"/>
        <v>1</v>
      </c>
      <c r="K1173" s="31">
        <f t="shared" si="37"/>
        <v>1</v>
      </c>
    </row>
    <row r="1174" spans="1:11" ht="12" customHeight="1" x14ac:dyDescent="0.2">
      <c r="A1174" t="s">
        <v>1161</v>
      </c>
      <c r="B1174" s="17">
        <v>44809</v>
      </c>
      <c r="C1174" s="6" t="s">
        <v>172</v>
      </c>
      <c r="D1174" s="7">
        <v>143337886</v>
      </c>
      <c r="E1174" s="3">
        <v>5540246188200</v>
      </c>
      <c r="F1174" s="3" t="str">
        <f>VLOOKUP(E1174,'Catégorie des articles'!$A$2:$E$163,4,FALSE)</f>
        <v>CREMERIE</v>
      </c>
      <c r="G1174" s="22">
        <v>44811</v>
      </c>
      <c r="H1174" s="7">
        <v>1485</v>
      </c>
      <c r="I1174" s="25">
        <f>IFERROR(VLOOKUP(A1174,Réception!$A$2:$G$2159,7,FALSE),"0")</f>
        <v>1485</v>
      </c>
      <c r="J1174">
        <f t="shared" si="36"/>
        <v>1</v>
      </c>
      <c r="K1174" s="31">
        <f t="shared" si="37"/>
        <v>1</v>
      </c>
    </row>
    <row r="1175" spans="1:11" ht="12" customHeight="1" x14ac:dyDescent="0.2">
      <c r="A1175" t="s">
        <v>1162</v>
      </c>
      <c r="B1175" s="17">
        <v>44809</v>
      </c>
      <c r="C1175" s="6" t="s">
        <v>172</v>
      </c>
      <c r="D1175" s="7">
        <v>143337915</v>
      </c>
      <c r="E1175" s="3">
        <v>5540246190727</v>
      </c>
      <c r="F1175" s="3" t="str">
        <f>VLOOKUP(E1175,'Catégorie des articles'!$A$2:$E$163,4,FALSE)</f>
        <v>BOULANGERIE</v>
      </c>
      <c r="G1175" s="22">
        <v>44830</v>
      </c>
      <c r="H1175" s="7">
        <v>877</v>
      </c>
      <c r="I1175" s="25">
        <f>IFERROR(VLOOKUP(A1175,Réception!$A$2:$G$2159,7,FALSE),"0")</f>
        <v>877</v>
      </c>
      <c r="J1175">
        <f t="shared" si="36"/>
        <v>1</v>
      </c>
      <c r="K1175" s="31">
        <f t="shared" si="37"/>
        <v>1</v>
      </c>
    </row>
    <row r="1176" spans="1:11" ht="12" customHeight="1" x14ac:dyDescent="0.2">
      <c r="A1176" t="s">
        <v>1163</v>
      </c>
      <c r="B1176" s="17">
        <v>44809</v>
      </c>
      <c r="C1176" s="6" t="s">
        <v>172</v>
      </c>
      <c r="D1176" s="7">
        <v>143337920</v>
      </c>
      <c r="E1176" s="3">
        <v>5540246194632</v>
      </c>
      <c r="F1176" s="3" t="str">
        <f>VLOOKUP(E1176,'Catégorie des articles'!$A$2:$E$163,4,FALSE)</f>
        <v>BOULANGERIE</v>
      </c>
      <c r="G1176" s="22">
        <v>44819</v>
      </c>
      <c r="H1176" s="7">
        <v>1504</v>
      </c>
      <c r="I1176" s="25">
        <f>IFERROR(VLOOKUP(A1176,Réception!$A$2:$G$2159,7,FALSE),"0")</f>
        <v>1504</v>
      </c>
      <c r="J1176">
        <f t="shared" si="36"/>
        <v>1</v>
      </c>
      <c r="K1176" s="31">
        <f t="shared" si="37"/>
        <v>1</v>
      </c>
    </row>
    <row r="1177" spans="1:11" ht="12" customHeight="1" x14ac:dyDescent="0.2">
      <c r="A1177" t="s">
        <v>1164</v>
      </c>
      <c r="B1177" s="18">
        <v>44809</v>
      </c>
      <c r="C1177" s="6" t="s">
        <v>172</v>
      </c>
      <c r="D1177" s="9">
        <v>143337920</v>
      </c>
      <c r="E1177" s="3">
        <v>5540246195250</v>
      </c>
      <c r="F1177" s="3" t="str">
        <f>VLOOKUP(E1177,'Catégorie des articles'!$A$2:$E$163,4,FALSE)</f>
        <v>BOULANGERIE</v>
      </c>
      <c r="G1177" s="23">
        <v>44819</v>
      </c>
      <c r="H1177" s="9">
        <v>335</v>
      </c>
      <c r="I1177" s="25">
        <f>IFERROR(VLOOKUP(A1177,Réception!$A$2:$G$2159,7,FALSE),"0")</f>
        <v>42</v>
      </c>
      <c r="J1177">
        <f t="shared" si="36"/>
        <v>0.1253731343283582</v>
      </c>
      <c r="K1177" s="31">
        <f t="shared" si="37"/>
        <v>0.1253731343283582</v>
      </c>
    </row>
    <row r="1178" spans="1:11" ht="12" customHeight="1" x14ac:dyDescent="0.2">
      <c r="A1178" t="s">
        <v>1165</v>
      </c>
      <c r="B1178" s="18">
        <v>44809</v>
      </c>
      <c r="C1178" s="6" t="s">
        <v>172</v>
      </c>
      <c r="D1178" s="9">
        <v>143337926</v>
      </c>
      <c r="E1178" s="3">
        <v>5540246181061</v>
      </c>
      <c r="F1178" s="3" t="str">
        <f>VLOOKUP(E1178,'Catégorie des articles'!$A$2:$E$163,4,FALSE)</f>
        <v>VOLAILLE</v>
      </c>
      <c r="G1178" s="23">
        <v>44823</v>
      </c>
      <c r="H1178" s="9">
        <v>804</v>
      </c>
      <c r="I1178" s="25">
        <f>IFERROR(VLOOKUP(A1178,Réception!$A$2:$G$2159,7,FALSE),"0")</f>
        <v>804</v>
      </c>
      <c r="J1178">
        <f t="shared" si="36"/>
        <v>1</v>
      </c>
      <c r="K1178" s="31">
        <f t="shared" si="37"/>
        <v>1</v>
      </c>
    </row>
    <row r="1179" spans="1:11" ht="12" customHeight="1" x14ac:dyDescent="0.2">
      <c r="A1179" t="s">
        <v>1166</v>
      </c>
      <c r="B1179" s="17">
        <v>44809</v>
      </c>
      <c r="C1179" s="6" t="s">
        <v>172</v>
      </c>
      <c r="D1179" s="7">
        <v>143337926</v>
      </c>
      <c r="E1179" s="3">
        <v>5540246183547</v>
      </c>
      <c r="F1179" s="3" t="str">
        <f>VLOOKUP(E1179,'Catégorie des articles'!$A$2:$E$163,4,FALSE)</f>
        <v>VOLAILLE</v>
      </c>
      <c r="G1179" s="22">
        <v>44823</v>
      </c>
      <c r="H1179" s="7">
        <v>6844</v>
      </c>
      <c r="I1179" s="25">
        <f>IFERROR(VLOOKUP(A1179,Réception!$A$2:$G$2159,7,FALSE),"0")</f>
        <v>6844</v>
      </c>
      <c r="J1179">
        <f t="shared" si="36"/>
        <v>1</v>
      </c>
      <c r="K1179" s="31">
        <f t="shared" si="37"/>
        <v>1</v>
      </c>
    </row>
    <row r="1180" spans="1:11" ht="12" customHeight="1" x14ac:dyDescent="0.2">
      <c r="A1180" t="s">
        <v>1167</v>
      </c>
      <c r="B1180" s="18">
        <v>44809</v>
      </c>
      <c r="C1180" s="6" t="s">
        <v>172</v>
      </c>
      <c r="D1180" s="9">
        <v>143337926</v>
      </c>
      <c r="E1180" s="3">
        <v>5540246185278</v>
      </c>
      <c r="F1180" s="3" t="str">
        <f>VLOOKUP(E1180,'Catégorie des articles'!$A$2:$E$163,4,FALSE)</f>
        <v>VOLAILLE</v>
      </c>
      <c r="G1180" s="23">
        <v>44823</v>
      </c>
      <c r="H1180" s="9">
        <v>374</v>
      </c>
      <c r="I1180" s="25">
        <f>IFERROR(VLOOKUP(A1180,Réception!$A$2:$G$2159,7,FALSE),"0")</f>
        <v>374</v>
      </c>
      <c r="J1180">
        <f t="shared" si="36"/>
        <v>1</v>
      </c>
      <c r="K1180" s="31">
        <f t="shared" si="37"/>
        <v>1</v>
      </c>
    </row>
    <row r="1181" spans="1:11" ht="12" customHeight="1" x14ac:dyDescent="0.2">
      <c r="A1181" t="s">
        <v>1168</v>
      </c>
      <c r="B1181" s="18">
        <v>44810</v>
      </c>
      <c r="C1181" s="6" t="s">
        <v>172</v>
      </c>
      <c r="D1181" s="9">
        <v>143337929</v>
      </c>
      <c r="E1181" s="3">
        <v>5540246172978</v>
      </c>
      <c r="F1181" s="3" t="str">
        <f>VLOOKUP(E1181,'Catégorie des articles'!$A$2:$E$163,4,FALSE)</f>
        <v>CREMERIE</v>
      </c>
      <c r="G1181" s="23">
        <v>44812</v>
      </c>
      <c r="H1181" s="9">
        <v>836</v>
      </c>
      <c r="I1181" s="25">
        <f>IFERROR(VLOOKUP(A1181,Réception!$A$2:$G$2159,7,FALSE),"0")</f>
        <v>836</v>
      </c>
      <c r="J1181">
        <f t="shared" si="36"/>
        <v>1</v>
      </c>
      <c r="K1181" s="31">
        <f t="shared" si="37"/>
        <v>1</v>
      </c>
    </row>
    <row r="1182" spans="1:11" ht="12" customHeight="1" x14ac:dyDescent="0.2">
      <c r="A1182" t="s">
        <v>1169</v>
      </c>
      <c r="B1182" s="18">
        <v>44810</v>
      </c>
      <c r="C1182" s="6" t="s">
        <v>172</v>
      </c>
      <c r="D1182" s="9">
        <v>143337929</v>
      </c>
      <c r="E1182" s="3">
        <v>5540246176699</v>
      </c>
      <c r="F1182" s="3" t="str">
        <f>VLOOKUP(E1182,'Catégorie des articles'!$A$2:$E$163,4,FALSE)</f>
        <v>CREMERIE</v>
      </c>
      <c r="G1182" s="23">
        <v>44812</v>
      </c>
      <c r="H1182" s="9">
        <v>2088</v>
      </c>
      <c r="I1182" s="25">
        <f>IFERROR(VLOOKUP(A1182,Réception!$A$2:$G$2159,7,FALSE),"0")</f>
        <v>2088</v>
      </c>
      <c r="J1182">
        <f t="shared" si="36"/>
        <v>1</v>
      </c>
      <c r="K1182" s="31">
        <f t="shared" si="37"/>
        <v>1</v>
      </c>
    </row>
    <row r="1183" spans="1:11" ht="12" customHeight="1" x14ac:dyDescent="0.2">
      <c r="A1183" t="s">
        <v>1170</v>
      </c>
      <c r="B1183" s="17">
        <v>44810</v>
      </c>
      <c r="C1183" s="6" t="s">
        <v>172</v>
      </c>
      <c r="D1183" s="7">
        <v>143337929</v>
      </c>
      <c r="E1183" s="3">
        <v>5540246188175</v>
      </c>
      <c r="F1183" s="3" t="str">
        <f>VLOOKUP(E1183,'Catégorie des articles'!$A$2:$E$163,4,FALSE)</f>
        <v>CREMERIE</v>
      </c>
      <c r="G1183" s="22">
        <v>44812</v>
      </c>
      <c r="H1183" s="7">
        <v>279</v>
      </c>
      <c r="I1183" s="25">
        <f>IFERROR(VLOOKUP(A1183,Réception!$A$2:$G$2159,7,FALSE),"0")</f>
        <v>279</v>
      </c>
      <c r="J1183">
        <f t="shared" si="36"/>
        <v>1</v>
      </c>
      <c r="K1183" s="31">
        <f t="shared" si="37"/>
        <v>1</v>
      </c>
    </row>
    <row r="1184" spans="1:11" ht="12" customHeight="1" x14ac:dyDescent="0.2">
      <c r="A1184" t="s">
        <v>1171</v>
      </c>
      <c r="B1184" s="17">
        <v>44810</v>
      </c>
      <c r="C1184" s="6" t="s">
        <v>172</v>
      </c>
      <c r="D1184" s="7">
        <v>143337931</v>
      </c>
      <c r="E1184" s="3">
        <v>5540246176295</v>
      </c>
      <c r="F1184" s="3" t="str">
        <f>VLOOKUP(E1184,'Catégorie des articles'!$A$2:$E$163,4,FALSE)</f>
        <v>CREMERIE</v>
      </c>
      <c r="G1184" s="22">
        <v>44812</v>
      </c>
      <c r="H1184" s="7">
        <v>5940</v>
      </c>
      <c r="I1184" s="25">
        <f>IFERROR(VLOOKUP(A1184,Réception!$A$2:$G$2159,7,FALSE),"0")</f>
        <v>5940</v>
      </c>
      <c r="J1184">
        <f t="shared" si="36"/>
        <v>1</v>
      </c>
      <c r="K1184" s="31">
        <f t="shared" si="37"/>
        <v>1</v>
      </c>
    </row>
    <row r="1185" spans="1:11" ht="12" customHeight="1" x14ac:dyDescent="0.2">
      <c r="A1185" t="s">
        <v>1172</v>
      </c>
      <c r="B1185" s="17">
        <v>44811</v>
      </c>
      <c r="C1185" s="6" t="s">
        <v>172</v>
      </c>
      <c r="D1185" s="7">
        <v>143337954</v>
      </c>
      <c r="E1185" s="3">
        <v>5540246176699</v>
      </c>
      <c r="F1185" s="3" t="str">
        <f>VLOOKUP(E1185,'Catégorie des articles'!$A$2:$E$163,4,FALSE)</f>
        <v>CREMERIE</v>
      </c>
      <c r="G1185" s="22">
        <v>44815</v>
      </c>
      <c r="H1185" s="7">
        <v>2088</v>
      </c>
      <c r="I1185" s="25">
        <f>IFERROR(VLOOKUP(A1185,Réception!$A$2:$G$2159,7,FALSE),"0")</f>
        <v>2088</v>
      </c>
      <c r="J1185">
        <f t="shared" si="36"/>
        <v>1</v>
      </c>
      <c r="K1185" s="31">
        <f t="shared" si="37"/>
        <v>1</v>
      </c>
    </row>
    <row r="1186" spans="1:11" ht="12" customHeight="1" x14ac:dyDescent="0.2">
      <c r="A1186" t="s">
        <v>1173</v>
      </c>
      <c r="B1186" s="18">
        <v>44811</v>
      </c>
      <c r="C1186" s="6" t="s">
        <v>172</v>
      </c>
      <c r="D1186" s="9">
        <v>143337954</v>
      </c>
      <c r="E1186" s="3">
        <v>5540246188175</v>
      </c>
      <c r="F1186" s="3" t="str">
        <f>VLOOKUP(E1186,'Catégorie des articles'!$A$2:$E$163,4,FALSE)</f>
        <v>CREMERIE</v>
      </c>
      <c r="G1186" s="23">
        <v>44815</v>
      </c>
      <c r="H1186" s="9">
        <v>232</v>
      </c>
      <c r="I1186" s="25">
        <f>IFERROR(VLOOKUP(A1186,Réception!$A$2:$G$2159,7,FALSE),"0")</f>
        <v>232</v>
      </c>
      <c r="J1186">
        <f t="shared" si="36"/>
        <v>1</v>
      </c>
      <c r="K1186" s="31">
        <f t="shared" si="37"/>
        <v>1</v>
      </c>
    </row>
    <row r="1187" spans="1:11" ht="12" customHeight="1" x14ac:dyDescent="0.2">
      <c r="A1187" t="s">
        <v>1174</v>
      </c>
      <c r="B1187" s="17">
        <v>44811</v>
      </c>
      <c r="C1187" s="6" t="s">
        <v>172</v>
      </c>
      <c r="D1187" s="7">
        <v>143337955</v>
      </c>
      <c r="E1187" s="3">
        <v>5540246171933</v>
      </c>
      <c r="F1187" s="3" t="str">
        <f>VLOOKUP(E1187,'Catégorie des articles'!$A$2:$E$163,4,FALSE)</f>
        <v>CREMERIE</v>
      </c>
      <c r="G1187" s="22">
        <v>44815</v>
      </c>
      <c r="H1187" s="7">
        <v>557</v>
      </c>
      <c r="I1187" s="25">
        <f>IFERROR(VLOOKUP(A1187,Réception!$A$2:$G$2159,7,FALSE),"0")</f>
        <v>557</v>
      </c>
      <c r="J1187">
        <f t="shared" si="36"/>
        <v>1</v>
      </c>
      <c r="K1187" s="31">
        <f t="shared" si="37"/>
        <v>1</v>
      </c>
    </row>
    <row r="1188" spans="1:11" ht="12" customHeight="1" x14ac:dyDescent="0.2">
      <c r="A1188" t="s">
        <v>1175</v>
      </c>
      <c r="B1188" s="17">
        <v>44811</v>
      </c>
      <c r="C1188" s="6" t="s">
        <v>172</v>
      </c>
      <c r="D1188" s="7">
        <v>143337955</v>
      </c>
      <c r="E1188" s="3">
        <v>5540246176295</v>
      </c>
      <c r="F1188" s="3" t="str">
        <f>VLOOKUP(E1188,'Catégorie des articles'!$A$2:$E$163,4,FALSE)</f>
        <v>CREMERIE</v>
      </c>
      <c r="G1188" s="22">
        <v>44815</v>
      </c>
      <c r="H1188" s="7">
        <v>4455</v>
      </c>
      <c r="I1188" s="25">
        <f>IFERROR(VLOOKUP(A1188,Réception!$A$2:$G$2159,7,FALSE),"0")</f>
        <v>4455</v>
      </c>
      <c r="J1188">
        <f t="shared" si="36"/>
        <v>1</v>
      </c>
      <c r="K1188" s="31">
        <f t="shared" si="37"/>
        <v>1</v>
      </c>
    </row>
    <row r="1189" spans="1:11" ht="12" customHeight="1" x14ac:dyDescent="0.2">
      <c r="A1189" t="s">
        <v>1176</v>
      </c>
      <c r="B1189" s="17">
        <v>44811</v>
      </c>
      <c r="C1189" s="6" t="s">
        <v>172</v>
      </c>
      <c r="D1189" s="7">
        <v>143337955</v>
      </c>
      <c r="E1189" s="3">
        <v>5540246187987</v>
      </c>
      <c r="F1189" s="3" t="str">
        <f>VLOOKUP(E1189,'Catégorie des articles'!$A$2:$E$163,4,FALSE)</f>
        <v>CREMERIE</v>
      </c>
      <c r="G1189" s="22">
        <v>44815</v>
      </c>
      <c r="H1189" s="7">
        <v>4455</v>
      </c>
      <c r="I1189" s="25">
        <f>IFERROR(VLOOKUP(A1189,Réception!$A$2:$G$2159,7,FALSE),"0")</f>
        <v>4455</v>
      </c>
      <c r="J1189">
        <f t="shared" si="36"/>
        <v>1</v>
      </c>
      <c r="K1189" s="31">
        <f t="shared" si="37"/>
        <v>1</v>
      </c>
    </row>
    <row r="1190" spans="1:11" ht="12" customHeight="1" x14ac:dyDescent="0.2">
      <c r="A1190" t="s">
        <v>1177</v>
      </c>
      <c r="B1190" s="17">
        <v>44811</v>
      </c>
      <c r="C1190" s="6" t="s">
        <v>172</v>
      </c>
      <c r="D1190" s="7">
        <v>143337959</v>
      </c>
      <c r="E1190" s="3">
        <v>5540246188224</v>
      </c>
      <c r="F1190" s="3" t="str">
        <f>VLOOKUP(E1190,'Catégorie des articles'!$A$2:$E$163,4,FALSE)</f>
        <v>VOLAILLE</v>
      </c>
      <c r="G1190" s="22">
        <v>44824</v>
      </c>
      <c r="H1190" s="7">
        <v>1207</v>
      </c>
      <c r="I1190" s="25">
        <f>IFERROR(VLOOKUP(A1190,Réception!$A$2:$G$2159,7,FALSE),"0")</f>
        <v>1207</v>
      </c>
      <c r="J1190">
        <f t="shared" si="36"/>
        <v>1</v>
      </c>
      <c r="K1190" s="31">
        <f t="shared" si="37"/>
        <v>1</v>
      </c>
    </row>
    <row r="1191" spans="1:11" ht="12" customHeight="1" x14ac:dyDescent="0.2">
      <c r="A1191" t="s">
        <v>1178</v>
      </c>
      <c r="B1191" s="18">
        <v>44811</v>
      </c>
      <c r="C1191" s="6" t="s">
        <v>172</v>
      </c>
      <c r="D1191" s="9">
        <v>143337964</v>
      </c>
      <c r="E1191" s="3">
        <v>5540246183844</v>
      </c>
      <c r="F1191" s="3" t="str">
        <f>VLOOKUP(E1191,'Catégorie des articles'!$A$2:$E$163,4,FALSE)</f>
        <v>BOULANGERIE</v>
      </c>
      <c r="G1191" s="23">
        <v>44824</v>
      </c>
      <c r="H1191" s="9">
        <v>47</v>
      </c>
      <c r="I1191" s="25">
        <f>IFERROR(VLOOKUP(A1191,Réception!$A$2:$G$2159,7,FALSE),"0")</f>
        <v>47</v>
      </c>
      <c r="J1191">
        <f t="shared" si="36"/>
        <v>1</v>
      </c>
      <c r="K1191" s="31">
        <f t="shared" si="37"/>
        <v>1</v>
      </c>
    </row>
    <row r="1192" spans="1:11" ht="12" customHeight="1" x14ac:dyDescent="0.2">
      <c r="A1192" t="s">
        <v>1179</v>
      </c>
      <c r="B1192" s="17">
        <v>44811</v>
      </c>
      <c r="C1192" s="6" t="s">
        <v>172</v>
      </c>
      <c r="D1192" s="7">
        <v>143337964</v>
      </c>
      <c r="E1192" s="3">
        <v>5540246194467</v>
      </c>
      <c r="F1192" s="3" t="str">
        <f>VLOOKUP(E1192,'Catégorie des articles'!$A$2:$E$163,4,FALSE)</f>
        <v>BOULANGERIE</v>
      </c>
      <c r="G1192" s="22">
        <v>44824</v>
      </c>
      <c r="H1192" s="7">
        <v>28509</v>
      </c>
      <c r="I1192" s="25">
        <f>IFERROR(VLOOKUP(A1192,Réception!$A$2:$G$2159,7,FALSE),"0")</f>
        <v>28509</v>
      </c>
      <c r="J1192">
        <f t="shared" si="36"/>
        <v>1</v>
      </c>
      <c r="K1192" s="31">
        <f t="shared" si="37"/>
        <v>1</v>
      </c>
    </row>
    <row r="1193" spans="1:11" ht="12" customHeight="1" x14ac:dyDescent="0.2">
      <c r="A1193" t="s">
        <v>1180</v>
      </c>
      <c r="B1193" s="17">
        <v>44812</v>
      </c>
      <c r="C1193" s="6" t="s">
        <v>172</v>
      </c>
      <c r="D1193" s="7">
        <v>143337991</v>
      </c>
      <c r="E1193" s="3">
        <v>5540246171933</v>
      </c>
      <c r="F1193" s="3" t="str">
        <f>VLOOKUP(E1193,'Catégorie des articles'!$A$2:$E$163,4,FALSE)</f>
        <v>CREMERIE</v>
      </c>
      <c r="G1193" s="22">
        <v>44816</v>
      </c>
      <c r="H1193" s="7">
        <v>557</v>
      </c>
      <c r="I1193" s="25">
        <f>IFERROR(VLOOKUP(A1193,Réception!$A$2:$G$2159,7,FALSE),"0")</f>
        <v>557</v>
      </c>
      <c r="J1193">
        <f t="shared" si="36"/>
        <v>1</v>
      </c>
      <c r="K1193" s="31">
        <f t="shared" si="37"/>
        <v>1</v>
      </c>
    </row>
    <row r="1194" spans="1:11" ht="12" customHeight="1" x14ac:dyDescent="0.2">
      <c r="A1194" t="s">
        <v>1181</v>
      </c>
      <c r="B1194" s="17">
        <v>44812</v>
      </c>
      <c r="C1194" s="6" t="s">
        <v>172</v>
      </c>
      <c r="D1194" s="7">
        <v>143337995</v>
      </c>
      <c r="E1194" s="3">
        <v>5540246183130</v>
      </c>
      <c r="F1194" s="3" t="str">
        <f>VLOOKUP(E1194,'Catégorie des articles'!$A$2:$E$163,4,FALSE)</f>
        <v>MIX LEGUMES</v>
      </c>
      <c r="G1194" s="22">
        <v>44816</v>
      </c>
      <c r="H1194" s="7">
        <v>1128</v>
      </c>
      <c r="I1194" s="25">
        <f>IFERROR(VLOOKUP(A1194,Réception!$A$2:$G$2159,7,FALSE),"0")</f>
        <v>1128</v>
      </c>
      <c r="J1194">
        <f t="shared" si="36"/>
        <v>1</v>
      </c>
      <c r="K1194" s="31">
        <f t="shared" si="37"/>
        <v>1</v>
      </c>
    </row>
    <row r="1195" spans="1:11" ht="12" customHeight="1" x14ac:dyDescent="0.2">
      <c r="A1195" t="s">
        <v>1182</v>
      </c>
      <c r="B1195" s="18">
        <v>44812</v>
      </c>
      <c r="C1195" s="6" t="s">
        <v>172</v>
      </c>
      <c r="D1195" s="9">
        <v>143337996</v>
      </c>
      <c r="E1195" s="3">
        <v>5540246185429</v>
      </c>
      <c r="F1195" s="3" t="str">
        <f>VLOOKUP(E1195,'Catégorie des articles'!$A$2:$E$163,4,FALSE)</f>
        <v>CREMERIE</v>
      </c>
      <c r="G1195" s="23">
        <v>44817</v>
      </c>
      <c r="H1195" s="9">
        <v>168</v>
      </c>
      <c r="I1195" s="25">
        <f>IFERROR(VLOOKUP(A1195,Réception!$A$2:$G$2159,7,FALSE),"0")</f>
        <v>168</v>
      </c>
      <c r="J1195">
        <f t="shared" si="36"/>
        <v>1</v>
      </c>
      <c r="K1195" s="31">
        <f t="shared" si="37"/>
        <v>1</v>
      </c>
    </row>
    <row r="1196" spans="1:11" ht="12" customHeight="1" x14ac:dyDescent="0.2">
      <c r="A1196" t="s">
        <v>1183</v>
      </c>
      <c r="B1196" s="17">
        <v>44812</v>
      </c>
      <c r="C1196" s="6" t="s">
        <v>172</v>
      </c>
      <c r="D1196" s="7">
        <v>143337996</v>
      </c>
      <c r="E1196" s="3">
        <v>5540246186325</v>
      </c>
      <c r="F1196" s="3" t="str">
        <f>VLOOKUP(E1196,'Catégorie des articles'!$A$2:$E$163,4,FALSE)</f>
        <v>CREMERIE</v>
      </c>
      <c r="G1196" s="22">
        <v>44817</v>
      </c>
      <c r="H1196" s="7">
        <v>140</v>
      </c>
      <c r="I1196" s="25">
        <f>IFERROR(VLOOKUP(A1196,Réception!$A$2:$G$2159,7,FALSE),"0")</f>
        <v>140</v>
      </c>
      <c r="J1196">
        <f t="shared" si="36"/>
        <v>1</v>
      </c>
      <c r="K1196" s="31">
        <f t="shared" si="37"/>
        <v>1</v>
      </c>
    </row>
    <row r="1197" spans="1:11" ht="12" customHeight="1" x14ac:dyDescent="0.2">
      <c r="A1197" t="s">
        <v>1184</v>
      </c>
      <c r="B1197" s="18">
        <v>44812</v>
      </c>
      <c r="C1197" s="6" t="s">
        <v>172</v>
      </c>
      <c r="D1197" s="9">
        <v>143337997</v>
      </c>
      <c r="E1197" s="3">
        <v>5540246174095</v>
      </c>
      <c r="F1197" s="3" t="str">
        <f>VLOOKUP(E1197,'Catégorie des articles'!$A$2:$E$163,4,FALSE)</f>
        <v>CREMERIE</v>
      </c>
      <c r="G1197" s="23">
        <v>44819</v>
      </c>
      <c r="H1197" s="9">
        <v>70</v>
      </c>
      <c r="I1197" s="25">
        <f>IFERROR(VLOOKUP(A1197,Réception!$A$2:$G$2159,7,FALSE),"0")</f>
        <v>70</v>
      </c>
      <c r="J1197">
        <f t="shared" si="36"/>
        <v>1</v>
      </c>
      <c r="K1197" s="31">
        <f t="shared" si="37"/>
        <v>1</v>
      </c>
    </row>
    <row r="1198" spans="1:11" ht="12" customHeight="1" x14ac:dyDescent="0.2">
      <c r="A1198" t="s">
        <v>1185</v>
      </c>
      <c r="B1198" s="17">
        <v>44812</v>
      </c>
      <c r="C1198" s="6" t="s">
        <v>172</v>
      </c>
      <c r="D1198" s="7">
        <v>143337997</v>
      </c>
      <c r="E1198" s="3">
        <v>5540246175049</v>
      </c>
      <c r="F1198" s="3" t="str">
        <f>VLOOKUP(E1198,'Catégorie des articles'!$A$2:$E$163,4,FALSE)</f>
        <v>CREMERIE</v>
      </c>
      <c r="G1198" s="22">
        <v>44819</v>
      </c>
      <c r="H1198" s="7">
        <v>418</v>
      </c>
      <c r="I1198" s="25">
        <f>IFERROR(VLOOKUP(A1198,Réception!$A$2:$G$2159,7,FALSE),"0")</f>
        <v>418</v>
      </c>
      <c r="J1198">
        <f t="shared" si="36"/>
        <v>1</v>
      </c>
      <c r="K1198" s="31">
        <f t="shared" si="37"/>
        <v>1</v>
      </c>
    </row>
    <row r="1199" spans="1:11" ht="12" customHeight="1" x14ac:dyDescent="0.2">
      <c r="A1199" t="s">
        <v>1186</v>
      </c>
      <c r="B1199" s="17">
        <v>44812</v>
      </c>
      <c r="C1199" s="6" t="s">
        <v>172</v>
      </c>
      <c r="D1199" s="7">
        <v>143338003</v>
      </c>
      <c r="E1199" s="3">
        <v>5540246173906</v>
      </c>
      <c r="F1199" s="3" t="str">
        <f>VLOOKUP(E1199,'Catégorie des articles'!$A$2:$E$163,4,FALSE)</f>
        <v>VOLAILLE</v>
      </c>
      <c r="G1199" s="22">
        <v>44823</v>
      </c>
      <c r="H1199" s="7">
        <v>817</v>
      </c>
      <c r="I1199" s="25">
        <f>IFERROR(VLOOKUP(A1199,Réception!$A$2:$G$2159,7,FALSE),"0")</f>
        <v>817</v>
      </c>
      <c r="J1199">
        <f t="shared" si="36"/>
        <v>1</v>
      </c>
      <c r="K1199" s="31">
        <f t="shared" si="37"/>
        <v>1</v>
      </c>
    </row>
    <row r="1200" spans="1:11" ht="12" customHeight="1" x14ac:dyDescent="0.2">
      <c r="A1200" t="s">
        <v>1187</v>
      </c>
      <c r="B1200" s="18">
        <v>44812</v>
      </c>
      <c r="C1200" s="6" t="s">
        <v>172</v>
      </c>
      <c r="D1200" s="9">
        <v>143338003</v>
      </c>
      <c r="E1200" s="3">
        <v>5540246181016</v>
      </c>
      <c r="F1200" s="3" t="str">
        <f>VLOOKUP(E1200,'Catégorie des articles'!$A$2:$E$163,4,FALSE)</f>
        <v>VOLAILLE</v>
      </c>
      <c r="G1200" s="23">
        <v>44823</v>
      </c>
      <c r="H1200" s="9">
        <v>3564</v>
      </c>
      <c r="I1200" s="25">
        <f>IFERROR(VLOOKUP(A1200,Réception!$A$2:$G$2159,7,FALSE),"0")</f>
        <v>3564</v>
      </c>
      <c r="J1200">
        <f t="shared" si="36"/>
        <v>1</v>
      </c>
      <c r="K1200" s="31">
        <f t="shared" si="37"/>
        <v>1</v>
      </c>
    </row>
    <row r="1201" spans="1:11" ht="12" customHeight="1" x14ac:dyDescent="0.2">
      <c r="A1201" t="s">
        <v>1188</v>
      </c>
      <c r="B1201" s="17">
        <v>44815</v>
      </c>
      <c r="C1201" s="6" t="s">
        <v>172</v>
      </c>
      <c r="D1201" s="7">
        <v>143348010</v>
      </c>
      <c r="E1201" s="3">
        <v>5540246171933</v>
      </c>
      <c r="F1201" s="3" t="str">
        <f>VLOOKUP(E1201,'Catégorie des articles'!$A$2:$E$163,4,FALSE)</f>
        <v>CREMERIE</v>
      </c>
      <c r="G1201" s="22">
        <v>44817</v>
      </c>
      <c r="H1201" s="7">
        <v>1114</v>
      </c>
      <c r="I1201" s="25">
        <f>IFERROR(VLOOKUP(A1201,Réception!$A$2:$G$2159,7,FALSE),"0")</f>
        <v>1114</v>
      </c>
      <c r="J1201">
        <f t="shared" si="36"/>
        <v>1</v>
      </c>
      <c r="K1201" s="31">
        <f t="shared" si="37"/>
        <v>1</v>
      </c>
    </row>
    <row r="1202" spans="1:11" ht="12" customHeight="1" x14ac:dyDescent="0.2">
      <c r="A1202" t="s">
        <v>1189</v>
      </c>
      <c r="B1202" s="18">
        <v>44815</v>
      </c>
      <c r="C1202" s="6" t="s">
        <v>172</v>
      </c>
      <c r="D1202" s="9">
        <v>143348010</v>
      </c>
      <c r="E1202" s="3">
        <v>5540246176294</v>
      </c>
      <c r="F1202" s="3" t="str">
        <f>VLOOKUP(E1202,'Catégorie des articles'!$A$2:$E$163,4,FALSE)</f>
        <v>CREMERIE</v>
      </c>
      <c r="G1202" s="23">
        <v>44817</v>
      </c>
      <c r="H1202" s="9">
        <v>743</v>
      </c>
      <c r="I1202" s="25">
        <f>IFERROR(VLOOKUP(A1202,Réception!$A$2:$G$2159,7,FALSE),"0")</f>
        <v>38</v>
      </c>
      <c r="J1202">
        <f t="shared" si="36"/>
        <v>5.1144010767160158E-2</v>
      </c>
      <c r="K1202" s="31">
        <f t="shared" si="37"/>
        <v>5.1144010767160158E-2</v>
      </c>
    </row>
    <row r="1203" spans="1:11" ht="12" customHeight="1" x14ac:dyDescent="0.2">
      <c r="A1203" t="s">
        <v>1190</v>
      </c>
      <c r="B1203" s="17">
        <v>44815</v>
      </c>
      <c r="C1203" s="6" t="s">
        <v>172</v>
      </c>
      <c r="D1203" s="7">
        <v>143348010</v>
      </c>
      <c r="E1203" s="3">
        <v>5540246176295</v>
      </c>
      <c r="F1203" s="3" t="str">
        <f>VLOOKUP(E1203,'Catégorie des articles'!$A$2:$E$163,4,FALSE)</f>
        <v>CREMERIE</v>
      </c>
      <c r="G1203" s="22">
        <v>44817</v>
      </c>
      <c r="H1203" s="7">
        <v>7424</v>
      </c>
      <c r="I1203" s="25">
        <f>IFERROR(VLOOKUP(A1203,Réception!$A$2:$G$2159,7,FALSE),"0")</f>
        <v>7424</v>
      </c>
      <c r="J1203">
        <f t="shared" si="36"/>
        <v>1</v>
      </c>
      <c r="K1203" s="31">
        <f t="shared" si="37"/>
        <v>1</v>
      </c>
    </row>
    <row r="1204" spans="1:11" ht="12" customHeight="1" x14ac:dyDescent="0.2">
      <c r="A1204" t="s">
        <v>1191</v>
      </c>
      <c r="B1204" s="18">
        <v>44815</v>
      </c>
      <c r="C1204" s="6" t="s">
        <v>172</v>
      </c>
      <c r="D1204" s="9">
        <v>143348010</v>
      </c>
      <c r="E1204" s="3">
        <v>5540246187987</v>
      </c>
      <c r="F1204" s="3" t="str">
        <f>VLOOKUP(E1204,'Catégorie des articles'!$A$2:$E$163,4,FALSE)</f>
        <v>CREMERIE</v>
      </c>
      <c r="G1204" s="23">
        <v>44817</v>
      </c>
      <c r="H1204" s="9">
        <v>2228</v>
      </c>
      <c r="I1204" s="25">
        <f>IFERROR(VLOOKUP(A1204,Réception!$A$2:$G$2159,7,FALSE),"0")</f>
        <v>2228</v>
      </c>
      <c r="J1204">
        <f t="shared" si="36"/>
        <v>1</v>
      </c>
      <c r="K1204" s="31">
        <f t="shared" si="37"/>
        <v>1</v>
      </c>
    </row>
    <row r="1205" spans="1:11" ht="12" customHeight="1" x14ac:dyDescent="0.2">
      <c r="A1205" t="s">
        <v>1192</v>
      </c>
      <c r="B1205" s="17">
        <v>44815</v>
      </c>
      <c r="C1205" s="6" t="s">
        <v>172</v>
      </c>
      <c r="D1205" s="7">
        <v>143348010</v>
      </c>
      <c r="E1205" s="3">
        <v>5540246188200</v>
      </c>
      <c r="F1205" s="3" t="str">
        <f>VLOOKUP(E1205,'Catégorie des articles'!$A$2:$E$163,4,FALSE)</f>
        <v>CREMERIE</v>
      </c>
      <c r="G1205" s="22">
        <v>44817</v>
      </c>
      <c r="H1205" s="7">
        <v>1485</v>
      </c>
      <c r="I1205" s="25">
        <f>IFERROR(VLOOKUP(A1205,Réception!$A$2:$G$2159,7,FALSE),"0")</f>
        <v>1485</v>
      </c>
      <c r="J1205">
        <f t="shared" si="36"/>
        <v>1</v>
      </c>
      <c r="K1205" s="31">
        <f t="shared" si="37"/>
        <v>1</v>
      </c>
    </row>
    <row r="1206" spans="1:11" ht="12" customHeight="1" x14ac:dyDescent="0.2">
      <c r="A1206" t="s">
        <v>1193</v>
      </c>
      <c r="B1206" s="18">
        <v>44815</v>
      </c>
      <c r="C1206" s="6" t="s">
        <v>172</v>
      </c>
      <c r="D1206" s="9">
        <v>143348014</v>
      </c>
      <c r="E1206" s="3">
        <v>5540246177376</v>
      </c>
      <c r="F1206" s="3" t="str">
        <f>VLOOKUP(E1206,'Catégorie des articles'!$A$2:$E$163,4,FALSE)</f>
        <v>BOULANGERIE</v>
      </c>
      <c r="G1206" s="23">
        <v>44832</v>
      </c>
      <c r="H1206" s="9">
        <v>1420</v>
      </c>
      <c r="I1206" s="25">
        <f>IFERROR(VLOOKUP(A1206,Réception!$A$2:$G$2159,7,FALSE),"0")</f>
        <v>1420</v>
      </c>
      <c r="J1206">
        <f t="shared" si="36"/>
        <v>1</v>
      </c>
      <c r="K1206" s="31">
        <f t="shared" si="37"/>
        <v>1</v>
      </c>
    </row>
    <row r="1207" spans="1:11" ht="12" customHeight="1" x14ac:dyDescent="0.2">
      <c r="A1207" t="s">
        <v>1194</v>
      </c>
      <c r="B1207" s="17">
        <v>44815</v>
      </c>
      <c r="C1207" s="6" t="s">
        <v>172</v>
      </c>
      <c r="D1207" s="7">
        <v>143348022</v>
      </c>
      <c r="E1207" s="3">
        <v>5540246194632</v>
      </c>
      <c r="F1207" s="3" t="str">
        <f>VLOOKUP(E1207,'Catégorie des articles'!$A$2:$E$163,4,FALSE)</f>
        <v>BOULANGERIE</v>
      </c>
      <c r="G1207" s="22">
        <v>44823</v>
      </c>
      <c r="H1207" s="7">
        <v>2172</v>
      </c>
      <c r="I1207" s="25">
        <f>IFERROR(VLOOKUP(A1207,Réception!$A$2:$G$2159,7,FALSE),"0")</f>
        <v>2172</v>
      </c>
      <c r="J1207">
        <f t="shared" si="36"/>
        <v>1</v>
      </c>
      <c r="K1207" s="31">
        <f t="shared" si="37"/>
        <v>1</v>
      </c>
    </row>
    <row r="1208" spans="1:11" ht="12" customHeight="1" x14ac:dyDescent="0.2">
      <c r="A1208" t="s">
        <v>1195</v>
      </c>
      <c r="B1208" s="18">
        <v>44815</v>
      </c>
      <c r="C1208" s="6" t="s">
        <v>172</v>
      </c>
      <c r="D1208" s="9">
        <v>143348023</v>
      </c>
      <c r="E1208" s="3">
        <v>5540246184036</v>
      </c>
      <c r="F1208" s="3" t="str">
        <f>VLOOKUP(E1208,'Catégorie des articles'!$A$2:$E$163,4,FALSE)</f>
        <v>BOULANGERIE</v>
      </c>
      <c r="G1208" s="23">
        <v>44824</v>
      </c>
      <c r="H1208" s="9">
        <v>130</v>
      </c>
      <c r="I1208" s="25">
        <f>IFERROR(VLOOKUP(A1208,Réception!$A$2:$G$2159,7,FALSE),"0")</f>
        <v>130</v>
      </c>
      <c r="J1208">
        <f t="shared" si="36"/>
        <v>1</v>
      </c>
      <c r="K1208" s="31">
        <f t="shared" si="37"/>
        <v>1</v>
      </c>
    </row>
    <row r="1209" spans="1:11" ht="12" customHeight="1" x14ac:dyDescent="0.2">
      <c r="A1209" t="s">
        <v>1196</v>
      </c>
      <c r="B1209" s="17">
        <v>44815</v>
      </c>
      <c r="C1209" s="6" t="s">
        <v>172</v>
      </c>
      <c r="D1209" s="7">
        <v>143348023</v>
      </c>
      <c r="E1209" s="3">
        <v>5540246191596</v>
      </c>
      <c r="F1209" s="3" t="str">
        <f>VLOOKUP(E1209,'Catégorie des articles'!$A$2:$E$163,4,FALSE)</f>
        <v>BOULANGERIE</v>
      </c>
      <c r="G1209" s="22">
        <v>44824</v>
      </c>
      <c r="H1209" s="7">
        <v>149</v>
      </c>
      <c r="I1209" s="25">
        <f>IFERROR(VLOOKUP(A1209,Réception!$A$2:$G$2159,7,FALSE),"0")</f>
        <v>149</v>
      </c>
      <c r="J1209">
        <f t="shared" si="36"/>
        <v>1</v>
      </c>
      <c r="K1209" s="31">
        <f t="shared" si="37"/>
        <v>1</v>
      </c>
    </row>
    <row r="1210" spans="1:11" ht="12" customHeight="1" x14ac:dyDescent="0.2">
      <c r="A1210" t="s">
        <v>1197</v>
      </c>
      <c r="B1210" s="18">
        <v>44815</v>
      </c>
      <c r="C1210" s="6" t="s">
        <v>172</v>
      </c>
      <c r="D1210" s="9">
        <v>143348031</v>
      </c>
      <c r="E1210" s="3">
        <v>5540246171759</v>
      </c>
      <c r="F1210" s="3" t="str">
        <f>VLOOKUP(E1210,'Catégorie des articles'!$A$2:$E$163,4,FALSE)</f>
        <v>MIX LEGUMES</v>
      </c>
      <c r="G1210" s="23">
        <v>44822</v>
      </c>
      <c r="H1210" s="9">
        <v>2506</v>
      </c>
      <c r="I1210" s="25">
        <f>IFERROR(VLOOKUP(A1210,Réception!$A$2:$G$2159,7,FALSE),"0")</f>
        <v>2274</v>
      </c>
      <c r="J1210">
        <f t="shared" si="36"/>
        <v>0.90742218675179565</v>
      </c>
      <c r="K1210" s="31">
        <f t="shared" si="37"/>
        <v>0.90742218675179565</v>
      </c>
    </row>
    <row r="1211" spans="1:11" ht="12" customHeight="1" x14ac:dyDescent="0.2">
      <c r="A1211" t="s">
        <v>1198</v>
      </c>
      <c r="B1211" s="17">
        <v>44815</v>
      </c>
      <c r="C1211" s="6" t="s">
        <v>172</v>
      </c>
      <c r="D1211" s="7">
        <v>143348031</v>
      </c>
      <c r="E1211" s="3">
        <v>5540246177133</v>
      </c>
      <c r="F1211" s="3" t="str">
        <f>VLOOKUP(E1211,'Catégorie des articles'!$A$2:$E$163,4,FALSE)</f>
        <v>MIX LEGUMES</v>
      </c>
      <c r="G1211" s="22">
        <v>44822</v>
      </c>
      <c r="H1211" s="7">
        <v>5568</v>
      </c>
      <c r="I1211" s="25">
        <f>IFERROR(VLOOKUP(A1211,Réception!$A$2:$G$2159,7,FALSE),"0")</f>
        <v>5568</v>
      </c>
      <c r="J1211">
        <f t="shared" si="36"/>
        <v>1</v>
      </c>
      <c r="K1211" s="31">
        <f t="shared" si="37"/>
        <v>1</v>
      </c>
    </row>
    <row r="1212" spans="1:11" ht="12" customHeight="1" x14ac:dyDescent="0.2">
      <c r="A1212" t="s">
        <v>1199</v>
      </c>
      <c r="B1212" s="18">
        <v>44815</v>
      </c>
      <c r="C1212" s="6" t="s">
        <v>172</v>
      </c>
      <c r="D1212" s="9">
        <v>143348031</v>
      </c>
      <c r="E1212" s="3">
        <v>5540246192148</v>
      </c>
      <c r="F1212" s="3" t="str">
        <f>VLOOKUP(E1212,'Catégorie des articles'!$A$2:$E$163,4,FALSE)</f>
        <v>MIX LEGUMES</v>
      </c>
      <c r="G1212" s="23">
        <v>44822</v>
      </c>
      <c r="H1212" s="9">
        <v>26448</v>
      </c>
      <c r="I1212" s="25">
        <f>IFERROR(VLOOKUP(A1212,Réception!$A$2:$G$2159,7,FALSE),"0")</f>
        <v>26448</v>
      </c>
      <c r="J1212">
        <f t="shared" si="36"/>
        <v>1</v>
      </c>
      <c r="K1212" s="31">
        <f t="shared" si="37"/>
        <v>1</v>
      </c>
    </row>
    <row r="1213" spans="1:11" ht="12" customHeight="1" x14ac:dyDescent="0.2">
      <c r="A1213" t="s">
        <v>1200</v>
      </c>
      <c r="B1213" s="18">
        <v>44815</v>
      </c>
      <c r="C1213" s="6" t="s">
        <v>172</v>
      </c>
      <c r="D1213" s="9">
        <v>143348032</v>
      </c>
      <c r="E1213" s="3">
        <v>5540246183587</v>
      </c>
      <c r="F1213" s="3" t="str">
        <f>VLOOKUP(E1213,'Catégorie des articles'!$A$2:$E$163,4,FALSE)</f>
        <v>MIX LEGUMES</v>
      </c>
      <c r="G1213" s="23">
        <v>44825</v>
      </c>
      <c r="H1213" s="9">
        <v>502</v>
      </c>
      <c r="I1213" s="25">
        <f>IFERROR(VLOOKUP(A1213,Réception!$A$2:$G$2159,7,FALSE),"0")</f>
        <v>502</v>
      </c>
      <c r="J1213">
        <f t="shared" si="36"/>
        <v>1</v>
      </c>
      <c r="K1213" s="31">
        <f t="shared" si="37"/>
        <v>1</v>
      </c>
    </row>
    <row r="1214" spans="1:11" ht="12" customHeight="1" x14ac:dyDescent="0.2">
      <c r="A1214" t="s">
        <v>1201</v>
      </c>
      <c r="B1214" s="17">
        <v>44815</v>
      </c>
      <c r="C1214" s="6" t="s">
        <v>172</v>
      </c>
      <c r="D1214" s="7">
        <v>143348037</v>
      </c>
      <c r="E1214" s="3">
        <v>5540246170256</v>
      </c>
      <c r="F1214" s="3" t="str">
        <f>VLOOKUP(E1214,'Catégorie des articles'!$A$2:$E$163,4,FALSE)</f>
        <v>BOULANGERIE</v>
      </c>
      <c r="G1214" s="22">
        <v>44824</v>
      </c>
      <c r="H1214" s="7">
        <v>2822</v>
      </c>
      <c r="I1214" s="25">
        <f>IFERROR(VLOOKUP(A1214,Réception!$A$2:$G$2159,7,FALSE),"0")</f>
        <v>2822</v>
      </c>
      <c r="J1214">
        <f t="shared" si="36"/>
        <v>1</v>
      </c>
      <c r="K1214" s="31">
        <f t="shared" si="37"/>
        <v>1</v>
      </c>
    </row>
    <row r="1215" spans="1:11" ht="12" customHeight="1" x14ac:dyDescent="0.2">
      <c r="A1215" t="s">
        <v>1202</v>
      </c>
      <c r="B1215" s="18">
        <v>44815</v>
      </c>
      <c r="C1215" s="6" t="s">
        <v>172</v>
      </c>
      <c r="D1215" s="9">
        <v>143348037</v>
      </c>
      <c r="E1215" s="3">
        <v>5540246171888</v>
      </c>
      <c r="F1215" s="3" t="str">
        <f>VLOOKUP(E1215,'Catégorie des articles'!$A$2:$E$163,4,FALSE)</f>
        <v>BOULANGERIE</v>
      </c>
      <c r="G1215" s="23">
        <v>44824</v>
      </c>
      <c r="H1215" s="9">
        <v>780</v>
      </c>
      <c r="I1215" s="25">
        <f>IFERROR(VLOOKUP(A1215,Réception!$A$2:$G$2159,7,FALSE),"0")</f>
        <v>780</v>
      </c>
      <c r="J1215">
        <f t="shared" si="36"/>
        <v>1</v>
      </c>
      <c r="K1215" s="31">
        <f t="shared" si="37"/>
        <v>1</v>
      </c>
    </row>
    <row r="1216" spans="1:11" ht="12" customHeight="1" x14ac:dyDescent="0.2">
      <c r="A1216" t="s">
        <v>1203</v>
      </c>
      <c r="B1216" s="17">
        <v>44815</v>
      </c>
      <c r="C1216" s="6" t="s">
        <v>172</v>
      </c>
      <c r="D1216" s="7">
        <v>143348038</v>
      </c>
      <c r="E1216" s="3">
        <v>5540246193316</v>
      </c>
      <c r="F1216" s="3" t="str">
        <f>VLOOKUP(E1216,'Catégorie des articles'!$A$2:$E$163,4,FALSE)</f>
        <v>BOULANGERIE</v>
      </c>
      <c r="G1216" s="22">
        <v>44824</v>
      </c>
      <c r="H1216" s="7">
        <v>335</v>
      </c>
      <c r="I1216" s="25">
        <f>IFERROR(VLOOKUP(A1216,Réception!$A$2:$G$2159,7,FALSE),"0")</f>
        <v>335</v>
      </c>
      <c r="J1216">
        <f t="shared" si="36"/>
        <v>1</v>
      </c>
      <c r="K1216" s="31">
        <f t="shared" si="37"/>
        <v>1</v>
      </c>
    </row>
    <row r="1217" spans="1:11" ht="12" customHeight="1" x14ac:dyDescent="0.2">
      <c r="A1217" t="s">
        <v>1204</v>
      </c>
      <c r="B1217" s="18">
        <v>44815</v>
      </c>
      <c r="C1217" s="6" t="s">
        <v>172</v>
      </c>
      <c r="D1217" s="9">
        <v>143348039</v>
      </c>
      <c r="E1217" s="3">
        <v>5540246180522</v>
      </c>
      <c r="F1217" s="3" t="str">
        <f>VLOOKUP(E1217,'Catégorie des articles'!$A$2:$E$163,4,FALSE)</f>
        <v>BOULANGERIE</v>
      </c>
      <c r="G1217" s="23">
        <v>44830</v>
      </c>
      <c r="H1217" s="9">
        <v>891</v>
      </c>
      <c r="I1217" s="25">
        <f>IFERROR(VLOOKUP(A1217,Réception!$A$2:$G$2159,7,FALSE),"0")</f>
        <v>891</v>
      </c>
      <c r="J1217">
        <f t="shared" si="36"/>
        <v>1</v>
      </c>
      <c r="K1217" s="31">
        <f t="shared" si="37"/>
        <v>1</v>
      </c>
    </row>
    <row r="1218" spans="1:11" ht="12" customHeight="1" x14ac:dyDescent="0.2">
      <c r="A1218" t="s">
        <v>1205</v>
      </c>
      <c r="B1218" s="17">
        <v>44816</v>
      </c>
      <c r="C1218" s="6" t="s">
        <v>172</v>
      </c>
      <c r="D1218" s="7">
        <v>143348065</v>
      </c>
      <c r="E1218" s="3">
        <v>5540246172978</v>
      </c>
      <c r="F1218" s="3" t="str">
        <f>VLOOKUP(E1218,'Catégorie des articles'!$A$2:$E$163,4,FALSE)</f>
        <v>CREMERIE</v>
      </c>
      <c r="G1218" s="22">
        <v>44818</v>
      </c>
      <c r="H1218" s="7">
        <v>1671</v>
      </c>
      <c r="I1218" s="25">
        <f>IFERROR(VLOOKUP(A1218,Réception!$A$2:$G$2159,7,FALSE),"0")</f>
        <v>1671</v>
      </c>
      <c r="J1218">
        <f t="shared" si="36"/>
        <v>1</v>
      </c>
      <c r="K1218" s="31">
        <f t="shared" si="37"/>
        <v>1</v>
      </c>
    </row>
    <row r="1219" spans="1:11" ht="12" customHeight="1" x14ac:dyDescent="0.2">
      <c r="A1219" t="s">
        <v>1206</v>
      </c>
      <c r="B1219" s="17">
        <v>44816</v>
      </c>
      <c r="C1219" s="6" t="s">
        <v>172</v>
      </c>
      <c r="D1219" s="7">
        <v>143348065</v>
      </c>
      <c r="E1219" s="3">
        <v>5540246176699</v>
      </c>
      <c r="F1219" s="3" t="str">
        <f>VLOOKUP(E1219,'Catégorie des articles'!$A$2:$E$163,4,FALSE)</f>
        <v>CREMERIE</v>
      </c>
      <c r="G1219" s="22">
        <v>44818</v>
      </c>
      <c r="H1219" s="7">
        <v>4176</v>
      </c>
      <c r="I1219" s="25">
        <f>IFERROR(VLOOKUP(A1219,Réception!$A$2:$G$2159,7,FALSE),"0")</f>
        <v>4176</v>
      </c>
      <c r="J1219">
        <f t="shared" ref="J1219:J1282" si="38">I1219/H1219</f>
        <v>1</v>
      </c>
      <c r="K1219" s="31">
        <f t="shared" ref="K1219:K1282" si="39">J1219</f>
        <v>1</v>
      </c>
    </row>
    <row r="1220" spans="1:11" ht="12" customHeight="1" x14ac:dyDescent="0.2">
      <c r="A1220" t="s">
        <v>1207</v>
      </c>
      <c r="B1220" s="18">
        <v>44816</v>
      </c>
      <c r="C1220" s="6" t="s">
        <v>172</v>
      </c>
      <c r="D1220" s="9">
        <v>143348065</v>
      </c>
      <c r="E1220" s="3">
        <v>5540246188175</v>
      </c>
      <c r="F1220" s="3" t="str">
        <f>VLOOKUP(E1220,'Catégorie des articles'!$A$2:$E$163,4,FALSE)</f>
        <v>CREMERIE</v>
      </c>
      <c r="G1220" s="23">
        <v>44818</v>
      </c>
      <c r="H1220" s="9">
        <v>232</v>
      </c>
      <c r="I1220" s="25">
        <f>IFERROR(VLOOKUP(A1220,Réception!$A$2:$G$2159,7,FALSE),"0")</f>
        <v>232</v>
      </c>
      <c r="J1220">
        <f t="shared" si="38"/>
        <v>1</v>
      </c>
      <c r="K1220" s="31">
        <f t="shared" si="39"/>
        <v>1</v>
      </c>
    </row>
    <row r="1221" spans="1:11" ht="12" customHeight="1" x14ac:dyDescent="0.2">
      <c r="A1221" t="s">
        <v>1208</v>
      </c>
      <c r="B1221" s="17">
        <v>44816</v>
      </c>
      <c r="C1221" s="6" t="s">
        <v>172</v>
      </c>
      <c r="D1221" s="7">
        <v>143348067</v>
      </c>
      <c r="E1221" s="3">
        <v>5540246171933</v>
      </c>
      <c r="F1221" s="3" t="str">
        <f>VLOOKUP(E1221,'Catégorie des articles'!$A$2:$E$163,4,FALSE)</f>
        <v>CREMERIE</v>
      </c>
      <c r="G1221" s="22">
        <v>44818</v>
      </c>
      <c r="H1221" s="7">
        <v>1114</v>
      </c>
      <c r="I1221" s="25">
        <f>IFERROR(VLOOKUP(A1221,Réception!$A$2:$G$2159,7,FALSE),"0")</f>
        <v>1114</v>
      </c>
      <c r="J1221">
        <f t="shared" si="38"/>
        <v>1</v>
      </c>
      <c r="K1221" s="31">
        <f t="shared" si="39"/>
        <v>1</v>
      </c>
    </row>
    <row r="1222" spans="1:11" ht="12" customHeight="1" x14ac:dyDescent="0.2">
      <c r="A1222" t="s">
        <v>1209</v>
      </c>
      <c r="B1222" s="17">
        <v>44816</v>
      </c>
      <c r="C1222" s="6" t="s">
        <v>172</v>
      </c>
      <c r="D1222" s="7">
        <v>143348067</v>
      </c>
      <c r="E1222" s="3">
        <v>5540246176295</v>
      </c>
      <c r="F1222" s="3" t="str">
        <f>VLOOKUP(E1222,'Catégorie des articles'!$A$2:$E$163,4,FALSE)</f>
        <v>CREMERIE</v>
      </c>
      <c r="G1222" s="22">
        <v>44818</v>
      </c>
      <c r="H1222" s="7">
        <v>7424</v>
      </c>
      <c r="I1222" s="25">
        <f>IFERROR(VLOOKUP(A1222,Réception!$A$2:$G$2159,7,FALSE),"0")</f>
        <v>5309</v>
      </c>
      <c r="J1222">
        <f t="shared" si="38"/>
        <v>0.71511314655172409</v>
      </c>
      <c r="K1222" s="31">
        <f t="shared" si="39"/>
        <v>0.71511314655172409</v>
      </c>
    </row>
    <row r="1223" spans="1:11" ht="12" customHeight="1" x14ac:dyDescent="0.2">
      <c r="A1223" t="s">
        <v>1210</v>
      </c>
      <c r="B1223" s="17">
        <v>44816</v>
      </c>
      <c r="C1223" s="6" t="s">
        <v>172</v>
      </c>
      <c r="D1223" s="7">
        <v>143348067</v>
      </c>
      <c r="E1223" s="3">
        <v>5540246187987</v>
      </c>
      <c r="F1223" s="3" t="str">
        <f>VLOOKUP(E1223,'Catégorie des articles'!$A$2:$E$163,4,FALSE)</f>
        <v>CREMERIE</v>
      </c>
      <c r="G1223" s="22">
        <v>44818</v>
      </c>
      <c r="H1223" s="7">
        <v>2228</v>
      </c>
      <c r="I1223" s="25">
        <f>IFERROR(VLOOKUP(A1223,Réception!$A$2:$G$2159,7,FALSE),"0")</f>
        <v>2228</v>
      </c>
      <c r="J1223">
        <f t="shared" si="38"/>
        <v>1</v>
      </c>
      <c r="K1223" s="31">
        <f t="shared" si="39"/>
        <v>1</v>
      </c>
    </row>
    <row r="1224" spans="1:11" ht="12" customHeight="1" x14ac:dyDescent="0.2">
      <c r="A1224" t="s">
        <v>1211</v>
      </c>
      <c r="B1224" s="17">
        <v>44816</v>
      </c>
      <c r="C1224" s="6" t="s">
        <v>172</v>
      </c>
      <c r="D1224" s="7">
        <v>143348080</v>
      </c>
      <c r="E1224" s="3">
        <v>5540246195539</v>
      </c>
      <c r="F1224" s="3" t="str">
        <f>VLOOKUP(E1224,'Catégorie des articles'!$A$2:$E$163,4,FALSE)</f>
        <v>CREMERIE</v>
      </c>
      <c r="G1224" s="22">
        <v>44819</v>
      </c>
      <c r="H1224" s="7">
        <v>418</v>
      </c>
      <c r="I1224" s="25">
        <f>IFERROR(VLOOKUP(A1224,Réception!$A$2:$G$2159,7,FALSE),"0")</f>
        <v>404</v>
      </c>
      <c r="J1224">
        <f t="shared" si="38"/>
        <v>0.96650717703349287</v>
      </c>
      <c r="K1224" s="31">
        <f t="shared" si="39"/>
        <v>0.96650717703349287</v>
      </c>
    </row>
    <row r="1225" spans="1:11" ht="12" customHeight="1" x14ac:dyDescent="0.2">
      <c r="A1225" t="s">
        <v>1212</v>
      </c>
      <c r="B1225" s="18">
        <v>44817</v>
      </c>
      <c r="C1225" s="6" t="s">
        <v>172</v>
      </c>
      <c r="D1225" s="9">
        <v>143348104</v>
      </c>
      <c r="E1225" s="3">
        <v>5540246171933</v>
      </c>
      <c r="F1225" s="3" t="str">
        <f>VLOOKUP(E1225,'Catégorie des articles'!$A$2:$E$163,4,FALSE)</f>
        <v>CREMERIE</v>
      </c>
      <c r="G1225" s="23">
        <v>44819</v>
      </c>
      <c r="H1225" s="9">
        <v>836</v>
      </c>
      <c r="I1225" s="25">
        <f>IFERROR(VLOOKUP(A1225,Réception!$A$2:$G$2159,7,FALSE),"0")</f>
        <v>836</v>
      </c>
      <c r="J1225">
        <f t="shared" si="38"/>
        <v>1</v>
      </c>
      <c r="K1225" s="31">
        <f t="shared" si="39"/>
        <v>1</v>
      </c>
    </row>
    <row r="1226" spans="1:11" ht="12" customHeight="1" x14ac:dyDescent="0.2">
      <c r="A1226" t="s">
        <v>1213</v>
      </c>
      <c r="B1226" s="17">
        <v>44817</v>
      </c>
      <c r="C1226" s="6" t="s">
        <v>172</v>
      </c>
      <c r="D1226" s="7">
        <v>143348104</v>
      </c>
      <c r="E1226" s="3">
        <v>5540246176295</v>
      </c>
      <c r="F1226" s="3" t="str">
        <f>VLOOKUP(E1226,'Catégorie des articles'!$A$2:$E$163,4,FALSE)</f>
        <v>CREMERIE</v>
      </c>
      <c r="G1226" s="22">
        <v>44819</v>
      </c>
      <c r="H1226" s="7">
        <v>11136</v>
      </c>
      <c r="I1226" s="25">
        <f>IFERROR(VLOOKUP(A1226,Réception!$A$2:$G$2159,7,FALSE),"0")</f>
        <v>11136</v>
      </c>
      <c r="J1226">
        <f t="shared" si="38"/>
        <v>1</v>
      </c>
      <c r="K1226" s="31">
        <f t="shared" si="39"/>
        <v>1</v>
      </c>
    </row>
    <row r="1227" spans="1:11" ht="12" customHeight="1" x14ac:dyDescent="0.2">
      <c r="A1227" t="s">
        <v>1214</v>
      </c>
      <c r="B1227" s="18">
        <v>44817</v>
      </c>
      <c r="C1227" s="6" t="s">
        <v>172</v>
      </c>
      <c r="D1227" s="9">
        <v>143348104</v>
      </c>
      <c r="E1227" s="3">
        <v>5540246187987</v>
      </c>
      <c r="F1227" s="3" t="str">
        <f>VLOOKUP(E1227,'Catégorie des articles'!$A$2:$E$163,4,FALSE)</f>
        <v>CREMERIE</v>
      </c>
      <c r="G1227" s="23">
        <v>44819</v>
      </c>
      <c r="H1227" s="9">
        <v>4455</v>
      </c>
      <c r="I1227" s="25">
        <f>IFERROR(VLOOKUP(A1227,Réception!$A$2:$G$2159,7,FALSE),"0")</f>
        <v>4455</v>
      </c>
      <c r="J1227">
        <f t="shared" si="38"/>
        <v>1</v>
      </c>
      <c r="K1227" s="31">
        <f t="shared" si="39"/>
        <v>1</v>
      </c>
    </row>
    <row r="1228" spans="1:11" ht="12" customHeight="1" x14ac:dyDescent="0.2">
      <c r="A1228" t="s">
        <v>1215</v>
      </c>
      <c r="B1228" s="17">
        <v>44817</v>
      </c>
      <c r="C1228" s="6" t="s">
        <v>172</v>
      </c>
      <c r="D1228" s="7">
        <v>143348104</v>
      </c>
      <c r="E1228" s="3">
        <v>5540246188200</v>
      </c>
      <c r="F1228" s="3" t="str">
        <f>VLOOKUP(E1228,'Catégorie des articles'!$A$2:$E$163,4,FALSE)</f>
        <v>CREMERIE</v>
      </c>
      <c r="G1228" s="22">
        <v>44819</v>
      </c>
      <c r="H1228" s="7">
        <v>1485</v>
      </c>
      <c r="I1228" s="25">
        <f>IFERROR(VLOOKUP(A1228,Réception!$A$2:$G$2159,7,FALSE),"0")</f>
        <v>1485</v>
      </c>
      <c r="J1228">
        <f t="shared" si="38"/>
        <v>1</v>
      </c>
      <c r="K1228" s="31">
        <f t="shared" si="39"/>
        <v>1</v>
      </c>
    </row>
    <row r="1229" spans="1:11" ht="12" customHeight="1" x14ac:dyDescent="0.2">
      <c r="A1229" t="s">
        <v>1216</v>
      </c>
      <c r="B1229" s="18">
        <v>44817</v>
      </c>
      <c r="C1229" s="6" t="s">
        <v>172</v>
      </c>
      <c r="D1229" s="9">
        <v>143348105</v>
      </c>
      <c r="E1229" s="3">
        <v>5540246172539</v>
      </c>
      <c r="F1229" s="3" t="str">
        <f>VLOOKUP(E1229,'Catégorie des articles'!$A$2:$E$163,4,FALSE)</f>
        <v>CREMERIE</v>
      </c>
      <c r="G1229" s="23">
        <v>44819</v>
      </c>
      <c r="H1229" s="9">
        <v>47</v>
      </c>
      <c r="I1229" s="25">
        <f>IFERROR(VLOOKUP(A1229,Réception!$A$2:$G$2159,7,FALSE),"0")</f>
        <v>47</v>
      </c>
      <c r="J1229">
        <f t="shared" si="38"/>
        <v>1</v>
      </c>
      <c r="K1229" s="31">
        <f t="shared" si="39"/>
        <v>1</v>
      </c>
    </row>
    <row r="1230" spans="1:11" ht="12" customHeight="1" x14ac:dyDescent="0.2">
      <c r="A1230" t="s">
        <v>1217</v>
      </c>
      <c r="B1230" s="17">
        <v>44817</v>
      </c>
      <c r="C1230" s="6" t="s">
        <v>172</v>
      </c>
      <c r="D1230" s="7">
        <v>143348105</v>
      </c>
      <c r="E1230" s="3">
        <v>5540246172669</v>
      </c>
      <c r="F1230" s="3" t="str">
        <f>VLOOKUP(E1230,'Catégorie des articles'!$A$2:$E$163,4,FALSE)</f>
        <v>CREMERIE</v>
      </c>
      <c r="G1230" s="22">
        <v>44819</v>
      </c>
      <c r="H1230" s="7">
        <v>279</v>
      </c>
      <c r="I1230" s="25">
        <f>IFERROR(VLOOKUP(A1230,Réception!$A$2:$G$2159,7,FALSE),"0")</f>
        <v>279</v>
      </c>
      <c r="J1230">
        <f t="shared" si="38"/>
        <v>1</v>
      </c>
      <c r="K1230" s="31">
        <f t="shared" si="39"/>
        <v>1</v>
      </c>
    </row>
    <row r="1231" spans="1:11" ht="12" customHeight="1" x14ac:dyDescent="0.2">
      <c r="A1231" t="s">
        <v>1218</v>
      </c>
      <c r="B1231" s="18">
        <v>44817</v>
      </c>
      <c r="C1231" s="6" t="s">
        <v>172</v>
      </c>
      <c r="D1231" s="9">
        <v>143348105</v>
      </c>
      <c r="E1231" s="3">
        <v>5540246172978</v>
      </c>
      <c r="F1231" s="3" t="str">
        <f>VLOOKUP(E1231,'Catégorie des articles'!$A$2:$E$163,4,FALSE)</f>
        <v>CREMERIE</v>
      </c>
      <c r="G1231" s="23">
        <v>44819</v>
      </c>
      <c r="H1231" s="9">
        <v>1671</v>
      </c>
      <c r="I1231" s="25">
        <f>IFERROR(VLOOKUP(A1231,Réception!$A$2:$G$2159,7,FALSE),"0")</f>
        <v>1504</v>
      </c>
      <c r="J1231">
        <f t="shared" si="38"/>
        <v>0.90005984440454823</v>
      </c>
      <c r="K1231" s="31">
        <f t="shared" si="39"/>
        <v>0.90005984440454823</v>
      </c>
    </row>
    <row r="1232" spans="1:11" ht="12" customHeight="1" x14ac:dyDescent="0.2">
      <c r="A1232" t="s">
        <v>1219</v>
      </c>
      <c r="B1232" s="18">
        <v>44817</v>
      </c>
      <c r="C1232" s="6" t="s">
        <v>172</v>
      </c>
      <c r="D1232" s="9">
        <v>143348105</v>
      </c>
      <c r="E1232" s="3">
        <v>5540246174174</v>
      </c>
      <c r="F1232" s="3" t="str">
        <f>VLOOKUP(E1232,'Catégorie des articles'!$A$2:$E$163,4,FALSE)</f>
        <v>CREMERIE</v>
      </c>
      <c r="G1232" s="23">
        <v>44819</v>
      </c>
      <c r="H1232" s="9">
        <v>464</v>
      </c>
      <c r="I1232" s="25">
        <f>IFERROR(VLOOKUP(A1232,Réception!$A$2:$G$2159,7,FALSE),"0")</f>
        <v>464</v>
      </c>
      <c r="J1232">
        <f t="shared" si="38"/>
        <v>1</v>
      </c>
      <c r="K1232" s="31">
        <f t="shared" si="39"/>
        <v>1</v>
      </c>
    </row>
    <row r="1233" spans="1:11" ht="12" customHeight="1" x14ac:dyDescent="0.2">
      <c r="A1233" t="s">
        <v>1220</v>
      </c>
      <c r="B1233" s="17">
        <v>44817</v>
      </c>
      <c r="C1233" s="6" t="s">
        <v>172</v>
      </c>
      <c r="D1233" s="7">
        <v>143348107</v>
      </c>
      <c r="E1233" s="3">
        <v>5540246174095</v>
      </c>
      <c r="F1233" s="3" t="str">
        <f>VLOOKUP(E1233,'Catégorie des articles'!$A$2:$E$163,4,FALSE)</f>
        <v>CREMERIE</v>
      </c>
      <c r="G1233" s="22">
        <v>44824</v>
      </c>
      <c r="H1233" s="7">
        <v>140</v>
      </c>
      <c r="I1233" s="25">
        <f>IFERROR(VLOOKUP(A1233,Réception!$A$2:$G$2159,7,FALSE),"0")</f>
        <v>140</v>
      </c>
      <c r="J1233">
        <f t="shared" si="38"/>
        <v>1</v>
      </c>
      <c r="K1233" s="31">
        <f t="shared" si="39"/>
        <v>1</v>
      </c>
    </row>
    <row r="1234" spans="1:11" ht="12" customHeight="1" x14ac:dyDescent="0.2">
      <c r="A1234" t="s">
        <v>1221</v>
      </c>
      <c r="B1234" s="18">
        <v>44817</v>
      </c>
      <c r="C1234" s="6" t="s">
        <v>172</v>
      </c>
      <c r="D1234" s="9">
        <v>143348107</v>
      </c>
      <c r="E1234" s="3">
        <v>5540246175049</v>
      </c>
      <c r="F1234" s="3" t="str">
        <f>VLOOKUP(E1234,'Catégorie des articles'!$A$2:$E$163,4,FALSE)</f>
        <v>CREMERIE</v>
      </c>
      <c r="G1234" s="23">
        <v>44824</v>
      </c>
      <c r="H1234" s="9">
        <v>418</v>
      </c>
      <c r="I1234" s="25">
        <f>IFERROR(VLOOKUP(A1234,Réception!$A$2:$G$2159,7,FALSE),"0")</f>
        <v>418</v>
      </c>
      <c r="J1234">
        <f t="shared" si="38"/>
        <v>1</v>
      </c>
      <c r="K1234" s="31">
        <f t="shared" si="39"/>
        <v>1</v>
      </c>
    </row>
    <row r="1235" spans="1:11" ht="12" customHeight="1" x14ac:dyDescent="0.2">
      <c r="A1235" t="s">
        <v>1222</v>
      </c>
      <c r="B1235" s="17">
        <v>44817</v>
      </c>
      <c r="C1235" s="6" t="s">
        <v>172</v>
      </c>
      <c r="D1235" s="7">
        <v>143348107</v>
      </c>
      <c r="E1235" s="3">
        <v>5540246175050</v>
      </c>
      <c r="F1235" s="3" t="str">
        <f>VLOOKUP(E1235,'Catégorie des articles'!$A$2:$E$163,4,FALSE)</f>
        <v>CREMERIE</v>
      </c>
      <c r="G1235" s="22">
        <v>44824</v>
      </c>
      <c r="H1235" s="7">
        <v>279</v>
      </c>
      <c r="I1235" s="25">
        <f>IFERROR(VLOOKUP(A1235,Réception!$A$2:$G$2159,7,FALSE),"0")</f>
        <v>279</v>
      </c>
      <c r="J1235">
        <f t="shared" si="38"/>
        <v>1</v>
      </c>
      <c r="K1235" s="31">
        <f t="shared" si="39"/>
        <v>1</v>
      </c>
    </row>
    <row r="1236" spans="1:11" ht="12" customHeight="1" x14ac:dyDescent="0.2">
      <c r="A1236" t="s">
        <v>1223</v>
      </c>
      <c r="B1236" s="18">
        <v>44817</v>
      </c>
      <c r="C1236" s="6" t="s">
        <v>172</v>
      </c>
      <c r="D1236" s="9">
        <v>143348107</v>
      </c>
      <c r="E1236" s="3">
        <v>5540246190743</v>
      </c>
      <c r="F1236" s="3" t="str">
        <f>VLOOKUP(E1236,'Catégorie des articles'!$A$2:$E$163,4,FALSE)</f>
        <v>CREMERIE</v>
      </c>
      <c r="G1236" s="23">
        <v>44824</v>
      </c>
      <c r="H1236" s="9">
        <v>279</v>
      </c>
      <c r="I1236" s="25">
        <f>IFERROR(VLOOKUP(A1236,Réception!$A$2:$G$2159,7,FALSE),"0")</f>
        <v>279</v>
      </c>
      <c r="J1236">
        <f t="shared" si="38"/>
        <v>1</v>
      </c>
      <c r="K1236" s="31">
        <f t="shared" si="39"/>
        <v>1</v>
      </c>
    </row>
    <row r="1237" spans="1:11" ht="12" customHeight="1" x14ac:dyDescent="0.2">
      <c r="A1237" t="s">
        <v>1224</v>
      </c>
      <c r="B1237" s="17">
        <v>44817</v>
      </c>
      <c r="C1237" s="6" t="s">
        <v>172</v>
      </c>
      <c r="D1237" s="7">
        <v>143348110</v>
      </c>
      <c r="E1237" s="3">
        <v>5540246176294</v>
      </c>
      <c r="F1237" s="3" t="str">
        <f>VLOOKUP(E1237,'Catégorie des articles'!$A$2:$E$163,4,FALSE)</f>
        <v>CREMERIE</v>
      </c>
      <c r="G1237" s="22">
        <v>44818</v>
      </c>
      <c r="H1237" s="7">
        <v>1485</v>
      </c>
      <c r="I1237" s="25">
        <f>IFERROR(VLOOKUP(A1237,Réception!$A$2:$G$2159,7,FALSE),"0")</f>
        <v>1485</v>
      </c>
      <c r="J1237">
        <f t="shared" si="38"/>
        <v>1</v>
      </c>
      <c r="K1237" s="31">
        <f t="shared" si="39"/>
        <v>1</v>
      </c>
    </row>
    <row r="1238" spans="1:11" ht="12" customHeight="1" x14ac:dyDescent="0.2">
      <c r="A1238" t="s">
        <v>1225</v>
      </c>
      <c r="B1238" s="18">
        <v>44818</v>
      </c>
      <c r="C1238" s="6" t="s">
        <v>172</v>
      </c>
      <c r="D1238" s="9">
        <v>143348122</v>
      </c>
      <c r="E1238" s="3">
        <v>5540246171933</v>
      </c>
      <c r="F1238" s="3" t="str">
        <f>VLOOKUP(E1238,'Catégorie des articles'!$A$2:$E$163,4,FALSE)</f>
        <v>CREMERIE</v>
      </c>
      <c r="G1238" s="23">
        <v>44822</v>
      </c>
      <c r="H1238" s="9">
        <v>557</v>
      </c>
      <c r="I1238" s="25">
        <f>IFERROR(VLOOKUP(A1238,Réception!$A$2:$G$2159,7,FALSE),"0")</f>
        <v>557</v>
      </c>
      <c r="J1238">
        <f t="shared" si="38"/>
        <v>1</v>
      </c>
      <c r="K1238" s="31">
        <f t="shared" si="39"/>
        <v>1</v>
      </c>
    </row>
    <row r="1239" spans="1:11" ht="12" customHeight="1" x14ac:dyDescent="0.2">
      <c r="A1239" t="s">
        <v>1226</v>
      </c>
      <c r="B1239" s="17">
        <v>44818</v>
      </c>
      <c r="C1239" s="6" t="s">
        <v>172</v>
      </c>
      <c r="D1239" s="7">
        <v>143348122</v>
      </c>
      <c r="E1239" s="3">
        <v>5540246187987</v>
      </c>
      <c r="F1239" s="3" t="str">
        <f>VLOOKUP(E1239,'Catégorie des articles'!$A$2:$E$163,4,FALSE)</f>
        <v>CREMERIE</v>
      </c>
      <c r="G1239" s="22">
        <v>44822</v>
      </c>
      <c r="H1239" s="7">
        <v>1671</v>
      </c>
      <c r="I1239" s="25">
        <f>IFERROR(VLOOKUP(A1239,Réception!$A$2:$G$2159,7,FALSE),"0")</f>
        <v>1671</v>
      </c>
      <c r="J1239">
        <f t="shared" si="38"/>
        <v>1</v>
      </c>
      <c r="K1239" s="31">
        <f t="shared" si="39"/>
        <v>1</v>
      </c>
    </row>
    <row r="1240" spans="1:11" ht="12" customHeight="1" x14ac:dyDescent="0.2">
      <c r="A1240" t="s">
        <v>1227</v>
      </c>
      <c r="B1240" s="18">
        <v>44818</v>
      </c>
      <c r="C1240" s="6" t="s">
        <v>172</v>
      </c>
      <c r="D1240" s="9">
        <v>143348122</v>
      </c>
      <c r="E1240" s="3">
        <v>5540246188200</v>
      </c>
      <c r="F1240" s="3" t="str">
        <f>VLOOKUP(E1240,'Catégorie des articles'!$A$2:$E$163,4,FALSE)</f>
        <v>CREMERIE</v>
      </c>
      <c r="G1240" s="23">
        <v>44822</v>
      </c>
      <c r="H1240" s="9">
        <v>1485</v>
      </c>
      <c r="I1240" s="25">
        <f>IFERROR(VLOOKUP(A1240,Réception!$A$2:$G$2159,7,FALSE),"0")</f>
        <v>1485</v>
      </c>
      <c r="J1240">
        <f t="shared" si="38"/>
        <v>1</v>
      </c>
      <c r="K1240" s="31">
        <f t="shared" si="39"/>
        <v>1</v>
      </c>
    </row>
    <row r="1241" spans="1:11" ht="12" customHeight="1" x14ac:dyDescent="0.2">
      <c r="A1241" t="s">
        <v>1228</v>
      </c>
      <c r="B1241" s="17">
        <v>44818</v>
      </c>
      <c r="C1241" s="6" t="s">
        <v>172</v>
      </c>
      <c r="D1241" s="7">
        <v>143348124</v>
      </c>
      <c r="E1241" s="3">
        <v>5540246176699</v>
      </c>
      <c r="F1241" s="3" t="str">
        <f>VLOOKUP(E1241,'Catégorie des articles'!$A$2:$E$163,4,FALSE)</f>
        <v>CREMERIE</v>
      </c>
      <c r="G1241" s="22">
        <v>44822</v>
      </c>
      <c r="H1241" s="7">
        <v>2088</v>
      </c>
      <c r="I1241" s="25">
        <f>IFERROR(VLOOKUP(A1241,Réception!$A$2:$G$2159,7,FALSE),"0")</f>
        <v>2088</v>
      </c>
      <c r="J1241">
        <f t="shared" si="38"/>
        <v>1</v>
      </c>
      <c r="K1241" s="31">
        <f t="shared" si="39"/>
        <v>1</v>
      </c>
    </row>
    <row r="1242" spans="1:11" ht="12" customHeight="1" x14ac:dyDescent="0.2">
      <c r="A1242" t="s">
        <v>1229</v>
      </c>
      <c r="B1242" s="18">
        <v>44818</v>
      </c>
      <c r="C1242" s="6" t="s">
        <v>172</v>
      </c>
      <c r="D1242" s="9">
        <v>143348124</v>
      </c>
      <c r="E1242" s="3">
        <v>5540246192102</v>
      </c>
      <c r="F1242" s="3" t="str">
        <f>VLOOKUP(E1242,'Catégorie des articles'!$A$2:$E$163,4,FALSE)</f>
        <v>CREMERIE</v>
      </c>
      <c r="G1242" s="23">
        <v>44822</v>
      </c>
      <c r="H1242" s="9">
        <v>4009</v>
      </c>
      <c r="I1242" s="25">
        <f>IFERROR(VLOOKUP(A1242,Réception!$A$2:$G$2159,7,FALSE),"0")</f>
        <v>4009</v>
      </c>
      <c r="J1242">
        <f t="shared" si="38"/>
        <v>1</v>
      </c>
      <c r="K1242" s="31">
        <f t="shared" si="39"/>
        <v>1</v>
      </c>
    </row>
    <row r="1243" spans="1:11" ht="12" customHeight="1" x14ac:dyDescent="0.2">
      <c r="A1243" t="s">
        <v>1230</v>
      </c>
      <c r="B1243" s="18">
        <v>44818</v>
      </c>
      <c r="C1243" s="6" t="s">
        <v>172</v>
      </c>
      <c r="D1243" s="9">
        <v>143348129</v>
      </c>
      <c r="E1243" s="3">
        <v>5540246185429</v>
      </c>
      <c r="F1243" s="3" t="str">
        <f>VLOOKUP(E1243,'Catégorie des articles'!$A$2:$E$163,4,FALSE)</f>
        <v>CREMERIE</v>
      </c>
      <c r="G1243" s="23">
        <v>44824</v>
      </c>
      <c r="H1243" s="9">
        <v>140</v>
      </c>
      <c r="I1243" s="25">
        <f>IFERROR(VLOOKUP(A1243,Réception!$A$2:$G$2159,7,FALSE),"0")</f>
        <v>140</v>
      </c>
      <c r="J1243">
        <f t="shared" si="38"/>
        <v>1</v>
      </c>
      <c r="K1243" s="31">
        <f t="shared" si="39"/>
        <v>1</v>
      </c>
    </row>
    <row r="1244" spans="1:11" ht="12" customHeight="1" x14ac:dyDescent="0.2">
      <c r="A1244" t="s">
        <v>1231</v>
      </c>
      <c r="B1244" s="17">
        <v>44818</v>
      </c>
      <c r="C1244" s="6" t="s">
        <v>172</v>
      </c>
      <c r="D1244" s="7">
        <v>143348129</v>
      </c>
      <c r="E1244" s="3">
        <v>5540246186325</v>
      </c>
      <c r="F1244" s="3" t="str">
        <f>VLOOKUP(E1244,'Catégorie des articles'!$A$2:$E$163,4,FALSE)</f>
        <v>CREMERIE</v>
      </c>
      <c r="G1244" s="22">
        <v>44824</v>
      </c>
      <c r="H1244" s="7">
        <v>140</v>
      </c>
      <c r="I1244" s="25">
        <f>IFERROR(VLOOKUP(A1244,Réception!$A$2:$G$2159,7,FALSE),"0")</f>
        <v>140</v>
      </c>
      <c r="J1244">
        <f t="shared" si="38"/>
        <v>1</v>
      </c>
      <c r="K1244" s="31">
        <f t="shared" si="39"/>
        <v>1</v>
      </c>
    </row>
    <row r="1245" spans="1:11" ht="12" customHeight="1" x14ac:dyDescent="0.2">
      <c r="A1245" t="s">
        <v>1232</v>
      </c>
      <c r="B1245" s="18">
        <v>44818</v>
      </c>
      <c r="C1245" s="6" t="s">
        <v>172</v>
      </c>
      <c r="D1245" s="9">
        <v>143348133</v>
      </c>
      <c r="E1245" s="3">
        <v>5540246173906</v>
      </c>
      <c r="F1245" s="3" t="str">
        <f>VLOOKUP(E1245,'Catégorie des articles'!$A$2:$E$163,4,FALSE)</f>
        <v>VOLAILLE</v>
      </c>
      <c r="G1245" s="23">
        <v>44830</v>
      </c>
      <c r="H1245" s="9">
        <v>1634</v>
      </c>
      <c r="I1245" s="25">
        <f>IFERROR(VLOOKUP(A1245,Réception!$A$2:$G$2159,7,FALSE),"0")</f>
        <v>1634</v>
      </c>
      <c r="J1245">
        <f t="shared" si="38"/>
        <v>1</v>
      </c>
      <c r="K1245" s="31">
        <f t="shared" si="39"/>
        <v>1</v>
      </c>
    </row>
    <row r="1246" spans="1:11" ht="12" customHeight="1" x14ac:dyDescent="0.2">
      <c r="A1246" t="s">
        <v>1233</v>
      </c>
      <c r="B1246" s="17">
        <v>44818</v>
      </c>
      <c r="C1246" s="6" t="s">
        <v>172</v>
      </c>
      <c r="D1246" s="7">
        <v>143348133</v>
      </c>
      <c r="E1246" s="3">
        <v>5540246181016</v>
      </c>
      <c r="F1246" s="3" t="str">
        <f>VLOOKUP(E1246,'Catégorie des articles'!$A$2:$E$163,4,FALSE)</f>
        <v>VOLAILLE</v>
      </c>
      <c r="G1246" s="22">
        <v>44830</v>
      </c>
      <c r="H1246" s="7">
        <v>7128</v>
      </c>
      <c r="I1246" s="25">
        <f>IFERROR(VLOOKUP(A1246,Réception!$A$2:$G$2159,7,FALSE),"0")</f>
        <v>7128</v>
      </c>
      <c r="J1246">
        <f t="shared" si="38"/>
        <v>1</v>
      </c>
      <c r="K1246" s="31">
        <f t="shared" si="39"/>
        <v>1</v>
      </c>
    </row>
    <row r="1247" spans="1:11" ht="12" customHeight="1" x14ac:dyDescent="0.2">
      <c r="A1247" t="s">
        <v>1234</v>
      </c>
      <c r="B1247" s="17">
        <v>44818</v>
      </c>
      <c r="C1247" s="6" t="s">
        <v>172</v>
      </c>
      <c r="D1247" s="7">
        <v>143348138</v>
      </c>
      <c r="E1247" s="3">
        <v>5540246194632</v>
      </c>
      <c r="F1247" s="3" t="str">
        <f>VLOOKUP(E1247,'Catégorie des articles'!$A$2:$E$163,4,FALSE)</f>
        <v>BOULANGERIE</v>
      </c>
      <c r="G1247" s="22">
        <v>44829</v>
      </c>
      <c r="H1247" s="7">
        <v>1337</v>
      </c>
      <c r="I1247" s="25">
        <f>IFERROR(VLOOKUP(A1247,Réception!$A$2:$G$2159,7,FALSE),"0")</f>
        <v>1114</v>
      </c>
      <c r="J1247">
        <f t="shared" si="38"/>
        <v>0.83320867614061334</v>
      </c>
      <c r="K1247" s="31">
        <f t="shared" si="39"/>
        <v>0.83320867614061334</v>
      </c>
    </row>
    <row r="1248" spans="1:11" ht="12" customHeight="1" x14ac:dyDescent="0.2">
      <c r="A1248" t="s">
        <v>1235</v>
      </c>
      <c r="B1248" s="18">
        <v>44818</v>
      </c>
      <c r="C1248" s="6" t="s">
        <v>172</v>
      </c>
      <c r="D1248" s="9">
        <v>143348138</v>
      </c>
      <c r="E1248" s="3">
        <v>5540246195250</v>
      </c>
      <c r="F1248" s="3" t="str">
        <f>VLOOKUP(E1248,'Catégorie des articles'!$A$2:$E$163,4,FALSE)</f>
        <v>BOULANGERIE</v>
      </c>
      <c r="G1248" s="23">
        <v>44829</v>
      </c>
      <c r="H1248" s="9">
        <v>84</v>
      </c>
      <c r="I1248" s="25">
        <f>IFERROR(VLOOKUP(A1248,Réception!$A$2:$G$2159,7,FALSE),"0")</f>
        <v>84</v>
      </c>
      <c r="J1248">
        <f t="shared" si="38"/>
        <v>1</v>
      </c>
      <c r="K1248" s="31">
        <f t="shared" si="39"/>
        <v>1</v>
      </c>
    </row>
    <row r="1249" spans="1:11" ht="12" customHeight="1" x14ac:dyDescent="0.2">
      <c r="A1249" t="s">
        <v>1236</v>
      </c>
      <c r="B1249" s="18">
        <v>44818</v>
      </c>
      <c r="C1249" s="6" t="s">
        <v>172</v>
      </c>
      <c r="D1249" s="9">
        <v>143348139</v>
      </c>
      <c r="E1249" s="3">
        <v>5540246171759</v>
      </c>
      <c r="F1249" s="3" t="str">
        <f>VLOOKUP(E1249,'Catégorie des articles'!$A$2:$E$163,4,FALSE)</f>
        <v>MIX LEGUMES</v>
      </c>
      <c r="G1249" s="23">
        <v>44826</v>
      </c>
      <c r="H1249" s="9">
        <v>5012</v>
      </c>
      <c r="I1249" s="25">
        <f>IFERROR(VLOOKUP(A1249,Réception!$A$2:$G$2159,7,FALSE),"0")</f>
        <v>5012</v>
      </c>
      <c r="J1249">
        <f t="shared" si="38"/>
        <v>1</v>
      </c>
      <c r="K1249" s="31">
        <f t="shared" si="39"/>
        <v>1</v>
      </c>
    </row>
    <row r="1250" spans="1:11" ht="12" customHeight="1" x14ac:dyDescent="0.2">
      <c r="A1250" t="s">
        <v>1237</v>
      </c>
      <c r="B1250" s="17">
        <v>44818</v>
      </c>
      <c r="C1250" s="6" t="s">
        <v>172</v>
      </c>
      <c r="D1250" s="7">
        <v>143348139</v>
      </c>
      <c r="E1250" s="3">
        <v>5540246177133</v>
      </c>
      <c r="F1250" s="3" t="str">
        <f>VLOOKUP(E1250,'Catégorie des articles'!$A$2:$E$163,4,FALSE)</f>
        <v>MIX LEGUMES</v>
      </c>
      <c r="G1250" s="22">
        <v>44826</v>
      </c>
      <c r="H1250" s="7">
        <v>4455</v>
      </c>
      <c r="I1250" s="25">
        <f>IFERROR(VLOOKUP(A1250,Réception!$A$2:$G$2159,7,FALSE),"0")</f>
        <v>4455</v>
      </c>
      <c r="J1250">
        <f t="shared" si="38"/>
        <v>1</v>
      </c>
      <c r="K1250" s="31">
        <f t="shared" si="39"/>
        <v>1</v>
      </c>
    </row>
    <row r="1251" spans="1:11" ht="12" customHeight="1" x14ac:dyDescent="0.2">
      <c r="A1251" t="s">
        <v>1238</v>
      </c>
      <c r="B1251" s="18">
        <v>44818</v>
      </c>
      <c r="C1251" s="6" t="s">
        <v>172</v>
      </c>
      <c r="D1251" s="9">
        <v>143348139</v>
      </c>
      <c r="E1251" s="3">
        <v>5540246192148</v>
      </c>
      <c r="F1251" s="3" t="str">
        <f>VLOOKUP(E1251,'Catégorie des articles'!$A$2:$E$163,4,FALSE)</f>
        <v>MIX LEGUMES</v>
      </c>
      <c r="G1251" s="23">
        <v>44826</v>
      </c>
      <c r="H1251" s="9">
        <v>19488</v>
      </c>
      <c r="I1251" s="25">
        <f>IFERROR(VLOOKUP(A1251,Réception!$A$2:$G$2159,7,FALSE),"0")</f>
        <v>19488</v>
      </c>
      <c r="J1251">
        <f t="shared" si="38"/>
        <v>1</v>
      </c>
      <c r="K1251" s="31">
        <f t="shared" si="39"/>
        <v>1</v>
      </c>
    </row>
    <row r="1252" spans="1:11" ht="12" customHeight="1" x14ac:dyDescent="0.2">
      <c r="A1252" t="s">
        <v>1239</v>
      </c>
      <c r="B1252" s="17">
        <v>44819</v>
      </c>
      <c r="C1252" s="6" t="s">
        <v>172</v>
      </c>
      <c r="D1252" s="7">
        <v>143348147</v>
      </c>
      <c r="E1252" s="3">
        <v>5540246195241</v>
      </c>
      <c r="F1252" s="3" t="str">
        <f>VLOOKUP(E1252,'Catégorie des articles'!$A$2:$E$163,4,FALSE)</f>
        <v>MIX LEGUMES</v>
      </c>
      <c r="G1252" s="22">
        <v>44822</v>
      </c>
      <c r="H1252" s="7">
        <v>325</v>
      </c>
      <c r="I1252" s="25">
        <f>IFERROR(VLOOKUP(A1252,Réception!$A$2:$G$2159,7,FALSE),"0")</f>
        <v>395</v>
      </c>
      <c r="J1252">
        <f t="shared" si="38"/>
        <v>1.2153846153846153</v>
      </c>
      <c r="K1252" s="31">
        <f t="shared" si="39"/>
        <v>1.2153846153846153</v>
      </c>
    </row>
    <row r="1253" spans="1:11" ht="12" customHeight="1" x14ac:dyDescent="0.2">
      <c r="A1253" t="s">
        <v>1240</v>
      </c>
      <c r="B1253" s="17">
        <v>44819</v>
      </c>
      <c r="C1253" s="6" t="s">
        <v>172</v>
      </c>
      <c r="D1253" s="7">
        <v>143348149</v>
      </c>
      <c r="E1253" s="3">
        <v>5540246176699</v>
      </c>
      <c r="F1253" s="3" t="str">
        <f>VLOOKUP(E1253,'Catégorie des articles'!$A$2:$E$163,4,FALSE)</f>
        <v>CREMERIE</v>
      </c>
      <c r="G1253" s="22">
        <v>44823</v>
      </c>
      <c r="H1253" s="7">
        <v>2088</v>
      </c>
      <c r="I1253" s="25">
        <f>IFERROR(VLOOKUP(A1253,Réception!$A$2:$G$2159,7,FALSE),"0")</f>
        <v>2088</v>
      </c>
      <c r="J1253">
        <f t="shared" si="38"/>
        <v>1</v>
      </c>
      <c r="K1253" s="31">
        <f t="shared" si="39"/>
        <v>1</v>
      </c>
    </row>
    <row r="1254" spans="1:11" ht="12" customHeight="1" x14ac:dyDescent="0.2">
      <c r="A1254" t="s">
        <v>1241</v>
      </c>
      <c r="B1254" s="18">
        <v>44819</v>
      </c>
      <c r="C1254" s="6" t="s">
        <v>172</v>
      </c>
      <c r="D1254" s="9">
        <v>143348170</v>
      </c>
      <c r="E1254" s="3">
        <v>5540246191594</v>
      </c>
      <c r="F1254" s="3" t="str">
        <f>VLOOKUP(E1254,'Catégorie des articles'!$A$2:$E$163,4,FALSE)</f>
        <v>CREMERIE</v>
      </c>
      <c r="G1254" s="23">
        <v>44824</v>
      </c>
      <c r="H1254" s="9">
        <v>1504</v>
      </c>
      <c r="I1254" s="25">
        <f>IFERROR(VLOOKUP(A1254,Réception!$A$2:$G$2159,7,FALSE),"0")</f>
        <v>1504</v>
      </c>
      <c r="J1254">
        <f t="shared" si="38"/>
        <v>1</v>
      </c>
      <c r="K1254" s="31">
        <f t="shared" si="39"/>
        <v>1</v>
      </c>
    </row>
    <row r="1255" spans="1:11" ht="12" customHeight="1" x14ac:dyDescent="0.2">
      <c r="A1255" t="s">
        <v>1242</v>
      </c>
      <c r="B1255" s="17">
        <v>44822</v>
      </c>
      <c r="C1255" s="6" t="s">
        <v>172</v>
      </c>
      <c r="D1255" s="7">
        <v>143358173</v>
      </c>
      <c r="E1255" s="3">
        <v>5540246176294</v>
      </c>
      <c r="F1255" s="3" t="str">
        <f>VLOOKUP(E1255,'Catégorie des articles'!$A$2:$E$163,4,FALSE)</f>
        <v>CREMERIE</v>
      </c>
      <c r="G1255" s="22">
        <v>44824</v>
      </c>
      <c r="H1255" s="7">
        <v>372</v>
      </c>
      <c r="I1255" s="25">
        <f>IFERROR(VLOOKUP(A1255,Réception!$A$2:$G$2159,7,FALSE),"0")</f>
        <v>372</v>
      </c>
      <c r="J1255">
        <f t="shared" si="38"/>
        <v>1</v>
      </c>
      <c r="K1255" s="31">
        <f t="shared" si="39"/>
        <v>1</v>
      </c>
    </row>
    <row r="1256" spans="1:11" ht="12" customHeight="1" x14ac:dyDescent="0.2">
      <c r="A1256" t="s">
        <v>1243</v>
      </c>
      <c r="B1256" s="18">
        <v>44822</v>
      </c>
      <c r="C1256" s="6" t="s">
        <v>172</v>
      </c>
      <c r="D1256" s="9">
        <v>143358173</v>
      </c>
      <c r="E1256" s="3">
        <v>5540246176295</v>
      </c>
      <c r="F1256" s="3" t="str">
        <f>VLOOKUP(E1256,'Catégorie des articles'!$A$2:$E$163,4,FALSE)</f>
        <v>CREMERIE</v>
      </c>
      <c r="G1256" s="23">
        <v>44824</v>
      </c>
      <c r="H1256" s="9">
        <v>4455</v>
      </c>
      <c r="I1256" s="25">
        <f>IFERROR(VLOOKUP(A1256,Réception!$A$2:$G$2159,7,FALSE),"0")</f>
        <v>4455</v>
      </c>
      <c r="J1256">
        <f t="shared" si="38"/>
        <v>1</v>
      </c>
      <c r="K1256" s="31">
        <f t="shared" si="39"/>
        <v>1</v>
      </c>
    </row>
    <row r="1257" spans="1:11" ht="12" customHeight="1" x14ac:dyDescent="0.2">
      <c r="A1257" t="s">
        <v>1244</v>
      </c>
      <c r="B1257" s="18">
        <v>44822</v>
      </c>
      <c r="C1257" s="6" t="s">
        <v>172</v>
      </c>
      <c r="D1257" s="9">
        <v>143358173</v>
      </c>
      <c r="E1257" s="3">
        <v>5540246187987</v>
      </c>
      <c r="F1257" s="3" t="str">
        <f>VLOOKUP(E1257,'Catégorie des articles'!$A$2:$E$163,4,FALSE)</f>
        <v>CREMERIE</v>
      </c>
      <c r="G1257" s="23">
        <v>44824</v>
      </c>
      <c r="H1257" s="9">
        <v>2228</v>
      </c>
      <c r="I1257" s="25">
        <f>IFERROR(VLOOKUP(A1257,Réception!$A$2:$G$2159,7,FALSE),"0")</f>
        <v>2228</v>
      </c>
      <c r="J1257">
        <f t="shared" si="38"/>
        <v>1</v>
      </c>
      <c r="K1257" s="31">
        <f t="shared" si="39"/>
        <v>1</v>
      </c>
    </row>
    <row r="1258" spans="1:11" ht="12" customHeight="1" x14ac:dyDescent="0.2">
      <c r="A1258" t="s">
        <v>1245</v>
      </c>
      <c r="B1258" s="17">
        <v>44822</v>
      </c>
      <c r="C1258" s="6" t="s">
        <v>172</v>
      </c>
      <c r="D1258" s="7">
        <v>143358173</v>
      </c>
      <c r="E1258" s="3">
        <v>5540246188200</v>
      </c>
      <c r="F1258" s="3" t="str">
        <f>VLOOKUP(E1258,'Catégorie des articles'!$A$2:$E$163,4,FALSE)</f>
        <v>CREMERIE</v>
      </c>
      <c r="G1258" s="22">
        <v>44824</v>
      </c>
      <c r="H1258" s="7">
        <v>743</v>
      </c>
      <c r="I1258" s="25">
        <f>IFERROR(VLOOKUP(A1258,Réception!$A$2:$G$2159,7,FALSE),"0")</f>
        <v>743</v>
      </c>
      <c r="J1258">
        <f t="shared" si="38"/>
        <v>1</v>
      </c>
      <c r="K1258" s="31">
        <f t="shared" si="39"/>
        <v>1</v>
      </c>
    </row>
    <row r="1259" spans="1:11" ht="12" customHeight="1" x14ac:dyDescent="0.2">
      <c r="A1259" t="s">
        <v>1246</v>
      </c>
      <c r="B1259" s="18">
        <v>44822</v>
      </c>
      <c r="C1259" s="6" t="s">
        <v>172</v>
      </c>
      <c r="D1259" s="9">
        <v>143358174</v>
      </c>
      <c r="E1259" s="3">
        <v>5540246172539</v>
      </c>
      <c r="F1259" s="3" t="str">
        <f>VLOOKUP(E1259,'Catégorie des articles'!$A$2:$E$163,4,FALSE)</f>
        <v>CREMERIE</v>
      </c>
      <c r="G1259" s="23">
        <v>44824</v>
      </c>
      <c r="H1259" s="9">
        <v>47</v>
      </c>
      <c r="I1259" s="25">
        <f>IFERROR(VLOOKUP(A1259,Réception!$A$2:$G$2159,7,FALSE),"0")</f>
        <v>47</v>
      </c>
      <c r="J1259">
        <f t="shared" si="38"/>
        <v>1</v>
      </c>
      <c r="K1259" s="31">
        <f t="shared" si="39"/>
        <v>1</v>
      </c>
    </row>
    <row r="1260" spans="1:11" ht="12" customHeight="1" x14ac:dyDescent="0.2">
      <c r="A1260" t="s">
        <v>1247</v>
      </c>
      <c r="B1260" s="17">
        <v>44822</v>
      </c>
      <c r="C1260" s="6" t="s">
        <v>172</v>
      </c>
      <c r="D1260" s="7">
        <v>143358174</v>
      </c>
      <c r="E1260" s="3">
        <v>5540246172669</v>
      </c>
      <c r="F1260" s="3" t="str">
        <f>VLOOKUP(E1260,'Catégorie des articles'!$A$2:$E$163,4,FALSE)</f>
        <v>CREMERIE</v>
      </c>
      <c r="G1260" s="22">
        <v>44824</v>
      </c>
      <c r="H1260" s="7">
        <v>279</v>
      </c>
      <c r="I1260" s="25">
        <f>IFERROR(VLOOKUP(A1260,Réception!$A$2:$G$2159,7,FALSE),"0")</f>
        <v>279</v>
      </c>
      <c r="J1260">
        <f t="shared" si="38"/>
        <v>1</v>
      </c>
      <c r="K1260" s="31">
        <f t="shared" si="39"/>
        <v>1</v>
      </c>
    </row>
    <row r="1261" spans="1:11" ht="12" customHeight="1" x14ac:dyDescent="0.2">
      <c r="A1261" t="s">
        <v>1248</v>
      </c>
      <c r="B1261" s="18">
        <v>44822</v>
      </c>
      <c r="C1261" s="6" t="s">
        <v>172</v>
      </c>
      <c r="D1261" s="9">
        <v>143358174</v>
      </c>
      <c r="E1261" s="3">
        <v>5540246172978</v>
      </c>
      <c r="F1261" s="3" t="str">
        <f>VLOOKUP(E1261,'Catégorie des articles'!$A$2:$E$163,4,FALSE)</f>
        <v>CREMERIE</v>
      </c>
      <c r="G1261" s="23">
        <v>44824</v>
      </c>
      <c r="H1261" s="9">
        <v>836</v>
      </c>
      <c r="I1261" s="25">
        <f>IFERROR(VLOOKUP(A1261,Réception!$A$2:$G$2159,7,FALSE),"0")</f>
        <v>836</v>
      </c>
      <c r="J1261">
        <f t="shared" si="38"/>
        <v>1</v>
      </c>
      <c r="K1261" s="31">
        <f t="shared" si="39"/>
        <v>1</v>
      </c>
    </row>
    <row r="1262" spans="1:11" ht="12" customHeight="1" x14ac:dyDescent="0.2">
      <c r="A1262" t="s">
        <v>1249</v>
      </c>
      <c r="B1262" s="17">
        <v>44822</v>
      </c>
      <c r="C1262" s="6" t="s">
        <v>172</v>
      </c>
      <c r="D1262" s="7">
        <v>143358174</v>
      </c>
      <c r="E1262" s="3">
        <v>5540246176699</v>
      </c>
      <c r="F1262" s="3" t="str">
        <f>VLOOKUP(E1262,'Catégorie des articles'!$A$2:$E$163,4,FALSE)</f>
        <v>CREMERIE</v>
      </c>
      <c r="G1262" s="22">
        <v>44824</v>
      </c>
      <c r="H1262" s="7">
        <v>4176</v>
      </c>
      <c r="I1262" s="25">
        <f>IFERROR(VLOOKUP(A1262,Réception!$A$2:$G$2159,7,FALSE),"0")</f>
        <v>836</v>
      </c>
      <c r="J1262">
        <f t="shared" si="38"/>
        <v>0.20019157088122605</v>
      </c>
      <c r="K1262" s="31">
        <f t="shared" si="39"/>
        <v>0.20019157088122605</v>
      </c>
    </row>
    <row r="1263" spans="1:11" ht="12" customHeight="1" x14ac:dyDescent="0.2">
      <c r="A1263" t="s">
        <v>1250</v>
      </c>
      <c r="B1263" s="17">
        <v>44822</v>
      </c>
      <c r="C1263" s="6" t="s">
        <v>172</v>
      </c>
      <c r="D1263" s="7">
        <v>143358180</v>
      </c>
      <c r="E1263" s="3">
        <v>5540246195596</v>
      </c>
      <c r="F1263" s="3" t="str">
        <f>VLOOKUP(E1263,'Catégorie des articles'!$A$2:$E$163,4,FALSE)</f>
        <v>BOULANGERIE</v>
      </c>
      <c r="G1263" s="22">
        <v>44825</v>
      </c>
      <c r="H1263" s="7">
        <v>52</v>
      </c>
      <c r="I1263" s="25">
        <f>IFERROR(VLOOKUP(A1263,Réception!$A$2:$G$2159,7,FALSE),"0")</f>
        <v>52</v>
      </c>
      <c r="J1263">
        <f t="shared" si="38"/>
        <v>1</v>
      </c>
      <c r="K1263" s="31">
        <f t="shared" si="39"/>
        <v>1</v>
      </c>
    </row>
    <row r="1264" spans="1:11" ht="12" customHeight="1" x14ac:dyDescent="0.2">
      <c r="A1264" t="s">
        <v>1251</v>
      </c>
      <c r="B1264" s="18">
        <v>44822</v>
      </c>
      <c r="C1264" s="6" t="s">
        <v>172</v>
      </c>
      <c r="D1264" s="9">
        <v>143358185</v>
      </c>
      <c r="E1264" s="3">
        <v>5540246191598</v>
      </c>
      <c r="F1264" s="3" t="str">
        <f>VLOOKUP(E1264,'Catégorie des articles'!$A$2:$E$163,4,FALSE)</f>
        <v>CREMERIE</v>
      </c>
      <c r="G1264" s="23">
        <v>44825</v>
      </c>
      <c r="H1264" s="9">
        <v>1601</v>
      </c>
      <c r="I1264" s="25">
        <f>IFERROR(VLOOKUP(A1264,Réception!$A$2:$G$2159,7,FALSE),"0")</f>
        <v>1601</v>
      </c>
      <c r="J1264">
        <f t="shared" si="38"/>
        <v>1</v>
      </c>
      <c r="K1264" s="31">
        <f t="shared" si="39"/>
        <v>1</v>
      </c>
    </row>
    <row r="1265" spans="1:11" ht="12" customHeight="1" x14ac:dyDescent="0.2">
      <c r="A1265" t="s">
        <v>1252</v>
      </c>
      <c r="B1265" s="18">
        <v>44822</v>
      </c>
      <c r="C1265" s="6" t="s">
        <v>172</v>
      </c>
      <c r="D1265" s="9">
        <v>143358189</v>
      </c>
      <c r="E1265" s="3">
        <v>5540246183130</v>
      </c>
      <c r="F1265" s="3" t="str">
        <f>VLOOKUP(E1265,'Catégorie des articles'!$A$2:$E$163,4,FALSE)</f>
        <v>MIX LEGUMES</v>
      </c>
      <c r="G1265" s="23">
        <v>44831</v>
      </c>
      <c r="H1265" s="9">
        <v>2256</v>
      </c>
      <c r="I1265" s="25">
        <f>IFERROR(VLOOKUP(A1265,Réception!$A$2:$G$2159,7,FALSE),"0")</f>
        <v>2256</v>
      </c>
      <c r="J1265">
        <f t="shared" si="38"/>
        <v>1</v>
      </c>
      <c r="K1265" s="31">
        <f t="shared" si="39"/>
        <v>1</v>
      </c>
    </row>
    <row r="1266" spans="1:11" ht="12" customHeight="1" x14ac:dyDescent="0.2">
      <c r="A1266" t="s">
        <v>1253</v>
      </c>
      <c r="B1266" s="17">
        <v>44822</v>
      </c>
      <c r="C1266" s="6" t="s">
        <v>172</v>
      </c>
      <c r="D1266" s="7">
        <v>143358189</v>
      </c>
      <c r="E1266" s="3">
        <v>5540246183538</v>
      </c>
      <c r="F1266" s="3" t="str">
        <f>VLOOKUP(E1266,'Catégorie des articles'!$A$2:$E$163,4,FALSE)</f>
        <v>MIX LEGUMES</v>
      </c>
      <c r="G1266" s="22">
        <v>44831</v>
      </c>
      <c r="H1266" s="7">
        <v>919</v>
      </c>
      <c r="I1266" s="25">
        <f>IFERROR(VLOOKUP(A1266,Réception!$A$2:$G$2159,7,FALSE),"0")</f>
        <v>919</v>
      </c>
      <c r="J1266">
        <f t="shared" si="38"/>
        <v>1</v>
      </c>
      <c r="K1266" s="31">
        <f t="shared" si="39"/>
        <v>1</v>
      </c>
    </row>
    <row r="1267" spans="1:11" ht="12" customHeight="1" x14ac:dyDescent="0.2">
      <c r="A1267" t="s">
        <v>1254</v>
      </c>
      <c r="B1267" s="18">
        <v>44822</v>
      </c>
      <c r="C1267" s="6" t="s">
        <v>172</v>
      </c>
      <c r="D1267" s="9">
        <v>143358189</v>
      </c>
      <c r="E1267" s="3">
        <v>5540246183541</v>
      </c>
      <c r="F1267" s="3" t="str">
        <f>VLOOKUP(E1267,'Catégorie des articles'!$A$2:$E$163,4,FALSE)</f>
        <v>MIX LEGUMES</v>
      </c>
      <c r="G1267" s="23">
        <v>44831</v>
      </c>
      <c r="H1267" s="9">
        <v>1044</v>
      </c>
      <c r="I1267" s="25">
        <f>IFERROR(VLOOKUP(A1267,Réception!$A$2:$G$2159,7,FALSE),"0")</f>
        <v>928</v>
      </c>
      <c r="J1267">
        <f t="shared" si="38"/>
        <v>0.88888888888888884</v>
      </c>
      <c r="K1267" s="31">
        <f t="shared" si="39"/>
        <v>0.88888888888888884</v>
      </c>
    </row>
    <row r="1268" spans="1:11" ht="12" customHeight="1" x14ac:dyDescent="0.2">
      <c r="A1268" t="s">
        <v>2304</v>
      </c>
      <c r="B1268" s="18">
        <v>44822</v>
      </c>
      <c r="C1268" s="6" t="s">
        <v>173</v>
      </c>
      <c r="D1268" s="9">
        <v>143358193</v>
      </c>
      <c r="E1268" s="3">
        <v>5540246192462</v>
      </c>
      <c r="F1268" s="3" t="str">
        <f>VLOOKUP(E1268,'Catégorie des articles'!$A$2:$E$163,4,FALSE)</f>
        <v>MIX LEGUMES</v>
      </c>
      <c r="G1268" s="23">
        <v>44838</v>
      </c>
      <c r="H1268" s="9">
        <v>2228</v>
      </c>
      <c r="I1268" s="25">
        <f>IFERROR(VLOOKUP(A1268,Réception!$A$2:$G$2159,7,FALSE),"0")</f>
        <v>1856</v>
      </c>
      <c r="J1268">
        <f t="shared" si="38"/>
        <v>0.83303411131059246</v>
      </c>
      <c r="K1268" s="31">
        <f t="shared" si="39"/>
        <v>0.83303411131059246</v>
      </c>
    </row>
    <row r="1269" spans="1:11" ht="12" customHeight="1" x14ac:dyDescent="0.2">
      <c r="A1269" t="s">
        <v>2305</v>
      </c>
      <c r="B1269" s="17">
        <v>44822</v>
      </c>
      <c r="C1269" s="6" t="s">
        <v>173</v>
      </c>
      <c r="D1269" s="7">
        <v>143358193</v>
      </c>
      <c r="E1269" s="3">
        <v>5540246192594</v>
      </c>
      <c r="F1269" s="3" t="str">
        <f>VLOOKUP(E1269,'Catégorie des articles'!$A$2:$E$163,4,FALSE)</f>
        <v>MIX LEGUMES</v>
      </c>
      <c r="G1269" s="22">
        <v>44838</v>
      </c>
      <c r="H1269" s="7">
        <v>743</v>
      </c>
      <c r="I1269" s="25">
        <f>IFERROR(VLOOKUP(A1269,Réception!$A$2:$G$2159,7,FALSE),"0")</f>
        <v>743</v>
      </c>
      <c r="J1269">
        <f t="shared" si="38"/>
        <v>1</v>
      </c>
      <c r="K1269" s="31">
        <f t="shared" si="39"/>
        <v>1</v>
      </c>
    </row>
    <row r="1270" spans="1:11" ht="12" customHeight="1" x14ac:dyDescent="0.2">
      <c r="A1270" t="s">
        <v>2625</v>
      </c>
      <c r="B1270" s="18">
        <v>44822</v>
      </c>
      <c r="C1270" s="6" t="s">
        <v>173</v>
      </c>
      <c r="D1270" s="9">
        <v>143358194</v>
      </c>
      <c r="E1270" s="3">
        <v>5540246182684</v>
      </c>
      <c r="F1270" s="3" t="str">
        <f>VLOOKUP(E1270,'Catégorie des articles'!$A$2:$E$163,4,FALSE)</f>
        <v>BOULANGERIE</v>
      </c>
      <c r="G1270" s="23">
        <v>44836</v>
      </c>
      <c r="H1270" s="9">
        <v>279</v>
      </c>
      <c r="I1270" s="25" t="str">
        <f>IFERROR(VLOOKUP(A1270,Réception!$A$2:$G$2159,7,FALSE),"0")</f>
        <v>0</v>
      </c>
      <c r="J1270">
        <f t="shared" si="38"/>
        <v>0</v>
      </c>
      <c r="K1270" s="31">
        <f t="shared" si="39"/>
        <v>0</v>
      </c>
    </row>
    <row r="1271" spans="1:11" ht="12" customHeight="1" x14ac:dyDescent="0.2">
      <c r="A1271" t="s">
        <v>2626</v>
      </c>
      <c r="B1271" s="17">
        <v>44822</v>
      </c>
      <c r="C1271" s="6" t="s">
        <v>173</v>
      </c>
      <c r="D1271" s="7">
        <v>143358194</v>
      </c>
      <c r="E1271" s="3">
        <v>5540246183844</v>
      </c>
      <c r="F1271" s="3" t="str">
        <f>VLOOKUP(E1271,'Catégorie des articles'!$A$2:$E$163,4,FALSE)</f>
        <v>BOULANGERIE</v>
      </c>
      <c r="G1271" s="22">
        <v>44836</v>
      </c>
      <c r="H1271" s="7">
        <v>47</v>
      </c>
      <c r="I1271" s="25" t="str">
        <f>IFERROR(VLOOKUP(A1271,Réception!$A$2:$G$2159,7,FALSE),"0")</f>
        <v>0</v>
      </c>
      <c r="J1271">
        <f t="shared" si="38"/>
        <v>0</v>
      </c>
      <c r="K1271" s="31">
        <f t="shared" si="39"/>
        <v>0</v>
      </c>
    </row>
    <row r="1272" spans="1:11" ht="12" customHeight="1" x14ac:dyDescent="0.2">
      <c r="A1272" t="s">
        <v>1257</v>
      </c>
      <c r="B1272" s="17">
        <v>44823</v>
      </c>
      <c r="C1272" s="6" t="s">
        <v>172</v>
      </c>
      <c r="D1272" s="7">
        <v>143358203</v>
      </c>
      <c r="E1272" s="3">
        <v>5540246174174</v>
      </c>
      <c r="F1272" s="3" t="str">
        <f>VLOOKUP(E1272,'Catégorie des articles'!$A$2:$E$163,4,FALSE)</f>
        <v>CREMERIE</v>
      </c>
      <c r="G1272" s="22">
        <v>44825</v>
      </c>
      <c r="H1272" s="7">
        <v>348</v>
      </c>
      <c r="I1272" s="25">
        <f>IFERROR(VLOOKUP(A1272,Réception!$A$2:$G$2159,7,FALSE),"0")</f>
        <v>348</v>
      </c>
      <c r="J1272">
        <f t="shared" si="38"/>
        <v>1</v>
      </c>
      <c r="K1272" s="31">
        <f t="shared" si="39"/>
        <v>1</v>
      </c>
    </row>
    <row r="1273" spans="1:11" ht="12" customHeight="1" x14ac:dyDescent="0.2">
      <c r="A1273" t="s">
        <v>1258</v>
      </c>
      <c r="B1273" s="17">
        <v>44823</v>
      </c>
      <c r="C1273" s="6" t="s">
        <v>172</v>
      </c>
      <c r="D1273" s="7">
        <v>143358203</v>
      </c>
      <c r="E1273" s="3">
        <v>5540246176699</v>
      </c>
      <c r="F1273" s="3" t="str">
        <f>VLOOKUP(E1273,'Catégorie des articles'!$A$2:$E$163,4,FALSE)</f>
        <v>CREMERIE</v>
      </c>
      <c r="G1273" s="22">
        <v>44825</v>
      </c>
      <c r="H1273" s="7">
        <v>4176</v>
      </c>
      <c r="I1273" s="25">
        <f>IFERROR(VLOOKUP(A1273,Réception!$A$2:$G$2159,7,FALSE),"0")</f>
        <v>4176</v>
      </c>
      <c r="J1273">
        <f t="shared" si="38"/>
        <v>1</v>
      </c>
      <c r="K1273" s="31">
        <f t="shared" si="39"/>
        <v>1</v>
      </c>
    </row>
    <row r="1274" spans="1:11" ht="12" customHeight="1" x14ac:dyDescent="0.2">
      <c r="A1274" t="s">
        <v>1259</v>
      </c>
      <c r="B1274" s="17">
        <v>44823</v>
      </c>
      <c r="C1274" s="6" t="s">
        <v>172</v>
      </c>
      <c r="D1274" s="7">
        <v>143358204</v>
      </c>
      <c r="E1274" s="3">
        <v>5540246176294</v>
      </c>
      <c r="F1274" s="3" t="str">
        <f>VLOOKUP(E1274,'Catégorie des articles'!$A$2:$E$163,4,FALSE)</f>
        <v>CREMERIE</v>
      </c>
      <c r="G1274" s="22">
        <v>44825</v>
      </c>
      <c r="H1274" s="7">
        <v>1485</v>
      </c>
      <c r="I1274" s="25">
        <f>IFERROR(VLOOKUP(A1274,Réception!$A$2:$G$2159,7,FALSE),"0")</f>
        <v>1485</v>
      </c>
      <c r="J1274">
        <f t="shared" si="38"/>
        <v>1</v>
      </c>
      <c r="K1274" s="31">
        <f t="shared" si="39"/>
        <v>1</v>
      </c>
    </row>
    <row r="1275" spans="1:11" ht="12" customHeight="1" x14ac:dyDescent="0.2">
      <c r="A1275" t="s">
        <v>1260</v>
      </c>
      <c r="B1275" s="18">
        <v>44823</v>
      </c>
      <c r="C1275" s="6" t="s">
        <v>172</v>
      </c>
      <c r="D1275" s="9">
        <v>143358204</v>
      </c>
      <c r="E1275" s="3">
        <v>5540246176295</v>
      </c>
      <c r="F1275" s="3" t="str">
        <f>VLOOKUP(E1275,'Catégorie des articles'!$A$2:$E$163,4,FALSE)</f>
        <v>CREMERIE</v>
      </c>
      <c r="G1275" s="23">
        <v>44825</v>
      </c>
      <c r="H1275" s="9">
        <v>9652</v>
      </c>
      <c r="I1275" s="25">
        <f>IFERROR(VLOOKUP(A1275,Réception!$A$2:$G$2159,7,FALSE),"0")</f>
        <v>9652</v>
      </c>
      <c r="J1275">
        <f t="shared" si="38"/>
        <v>1</v>
      </c>
      <c r="K1275" s="31">
        <f t="shared" si="39"/>
        <v>1</v>
      </c>
    </row>
    <row r="1276" spans="1:11" ht="12" customHeight="1" x14ac:dyDescent="0.2">
      <c r="A1276" t="s">
        <v>1261</v>
      </c>
      <c r="B1276" s="17">
        <v>44823</v>
      </c>
      <c r="C1276" s="6" t="s">
        <v>172</v>
      </c>
      <c r="D1276" s="7">
        <v>143358204</v>
      </c>
      <c r="E1276" s="3">
        <v>5540246187987</v>
      </c>
      <c r="F1276" s="3" t="str">
        <f>VLOOKUP(E1276,'Catégorie des articles'!$A$2:$E$163,4,FALSE)</f>
        <v>CREMERIE</v>
      </c>
      <c r="G1276" s="22">
        <v>44825</v>
      </c>
      <c r="H1276" s="7">
        <v>4455</v>
      </c>
      <c r="I1276" s="25">
        <f>IFERROR(VLOOKUP(A1276,Réception!$A$2:$G$2159,7,FALSE),"0")</f>
        <v>4455</v>
      </c>
      <c r="J1276">
        <f t="shared" si="38"/>
        <v>1</v>
      </c>
      <c r="K1276" s="31">
        <f t="shared" si="39"/>
        <v>1</v>
      </c>
    </row>
    <row r="1277" spans="1:11" ht="12" customHeight="1" x14ac:dyDescent="0.2">
      <c r="A1277" t="s">
        <v>1262</v>
      </c>
      <c r="B1277" s="18">
        <v>44823</v>
      </c>
      <c r="C1277" s="6" t="s">
        <v>172</v>
      </c>
      <c r="D1277" s="9">
        <v>143358204</v>
      </c>
      <c r="E1277" s="3">
        <v>5540246188200</v>
      </c>
      <c r="F1277" s="3" t="str">
        <f>VLOOKUP(E1277,'Catégorie des articles'!$A$2:$E$163,4,FALSE)</f>
        <v>CREMERIE</v>
      </c>
      <c r="G1277" s="23">
        <v>44825</v>
      </c>
      <c r="H1277" s="9">
        <v>743</v>
      </c>
      <c r="I1277" s="25">
        <f>IFERROR(VLOOKUP(A1277,Réception!$A$2:$G$2159,7,FALSE),"0")</f>
        <v>743</v>
      </c>
      <c r="J1277">
        <f t="shared" si="38"/>
        <v>1</v>
      </c>
      <c r="K1277" s="31">
        <f t="shared" si="39"/>
        <v>1</v>
      </c>
    </row>
    <row r="1278" spans="1:11" ht="12" customHeight="1" x14ac:dyDescent="0.2">
      <c r="A1278" t="s">
        <v>2306</v>
      </c>
      <c r="B1278" s="17">
        <v>44823</v>
      </c>
      <c r="C1278" s="6" t="s">
        <v>173</v>
      </c>
      <c r="D1278" s="7">
        <v>143358212</v>
      </c>
      <c r="E1278" s="3">
        <v>5540246180522</v>
      </c>
      <c r="F1278" s="3" t="str">
        <f>VLOOKUP(E1278,'Catégorie des articles'!$A$2:$E$163,4,FALSE)</f>
        <v>BOULANGERIE</v>
      </c>
      <c r="G1278" s="22">
        <v>44837</v>
      </c>
      <c r="H1278" s="7">
        <v>891</v>
      </c>
      <c r="I1278" s="25">
        <f>IFERROR(VLOOKUP(A1278,Réception!$A$2:$G$2159,7,FALSE),"0")</f>
        <v>891</v>
      </c>
      <c r="J1278">
        <f t="shared" si="38"/>
        <v>1</v>
      </c>
      <c r="K1278" s="31">
        <f t="shared" si="39"/>
        <v>1</v>
      </c>
    </row>
    <row r="1279" spans="1:11" ht="12" customHeight="1" x14ac:dyDescent="0.2">
      <c r="A1279" t="s">
        <v>2627</v>
      </c>
      <c r="B1279" s="17">
        <v>44823</v>
      </c>
      <c r="C1279" s="6" t="s">
        <v>173</v>
      </c>
      <c r="D1279" s="7">
        <v>143358214</v>
      </c>
      <c r="E1279" s="3">
        <v>5540246194632</v>
      </c>
      <c r="F1279" s="3" t="str">
        <f>VLOOKUP(E1279,'Catégorie des articles'!$A$2:$E$163,4,FALSE)</f>
        <v>BOULANGERIE</v>
      </c>
      <c r="G1279" s="22">
        <v>44837</v>
      </c>
      <c r="H1279" s="7">
        <v>1170</v>
      </c>
      <c r="I1279" s="25" t="str">
        <f>IFERROR(VLOOKUP(A1279,Réception!$A$2:$G$2159,7,FALSE),"0")</f>
        <v>0</v>
      </c>
      <c r="J1279">
        <f t="shared" si="38"/>
        <v>0</v>
      </c>
      <c r="K1279" s="31">
        <f t="shared" si="39"/>
        <v>0</v>
      </c>
    </row>
    <row r="1280" spans="1:11" ht="12" customHeight="1" x14ac:dyDescent="0.2">
      <c r="A1280" t="s">
        <v>2628</v>
      </c>
      <c r="B1280" s="18">
        <v>44823</v>
      </c>
      <c r="C1280" s="6" t="s">
        <v>173</v>
      </c>
      <c r="D1280" s="9">
        <v>143358214</v>
      </c>
      <c r="E1280" s="3">
        <v>5540246195250</v>
      </c>
      <c r="F1280" s="3" t="str">
        <f>VLOOKUP(E1280,'Catégorie des articles'!$A$2:$E$163,4,FALSE)</f>
        <v>BOULANGERIE</v>
      </c>
      <c r="G1280" s="23">
        <v>44837</v>
      </c>
      <c r="H1280" s="9">
        <v>168</v>
      </c>
      <c r="I1280" s="25" t="str">
        <f>IFERROR(VLOOKUP(A1280,Réception!$A$2:$G$2159,7,FALSE),"0")</f>
        <v>0</v>
      </c>
      <c r="J1280">
        <f t="shared" si="38"/>
        <v>0</v>
      </c>
      <c r="K1280" s="31">
        <f t="shared" si="39"/>
        <v>0</v>
      </c>
    </row>
    <row r="1281" spans="1:11" ht="12" customHeight="1" x14ac:dyDescent="0.2">
      <c r="A1281" t="s">
        <v>2307</v>
      </c>
      <c r="B1281" s="18">
        <v>44823</v>
      </c>
      <c r="C1281" s="6" t="s">
        <v>173</v>
      </c>
      <c r="D1281" s="9">
        <v>143358220</v>
      </c>
      <c r="E1281" s="3">
        <v>5540246192907</v>
      </c>
      <c r="F1281" s="3" t="str">
        <f>VLOOKUP(E1281,'Catégorie des articles'!$A$2:$E$163,4,FALSE)</f>
        <v>VOLAILLE</v>
      </c>
      <c r="G1281" s="23">
        <v>44839</v>
      </c>
      <c r="H1281" s="9">
        <v>6682</v>
      </c>
      <c r="I1281" s="25">
        <f>IFERROR(VLOOKUP(A1281,Réception!$A$2:$G$2159,7,FALSE),"0")</f>
        <v>6682</v>
      </c>
      <c r="J1281">
        <f t="shared" si="38"/>
        <v>1</v>
      </c>
      <c r="K1281" s="31">
        <f t="shared" si="39"/>
        <v>1</v>
      </c>
    </row>
    <row r="1282" spans="1:11" ht="12" customHeight="1" x14ac:dyDescent="0.2">
      <c r="A1282" t="s">
        <v>1265</v>
      </c>
      <c r="B1282" s="18">
        <v>44823</v>
      </c>
      <c r="C1282" s="6" t="s">
        <v>172</v>
      </c>
      <c r="D1282" s="9">
        <v>143358223</v>
      </c>
      <c r="E1282" s="3">
        <v>5540246181061</v>
      </c>
      <c r="F1282" s="3" t="str">
        <f>VLOOKUP(E1282,'Catégorie des articles'!$A$2:$E$163,4,FALSE)</f>
        <v>VOLAILLE</v>
      </c>
      <c r="G1282" s="23">
        <v>44830</v>
      </c>
      <c r="H1282" s="9">
        <v>5513</v>
      </c>
      <c r="I1282" s="25">
        <f>IFERROR(VLOOKUP(A1282,Réception!$A$2:$G$2159,7,FALSE),"0")</f>
        <v>5513</v>
      </c>
      <c r="J1282">
        <f t="shared" si="38"/>
        <v>1</v>
      </c>
      <c r="K1282" s="31">
        <f t="shared" si="39"/>
        <v>1</v>
      </c>
    </row>
    <row r="1283" spans="1:11" ht="12" customHeight="1" x14ac:dyDescent="0.2">
      <c r="A1283" t="s">
        <v>2629</v>
      </c>
      <c r="B1283" s="17">
        <v>44823</v>
      </c>
      <c r="C1283" s="6" t="s">
        <v>173</v>
      </c>
      <c r="D1283" s="7">
        <v>143358224</v>
      </c>
      <c r="E1283" s="3">
        <v>5540246188224</v>
      </c>
      <c r="F1283" s="3" t="str">
        <f>VLOOKUP(E1283,'Catégorie des articles'!$A$2:$E$163,4,FALSE)</f>
        <v>VOLAILLE</v>
      </c>
      <c r="G1283" s="22">
        <v>44836</v>
      </c>
      <c r="H1283" s="7">
        <v>4826</v>
      </c>
      <c r="I1283" s="25" t="str">
        <f>IFERROR(VLOOKUP(A1283,Réception!$A$2:$G$2159,7,FALSE),"0")</f>
        <v>0</v>
      </c>
      <c r="J1283">
        <f t="shared" ref="J1283:J1346" si="40">I1283/H1283</f>
        <v>0</v>
      </c>
      <c r="K1283" s="31">
        <f t="shared" ref="K1283:K1346" si="41">J1283</f>
        <v>0</v>
      </c>
    </row>
    <row r="1284" spans="1:11" ht="12" customHeight="1" x14ac:dyDescent="0.2">
      <c r="A1284" t="s">
        <v>1267</v>
      </c>
      <c r="B1284" s="18">
        <v>44823</v>
      </c>
      <c r="C1284" s="6" t="s">
        <v>172</v>
      </c>
      <c r="D1284" s="9">
        <v>143358235</v>
      </c>
      <c r="E1284" s="3">
        <v>5540246195195</v>
      </c>
      <c r="F1284" s="3" t="str">
        <f>VLOOKUP(E1284,'Catégorie des articles'!$A$2:$E$163,4,FALSE)</f>
        <v>EMBALLAGES</v>
      </c>
      <c r="G1284" s="23">
        <v>44833</v>
      </c>
      <c r="H1284" s="9">
        <v>56</v>
      </c>
      <c r="I1284" s="25">
        <f>IFERROR(VLOOKUP(A1284,Réception!$A$2:$G$2159,7,FALSE),"0")</f>
        <v>54</v>
      </c>
      <c r="J1284">
        <f t="shared" si="40"/>
        <v>0.9642857142857143</v>
      </c>
      <c r="K1284" s="31">
        <f t="shared" si="41"/>
        <v>0.9642857142857143</v>
      </c>
    </row>
    <row r="1285" spans="1:11" ht="12" customHeight="1" x14ac:dyDescent="0.2">
      <c r="A1285" t="s">
        <v>1268</v>
      </c>
      <c r="B1285" s="18">
        <v>44824</v>
      </c>
      <c r="C1285" s="6" t="s">
        <v>172</v>
      </c>
      <c r="D1285" s="9">
        <v>143358240</v>
      </c>
      <c r="E1285" s="3">
        <v>5540246174174</v>
      </c>
      <c r="F1285" s="3" t="str">
        <f>VLOOKUP(E1285,'Catégorie des articles'!$A$2:$E$163,4,FALSE)</f>
        <v>CREMERIE</v>
      </c>
      <c r="G1285" s="23">
        <v>44826</v>
      </c>
      <c r="H1285" s="9">
        <v>232</v>
      </c>
      <c r="I1285" s="25">
        <f>IFERROR(VLOOKUP(A1285,Réception!$A$2:$G$2159,7,FALSE),"0")</f>
        <v>232</v>
      </c>
      <c r="J1285">
        <f t="shared" si="40"/>
        <v>1</v>
      </c>
      <c r="K1285" s="31">
        <f t="shared" si="41"/>
        <v>1</v>
      </c>
    </row>
    <row r="1286" spans="1:11" ht="12" customHeight="1" x14ac:dyDescent="0.2">
      <c r="A1286" t="s">
        <v>1269</v>
      </c>
      <c r="B1286" s="18">
        <v>44824</v>
      </c>
      <c r="C1286" s="6" t="s">
        <v>172</v>
      </c>
      <c r="D1286" s="9">
        <v>143358240</v>
      </c>
      <c r="E1286" s="3">
        <v>5540246176699</v>
      </c>
      <c r="F1286" s="3" t="str">
        <f>VLOOKUP(E1286,'Catégorie des articles'!$A$2:$E$163,4,FALSE)</f>
        <v>CREMERIE</v>
      </c>
      <c r="G1286" s="23">
        <v>44826</v>
      </c>
      <c r="H1286" s="9">
        <v>8352</v>
      </c>
      <c r="I1286" s="25">
        <f>IFERROR(VLOOKUP(A1286,Réception!$A$2:$G$2159,7,FALSE),"0")</f>
        <v>6264</v>
      </c>
      <c r="J1286">
        <f t="shared" si="40"/>
        <v>0.75</v>
      </c>
      <c r="K1286" s="31">
        <f t="shared" si="41"/>
        <v>0.75</v>
      </c>
    </row>
    <row r="1287" spans="1:11" ht="12" customHeight="1" x14ac:dyDescent="0.2">
      <c r="A1287" t="s">
        <v>1270</v>
      </c>
      <c r="B1287" s="17">
        <v>44824</v>
      </c>
      <c r="C1287" s="6" t="s">
        <v>172</v>
      </c>
      <c r="D1287" s="7">
        <v>143358241</v>
      </c>
      <c r="E1287" s="3">
        <v>5540246171933</v>
      </c>
      <c r="F1287" s="3" t="str">
        <f>VLOOKUP(E1287,'Catégorie des articles'!$A$2:$E$163,4,FALSE)</f>
        <v>CREMERIE</v>
      </c>
      <c r="G1287" s="22">
        <v>44826</v>
      </c>
      <c r="H1287" s="7">
        <v>1392</v>
      </c>
      <c r="I1287" s="25">
        <f>IFERROR(VLOOKUP(A1287,Réception!$A$2:$G$2159,7,FALSE),"0")</f>
        <v>1392</v>
      </c>
      <c r="J1287">
        <f t="shared" si="40"/>
        <v>1</v>
      </c>
      <c r="K1287" s="31">
        <f t="shared" si="41"/>
        <v>1</v>
      </c>
    </row>
    <row r="1288" spans="1:11" ht="12" customHeight="1" x14ac:dyDescent="0.2">
      <c r="A1288" t="s">
        <v>1271</v>
      </c>
      <c r="B1288" s="18">
        <v>44824</v>
      </c>
      <c r="C1288" s="6" t="s">
        <v>172</v>
      </c>
      <c r="D1288" s="9">
        <v>143358241</v>
      </c>
      <c r="E1288" s="3">
        <v>5540246176294</v>
      </c>
      <c r="F1288" s="3" t="str">
        <f>VLOOKUP(E1288,'Catégorie des articles'!$A$2:$E$163,4,FALSE)</f>
        <v>CREMERIE</v>
      </c>
      <c r="G1288" s="23">
        <v>44826</v>
      </c>
      <c r="H1288" s="9">
        <v>743</v>
      </c>
      <c r="I1288" s="25">
        <f>IFERROR(VLOOKUP(A1288,Réception!$A$2:$G$2159,7,FALSE),"0")</f>
        <v>743</v>
      </c>
      <c r="J1288">
        <f t="shared" si="40"/>
        <v>1</v>
      </c>
      <c r="K1288" s="31">
        <f t="shared" si="41"/>
        <v>1</v>
      </c>
    </row>
    <row r="1289" spans="1:11" ht="12" customHeight="1" x14ac:dyDescent="0.2">
      <c r="A1289" t="s">
        <v>1272</v>
      </c>
      <c r="B1289" s="17">
        <v>44824</v>
      </c>
      <c r="C1289" s="6" t="s">
        <v>172</v>
      </c>
      <c r="D1289" s="7">
        <v>143358241</v>
      </c>
      <c r="E1289" s="3">
        <v>5540246176295</v>
      </c>
      <c r="F1289" s="3" t="str">
        <f>VLOOKUP(E1289,'Catégorie des articles'!$A$2:$E$163,4,FALSE)</f>
        <v>CREMERIE</v>
      </c>
      <c r="G1289" s="22">
        <v>44826</v>
      </c>
      <c r="H1289" s="7">
        <v>4455</v>
      </c>
      <c r="I1289" s="25">
        <f>IFERROR(VLOOKUP(A1289,Réception!$A$2:$G$2159,7,FALSE),"0")</f>
        <v>4455</v>
      </c>
      <c r="J1289">
        <f t="shared" si="40"/>
        <v>1</v>
      </c>
      <c r="K1289" s="31">
        <f t="shared" si="41"/>
        <v>1</v>
      </c>
    </row>
    <row r="1290" spans="1:11" ht="12" customHeight="1" x14ac:dyDescent="0.2">
      <c r="A1290" t="s">
        <v>1273</v>
      </c>
      <c r="B1290" s="18">
        <v>44824</v>
      </c>
      <c r="C1290" s="6" t="s">
        <v>172</v>
      </c>
      <c r="D1290" s="9">
        <v>143358241</v>
      </c>
      <c r="E1290" s="3">
        <v>5540246187987</v>
      </c>
      <c r="F1290" s="3" t="str">
        <f>VLOOKUP(E1290,'Catégorie des articles'!$A$2:$E$163,4,FALSE)</f>
        <v>CREMERIE</v>
      </c>
      <c r="G1290" s="23">
        <v>44826</v>
      </c>
      <c r="H1290" s="9">
        <v>2228</v>
      </c>
      <c r="I1290" s="25">
        <f>IFERROR(VLOOKUP(A1290,Réception!$A$2:$G$2159,7,FALSE),"0")</f>
        <v>2228</v>
      </c>
      <c r="J1290">
        <f t="shared" si="40"/>
        <v>1</v>
      </c>
      <c r="K1290" s="31">
        <f t="shared" si="41"/>
        <v>1</v>
      </c>
    </row>
    <row r="1291" spans="1:11" ht="12" customHeight="1" x14ac:dyDescent="0.2">
      <c r="A1291" t="s">
        <v>1274</v>
      </c>
      <c r="B1291" s="17">
        <v>44824</v>
      </c>
      <c r="C1291" s="6" t="s">
        <v>172</v>
      </c>
      <c r="D1291" s="7">
        <v>143358241</v>
      </c>
      <c r="E1291" s="3">
        <v>5540246188200</v>
      </c>
      <c r="F1291" s="3" t="str">
        <f>VLOOKUP(E1291,'Catégorie des articles'!$A$2:$E$163,4,FALSE)</f>
        <v>CREMERIE</v>
      </c>
      <c r="G1291" s="22">
        <v>44826</v>
      </c>
      <c r="H1291" s="7">
        <v>1485</v>
      </c>
      <c r="I1291" s="25">
        <f>IFERROR(VLOOKUP(A1291,Réception!$A$2:$G$2159,7,FALSE),"0")</f>
        <v>1485</v>
      </c>
      <c r="J1291">
        <f t="shared" si="40"/>
        <v>1</v>
      </c>
      <c r="K1291" s="31">
        <f t="shared" si="41"/>
        <v>1</v>
      </c>
    </row>
    <row r="1292" spans="1:11" ht="12" customHeight="1" x14ac:dyDescent="0.2">
      <c r="A1292" t="s">
        <v>2630</v>
      </c>
      <c r="B1292" s="17">
        <v>44824</v>
      </c>
      <c r="C1292" s="6" t="s">
        <v>173</v>
      </c>
      <c r="D1292" s="7">
        <v>143358248</v>
      </c>
      <c r="E1292" s="3">
        <v>5540246194632</v>
      </c>
      <c r="F1292" s="3" t="str">
        <f>VLOOKUP(E1292,'Catégorie des articles'!$A$2:$E$163,4,FALSE)</f>
        <v>BOULANGERIE</v>
      </c>
      <c r="G1292" s="22">
        <v>44836</v>
      </c>
      <c r="H1292" s="7">
        <v>1337</v>
      </c>
      <c r="I1292" s="25" t="str">
        <f>IFERROR(VLOOKUP(A1292,Réception!$A$2:$G$2159,7,FALSE),"0")</f>
        <v>0</v>
      </c>
      <c r="J1292">
        <f t="shared" si="40"/>
        <v>0</v>
      </c>
      <c r="K1292" s="31">
        <f t="shared" si="41"/>
        <v>0</v>
      </c>
    </row>
    <row r="1293" spans="1:11" ht="12" customHeight="1" x14ac:dyDescent="0.2">
      <c r="A1293" t="s">
        <v>2631</v>
      </c>
      <c r="B1293" s="18">
        <v>44824</v>
      </c>
      <c r="C1293" s="6" t="s">
        <v>173</v>
      </c>
      <c r="D1293" s="9">
        <v>143358248</v>
      </c>
      <c r="E1293" s="3">
        <v>5540246195250</v>
      </c>
      <c r="F1293" s="3" t="str">
        <f>VLOOKUP(E1293,'Catégorie des articles'!$A$2:$E$163,4,FALSE)</f>
        <v>BOULANGERIE</v>
      </c>
      <c r="G1293" s="23">
        <v>44836</v>
      </c>
      <c r="H1293" s="9">
        <v>84</v>
      </c>
      <c r="I1293" s="25" t="str">
        <f>IFERROR(VLOOKUP(A1293,Réception!$A$2:$G$2159,7,FALSE),"0")</f>
        <v>0</v>
      </c>
      <c r="J1293">
        <f t="shared" si="40"/>
        <v>0</v>
      </c>
      <c r="K1293" s="31">
        <f t="shared" si="41"/>
        <v>0</v>
      </c>
    </row>
    <row r="1294" spans="1:11" ht="12" customHeight="1" x14ac:dyDescent="0.2">
      <c r="A1294" t="s">
        <v>1277</v>
      </c>
      <c r="B1294" s="17">
        <v>44824</v>
      </c>
      <c r="C1294" s="6" t="s">
        <v>172</v>
      </c>
      <c r="D1294" s="7">
        <v>143358249</v>
      </c>
      <c r="E1294" s="3">
        <v>5540246170256</v>
      </c>
      <c r="F1294" s="3" t="str">
        <f>VLOOKUP(E1294,'Catégorie des articles'!$A$2:$E$163,4,FALSE)</f>
        <v>BOULANGERIE</v>
      </c>
      <c r="G1294" s="22">
        <v>44832</v>
      </c>
      <c r="H1294" s="7">
        <v>1764</v>
      </c>
      <c r="I1294" s="25">
        <f>IFERROR(VLOOKUP(A1294,Réception!$A$2:$G$2159,7,FALSE),"0")</f>
        <v>1940</v>
      </c>
      <c r="J1294">
        <f t="shared" si="40"/>
        <v>1.0997732426303855</v>
      </c>
      <c r="K1294" s="31">
        <f t="shared" si="41"/>
        <v>1.0997732426303855</v>
      </c>
    </row>
    <row r="1295" spans="1:11" ht="12" customHeight="1" x14ac:dyDescent="0.2">
      <c r="A1295" t="s">
        <v>1278</v>
      </c>
      <c r="B1295" s="18">
        <v>44824</v>
      </c>
      <c r="C1295" s="6" t="s">
        <v>172</v>
      </c>
      <c r="D1295" s="9">
        <v>143358249</v>
      </c>
      <c r="E1295" s="3">
        <v>5540246171888</v>
      </c>
      <c r="F1295" s="3" t="str">
        <f>VLOOKUP(E1295,'Catégorie des articles'!$A$2:$E$163,4,FALSE)</f>
        <v>BOULANGERIE</v>
      </c>
      <c r="G1295" s="23">
        <v>44832</v>
      </c>
      <c r="H1295" s="9">
        <v>520</v>
      </c>
      <c r="I1295" s="25">
        <f>IFERROR(VLOOKUP(A1295,Réception!$A$2:$G$2159,7,FALSE),"0")</f>
        <v>520</v>
      </c>
      <c r="J1295">
        <f t="shared" si="40"/>
        <v>1</v>
      </c>
      <c r="K1295" s="31">
        <f t="shared" si="41"/>
        <v>1</v>
      </c>
    </row>
    <row r="1296" spans="1:11" ht="12" customHeight="1" x14ac:dyDescent="0.2">
      <c r="A1296" t="s">
        <v>1279</v>
      </c>
      <c r="B1296" s="18">
        <v>44824</v>
      </c>
      <c r="C1296" s="6" t="s">
        <v>172</v>
      </c>
      <c r="D1296" s="9">
        <v>143358260</v>
      </c>
      <c r="E1296" s="3">
        <v>5540246174095</v>
      </c>
      <c r="F1296" s="3" t="str">
        <f>VLOOKUP(E1296,'Catégorie des articles'!$A$2:$E$163,4,FALSE)</f>
        <v>CREMERIE</v>
      </c>
      <c r="G1296" s="23">
        <v>44832</v>
      </c>
      <c r="H1296" s="9">
        <v>70</v>
      </c>
      <c r="I1296" s="25">
        <f>IFERROR(VLOOKUP(A1296,Réception!$A$2:$G$2159,7,FALSE),"0")</f>
        <v>70</v>
      </c>
      <c r="J1296">
        <f t="shared" si="40"/>
        <v>1</v>
      </c>
      <c r="K1296" s="31">
        <f t="shared" si="41"/>
        <v>1</v>
      </c>
    </row>
    <row r="1297" spans="1:11" ht="12" customHeight="1" x14ac:dyDescent="0.2">
      <c r="A1297" t="s">
        <v>1280</v>
      </c>
      <c r="B1297" s="17">
        <v>44824</v>
      </c>
      <c r="C1297" s="6" t="s">
        <v>172</v>
      </c>
      <c r="D1297" s="7">
        <v>143358260</v>
      </c>
      <c r="E1297" s="3">
        <v>5540246175049</v>
      </c>
      <c r="F1297" s="3" t="str">
        <f>VLOOKUP(E1297,'Catégorie des articles'!$A$2:$E$163,4,FALSE)</f>
        <v>CREMERIE</v>
      </c>
      <c r="G1297" s="22">
        <v>44832</v>
      </c>
      <c r="H1297" s="7">
        <v>418</v>
      </c>
      <c r="I1297" s="25">
        <f>IFERROR(VLOOKUP(A1297,Réception!$A$2:$G$2159,7,FALSE),"0")</f>
        <v>418</v>
      </c>
      <c r="J1297">
        <f t="shared" si="40"/>
        <v>1</v>
      </c>
      <c r="K1297" s="31">
        <f t="shared" si="41"/>
        <v>1</v>
      </c>
    </row>
    <row r="1298" spans="1:11" ht="12" customHeight="1" x14ac:dyDescent="0.2">
      <c r="A1298" t="s">
        <v>1281</v>
      </c>
      <c r="B1298" s="18">
        <v>44824</v>
      </c>
      <c r="C1298" s="6" t="s">
        <v>172</v>
      </c>
      <c r="D1298" s="9">
        <v>143358260</v>
      </c>
      <c r="E1298" s="3">
        <v>5540246175050</v>
      </c>
      <c r="F1298" s="3" t="str">
        <f>VLOOKUP(E1298,'Catégorie des articles'!$A$2:$E$163,4,FALSE)</f>
        <v>CREMERIE</v>
      </c>
      <c r="G1298" s="23">
        <v>44832</v>
      </c>
      <c r="H1298" s="9">
        <v>557</v>
      </c>
      <c r="I1298" s="25">
        <f>IFERROR(VLOOKUP(A1298,Réception!$A$2:$G$2159,7,FALSE),"0")</f>
        <v>557</v>
      </c>
      <c r="J1298">
        <f t="shared" si="40"/>
        <v>1</v>
      </c>
      <c r="K1298" s="31">
        <f t="shared" si="41"/>
        <v>1</v>
      </c>
    </row>
    <row r="1299" spans="1:11" ht="12" customHeight="1" x14ac:dyDescent="0.2">
      <c r="A1299" t="s">
        <v>1282</v>
      </c>
      <c r="B1299" s="17">
        <v>44824</v>
      </c>
      <c r="C1299" s="6" t="s">
        <v>172</v>
      </c>
      <c r="D1299" s="7">
        <v>143358260</v>
      </c>
      <c r="E1299" s="3">
        <v>5540246190743</v>
      </c>
      <c r="F1299" s="3" t="str">
        <f>VLOOKUP(E1299,'Catégorie des articles'!$A$2:$E$163,4,FALSE)</f>
        <v>CREMERIE</v>
      </c>
      <c r="G1299" s="22">
        <v>44832</v>
      </c>
      <c r="H1299" s="7">
        <v>140</v>
      </c>
      <c r="I1299" s="25">
        <f>IFERROR(VLOOKUP(A1299,Réception!$A$2:$G$2159,7,FALSE),"0")</f>
        <v>140</v>
      </c>
      <c r="J1299">
        <f t="shared" si="40"/>
        <v>1</v>
      </c>
      <c r="K1299" s="31">
        <f t="shared" si="41"/>
        <v>1</v>
      </c>
    </row>
    <row r="1300" spans="1:11" ht="12" customHeight="1" x14ac:dyDescent="0.2">
      <c r="A1300" t="s">
        <v>1283</v>
      </c>
      <c r="B1300" s="18">
        <v>44824</v>
      </c>
      <c r="C1300" s="6" t="s">
        <v>172</v>
      </c>
      <c r="D1300" s="9">
        <v>143358270</v>
      </c>
      <c r="E1300" s="3">
        <v>5540246195242</v>
      </c>
      <c r="F1300" s="3" t="str">
        <f>VLOOKUP(E1300,'Catégorie des articles'!$A$2:$E$163,4,FALSE)</f>
        <v>MIX LEGUMES</v>
      </c>
      <c r="G1300" s="23">
        <v>44829</v>
      </c>
      <c r="H1300" s="9">
        <v>743</v>
      </c>
      <c r="I1300" s="25">
        <f>IFERROR(VLOOKUP(A1300,Réception!$A$2:$G$2159,7,FALSE),"0")</f>
        <v>743</v>
      </c>
      <c r="J1300">
        <f t="shared" si="40"/>
        <v>1</v>
      </c>
      <c r="K1300" s="31">
        <f t="shared" si="41"/>
        <v>1</v>
      </c>
    </row>
    <row r="1301" spans="1:11" ht="12" customHeight="1" x14ac:dyDescent="0.2">
      <c r="A1301" t="s">
        <v>1284</v>
      </c>
      <c r="B1301" s="17">
        <v>44824</v>
      </c>
      <c r="C1301" s="6" t="s">
        <v>172</v>
      </c>
      <c r="D1301" s="7">
        <v>143358271</v>
      </c>
      <c r="E1301" s="3">
        <v>5540246195241</v>
      </c>
      <c r="F1301" s="3" t="str">
        <f>VLOOKUP(E1301,'Catégorie des articles'!$A$2:$E$163,4,FALSE)</f>
        <v>MIX LEGUMES</v>
      </c>
      <c r="G1301" s="22">
        <v>44833</v>
      </c>
      <c r="H1301" s="7">
        <v>743</v>
      </c>
      <c r="I1301" s="25">
        <f>IFERROR(VLOOKUP(A1301,Réception!$A$2:$G$2159,7,FALSE),"0")</f>
        <v>743</v>
      </c>
      <c r="J1301">
        <f t="shared" si="40"/>
        <v>1</v>
      </c>
      <c r="K1301" s="31">
        <f t="shared" si="41"/>
        <v>1</v>
      </c>
    </row>
    <row r="1302" spans="1:11" ht="12" customHeight="1" x14ac:dyDescent="0.2">
      <c r="A1302" t="s">
        <v>1285</v>
      </c>
      <c r="B1302" s="17">
        <v>44825</v>
      </c>
      <c r="C1302" s="6" t="s">
        <v>172</v>
      </c>
      <c r="D1302" s="7">
        <v>143358274</v>
      </c>
      <c r="E1302" s="3">
        <v>5540246195653</v>
      </c>
      <c r="F1302" s="3" t="str">
        <f>VLOOKUP(E1302,'Catégorie des articles'!$A$2:$E$163,4,FALSE)</f>
        <v>EMBALLAGES</v>
      </c>
      <c r="G1302" s="22">
        <v>44832</v>
      </c>
      <c r="H1302" s="7">
        <v>446</v>
      </c>
      <c r="I1302" s="25">
        <f>IFERROR(VLOOKUP(A1302,Réception!$A$2:$G$2159,7,FALSE),"0")</f>
        <v>404</v>
      </c>
      <c r="J1302">
        <f t="shared" si="40"/>
        <v>0.905829596412556</v>
      </c>
      <c r="K1302" s="31">
        <f t="shared" si="41"/>
        <v>0.905829596412556</v>
      </c>
    </row>
    <row r="1303" spans="1:11" ht="12" customHeight="1" x14ac:dyDescent="0.2">
      <c r="A1303" t="s">
        <v>1286</v>
      </c>
      <c r="B1303" s="18">
        <v>44825</v>
      </c>
      <c r="C1303" s="6" t="s">
        <v>172</v>
      </c>
      <c r="D1303" s="9">
        <v>143358278</v>
      </c>
      <c r="E1303" s="3">
        <v>5540246172539</v>
      </c>
      <c r="F1303" s="3" t="str">
        <f>VLOOKUP(E1303,'Catégorie des articles'!$A$2:$E$163,4,FALSE)</f>
        <v>CREMERIE</v>
      </c>
      <c r="G1303" s="23">
        <v>44829</v>
      </c>
      <c r="H1303" s="9">
        <v>47</v>
      </c>
      <c r="I1303" s="25">
        <f>IFERROR(VLOOKUP(A1303,Réception!$A$2:$G$2159,7,FALSE),"0")</f>
        <v>47</v>
      </c>
      <c r="J1303">
        <f t="shared" si="40"/>
        <v>1</v>
      </c>
      <c r="K1303" s="31">
        <f t="shared" si="41"/>
        <v>1</v>
      </c>
    </row>
    <row r="1304" spans="1:11" ht="12" customHeight="1" x14ac:dyDescent="0.2">
      <c r="A1304" t="s">
        <v>1287</v>
      </c>
      <c r="B1304" s="17">
        <v>44825</v>
      </c>
      <c r="C1304" s="6" t="s">
        <v>172</v>
      </c>
      <c r="D1304" s="7">
        <v>143358278</v>
      </c>
      <c r="E1304" s="3">
        <v>5540246172669</v>
      </c>
      <c r="F1304" s="3" t="str">
        <f>VLOOKUP(E1304,'Catégorie des articles'!$A$2:$E$163,4,FALSE)</f>
        <v>CREMERIE</v>
      </c>
      <c r="G1304" s="22">
        <v>44829</v>
      </c>
      <c r="H1304" s="7">
        <v>279</v>
      </c>
      <c r="I1304" s="25">
        <f>IFERROR(VLOOKUP(A1304,Réception!$A$2:$G$2159,7,FALSE),"0")</f>
        <v>279</v>
      </c>
      <c r="J1304">
        <f t="shared" si="40"/>
        <v>1</v>
      </c>
      <c r="K1304" s="31">
        <f t="shared" si="41"/>
        <v>1</v>
      </c>
    </row>
    <row r="1305" spans="1:11" ht="12" customHeight="1" x14ac:dyDescent="0.2">
      <c r="A1305" t="s">
        <v>1288</v>
      </c>
      <c r="B1305" s="18">
        <v>44825</v>
      </c>
      <c r="C1305" s="6" t="s">
        <v>172</v>
      </c>
      <c r="D1305" s="9">
        <v>143358278</v>
      </c>
      <c r="E1305" s="3">
        <v>5540246172978</v>
      </c>
      <c r="F1305" s="3" t="str">
        <f>VLOOKUP(E1305,'Catégorie des articles'!$A$2:$E$163,4,FALSE)</f>
        <v>CREMERIE</v>
      </c>
      <c r="G1305" s="23">
        <v>44829</v>
      </c>
      <c r="H1305" s="9">
        <v>2506</v>
      </c>
      <c r="I1305" s="25">
        <f>IFERROR(VLOOKUP(A1305,Réception!$A$2:$G$2159,7,FALSE),"0")</f>
        <v>2506</v>
      </c>
      <c r="J1305">
        <f t="shared" si="40"/>
        <v>1</v>
      </c>
      <c r="K1305" s="31">
        <f t="shared" si="41"/>
        <v>1</v>
      </c>
    </row>
    <row r="1306" spans="1:11" ht="12" customHeight="1" x14ac:dyDescent="0.2">
      <c r="A1306" t="s">
        <v>1289</v>
      </c>
      <c r="B1306" s="17">
        <v>44825</v>
      </c>
      <c r="C1306" s="6" t="s">
        <v>172</v>
      </c>
      <c r="D1306" s="7">
        <v>143358278</v>
      </c>
      <c r="E1306" s="3">
        <v>5540246174174</v>
      </c>
      <c r="F1306" s="3" t="str">
        <f>VLOOKUP(E1306,'Catégorie des articles'!$A$2:$E$163,4,FALSE)</f>
        <v>CREMERIE</v>
      </c>
      <c r="G1306" s="22">
        <v>44829</v>
      </c>
      <c r="H1306" s="7">
        <v>464</v>
      </c>
      <c r="I1306" s="25">
        <f>IFERROR(VLOOKUP(A1306,Réception!$A$2:$G$2159,7,FALSE),"0")</f>
        <v>464</v>
      </c>
      <c r="J1306">
        <f t="shared" si="40"/>
        <v>1</v>
      </c>
      <c r="K1306" s="31">
        <f t="shared" si="41"/>
        <v>1</v>
      </c>
    </row>
    <row r="1307" spans="1:11" ht="12" customHeight="1" x14ac:dyDescent="0.2">
      <c r="A1307" t="s">
        <v>1290</v>
      </c>
      <c r="B1307" s="17">
        <v>44825</v>
      </c>
      <c r="C1307" s="6" t="s">
        <v>172</v>
      </c>
      <c r="D1307" s="7">
        <v>143358278</v>
      </c>
      <c r="E1307" s="3">
        <v>5540246176699</v>
      </c>
      <c r="F1307" s="3" t="str">
        <f>VLOOKUP(E1307,'Catégorie des articles'!$A$2:$E$163,4,FALSE)</f>
        <v>CREMERIE</v>
      </c>
      <c r="G1307" s="22">
        <v>44829</v>
      </c>
      <c r="H1307" s="7">
        <v>12528</v>
      </c>
      <c r="I1307" s="25">
        <f>IFERROR(VLOOKUP(A1307,Réception!$A$2:$G$2159,7,FALSE),"0")</f>
        <v>10440</v>
      </c>
      <c r="J1307">
        <f t="shared" si="40"/>
        <v>0.83333333333333337</v>
      </c>
      <c r="K1307" s="31">
        <f t="shared" si="41"/>
        <v>0.83333333333333337</v>
      </c>
    </row>
    <row r="1308" spans="1:11" ht="12" customHeight="1" x14ac:dyDescent="0.2">
      <c r="A1308" t="s">
        <v>1291</v>
      </c>
      <c r="B1308" s="18">
        <v>44825</v>
      </c>
      <c r="C1308" s="6" t="s">
        <v>172</v>
      </c>
      <c r="D1308" s="9">
        <v>143358278</v>
      </c>
      <c r="E1308" s="3">
        <v>5540246188175</v>
      </c>
      <c r="F1308" s="3" t="str">
        <f>VLOOKUP(E1308,'Catégorie des articles'!$A$2:$E$163,4,FALSE)</f>
        <v>CREMERIE</v>
      </c>
      <c r="G1308" s="23">
        <v>44829</v>
      </c>
      <c r="H1308" s="9">
        <v>116</v>
      </c>
      <c r="I1308" s="25">
        <f>IFERROR(VLOOKUP(A1308,Réception!$A$2:$G$2159,7,FALSE),"0")</f>
        <v>116</v>
      </c>
      <c r="J1308">
        <f t="shared" si="40"/>
        <v>1</v>
      </c>
      <c r="K1308" s="31">
        <f t="shared" si="41"/>
        <v>1</v>
      </c>
    </row>
    <row r="1309" spans="1:11" ht="12" customHeight="1" x14ac:dyDescent="0.2">
      <c r="A1309" t="s">
        <v>1292</v>
      </c>
      <c r="B1309" s="18">
        <v>44825</v>
      </c>
      <c r="C1309" s="6" t="s">
        <v>172</v>
      </c>
      <c r="D1309" s="9">
        <v>143358278</v>
      </c>
      <c r="E1309" s="3">
        <v>5540246192102</v>
      </c>
      <c r="F1309" s="3" t="str">
        <f>VLOOKUP(E1309,'Catégorie des articles'!$A$2:$E$163,4,FALSE)</f>
        <v>CREMERIE</v>
      </c>
      <c r="G1309" s="23">
        <v>44829</v>
      </c>
      <c r="H1309" s="9">
        <v>4009</v>
      </c>
      <c r="I1309" s="25">
        <f>IFERROR(VLOOKUP(A1309,Réception!$A$2:$G$2159,7,FALSE),"0")</f>
        <v>4009</v>
      </c>
      <c r="J1309">
        <f t="shared" si="40"/>
        <v>1</v>
      </c>
      <c r="K1309" s="31">
        <f t="shared" si="41"/>
        <v>1</v>
      </c>
    </row>
    <row r="1310" spans="1:11" ht="12" customHeight="1" x14ac:dyDescent="0.2">
      <c r="A1310" t="s">
        <v>1293</v>
      </c>
      <c r="B1310" s="18">
        <v>44825</v>
      </c>
      <c r="C1310" s="6" t="s">
        <v>172</v>
      </c>
      <c r="D1310" s="9">
        <v>143358280</v>
      </c>
      <c r="E1310" s="3">
        <v>5540246176294</v>
      </c>
      <c r="F1310" s="3" t="str">
        <f>VLOOKUP(E1310,'Catégorie des articles'!$A$2:$E$163,4,FALSE)</f>
        <v>CREMERIE</v>
      </c>
      <c r="G1310" s="23">
        <v>44829</v>
      </c>
      <c r="H1310" s="9">
        <v>1485</v>
      </c>
      <c r="I1310" s="25">
        <f>IFERROR(VLOOKUP(A1310,Réception!$A$2:$G$2159,7,FALSE),"0")</f>
        <v>1485</v>
      </c>
      <c r="J1310">
        <f t="shared" si="40"/>
        <v>1</v>
      </c>
      <c r="K1310" s="31">
        <f t="shared" si="41"/>
        <v>1</v>
      </c>
    </row>
    <row r="1311" spans="1:11" ht="12" customHeight="1" x14ac:dyDescent="0.2">
      <c r="A1311" t="s">
        <v>1294</v>
      </c>
      <c r="B1311" s="17">
        <v>44825</v>
      </c>
      <c r="C1311" s="6" t="s">
        <v>172</v>
      </c>
      <c r="D1311" s="7">
        <v>143358280</v>
      </c>
      <c r="E1311" s="3">
        <v>5540246176295</v>
      </c>
      <c r="F1311" s="3" t="str">
        <f>VLOOKUP(E1311,'Catégorie des articles'!$A$2:$E$163,4,FALSE)</f>
        <v>CREMERIE</v>
      </c>
      <c r="G1311" s="22">
        <v>44829</v>
      </c>
      <c r="H1311" s="7">
        <v>4455</v>
      </c>
      <c r="I1311" s="25">
        <f>IFERROR(VLOOKUP(A1311,Réception!$A$2:$G$2159,7,FALSE),"0")</f>
        <v>4455</v>
      </c>
      <c r="J1311">
        <f t="shared" si="40"/>
        <v>1</v>
      </c>
      <c r="K1311" s="31">
        <f t="shared" si="41"/>
        <v>1</v>
      </c>
    </row>
    <row r="1312" spans="1:11" ht="12" customHeight="1" x14ac:dyDescent="0.2">
      <c r="A1312" t="s">
        <v>1295</v>
      </c>
      <c r="B1312" s="17">
        <v>44825</v>
      </c>
      <c r="C1312" s="6" t="s">
        <v>172</v>
      </c>
      <c r="D1312" s="7">
        <v>143358280</v>
      </c>
      <c r="E1312" s="3">
        <v>5540246187987</v>
      </c>
      <c r="F1312" s="3" t="str">
        <f>VLOOKUP(E1312,'Catégorie des articles'!$A$2:$E$163,4,FALSE)</f>
        <v>CREMERIE</v>
      </c>
      <c r="G1312" s="22">
        <v>44829</v>
      </c>
      <c r="H1312" s="7">
        <v>6682</v>
      </c>
      <c r="I1312" s="25">
        <f>IFERROR(VLOOKUP(A1312,Réception!$A$2:$G$2159,7,FALSE),"0")</f>
        <v>6682</v>
      </c>
      <c r="J1312">
        <f t="shared" si="40"/>
        <v>1</v>
      </c>
      <c r="K1312" s="31">
        <f t="shared" si="41"/>
        <v>1</v>
      </c>
    </row>
    <row r="1313" spans="1:11" ht="12" customHeight="1" x14ac:dyDescent="0.2">
      <c r="A1313" t="s">
        <v>1296</v>
      </c>
      <c r="B1313" s="18">
        <v>44825</v>
      </c>
      <c r="C1313" s="6" t="s">
        <v>172</v>
      </c>
      <c r="D1313" s="9">
        <v>143358280</v>
      </c>
      <c r="E1313" s="3">
        <v>5540246188200</v>
      </c>
      <c r="F1313" s="3" t="str">
        <f>VLOOKUP(E1313,'Catégorie des articles'!$A$2:$E$163,4,FALSE)</f>
        <v>CREMERIE</v>
      </c>
      <c r="G1313" s="23">
        <v>44829</v>
      </c>
      <c r="H1313" s="9">
        <v>1485</v>
      </c>
      <c r="I1313" s="25">
        <f>IFERROR(VLOOKUP(A1313,Réception!$A$2:$G$2159,7,FALSE),"0")</f>
        <v>1485</v>
      </c>
      <c r="J1313">
        <f t="shared" si="40"/>
        <v>1</v>
      </c>
      <c r="K1313" s="31">
        <f t="shared" si="41"/>
        <v>1</v>
      </c>
    </row>
    <row r="1314" spans="1:11" ht="12" customHeight="1" x14ac:dyDescent="0.2">
      <c r="A1314" t="s">
        <v>1297</v>
      </c>
      <c r="B1314" s="18">
        <v>44825</v>
      </c>
      <c r="C1314" s="6" t="s">
        <v>172</v>
      </c>
      <c r="D1314" s="9">
        <v>143358291</v>
      </c>
      <c r="E1314" s="3">
        <v>5540246171759</v>
      </c>
      <c r="F1314" s="3" t="str">
        <f>VLOOKUP(E1314,'Catégorie des articles'!$A$2:$E$163,4,FALSE)</f>
        <v>MIX LEGUMES</v>
      </c>
      <c r="G1314" s="23">
        <v>44829</v>
      </c>
      <c r="H1314" s="9">
        <v>5012</v>
      </c>
      <c r="I1314" s="25">
        <f>IFERROR(VLOOKUP(A1314,Réception!$A$2:$G$2159,7,FALSE),"0")</f>
        <v>5012</v>
      </c>
      <c r="J1314">
        <f t="shared" si="40"/>
        <v>1</v>
      </c>
      <c r="K1314" s="31">
        <f t="shared" si="41"/>
        <v>1</v>
      </c>
    </row>
    <row r="1315" spans="1:11" ht="12" customHeight="1" x14ac:dyDescent="0.2">
      <c r="A1315" t="s">
        <v>1298</v>
      </c>
      <c r="B1315" s="17">
        <v>44825</v>
      </c>
      <c r="C1315" s="6" t="s">
        <v>172</v>
      </c>
      <c r="D1315" s="7">
        <v>143358291</v>
      </c>
      <c r="E1315" s="3">
        <v>5540246177133</v>
      </c>
      <c r="F1315" s="3" t="str">
        <f>VLOOKUP(E1315,'Catégorie des articles'!$A$2:$E$163,4,FALSE)</f>
        <v>MIX LEGUMES</v>
      </c>
      <c r="G1315" s="22">
        <v>44829</v>
      </c>
      <c r="H1315" s="7">
        <v>5012</v>
      </c>
      <c r="I1315" s="25">
        <f>IFERROR(VLOOKUP(A1315,Réception!$A$2:$G$2159,7,FALSE),"0")</f>
        <v>5012</v>
      </c>
      <c r="J1315">
        <f t="shared" si="40"/>
        <v>1</v>
      </c>
      <c r="K1315" s="31">
        <f t="shared" si="41"/>
        <v>1</v>
      </c>
    </row>
    <row r="1316" spans="1:11" ht="12" customHeight="1" x14ac:dyDescent="0.2">
      <c r="A1316" t="s">
        <v>1299</v>
      </c>
      <c r="B1316" s="18">
        <v>44825</v>
      </c>
      <c r="C1316" s="6" t="s">
        <v>172</v>
      </c>
      <c r="D1316" s="9">
        <v>143358291</v>
      </c>
      <c r="E1316" s="3">
        <v>5540246192148</v>
      </c>
      <c r="F1316" s="3" t="str">
        <f>VLOOKUP(E1316,'Catégorie des articles'!$A$2:$E$163,4,FALSE)</f>
        <v>MIX LEGUMES</v>
      </c>
      <c r="G1316" s="23">
        <v>44829</v>
      </c>
      <c r="H1316" s="9">
        <v>15312</v>
      </c>
      <c r="I1316" s="25">
        <f>IFERROR(VLOOKUP(A1316,Réception!$A$2:$G$2159,7,FALSE),"0")</f>
        <v>15312</v>
      </c>
      <c r="J1316">
        <f t="shared" si="40"/>
        <v>1</v>
      </c>
      <c r="K1316" s="31">
        <f t="shared" si="41"/>
        <v>1</v>
      </c>
    </row>
    <row r="1317" spans="1:11" ht="12" customHeight="1" x14ac:dyDescent="0.2">
      <c r="A1317" t="s">
        <v>1300</v>
      </c>
      <c r="B1317" s="17">
        <v>44825</v>
      </c>
      <c r="C1317" s="6" t="s">
        <v>172</v>
      </c>
      <c r="D1317" s="7">
        <v>143358291</v>
      </c>
      <c r="E1317" s="3">
        <v>5540246192518</v>
      </c>
      <c r="F1317" s="3" t="str">
        <f>VLOOKUP(E1317,'Catégorie des articles'!$A$2:$E$163,4,FALSE)</f>
        <v>MIX LEGUMES</v>
      </c>
      <c r="G1317" s="22">
        <v>44829</v>
      </c>
      <c r="H1317" s="7">
        <v>4385</v>
      </c>
      <c r="I1317" s="25">
        <f>IFERROR(VLOOKUP(A1317,Réception!$A$2:$G$2159,7,FALSE),"0")</f>
        <v>4385</v>
      </c>
      <c r="J1317">
        <f t="shared" si="40"/>
        <v>1</v>
      </c>
      <c r="K1317" s="31">
        <f t="shared" si="41"/>
        <v>1</v>
      </c>
    </row>
    <row r="1318" spans="1:11" ht="12" customHeight="1" x14ac:dyDescent="0.2">
      <c r="A1318" t="s">
        <v>1301</v>
      </c>
      <c r="B1318" s="17">
        <v>44825</v>
      </c>
      <c r="C1318" s="6" t="s">
        <v>172</v>
      </c>
      <c r="D1318" s="7">
        <v>143358293</v>
      </c>
      <c r="E1318" s="3">
        <v>5540246177133</v>
      </c>
      <c r="F1318" s="3" t="str">
        <f>VLOOKUP(E1318,'Catégorie des articles'!$A$2:$E$163,4,FALSE)</f>
        <v>MIX LEGUMES</v>
      </c>
      <c r="G1318" s="22">
        <v>44833</v>
      </c>
      <c r="H1318" s="7">
        <v>4455</v>
      </c>
      <c r="I1318" s="25">
        <f>IFERROR(VLOOKUP(A1318,Réception!$A$2:$G$2159,7,FALSE),"0")</f>
        <v>4455</v>
      </c>
      <c r="J1318">
        <f t="shared" si="40"/>
        <v>1</v>
      </c>
      <c r="K1318" s="31">
        <f t="shared" si="41"/>
        <v>1</v>
      </c>
    </row>
    <row r="1319" spans="1:11" ht="12" customHeight="1" x14ac:dyDescent="0.2">
      <c r="A1319" t="s">
        <v>1302</v>
      </c>
      <c r="B1319" s="18">
        <v>44825</v>
      </c>
      <c r="C1319" s="6" t="s">
        <v>172</v>
      </c>
      <c r="D1319" s="9">
        <v>143358293</v>
      </c>
      <c r="E1319" s="3">
        <v>5540246192148</v>
      </c>
      <c r="F1319" s="3" t="str">
        <f>VLOOKUP(E1319,'Catégorie des articles'!$A$2:$E$163,4,FALSE)</f>
        <v>MIX LEGUMES</v>
      </c>
      <c r="G1319" s="23">
        <v>44833</v>
      </c>
      <c r="H1319" s="9">
        <v>30624</v>
      </c>
      <c r="I1319" s="25">
        <f>IFERROR(VLOOKUP(A1319,Réception!$A$2:$G$2159,7,FALSE),"0")</f>
        <v>30624</v>
      </c>
      <c r="J1319">
        <f t="shared" si="40"/>
        <v>1</v>
      </c>
      <c r="K1319" s="31">
        <f t="shared" si="41"/>
        <v>1</v>
      </c>
    </row>
    <row r="1320" spans="1:11" ht="12" customHeight="1" x14ac:dyDescent="0.2">
      <c r="A1320" t="s">
        <v>1303</v>
      </c>
      <c r="B1320" s="17">
        <v>44825</v>
      </c>
      <c r="C1320" s="6" t="s">
        <v>172</v>
      </c>
      <c r="D1320" s="7">
        <v>143358293</v>
      </c>
      <c r="E1320" s="3">
        <v>5540246192518</v>
      </c>
      <c r="F1320" s="3" t="str">
        <f>VLOOKUP(E1320,'Catégorie des articles'!$A$2:$E$163,4,FALSE)</f>
        <v>MIX LEGUMES</v>
      </c>
      <c r="G1320" s="22">
        <v>44833</v>
      </c>
      <c r="H1320" s="7">
        <v>2088</v>
      </c>
      <c r="I1320" s="25">
        <f>IFERROR(VLOOKUP(A1320,Réception!$A$2:$G$2159,7,FALSE),"0")</f>
        <v>2088</v>
      </c>
      <c r="J1320">
        <f t="shared" si="40"/>
        <v>1</v>
      </c>
      <c r="K1320" s="31">
        <f t="shared" si="41"/>
        <v>1</v>
      </c>
    </row>
    <row r="1321" spans="1:11" ht="12" customHeight="1" x14ac:dyDescent="0.2">
      <c r="A1321" t="s">
        <v>1304</v>
      </c>
      <c r="B1321" s="18">
        <v>44826</v>
      </c>
      <c r="C1321" s="6" t="s">
        <v>172</v>
      </c>
      <c r="D1321" s="9">
        <v>143358304</v>
      </c>
      <c r="E1321" s="3">
        <v>5540246176294</v>
      </c>
      <c r="F1321" s="3" t="str">
        <f>VLOOKUP(E1321,'Catégorie des articles'!$A$2:$E$163,4,FALSE)</f>
        <v>CREMERIE</v>
      </c>
      <c r="G1321" s="23">
        <v>44830</v>
      </c>
      <c r="H1321" s="9">
        <v>743</v>
      </c>
      <c r="I1321" s="25">
        <f>IFERROR(VLOOKUP(A1321,Réception!$A$2:$G$2159,7,FALSE),"0")</f>
        <v>743</v>
      </c>
      <c r="J1321">
        <f t="shared" si="40"/>
        <v>1</v>
      </c>
      <c r="K1321" s="31">
        <f t="shared" si="41"/>
        <v>1</v>
      </c>
    </row>
    <row r="1322" spans="1:11" ht="12" customHeight="1" x14ac:dyDescent="0.2">
      <c r="A1322" t="s">
        <v>1305</v>
      </c>
      <c r="B1322" s="17">
        <v>44826</v>
      </c>
      <c r="C1322" s="6" t="s">
        <v>172</v>
      </c>
      <c r="D1322" s="7">
        <v>143358304</v>
      </c>
      <c r="E1322" s="3">
        <v>5540246176295</v>
      </c>
      <c r="F1322" s="3" t="str">
        <f>VLOOKUP(E1322,'Catégorie des articles'!$A$2:$E$163,4,FALSE)</f>
        <v>CREMERIE</v>
      </c>
      <c r="G1322" s="22">
        <v>44830</v>
      </c>
      <c r="H1322" s="7">
        <v>4455</v>
      </c>
      <c r="I1322" s="25">
        <f>IFERROR(VLOOKUP(A1322,Réception!$A$2:$G$2159,7,FALSE),"0")</f>
        <v>4455</v>
      </c>
      <c r="J1322">
        <f t="shared" si="40"/>
        <v>1</v>
      </c>
      <c r="K1322" s="31">
        <f t="shared" si="41"/>
        <v>1</v>
      </c>
    </row>
    <row r="1323" spans="1:11" ht="12" customHeight="1" x14ac:dyDescent="0.2">
      <c r="A1323" t="s">
        <v>1306</v>
      </c>
      <c r="B1323" s="17">
        <v>44826</v>
      </c>
      <c r="C1323" s="6" t="s">
        <v>172</v>
      </c>
      <c r="D1323" s="7">
        <v>143358305</v>
      </c>
      <c r="E1323" s="3">
        <v>5540246172669</v>
      </c>
      <c r="F1323" s="3" t="str">
        <f>VLOOKUP(E1323,'Catégorie des articles'!$A$2:$E$163,4,FALSE)</f>
        <v>CREMERIE</v>
      </c>
      <c r="G1323" s="22">
        <v>44830</v>
      </c>
      <c r="H1323" s="7">
        <v>279</v>
      </c>
      <c r="I1323" s="25">
        <f>IFERROR(VLOOKUP(A1323,Réception!$A$2:$G$2159,7,FALSE),"0")</f>
        <v>279</v>
      </c>
      <c r="J1323">
        <f t="shared" si="40"/>
        <v>1</v>
      </c>
      <c r="K1323" s="31">
        <f t="shared" si="41"/>
        <v>1</v>
      </c>
    </row>
    <row r="1324" spans="1:11" ht="12" customHeight="1" x14ac:dyDescent="0.2">
      <c r="A1324" t="s">
        <v>1307</v>
      </c>
      <c r="B1324" s="17">
        <v>44826</v>
      </c>
      <c r="C1324" s="6" t="s">
        <v>172</v>
      </c>
      <c r="D1324" s="7">
        <v>143358305</v>
      </c>
      <c r="E1324" s="3">
        <v>5540246174174</v>
      </c>
      <c r="F1324" s="3" t="str">
        <f>VLOOKUP(E1324,'Catégorie des articles'!$A$2:$E$163,4,FALSE)</f>
        <v>CREMERIE</v>
      </c>
      <c r="G1324" s="22">
        <v>44830</v>
      </c>
      <c r="H1324" s="7">
        <v>464</v>
      </c>
      <c r="I1324" s="25">
        <f>IFERROR(VLOOKUP(A1324,Réception!$A$2:$G$2159,7,FALSE),"0")</f>
        <v>464</v>
      </c>
      <c r="J1324">
        <f t="shared" si="40"/>
        <v>1</v>
      </c>
      <c r="K1324" s="31">
        <f t="shared" si="41"/>
        <v>1</v>
      </c>
    </row>
    <row r="1325" spans="1:11" ht="12" customHeight="1" x14ac:dyDescent="0.2">
      <c r="A1325" t="s">
        <v>1308</v>
      </c>
      <c r="B1325" s="18">
        <v>44826</v>
      </c>
      <c r="C1325" s="6" t="s">
        <v>172</v>
      </c>
      <c r="D1325" s="9">
        <v>143358305</v>
      </c>
      <c r="E1325" s="3">
        <v>5540246188175</v>
      </c>
      <c r="F1325" s="3" t="str">
        <f>VLOOKUP(E1325,'Catégorie des articles'!$A$2:$E$163,4,FALSE)</f>
        <v>CREMERIE</v>
      </c>
      <c r="G1325" s="23">
        <v>44830</v>
      </c>
      <c r="H1325" s="9">
        <v>232</v>
      </c>
      <c r="I1325" s="25">
        <f>IFERROR(VLOOKUP(A1325,Réception!$A$2:$G$2159,7,FALSE),"0")</f>
        <v>232</v>
      </c>
      <c r="J1325">
        <f t="shared" si="40"/>
        <v>1</v>
      </c>
      <c r="K1325" s="31">
        <f t="shared" si="41"/>
        <v>1</v>
      </c>
    </row>
    <row r="1326" spans="1:11" ht="12" customHeight="1" x14ac:dyDescent="0.2">
      <c r="A1326" t="s">
        <v>1309</v>
      </c>
      <c r="B1326" s="18">
        <v>44826</v>
      </c>
      <c r="C1326" s="6" t="s">
        <v>172</v>
      </c>
      <c r="D1326" s="9">
        <v>143358306</v>
      </c>
      <c r="E1326" s="3">
        <v>5540246185429</v>
      </c>
      <c r="F1326" s="3" t="str">
        <f>VLOOKUP(E1326,'Catégorie des articles'!$A$2:$E$163,4,FALSE)</f>
        <v>CREMERIE</v>
      </c>
      <c r="G1326" s="23">
        <v>44832</v>
      </c>
      <c r="H1326" s="9">
        <v>140</v>
      </c>
      <c r="I1326" s="25">
        <f>IFERROR(VLOOKUP(A1326,Réception!$A$2:$G$2159,7,FALSE),"0")</f>
        <v>140</v>
      </c>
      <c r="J1326">
        <f t="shared" si="40"/>
        <v>1</v>
      </c>
      <c r="K1326" s="31">
        <f t="shared" si="41"/>
        <v>1</v>
      </c>
    </row>
    <row r="1327" spans="1:11" ht="12" customHeight="1" x14ac:dyDescent="0.2">
      <c r="A1327" t="s">
        <v>1310</v>
      </c>
      <c r="B1327" s="17">
        <v>44826</v>
      </c>
      <c r="C1327" s="6" t="s">
        <v>172</v>
      </c>
      <c r="D1327" s="7">
        <v>143358306</v>
      </c>
      <c r="E1327" s="3">
        <v>5540246185562</v>
      </c>
      <c r="F1327" s="3" t="str">
        <f>VLOOKUP(E1327,'Catégorie des articles'!$A$2:$E$163,4,FALSE)</f>
        <v>CREMERIE</v>
      </c>
      <c r="G1327" s="22">
        <v>44832</v>
      </c>
      <c r="H1327" s="7">
        <v>168</v>
      </c>
      <c r="I1327" s="25">
        <f>IFERROR(VLOOKUP(A1327,Réception!$A$2:$G$2159,7,FALSE),"0")</f>
        <v>168</v>
      </c>
      <c r="J1327">
        <f t="shared" si="40"/>
        <v>1</v>
      </c>
      <c r="K1327" s="31">
        <f t="shared" si="41"/>
        <v>1</v>
      </c>
    </row>
    <row r="1328" spans="1:11" ht="12" customHeight="1" x14ac:dyDescent="0.2">
      <c r="A1328" t="s">
        <v>1311</v>
      </c>
      <c r="B1328" s="18">
        <v>44826</v>
      </c>
      <c r="C1328" s="6" t="s">
        <v>172</v>
      </c>
      <c r="D1328" s="9">
        <v>143358306</v>
      </c>
      <c r="E1328" s="3">
        <v>5540246186325</v>
      </c>
      <c r="F1328" s="3" t="str">
        <f>VLOOKUP(E1328,'Catégorie des articles'!$A$2:$E$163,4,FALSE)</f>
        <v>CREMERIE</v>
      </c>
      <c r="G1328" s="23">
        <v>44832</v>
      </c>
      <c r="H1328" s="9">
        <v>279</v>
      </c>
      <c r="I1328" s="25">
        <f>IFERROR(VLOOKUP(A1328,Réception!$A$2:$G$2159,7,FALSE),"0")</f>
        <v>279</v>
      </c>
      <c r="J1328">
        <f t="shared" si="40"/>
        <v>1</v>
      </c>
      <c r="K1328" s="31">
        <f t="shared" si="41"/>
        <v>1</v>
      </c>
    </row>
    <row r="1329" spans="1:11" ht="12" customHeight="1" x14ac:dyDescent="0.2">
      <c r="A1329" t="s">
        <v>2632</v>
      </c>
      <c r="B1329" s="17">
        <v>44826</v>
      </c>
      <c r="C1329" s="6" t="s">
        <v>174</v>
      </c>
      <c r="D1329" s="7">
        <v>143358315</v>
      </c>
      <c r="E1329" s="3">
        <v>5540246194478</v>
      </c>
      <c r="F1329" s="3" t="str">
        <f>VLOOKUP(E1329,'Catégorie des articles'!$A$2:$E$163,4,FALSE)</f>
        <v>EMBALLAGES</v>
      </c>
      <c r="G1329" s="22">
        <v>44868</v>
      </c>
      <c r="H1329" s="7">
        <v>98</v>
      </c>
      <c r="I1329" s="25" t="str">
        <f>IFERROR(VLOOKUP(A1329,Réception!$A$2:$G$2159,7,FALSE),"0")</f>
        <v>0</v>
      </c>
      <c r="J1329">
        <f t="shared" si="40"/>
        <v>0</v>
      </c>
      <c r="K1329" s="31">
        <f t="shared" si="41"/>
        <v>0</v>
      </c>
    </row>
    <row r="1330" spans="1:11" ht="12" customHeight="1" x14ac:dyDescent="0.2">
      <c r="A1330" t="s">
        <v>1312</v>
      </c>
      <c r="B1330" s="18">
        <v>44829</v>
      </c>
      <c r="C1330" s="6" t="s">
        <v>172</v>
      </c>
      <c r="D1330" s="9">
        <v>143368339</v>
      </c>
      <c r="E1330" s="3">
        <v>5540246176294</v>
      </c>
      <c r="F1330" s="3" t="str">
        <f>VLOOKUP(E1330,'Catégorie des articles'!$A$2:$E$163,4,FALSE)</f>
        <v>CREMERIE</v>
      </c>
      <c r="G1330" s="23">
        <v>44831</v>
      </c>
      <c r="H1330" s="9">
        <v>743</v>
      </c>
      <c r="I1330" s="25">
        <f>IFERROR(VLOOKUP(A1330,Réception!$A$2:$G$2159,7,FALSE),"0")</f>
        <v>706</v>
      </c>
      <c r="J1330">
        <f t="shared" si="40"/>
        <v>0.95020188425302832</v>
      </c>
      <c r="K1330" s="31">
        <f t="shared" si="41"/>
        <v>0.95020188425302832</v>
      </c>
    </row>
    <row r="1331" spans="1:11" ht="12" customHeight="1" x14ac:dyDescent="0.2">
      <c r="A1331" t="s">
        <v>1313</v>
      </c>
      <c r="B1331" s="18">
        <v>44829</v>
      </c>
      <c r="C1331" s="6" t="s">
        <v>172</v>
      </c>
      <c r="D1331" s="9">
        <v>143368339</v>
      </c>
      <c r="E1331" s="3">
        <v>5540246188200</v>
      </c>
      <c r="F1331" s="3" t="str">
        <f>VLOOKUP(E1331,'Catégorie des articles'!$A$2:$E$163,4,FALSE)</f>
        <v>CREMERIE</v>
      </c>
      <c r="G1331" s="23">
        <v>44831</v>
      </c>
      <c r="H1331" s="9">
        <v>743</v>
      </c>
      <c r="I1331" s="25">
        <f>IFERROR(VLOOKUP(A1331,Réception!$A$2:$G$2159,7,FALSE),"0")</f>
        <v>743</v>
      </c>
      <c r="J1331">
        <f t="shared" si="40"/>
        <v>1</v>
      </c>
      <c r="K1331" s="31">
        <f t="shared" si="41"/>
        <v>1</v>
      </c>
    </row>
    <row r="1332" spans="1:11" ht="12" customHeight="1" x14ac:dyDescent="0.2">
      <c r="A1332" t="s">
        <v>1314</v>
      </c>
      <c r="B1332" s="17">
        <v>44829</v>
      </c>
      <c r="C1332" s="6" t="s">
        <v>172</v>
      </c>
      <c r="D1332" s="7">
        <v>143368342</v>
      </c>
      <c r="E1332" s="3">
        <v>5540246172978</v>
      </c>
      <c r="F1332" s="3" t="str">
        <f>VLOOKUP(E1332,'Catégorie des articles'!$A$2:$E$163,4,FALSE)</f>
        <v>CREMERIE</v>
      </c>
      <c r="G1332" s="22">
        <v>44831</v>
      </c>
      <c r="H1332" s="7">
        <v>836</v>
      </c>
      <c r="I1332" s="25">
        <f>IFERROR(VLOOKUP(A1332,Réception!$A$2:$G$2159,7,FALSE),"0")</f>
        <v>836</v>
      </c>
      <c r="J1332">
        <f t="shared" si="40"/>
        <v>1</v>
      </c>
      <c r="K1332" s="31">
        <f t="shared" si="41"/>
        <v>1</v>
      </c>
    </row>
    <row r="1333" spans="1:11" ht="12" customHeight="1" x14ac:dyDescent="0.2">
      <c r="A1333" t="s">
        <v>2309</v>
      </c>
      <c r="B1333" s="18">
        <v>44829</v>
      </c>
      <c r="C1333" s="6" t="s">
        <v>173</v>
      </c>
      <c r="D1333" s="9">
        <v>143368355</v>
      </c>
      <c r="E1333" s="3">
        <v>5540246182684</v>
      </c>
      <c r="F1333" s="3" t="str">
        <f>VLOOKUP(E1333,'Catégorie des articles'!$A$2:$E$163,4,FALSE)</f>
        <v>BOULANGERIE</v>
      </c>
      <c r="G1333" s="23">
        <v>44843</v>
      </c>
      <c r="H1333" s="9">
        <v>140</v>
      </c>
      <c r="I1333" s="25">
        <f>IFERROR(VLOOKUP(A1333,Réception!$A$2:$G$2159,7,FALSE),"0")</f>
        <v>140</v>
      </c>
      <c r="J1333">
        <f t="shared" si="40"/>
        <v>1</v>
      </c>
      <c r="K1333" s="31">
        <f t="shared" si="41"/>
        <v>1</v>
      </c>
    </row>
    <row r="1334" spans="1:11" ht="12" customHeight="1" x14ac:dyDescent="0.2">
      <c r="A1334" t="s">
        <v>2310</v>
      </c>
      <c r="B1334" s="18">
        <v>44829</v>
      </c>
      <c r="C1334" s="6" t="s">
        <v>173</v>
      </c>
      <c r="D1334" s="9">
        <v>143368355</v>
      </c>
      <c r="E1334" s="3">
        <v>5540246194467</v>
      </c>
      <c r="F1334" s="3" t="str">
        <f>VLOOKUP(E1334,'Catégorie des articles'!$A$2:$E$163,4,FALSE)</f>
        <v>BOULANGERIE</v>
      </c>
      <c r="G1334" s="23">
        <v>44843</v>
      </c>
      <c r="H1334" s="9">
        <v>21382</v>
      </c>
      <c r="I1334" s="25">
        <f>IFERROR(VLOOKUP(A1334,Réception!$A$2:$G$2159,7,FALSE),"0")</f>
        <v>21382</v>
      </c>
      <c r="J1334">
        <f t="shared" si="40"/>
        <v>1</v>
      </c>
      <c r="K1334" s="31">
        <f t="shared" si="41"/>
        <v>1</v>
      </c>
    </row>
    <row r="1335" spans="1:11" ht="12" customHeight="1" x14ac:dyDescent="0.2">
      <c r="A1335" t="s">
        <v>2311</v>
      </c>
      <c r="B1335" s="17">
        <v>44829</v>
      </c>
      <c r="C1335" s="6" t="s">
        <v>173</v>
      </c>
      <c r="D1335" s="7">
        <v>143368361</v>
      </c>
      <c r="E1335" s="3">
        <v>5540246194632</v>
      </c>
      <c r="F1335" s="3" t="str">
        <f>VLOOKUP(E1335,'Catégorie des articles'!$A$2:$E$163,4,FALSE)</f>
        <v>BOULANGERIE</v>
      </c>
      <c r="G1335" s="22">
        <v>44840</v>
      </c>
      <c r="H1335" s="7">
        <v>1170</v>
      </c>
      <c r="I1335" s="25">
        <f>IFERROR(VLOOKUP(A1335,Réception!$A$2:$G$2159,7,FALSE),"0")</f>
        <v>1170</v>
      </c>
      <c r="J1335">
        <f t="shared" si="40"/>
        <v>1</v>
      </c>
      <c r="K1335" s="31">
        <f t="shared" si="41"/>
        <v>1</v>
      </c>
    </row>
    <row r="1336" spans="1:11" ht="12" customHeight="1" x14ac:dyDescent="0.2">
      <c r="A1336" t="s">
        <v>2312</v>
      </c>
      <c r="B1336" s="18">
        <v>44829</v>
      </c>
      <c r="C1336" s="6" t="s">
        <v>173</v>
      </c>
      <c r="D1336" s="9">
        <v>143368362</v>
      </c>
      <c r="E1336" s="3">
        <v>5540246183130</v>
      </c>
      <c r="F1336" s="3" t="str">
        <f>VLOOKUP(E1336,'Catégorie des articles'!$A$2:$E$163,4,FALSE)</f>
        <v>MIX LEGUMES</v>
      </c>
      <c r="G1336" s="23">
        <v>44839</v>
      </c>
      <c r="H1336" s="9">
        <v>1692</v>
      </c>
      <c r="I1336" s="25">
        <f>IFERROR(VLOOKUP(A1336,Réception!$A$2:$G$2159,7,FALSE),"0")</f>
        <v>1692</v>
      </c>
      <c r="J1336">
        <f t="shared" si="40"/>
        <v>1</v>
      </c>
      <c r="K1336" s="31">
        <f t="shared" si="41"/>
        <v>1</v>
      </c>
    </row>
    <row r="1337" spans="1:11" ht="12" customHeight="1" x14ac:dyDescent="0.2">
      <c r="A1337" t="s">
        <v>2313</v>
      </c>
      <c r="B1337" s="17">
        <v>44829</v>
      </c>
      <c r="C1337" s="6" t="s">
        <v>173</v>
      </c>
      <c r="D1337" s="7">
        <v>143368362</v>
      </c>
      <c r="E1337" s="3">
        <v>5540246183455</v>
      </c>
      <c r="F1337" s="3" t="str">
        <f>VLOOKUP(E1337,'Catégorie des articles'!$A$2:$E$163,4,FALSE)</f>
        <v>MIX LEGUMES</v>
      </c>
      <c r="G1337" s="22">
        <v>44839</v>
      </c>
      <c r="H1337" s="7">
        <v>1044</v>
      </c>
      <c r="I1337" s="25">
        <f>IFERROR(VLOOKUP(A1337,Réception!$A$2:$G$2159,7,FALSE),"0")</f>
        <v>1044</v>
      </c>
      <c r="J1337">
        <f t="shared" si="40"/>
        <v>1</v>
      </c>
      <c r="K1337" s="31">
        <f t="shared" si="41"/>
        <v>1</v>
      </c>
    </row>
    <row r="1338" spans="1:11" ht="12" customHeight="1" x14ac:dyDescent="0.2">
      <c r="A1338" t="s">
        <v>2314</v>
      </c>
      <c r="B1338" s="18">
        <v>44829</v>
      </c>
      <c r="C1338" s="6" t="s">
        <v>173</v>
      </c>
      <c r="D1338" s="9">
        <v>143368362</v>
      </c>
      <c r="E1338" s="3">
        <v>5540246183537</v>
      </c>
      <c r="F1338" s="3" t="str">
        <f>VLOOKUP(E1338,'Catégorie des articles'!$A$2:$E$163,4,FALSE)</f>
        <v>MIX LEGUMES</v>
      </c>
      <c r="G1338" s="23">
        <v>44839</v>
      </c>
      <c r="H1338" s="9">
        <v>961</v>
      </c>
      <c r="I1338" s="25">
        <f>IFERROR(VLOOKUP(A1338,Réception!$A$2:$G$2159,7,FALSE),"0")</f>
        <v>669</v>
      </c>
      <c r="J1338">
        <f t="shared" si="40"/>
        <v>0.69614984391259105</v>
      </c>
      <c r="K1338" s="31">
        <f t="shared" si="41"/>
        <v>0.69614984391259105</v>
      </c>
    </row>
    <row r="1339" spans="1:11" ht="12" customHeight="1" x14ac:dyDescent="0.2">
      <c r="A1339" t="s">
        <v>2315</v>
      </c>
      <c r="B1339" s="17">
        <v>44829</v>
      </c>
      <c r="C1339" s="6" t="s">
        <v>173</v>
      </c>
      <c r="D1339" s="7">
        <v>143368362</v>
      </c>
      <c r="E1339" s="3">
        <v>5540246183555</v>
      </c>
      <c r="F1339" s="3" t="str">
        <f>VLOOKUP(E1339,'Catégorie des articles'!$A$2:$E$163,4,FALSE)</f>
        <v>MIX LEGUMES</v>
      </c>
      <c r="G1339" s="22">
        <v>44839</v>
      </c>
      <c r="H1339" s="7">
        <v>543</v>
      </c>
      <c r="I1339" s="25">
        <f>IFERROR(VLOOKUP(A1339,Réception!$A$2:$G$2159,7,FALSE),"0")</f>
        <v>543</v>
      </c>
      <c r="J1339">
        <f t="shared" si="40"/>
        <v>1</v>
      </c>
      <c r="K1339" s="31">
        <f t="shared" si="41"/>
        <v>1</v>
      </c>
    </row>
    <row r="1340" spans="1:11" ht="12" customHeight="1" x14ac:dyDescent="0.2">
      <c r="A1340" t="s">
        <v>1315</v>
      </c>
      <c r="B1340" s="17">
        <v>44830</v>
      </c>
      <c r="C1340" s="6" t="s">
        <v>172</v>
      </c>
      <c r="D1340" s="7">
        <v>143368366</v>
      </c>
      <c r="E1340" s="3">
        <v>5540246171933</v>
      </c>
      <c r="F1340" s="3" t="str">
        <f>VLOOKUP(E1340,'Catégorie des articles'!$A$2:$E$163,4,FALSE)</f>
        <v>CREMERIE</v>
      </c>
      <c r="G1340" s="22">
        <v>44832</v>
      </c>
      <c r="H1340" s="7">
        <v>557</v>
      </c>
      <c r="I1340" s="25">
        <f>IFERROR(VLOOKUP(A1340,Réception!$A$2:$G$2159,7,FALSE),"0")</f>
        <v>557</v>
      </c>
      <c r="J1340">
        <f t="shared" si="40"/>
        <v>1</v>
      </c>
      <c r="K1340" s="31">
        <f t="shared" si="41"/>
        <v>1</v>
      </c>
    </row>
    <row r="1341" spans="1:11" ht="12" customHeight="1" x14ac:dyDescent="0.2">
      <c r="A1341" t="s">
        <v>1316</v>
      </c>
      <c r="B1341" s="17">
        <v>44830</v>
      </c>
      <c r="C1341" s="6" t="s">
        <v>172</v>
      </c>
      <c r="D1341" s="7">
        <v>143368366</v>
      </c>
      <c r="E1341" s="3">
        <v>5540246176294</v>
      </c>
      <c r="F1341" s="3" t="str">
        <f>VLOOKUP(E1341,'Catégorie des articles'!$A$2:$E$163,4,FALSE)</f>
        <v>CREMERIE</v>
      </c>
      <c r="G1341" s="22">
        <v>44832</v>
      </c>
      <c r="H1341" s="7">
        <v>743</v>
      </c>
      <c r="I1341" s="25">
        <f>IFERROR(VLOOKUP(A1341,Réception!$A$2:$G$2159,7,FALSE),"0")</f>
        <v>743</v>
      </c>
      <c r="J1341">
        <f t="shared" si="40"/>
        <v>1</v>
      </c>
      <c r="K1341" s="31">
        <f t="shared" si="41"/>
        <v>1</v>
      </c>
    </row>
    <row r="1342" spans="1:11" ht="12" customHeight="1" x14ac:dyDescent="0.2">
      <c r="A1342" t="s">
        <v>1317</v>
      </c>
      <c r="B1342" s="18">
        <v>44830</v>
      </c>
      <c r="C1342" s="6" t="s">
        <v>172</v>
      </c>
      <c r="D1342" s="9">
        <v>143368366</v>
      </c>
      <c r="E1342" s="3">
        <v>5540246176295</v>
      </c>
      <c r="F1342" s="3" t="str">
        <f>VLOOKUP(E1342,'Catégorie des articles'!$A$2:$E$163,4,FALSE)</f>
        <v>CREMERIE</v>
      </c>
      <c r="G1342" s="23">
        <v>44832</v>
      </c>
      <c r="H1342" s="9">
        <v>4455</v>
      </c>
      <c r="I1342" s="25">
        <f>IFERROR(VLOOKUP(A1342,Réception!$A$2:$G$2159,7,FALSE),"0")</f>
        <v>4455</v>
      </c>
      <c r="J1342">
        <f t="shared" si="40"/>
        <v>1</v>
      </c>
      <c r="K1342" s="31">
        <f t="shared" si="41"/>
        <v>1</v>
      </c>
    </row>
    <row r="1343" spans="1:11" ht="12" customHeight="1" x14ac:dyDescent="0.2">
      <c r="A1343" t="s">
        <v>1318</v>
      </c>
      <c r="B1343" s="17">
        <v>44830</v>
      </c>
      <c r="C1343" s="6" t="s">
        <v>172</v>
      </c>
      <c r="D1343" s="7">
        <v>143368366</v>
      </c>
      <c r="E1343" s="3">
        <v>5540246187987</v>
      </c>
      <c r="F1343" s="3" t="str">
        <f>VLOOKUP(E1343,'Catégorie des articles'!$A$2:$E$163,4,FALSE)</f>
        <v>CREMERIE</v>
      </c>
      <c r="G1343" s="22">
        <v>44832</v>
      </c>
      <c r="H1343" s="7">
        <v>6682</v>
      </c>
      <c r="I1343" s="25">
        <f>IFERROR(VLOOKUP(A1343,Réception!$A$2:$G$2159,7,FALSE),"0")</f>
        <v>6682</v>
      </c>
      <c r="J1343">
        <f t="shared" si="40"/>
        <v>1</v>
      </c>
      <c r="K1343" s="31">
        <f t="shared" si="41"/>
        <v>1</v>
      </c>
    </row>
    <row r="1344" spans="1:11" ht="12" customHeight="1" x14ac:dyDescent="0.2">
      <c r="A1344" t="s">
        <v>1319</v>
      </c>
      <c r="B1344" s="18">
        <v>44830</v>
      </c>
      <c r="C1344" s="6" t="s">
        <v>172</v>
      </c>
      <c r="D1344" s="9">
        <v>143368366</v>
      </c>
      <c r="E1344" s="3">
        <v>5540246188200</v>
      </c>
      <c r="F1344" s="3" t="str">
        <f>VLOOKUP(E1344,'Catégorie des articles'!$A$2:$E$163,4,FALSE)</f>
        <v>CREMERIE</v>
      </c>
      <c r="G1344" s="23">
        <v>44832</v>
      </c>
      <c r="H1344" s="9">
        <v>743</v>
      </c>
      <c r="I1344" s="25">
        <f>IFERROR(VLOOKUP(A1344,Réception!$A$2:$G$2159,7,FALSE),"0")</f>
        <v>743</v>
      </c>
      <c r="J1344">
        <f t="shared" si="40"/>
        <v>1</v>
      </c>
      <c r="K1344" s="31">
        <f t="shared" si="41"/>
        <v>1</v>
      </c>
    </row>
    <row r="1345" spans="1:11" ht="12" customHeight="1" x14ac:dyDescent="0.2">
      <c r="A1345" t="s">
        <v>1320</v>
      </c>
      <c r="B1345" s="18">
        <v>44830</v>
      </c>
      <c r="C1345" s="6" t="s">
        <v>172</v>
      </c>
      <c r="D1345" s="9">
        <v>143368370</v>
      </c>
      <c r="E1345" s="3">
        <v>5540246176699</v>
      </c>
      <c r="F1345" s="3" t="str">
        <f>VLOOKUP(E1345,'Catégorie des articles'!$A$2:$E$163,4,FALSE)</f>
        <v>CREMERIE</v>
      </c>
      <c r="G1345" s="23">
        <v>44832</v>
      </c>
      <c r="H1345" s="9">
        <v>4176</v>
      </c>
      <c r="I1345" s="25">
        <f>IFERROR(VLOOKUP(A1345,Réception!$A$2:$G$2159,7,FALSE),"0")</f>
        <v>4176</v>
      </c>
      <c r="J1345">
        <f t="shared" si="40"/>
        <v>1</v>
      </c>
      <c r="K1345" s="31">
        <f t="shared" si="41"/>
        <v>1</v>
      </c>
    </row>
    <row r="1346" spans="1:11" ht="12" customHeight="1" x14ac:dyDescent="0.2">
      <c r="A1346" t="s">
        <v>1321</v>
      </c>
      <c r="B1346" s="18">
        <v>44830</v>
      </c>
      <c r="C1346" s="6" t="s">
        <v>172</v>
      </c>
      <c r="D1346" s="9">
        <v>143368373</v>
      </c>
      <c r="E1346" s="3">
        <v>5540246171933</v>
      </c>
      <c r="F1346" s="3" t="str">
        <f>VLOOKUP(E1346,'Catégorie des articles'!$A$2:$E$163,4,FALSE)</f>
        <v>CREMERIE</v>
      </c>
      <c r="G1346" s="23">
        <v>44832</v>
      </c>
      <c r="H1346" s="9">
        <v>2228</v>
      </c>
      <c r="I1346" s="25">
        <f>IFERROR(VLOOKUP(A1346,Réception!$A$2:$G$2159,7,FALSE),"0")</f>
        <v>2228</v>
      </c>
      <c r="J1346">
        <f t="shared" si="40"/>
        <v>1</v>
      </c>
      <c r="K1346" s="31">
        <f t="shared" si="41"/>
        <v>1</v>
      </c>
    </row>
    <row r="1347" spans="1:11" ht="12" customHeight="1" x14ac:dyDescent="0.2">
      <c r="A1347" t="s">
        <v>2633</v>
      </c>
      <c r="B1347" s="17">
        <v>44830</v>
      </c>
      <c r="C1347" s="6" t="s">
        <v>173</v>
      </c>
      <c r="D1347" s="7">
        <v>143368381</v>
      </c>
      <c r="E1347" s="3">
        <v>5540246191736</v>
      </c>
      <c r="F1347" s="3" t="str">
        <f>VLOOKUP(E1347,'Catégorie des articles'!$A$2:$E$163,4,FALSE)</f>
        <v>CREMERIE</v>
      </c>
      <c r="G1347" s="22">
        <v>44844</v>
      </c>
      <c r="H1347" s="7">
        <v>650</v>
      </c>
      <c r="I1347" s="25" t="str">
        <f>IFERROR(VLOOKUP(A1347,Réception!$A$2:$G$2159,7,FALSE),"0")</f>
        <v>0</v>
      </c>
      <c r="J1347">
        <f t="shared" ref="J1347:J1410" si="42">I1347/H1347</f>
        <v>0</v>
      </c>
      <c r="K1347" s="31">
        <f t="shared" ref="K1347:K1410" si="43">J1347</f>
        <v>0</v>
      </c>
    </row>
    <row r="1348" spans="1:11" ht="12" customHeight="1" x14ac:dyDescent="0.2">
      <c r="A1348" t="s">
        <v>2317</v>
      </c>
      <c r="B1348" s="18">
        <v>44830</v>
      </c>
      <c r="C1348" s="6" t="s">
        <v>173</v>
      </c>
      <c r="D1348" s="9">
        <v>143368382</v>
      </c>
      <c r="E1348" s="3">
        <v>5540246183558</v>
      </c>
      <c r="F1348" s="3" t="str">
        <f>VLOOKUP(E1348,'Catégorie des articles'!$A$2:$E$163,4,FALSE)</f>
        <v>MIX LEGUMES</v>
      </c>
      <c r="G1348" s="23">
        <v>44844</v>
      </c>
      <c r="H1348" s="9">
        <v>5197</v>
      </c>
      <c r="I1348" s="25">
        <f>IFERROR(VLOOKUP(A1348,Réception!$A$2:$G$2159,7,FALSE),"0")</f>
        <v>5197</v>
      </c>
      <c r="J1348">
        <f t="shared" si="42"/>
        <v>1</v>
      </c>
      <c r="K1348" s="31">
        <f t="shared" si="43"/>
        <v>1</v>
      </c>
    </row>
    <row r="1349" spans="1:11" ht="12" customHeight="1" x14ac:dyDescent="0.2">
      <c r="A1349" t="s">
        <v>2318</v>
      </c>
      <c r="B1349" s="17">
        <v>44830</v>
      </c>
      <c r="C1349" s="6" t="s">
        <v>173</v>
      </c>
      <c r="D1349" s="7">
        <v>143368382</v>
      </c>
      <c r="E1349" s="3">
        <v>5540246183560</v>
      </c>
      <c r="F1349" s="3" t="str">
        <f>VLOOKUP(E1349,'Catégorie des articles'!$A$2:$E$163,4,FALSE)</f>
        <v>MIX LEGUMES</v>
      </c>
      <c r="G1349" s="22">
        <v>44844</v>
      </c>
      <c r="H1349" s="7">
        <v>223</v>
      </c>
      <c r="I1349" s="25">
        <f>IFERROR(VLOOKUP(A1349,Réception!$A$2:$G$2159,7,FALSE),"0")</f>
        <v>223</v>
      </c>
      <c r="J1349">
        <f t="shared" si="42"/>
        <v>1</v>
      </c>
      <c r="K1349" s="31">
        <f t="shared" si="43"/>
        <v>1</v>
      </c>
    </row>
    <row r="1350" spans="1:11" ht="12" customHeight="1" x14ac:dyDescent="0.2">
      <c r="A1350" t="s">
        <v>2319</v>
      </c>
      <c r="B1350" s="18">
        <v>44830</v>
      </c>
      <c r="C1350" s="6" t="s">
        <v>173</v>
      </c>
      <c r="D1350" s="9">
        <v>143368382</v>
      </c>
      <c r="E1350" s="3">
        <v>5540246192209</v>
      </c>
      <c r="F1350" s="3" t="str">
        <f>VLOOKUP(E1350,'Catégorie des articles'!$A$2:$E$163,4,FALSE)</f>
        <v>MIX LEGUMES</v>
      </c>
      <c r="G1350" s="23">
        <v>44844</v>
      </c>
      <c r="H1350" s="9">
        <v>2228</v>
      </c>
      <c r="I1350" s="25">
        <f>IFERROR(VLOOKUP(A1350,Réception!$A$2:$G$2159,7,FALSE),"0")</f>
        <v>2228</v>
      </c>
      <c r="J1350">
        <f t="shared" si="42"/>
        <v>1</v>
      </c>
      <c r="K1350" s="31">
        <f t="shared" si="43"/>
        <v>1</v>
      </c>
    </row>
    <row r="1351" spans="1:11" ht="12" customHeight="1" x14ac:dyDescent="0.2">
      <c r="A1351" t="s">
        <v>2320</v>
      </c>
      <c r="B1351" s="17">
        <v>44830</v>
      </c>
      <c r="C1351" s="6" t="s">
        <v>173</v>
      </c>
      <c r="D1351" s="7">
        <v>143368382</v>
      </c>
      <c r="E1351" s="3">
        <v>5540246192462</v>
      </c>
      <c r="F1351" s="3" t="str">
        <f>VLOOKUP(E1351,'Catégorie des articles'!$A$2:$E$163,4,FALSE)</f>
        <v>MIX LEGUMES</v>
      </c>
      <c r="G1351" s="22">
        <v>44844</v>
      </c>
      <c r="H1351" s="7">
        <v>1114</v>
      </c>
      <c r="I1351" s="25">
        <f>IFERROR(VLOOKUP(A1351,Réception!$A$2:$G$2159,7,FALSE),"0")</f>
        <v>928</v>
      </c>
      <c r="J1351">
        <f t="shared" si="42"/>
        <v>0.83303411131059246</v>
      </c>
      <c r="K1351" s="31">
        <f t="shared" si="43"/>
        <v>0.83303411131059246</v>
      </c>
    </row>
    <row r="1352" spans="1:11" ht="12" customHeight="1" x14ac:dyDescent="0.2">
      <c r="A1352" t="s">
        <v>2321</v>
      </c>
      <c r="B1352" s="18">
        <v>44830</v>
      </c>
      <c r="C1352" s="6" t="s">
        <v>173</v>
      </c>
      <c r="D1352" s="9">
        <v>143368382</v>
      </c>
      <c r="E1352" s="3">
        <v>5540246192831</v>
      </c>
      <c r="F1352" s="3" t="str">
        <f>VLOOKUP(E1352,'Catégorie des articles'!$A$2:$E$163,4,FALSE)</f>
        <v>MIX LEGUMES</v>
      </c>
      <c r="G1352" s="23">
        <v>44844</v>
      </c>
      <c r="H1352" s="9">
        <v>1300</v>
      </c>
      <c r="I1352" s="25">
        <f>IFERROR(VLOOKUP(A1352,Réception!$A$2:$G$2159,7,FALSE),"0")</f>
        <v>1300</v>
      </c>
      <c r="J1352">
        <f t="shared" si="42"/>
        <v>1</v>
      </c>
      <c r="K1352" s="31">
        <f t="shared" si="43"/>
        <v>1</v>
      </c>
    </row>
    <row r="1353" spans="1:11" ht="12" customHeight="1" x14ac:dyDescent="0.2">
      <c r="A1353" t="s">
        <v>2322</v>
      </c>
      <c r="B1353" s="17">
        <v>44830</v>
      </c>
      <c r="C1353" s="6" t="s">
        <v>173</v>
      </c>
      <c r="D1353" s="7">
        <v>143368383</v>
      </c>
      <c r="E1353" s="3">
        <v>5540246181061</v>
      </c>
      <c r="F1353" s="3" t="str">
        <f>VLOOKUP(E1353,'Catégorie des articles'!$A$2:$E$163,4,FALSE)</f>
        <v>VOLAILLE</v>
      </c>
      <c r="G1353" s="22">
        <v>44838</v>
      </c>
      <c r="H1353" s="7">
        <v>2205</v>
      </c>
      <c r="I1353" s="25">
        <f>IFERROR(VLOOKUP(A1353,Réception!$A$2:$G$2159,7,FALSE),"0")</f>
        <v>2205</v>
      </c>
      <c r="J1353">
        <f t="shared" si="42"/>
        <v>1</v>
      </c>
      <c r="K1353" s="31">
        <f t="shared" si="43"/>
        <v>1</v>
      </c>
    </row>
    <row r="1354" spans="1:11" ht="12" customHeight="1" x14ac:dyDescent="0.2">
      <c r="A1354" t="s">
        <v>2323</v>
      </c>
      <c r="B1354" s="18">
        <v>44830</v>
      </c>
      <c r="C1354" s="6" t="s">
        <v>173</v>
      </c>
      <c r="D1354" s="9">
        <v>143368383</v>
      </c>
      <c r="E1354" s="3">
        <v>5540246185278</v>
      </c>
      <c r="F1354" s="3" t="str">
        <f>VLOOKUP(E1354,'Catégorie des articles'!$A$2:$E$163,4,FALSE)</f>
        <v>VOLAILLE</v>
      </c>
      <c r="G1354" s="23">
        <v>44838</v>
      </c>
      <c r="H1354" s="9">
        <v>6716</v>
      </c>
      <c r="I1354" s="25">
        <f>IFERROR(VLOOKUP(A1354,Réception!$A$2:$G$2159,7,FALSE),"0")</f>
        <v>6098</v>
      </c>
      <c r="J1354">
        <f t="shared" si="42"/>
        <v>0.9079809410363312</v>
      </c>
      <c r="K1354" s="31">
        <f t="shared" si="43"/>
        <v>0.9079809410363312</v>
      </c>
    </row>
    <row r="1355" spans="1:11" ht="12" customHeight="1" x14ac:dyDescent="0.2">
      <c r="A1355" t="s">
        <v>2634</v>
      </c>
      <c r="B1355" s="18">
        <v>44830</v>
      </c>
      <c r="C1355" s="6" t="s">
        <v>173</v>
      </c>
      <c r="D1355" s="9">
        <v>143368384</v>
      </c>
      <c r="E1355" s="3">
        <v>5540246171759</v>
      </c>
      <c r="F1355" s="3" t="str">
        <f>VLOOKUP(E1355,'Catégorie des articles'!$A$2:$E$163,4,FALSE)</f>
        <v>MIX LEGUMES</v>
      </c>
      <c r="G1355" s="23">
        <v>44836</v>
      </c>
      <c r="H1355" s="9">
        <v>3341</v>
      </c>
      <c r="I1355" s="25" t="str">
        <f>IFERROR(VLOOKUP(A1355,Réception!$A$2:$G$2159,7,FALSE),"0")</f>
        <v>0</v>
      </c>
      <c r="J1355">
        <f t="shared" si="42"/>
        <v>0</v>
      </c>
      <c r="K1355" s="31">
        <f t="shared" si="43"/>
        <v>0</v>
      </c>
    </row>
    <row r="1356" spans="1:11" ht="12" customHeight="1" x14ac:dyDescent="0.2">
      <c r="A1356" t="s">
        <v>2635</v>
      </c>
      <c r="B1356" s="17">
        <v>44830</v>
      </c>
      <c r="C1356" s="6" t="s">
        <v>173</v>
      </c>
      <c r="D1356" s="7">
        <v>143368384</v>
      </c>
      <c r="E1356" s="3">
        <v>5540246177133</v>
      </c>
      <c r="F1356" s="3" t="str">
        <f>VLOOKUP(E1356,'Catégorie des articles'!$A$2:$E$163,4,FALSE)</f>
        <v>MIX LEGUMES</v>
      </c>
      <c r="G1356" s="22">
        <v>44836</v>
      </c>
      <c r="H1356" s="7">
        <v>3341</v>
      </c>
      <c r="I1356" s="25" t="str">
        <f>IFERROR(VLOOKUP(A1356,Réception!$A$2:$G$2159,7,FALSE),"0")</f>
        <v>0</v>
      </c>
      <c r="J1356">
        <f t="shared" si="42"/>
        <v>0</v>
      </c>
      <c r="K1356" s="31">
        <f t="shared" si="43"/>
        <v>0</v>
      </c>
    </row>
    <row r="1357" spans="1:11" ht="12" customHeight="1" x14ac:dyDescent="0.2">
      <c r="A1357" t="s">
        <v>2636</v>
      </c>
      <c r="B1357" s="18">
        <v>44830</v>
      </c>
      <c r="C1357" s="6" t="s">
        <v>173</v>
      </c>
      <c r="D1357" s="9">
        <v>143368384</v>
      </c>
      <c r="E1357" s="3">
        <v>5540246192148</v>
      </c>
      <c r="F1357" s="3" t="str">
        <f>VLOOKUP(E1357,'Catégorie des articles'!$A$2:$E$163,4,FALSE)</f>
        <v>MIX LEGUMES</v>
      </c>
      <c r="G1357" s="23">
        <v>44836</v>
      </c>
      <c r="H1357" s="9">
        <v>20880</v>
      </c>
      <c r="I1357" s="25" t="str">
        <f>IFERROR(VLOOKUP(A1357,Réception!$A$2:$G$2159,7,FALSE),"0")</f>
        <v>0</v>
      </c>
      <c r="J1357">
        <f t="shared" si="42"/>
        <v>0</v>
      </c>
      <c r="K1357" s="31">
        <f t="shared" si="43"/>
        <v>0</v>
      </c>
    </row>
    <row r="1358" spans="1:11" ht="12" customHeight="1" x14ac:dyDescent="0.2">
      <c r="A1358" t="s">
        <v>2637</v>
      </c>
      <c r="B1358" s="17">
        <v>44830</v>
      </c>
      <c r="C1358" s="6" t="s">
        <v>173</v>
      </c>
      <c r="D1358" s="7">
        <v>143368384</v>
      </c>
      <c r="E1358" s="3">
        <v>5540246192518</v>
      </c>
      <c r="F1358" s="3" t="str">
        <f>VLOOKUP(E1358,'Catégorie des articles'!$A$2:$E$163,4,FALSE)</f>
        <v>MIX LEGUMES</v>
      </c>
      <c r="G1358" s="22">
        <v>44836</v>
      </c>
      <c r="H1358" s="7">
        <v>5847</v>
      </c>
      <c r="I1358" s="25" t="str">
        <f>IFERROR(VLOOKUP(A1358,Réception!$A$2:$G$2159,7,FALSE),"0")</f>
        <v>0</v>
      </c>
      <c r="J1358">
        <f t="shared" si="42"/>
        <v>0</v>
      </c>
      <c r="K1358" s="31">
        <f t="shared" si="43"/>
        <v>0</v>
      </c>
    </row>
    <row r="1359" spans="1:11" ht="12" customHeight="1" x14ac:dyDescent="0.2">
      <c r="A1359" t="s">
        <v>2324</v>
      </c>
      <c r="B1359" s="17">
        <v>44830</v>
      </c>
      <c r="C1359" s="6" t="s">
        <v>173</v>
      </c>
      <c r="D1359" s="7">
        <v>143368385</v>
      </c>
      <c r="E1359" s="3">
        <v>5540246170256</v>
      </c>
      <c r="F1359" s="3" t="str">
        <f>VLOOKUP(E1359,'Catégorie des articles'!$A$2:$E$163,4,FALSE)</f>
        <v>BOULANGERIE</v>
      </c>
      <c r="G1359" s="22">
        <v>44839</v>
      </c>
      <c r="H1359" s="7">
        <v>3174</v>
      </c>
      <c r="I1359" s="25">
        <f>IFERROR(VLOOKUP(A1359,Réception!$A$2:$G$2159,7,FALSE),"0")</f>
        <v>3174</v>
      </c>
      <c r="J1359">
        <f t="shared" si="42"/>
        <v>1</v>
      </c>
      <c r="K1359" s="31">
        <f t="shared" si="43"/>
        <v>1</v>
      </c>
    </row>
    <row r="1360" spans="1:11" ht="12" customHeight="1" x14ac:dyDescent="0.2">
      <c r="A1360" t="s">
        <v>2325</v>
      </c>
      <c r="B1360" s="18">
        <v>44830</v>
      </c>
      <c r="C1360" s="6" t="s">
        <v>173</v>
      </c>
      <c r="D1360" s="9">
        <v>143368385</v>
      </c>
      <c r="E1360" s="3">
        <v>5540246171888</v>
      </c>
      <c r="F1360" s="3" t="str">
        <f>VLOOKUP(E1360,'Catégorie des articles'!$A$2:$E$163,4,FALSE)</f>
        <v>BOULANGERIE</v>
      </c>
      <c r="G1360" s="23">
        <v>44839</v>
      </c>
      <c r="H1360" s="9">
        <v>520</v>
      </c>
      <c r="I1360" s="25">
        <f>IFERROR(VLOOKUP(A1360,Réception!$A$2:$G$2159,7,FALSE),"0")</f>
        <v>485</v>
      </c>
      <c r="J1360">
        <f t="shared" si="42"/>
        <v>0.93269230769230771</v>
      </c>
      <c r="K1360" s="31">
        <f t="shared" si="43"/>
        <v>0.93269230769230771</v>
      </c>
    </row>
    <row r="1361" spans="1:11" ht="12" customHeight="1" x14ac:dyDescent="0.2">
      <c r="A1361" t="s">
        <v>1326</v>
      </c>
      <c r="B1361" s="18">
        <v>44831</v>
      </c>
      <c r="C1361" s="6" t="s">
        <v>172</v>
      </c>
      <c r="D1361" s="9">
        <v>143368411</v>
      </c>
      <c r="E1361" s="3">
        <v>5540246172978</v>
      </c>
      <c r="F1361" s="3" t="str">
        <f>VLOOKUP(E1361,'Catégorie des articles'!$A$2:$E$163,4,FALSE)</f>
        <v>CREMERIE</v>
      </c>
      <c r="G1361" s="23">
        <v>44833</v>
      </c>
      <c r="H1361" s="9">
        <v>2506</v>
      </c>
      <c r="I1361" s="25">
        <f>IFERROR(VLOOKUP(A1361,Réception!$A$2:$G$2159,7,FALSE),"0")</f>
        <v>2506</v>
      </c>
      <c r="J1361">
        <f t="shared" si="42"/>
        <v>1</v>
      </c>
      <c r="K1361" s="31">
        <f t="shared" si="43"/>
        <v>1</v>
      </c>
    </row>
    <row r="1362" spans="1:11" ht="12" customHeight="1" x14ac:dyDescent="0.2">
      <c r="A1362" t="s">
        <v>1327</v>
      </c>
      <c r="B1362" s="18">
        <v>44831</v>
      </c>
      <c r="C1362" s="6" t="s">
        <v>172</v>
      </c>
      <c r="D1362" s="9">
        <v>143368411</v>
      </c>
      <c r="E1362" s="3">
        <v>5540246174174</v>
      </c>
      <c r="F1362" s="3" t="str">
        <f>VLOOKUP(E1362,'Catégorie des articles'!$A$2:$E$163,4,FALSE)</f>
        <v>CREMERIE</v>
      </c>
      <c r="G1362" s="23">
        <v>44833</v>
      </c>
      <c r="H1362" s="9">
        <v>464</v>
      </c>
      <c r="I1362" s="25">
        <f>IFERROR(VLOOKUP(A1362,Réception!$A$2:$G$2159,7,FALSE),"0")</f>
        <v>464</v>
      </c>
      <c r="J1362">
        <f t="shared" si="42"/>
        <v>1</v>
      </c>
      <c r="K1362" s="31">
        <f t="shared" si="43"/>
        <v>1</v>
      </c>
    </row>
    <row r="1363" spans="1:11" ht="12" customHeight="1" x14ac:dyDescent="0.2">
      <c r="A1363" t="s">
        <v>1328</v>
      </c>
      <c r="B1363" s="17">
        <v>44831</v>
      </c>
      <c r="C1363" s="6" t="s">
        <v>172</v>
      </c>
      <c r="D1363" s="7">
        <v>143368411</v>
      </c>
      <c r="E1363" s="3">
        <v>5540246188175</v>
      </c>
      <c r="F1363" s="3" t="str">
        <f>VLOOKUP(E1363,'Catégorie des articles'!$A$2:$E$163,4,FALSE)</f>
        <v>CREMERIE</v>
      </c>
      <c r="G1363" s="22">
        <v>44833</v>
      </c>
      <c r="H1363" s="7">
        <v>140</v>
      </c>
      <c r="I1363" s="25">
        <f>IFERROR(VLOOKUP(A1363,Réception!$A$2:$G$2159,7,FALSE),"0")</f>
        <v>140</v>
      </c>
      <c r="J1363">
        <f t="shared" si="42"/>
        <v>1</v>
      </c>
      <c r="K1363" s="31">
        <f t="shared" si="43"/>
        <v>1</v>
      </c>
    </row>
    <row r="1364" spans="1:11" ht="12" customHeight="1" x14ac:dyDescent="0.2">
      <c r="A1364" t="s">
        <v>1329</v>
      </c>
      <c r="B1364" s="17">
        <v>44831</v>
      </c>
      <c r="C1364" s="6" t="s">
        <v>172</v>
      </c>
      <c r="D1364" s="7">
        <v>143368413</v>
      </c>
      <c r="E1364" s="3">
        <v>5540246176294</v>
      </c>
      <c r="F1364" s="3" t="str">
        <f>VLOOKUP(E1364,'Catégorie des articles'!$A$2:$E$163,4,FALSE)</f>
        <v>CREMERIE</v>
      </c>
      <c r="G1364" s="22">
        <v>44833</v>
      </c>
      <c r="H1364" s="7">
        <v>743</v>
      </c>
      <c r="I1364" s="25">
        <f>IFERROR(VLOOKUP(A1364,Réception!$A$2:$G$2159,7,FALSE),"0")</f>
        <v>743</v>
      </c>
      <c r="J1364">
        <f t="shared" si="42"/>
        <v>1</v>
      </c>
      <c r="K1364" s="31">
        <f t="shared" si="43"/>
        <v>1</v>
      </c>
    </row>
    <row r="1365" spans="1:11" ht="12" customHeight="1" x14ac:dyDescent="0.2">
      <c r="A1365" t="s">
        <v>1330</v>
      </c>
      <c r="B1365" s="18">
        <v>44831</v>
      </c>
      <c r="C1365" s="6" t="s">
        <v>172</v>
      </c>
      <c r="D1365" s="9">
        <v>143368413</v>
      </c>
      <c r="E1365" s="3">
        <v>5540246176295</v>
      </c>
      <c r="F1365" s="3" t="str">
        <f>VLOOKUP(E1365,'Catégorie des articles'!$A$2:$E$163,4,FALSE)</f>
        <v>CREMERIE</v>
      </c>
      <c r="G1365" s="23">
        <v>44833</v>
      </c>
      <c r="H1365" s="9">
        <v>8909</v>
      </c>
      <c r="I1365" s="25">
        <f>IFERROR(VLOOKUP(A1365,Réception!$A$2:$G$2159,7,FALSE),"0")</f>
        <v>5457</v>
      </c>
      <c r="J1365">
        <f t="shared" si="42"/>
        <v>0.61252665843529019</v>
      </c>
      <c r="K1365" s="31">
        <f t="shared" si="43"/>
        <v>0.61252665843529019</v>
      </c>
    </row>
    <row r="1366" spans="1:11" ht="12" customHeight="1" x14ac:dyDescent="0.2">
      <c r="A1366" t="s">
        <v>1331</v>
      </c>
      <c r="B1366" s="18">
        <v>44831</v>
      </c>
      <c r="C1366" s="6" t="s">
        <v>172</v>
      </c>
      <c r="D1366" s="9">
        <v>143368413</v>
      </c>
      <c r="E1366" s="3">
        <v>5540246187987</v>
      </c>
      <c r="F1366" s="3" t="str">
        <f>VLOOKUP(E1366,'Catégorie des articles'!$A$2:$E$163,4,FALSE)</f>
        <v>CREMERIE</v>
      </c>
      <c r="G1366" s="23">
        <v>44833</v>
      </c>
      <c r="H1366" s="9">
        <v>3341</v>
      </c>
      <c r="I1366" s="25">
        <f>IFERROR(VLOOKUP(A1366,Réception!$A$2:$G$2159,7,FALSE),"0")</f>
        <v>3341</v>
      </c>
      <c r="J1366">
        <f t="shared" si="42"/>
        <v>1</v>
      </c>
      <c r="K1366" s="31">
        <f t="shared" si="43"/>
        <v>1</v>
      </c>
    </row>
    <row r="1367" spans="1:11" ht="12" customHeight="1" x14ac:dyDescent="0.2">
      <c r="A1367" t="s">
        <v>1332</v>
      </c>
      <c r="B1367" s="17">
        <v>44831</v>
      </c>
      <c r="C1367" s="6" t="s">
        <v>172</v>
      </c>
      <c r="D1367" s="7">
        <v>143368413</v>
      </c>
      <c r="E1367" s="3">
        <v>5540246188200</v>
      </c>
      <c r="F1367" s="3" t="str">
        <f>VLOOKUP(E1367,'Catégorie des articles'!$A$2:$E$163,4,FALSE)</f>
        <v>CREMERIE</v>
      </c>
      <c r="G1367" s="22">
        <v>44833</v>
      </c>
      <c r="H1367" s="7">
        <v>743</v>
      </c>
      <c r="I1367" s="25">
        <f>IFERROR(VLOOKUP(A1367,Réception!$A$2:$G$2159,7,FALSE),"0")</f>
        <v>743</v>
      </c>
      <c r="J1367">
        <f t="shared" si="42"/>
        <v>1</v>
      </c>
      <c r="K1367" s="31">
        <f t="shared" si="43"/>
        <v>1</v>
      </c>
    </row>
    <row r="1368" spans="1:11" ht="12" customHeight="1" x14ac:dyDescent="0.2">
      <c r="A1368" t="s">
        <v>2326</v>
      </c>
      <c r="B1368" s="18">
        <v>44831</v>
      </c>
      <c r="C1368" s="6" t="s">
        <v>173</v>
      </c>
      <c r="D1368" s="9">
        <v>143368426</v>
      </c>
      <c r="E1368" s="3">
        <v>5540246173906</v>
      </c>
      <c r="F1368" s="3" t="str">
        <f>VLOOKUP(E1368,'Catégorie des articles'!$A$2:$E$163,4,FALSE)</f>
        <v>VOLAILLE</v>
      </c>
      <c r="G1368" s="23">
        <v>44840</v>
      </c>
      <c r="H1368" s="9">
        <v>817</v>
      </c>
      <c r="I1368" s="25">
        <f>IFERROR(VLOOKUP(A1368,Réception!$A$2:$G$2159,7,FALSE),"0")</f>
        <v>817</v>
      </c>
      <c r="J1368">
        <f t="shared" si="42"/>
        <v>1</v>
      </c>
      <c r="K1368" s="31">
        <f t="shared" si="43"/>
        <v>1</v>
      </c>
    </row>
    <row r="1369" spans="1:11" ht="12" customHeight="1" x14ac:dyDescent="0.2">
      <c r="A1369" t="s">
        <v>2327</v>
      </c>
      <c r="B1369" s="17">
        <v>44831</v>
      </c>
      <c r="C1369" s="6" t="s">
        <v>173</v>
      </c>
      <c r="D1369" s="7">
        <v>143368426</v>
      </c>
      <c r="E1369" s="3">
        <v>5540246181016</v>
      </c>
      <c r="F1369" s="3" t="str">
        <f>VLOOKUP(E1369,'Catégorie des articles'!$A$2:$E$163,4,FALSE)</f>
        <v>VOLAILLE</v>
      </c>
      <c r="G1369" s="22">
        <v>44840</v>
      </c>
      <c r="H1369" s="7">
        <v>9800</v>
      </c>
      <c r="I1369" s="25">
        <f>IFERROR(VLOOKUP(A1369,Réception!$A$2:$G$2159,7,FALSE),"0")</f>
        <v>9800</v>
      </c>
      <c r="J1369">
        <f t="shared" si="42"/>
        <v>1</v>
      </c>
      <c r="K1369" s="31">
        <f t="shared" si="43"/>
        <v>1</v>
      </c>
    </row>
    <row r="1370" spans="1:11" ht="12" customHeight="1" x14ac:dyDescent="0.2">
      <c r="A1370" t="s">
        <v>2328</v>
      </c>
      <c r="B1370" s="18">
        <v>44831</v>
      </c>
      <c r="C1370" s="6" t="s">
        <v>173</v>
      </c>
      <c r="D1370" s="9">
        <v>143368427</v>
      </c>
      <c r="E1370" s="3">
        <v>5540246192907</v>
      </c>
      <c r="F1370" s="3" t="str">
        <f>VLOOKUP(E1370,'Catégorie des articles'!$A$2:$E$163,4,FALSE)</f>
        <v>VOLAILLE</v>
      </c>
      <c r="G1370" s="23">
        <v>44846</v>
      </c>
      <c r="H1370" s="9">
        <v>16704</v>
      </c>
      <c r="I1370" s="25">
        <f>IFERROR(VLOOKUP(A1370,Réception!$A$2:$G$2159,7,FALSE),"0")</f>
        <v>4455</v>
      </c>
      <c r="J1370">
        <f t="shared" si="42"/>
        <v>0.26670258620689657</v>
      </c>
      <c r="K1370" s="31">
        <f t="shared" si="43"/>
        <v>0.26670258620689657</v>
      </c>
    </row>
    <row r="1371" spans="1:11" ht="12" customHeight="1" x14ac:dyDescent="0.2">
      <c r="A1371" t="s">
        <v>2329</v>
      </c>
      <c r="B1371" s="18">
        <v>44831</v>
      </c>
      <c r="C1371" s="6" t="s">
        <v>173</v>
      </c>
      <c r="D1371" s="9">
        <v>143368430</v>
      </c>
      <c r="E1371" s="3">
        <v>5540246193316</v>
      </c>
      <c r="F1371" s="3" t="str">
        <f>VLOOKUP(E1371,'Catégorie des articles'!$A$2:$E$163,4,FALSE)</f>
        <v>BOULANGERIE</v>
      </c>
      <c r="G1371" s="23">
        <v>44860</v>
      </c>
      <c r="H1371" s="9">
        <v>335</v>
      </c>
      <c r="I1371" s="25">
        <f>IFERROR(VLOOKUP(A1371,Réception!$A$2:$G$2159,7,FALSE),"0")</f>
        <v>335</v>
      </c>
      <c r="J1371">
        <f t="shared" si="42"/>
        <v>1</v>
      </c>
      <c r="K1371" s="31">
        <f t="shared" si="43"/>
        <v>1</v>
      </c>
    </row>
    <row r="1372" spans="1:11" ht="12" customHeight="1" x14ac:dyDescent="0.2">
      <c r="A1372" t="s">
        <v>2330</v>
      </c>
      <c r="B1372" s="17">
        <v>44831</v>
      </c>
      <c r="C1372" s="6" t="s">
        <v>173</v>
      </c>
      <c r="D1372" s="7">
        <v>143368436</v>
      </c>
      <c r="E1372" s="3">
        <v>5540246190092</v>
      </c>
      <c r="F1372" s="3" t="str">
        <f>VLOOKUP(E1372,'Catégorie des articles'!$A$2:$E$163,4,FALSE)</f>
        <v>EMBALLAGES</v>
      </c>
      <c r="G1372" s="22">
        <v>44864</v>
      </c>
      <c r="H1372" s="7">
        <v>232</v>
      </c>
      <c r="I1372" s="25">
        <f>IFERROR(VLOOKUP(A1372,Réception!$A$2:$G$2159,7,FALSE),"0")</f>
        <v>237</v>
      </c>
      <c r="J1372">
        <f t="shared" si="42"/>
        <v>1.021551724137931</v>
      </c>
      <c r="K1372" s="31">
        <f t="shared" si="43"/>
        <v>1.021551724137931</v>
      </c>
    </row>
    <row r="1373" spans="1:11" ht="12" customHeight="1" x14ac:dyDescent="0.2">
      <c r="A1373" t="s">
        <v>2638</v>
      </c>
      <c r="B1373" s="17">
        <v>44832</v>
      </c>
      <c r="C1373" s="6" t="s">
        <v>173</v>
      </c>
      <c r="D1373" s="7">
        <v>143368449</v>
      </c>
      <c r="E1373" s="3">
        <v>5540246171933</v>
      </c>
      <c r="F1373" s="3" t="str">
        <f>VLOOKUP(E1373,'Catégorie des articles'!$A$2:$E$163,4,FALSE)</f>
        <v>CREMERIE</v>
      </c>
      <c r="G1373" s="22">
        <v>44836</v>
      </c>
      <c r="H1373" s="7">
        <v>1671</v>
      </c>
      <c r="I1373" s="25" t="str">
        <f>IFERROR(VLOOKUP(A1373,Réception!$A$2:$G$2159,7,FALSE),"0")</f>
        <v>0</v>
      </c>
      <c r="J1373">
        <f t="shared" si="42"/>
        <v>0</v>
      </c>
      <c r="K1373" s="31">
        <f t="shared" si="43"/>
        <v>0</v>
      </c>
    </row>
    <row r="1374" spans="1:11" ht="12" customHeight="1" x14ac:dyDescent="0.2">
      <c r="A1374" t="s">
        <v>2639</v>
      </c>
      <c r="B1374" s="18">
        <v>44832</v>
      </c>
      <c r="C1374" s="6" t="s">
        <v>173</v>
      </c>
      <c r="D1374" s="9">
        <v>143368449</v>
      </c>
      <c r="E1374" s="3">
        <v>5540246176294</v>
      </c>
      <c r="F1374" s="3" t="str">
        <f>VLOOKUP(E1374,'Catégorie des articles'!$A$2:$E$163,4,FALSE)</f>
        <v>CREMERIE</v>
      </c>
      <c r="G1374" s="23">
        <v>44836</v>
      </c>
      <c r="H1374" s="9">
        <v>743</v>
      </c>
      <c r="I1374" s="25" t="str">
        <f>IFERROR(VLOOKUP(A1374,Réception!$A$2:$G$2159,7,FALSE),"0")</f>
        <v>0</v>
      </c>
      <c r="J1374">
        <f t="shared" si="42"/>
        <v>0</v>
      </c>
      <c r="K1374" s="31">
        <f t="shared" si="43"/>
        <v>0</v>
      </c>
    </row>
    <row r="1375" spans="1:11" ht="12" customHeight="1" x14ac:dyDescent="0.2">
      <c r="A1375" t="s">
        <v>2640</v>
      </c>
      <c r="B1375" s="17">
        <v>44832</v>
      </c>
      <c r="C1375" s="6" t="s">
        <v>173</v>
      </c>
      <c r="D1375" s="7">
        <v>143368449</v>
      </c>
      <c r="E1375" s="3">
        <v>5540246176295</v>
      </c>
      <c r="F1375" s="3" t="str">
        <f>VLOOKUP(E1375,'Catégorie des articles'!$A$2:$E$163,4,FALSE)</f>
        <v>CREMERIE</v>
      </c>
      <c r="G1375" s="22">
        <v>44836</v>
      </c>
      <c r="H1375" s="7">
        <v>2228</v>
      </c>
      <c r="I1375" s="25" t="str">
        <f>IFERROR(VLOOKUP(A1375,Réception!$A$2:$G$2159,7,FALSE),"0")</f>
        <v>0</v>
      </c>
      <c r="J1375">
        <f t="shared" si="42"/>
        <v>0</v>
      </c>
      <c r="K1375" s="31">
        <f t="shared" si="43"/>
        <v>0</v>
      </c>
    </row>
    <row r="1376" spans="1:11" ht="12" customHeight="1" x14ac:dyDescent="0.2">
      <c r="A1376" t="s">
        <v>2641</v>
      </c>
      <c r="B1376" s="17">
        <v>44832</v>
      </c>
      <c r="C1376" s="6" t="s">
        <v>173</v>
      </c>
      <c r="D1376" s="7">
        <v>143368449</v>
      </c>
      <c r="E1376" s="3">
        <v>5540246188200</v>
      </c>
      <c r="F1376" s="3" t="str">
        <f>VLOOKUP(E1376,'Catégorie des articles'!$A$2:$E$163,4,FALSE)</f>
        <v>CREMERIE</v>
      </c>
      <c r="G1376" s="22">
        <v>44836</v>
      </c>
      <c r="H1376" s="7">
        <v>1485</v>
      </c>
      <c r="I1376" s="25" t="str">
        <f>IFERROR(VLOOKUP(A1376,Réception!$A$2:$G$2159,7,FALSE),"0")</f>
        <v>0</v>
      </c>
      <c r="J1376">
        <f t="shared" si="42"/>
        <v>0</v>
      </c>
      <c r="K1376" s="31">
        <f t="shared" si="43"/>
        <v>0</v>
      </c>
    </row>
    <row r="1377" spans="1:11" ht="12" customHeight="1" x14ac:dyDescent="0.2">
      <c r="A1377" t="s">
        <v>2642</v>
      </c>
      <c r="B1377" s="17">
        <v>44832</v>
      </c>
      <c r="C1377" s="6" t="s">
        <v>173</v>
      </c>
      <c r="D1377" s="7">
        <v>143368454</v>
      </c>
      <c r="E1377" s="3">
        <v>5540246172978</v>
      </c>
      <c r="F1377" s="3" t="str">
        <f>VLOOKUP(E1377,'Catégorie des articles'!$A$2:$E$163,4,FALSE)</f>
        <v>CREMERIE</v>
      </c>
      <c r="G1377" s="22">
        <v>44836</v>
      </c>
      <c r="H1377" s="7">
        <v>3341</v>
      </c>
      <c r="I1377" s="25" t="str">
        <f>IFERROR(VLOOKUP(A1377,Réception!$A$2:$G$2159,7,FALSE),"0")</f>
        <v>0</v>
      </c>
      <c r="J1377">
        <f t="shared" si="42"/>
        <v>0</v>
      </c>
      <c r="K1377" s="31">
        <f t="shared" si="43"/>
        <v>0</v>
      </c>
    </row>
    <row r="1378" spans="1:11" ht="12" customHeight="1" x14ac:dyDescent="0.2">
      <c r="A1378" t="s">
        <v>2643</v>
      </c>
      <c r="B1378" s="17">
        <v>44832</v>
      </c>
      <c r="C1378" s="6" t="s">
        <v>173</v>
      </c>
      <c r="D1378" s="7">
        <v>143368454</v>
      </c>
      <c r="E1378" s="3">
        <v>5540246176699</v>
      </c>
      <c r="F1378" s="3" t="str">
        <f>VLOOKUP(E1378,'Catégorie des articles'!$A$2:$E$163,4,FALSE)</f>
        <v>CREMERIE</v>
      </c>
      <c r="G1378" s="22">
        <v>44836</v>
      </c>
      <c r="H1378" s="7">
        <v>8352</v>
      </c>
      <c r="I1378" s="25" t="str">
        <f>IFERROR(VLOOKUP(A1378,Réception!$A$2:$G$2159,7,FALSE),"0")</f>
        <v>0</v>
      </c>
      <c r="J1378">
        <f t="shared" si="42"/>
        <v>0</v>
      </c>
      <c r="K1378" s="31">
        <f t="shared" si="43"/>
        <v>0</v>
      </c>
    </row>
    <row r="1379" spans="1:11" ht="12" customHeight="1" x14ac:dyDescent="0.2">
      <c r="A1379" t="s">
        <v>2331</v>
      </c>
      <c r="B1379" s="17">
        <v>44832</v>
      </c>
      <c r="C1379" s="6" t="s">
        <v>173</v>
      </c>
      <c r="D1379" s="7">
        <v>143368458</v>
      </c>
      <c r="E1379" s="3">
        <v>5540246173472</v>
      </c>
      <c r="F1379" s="3" t="str">
        <f>VLOOKUP(E1379,'Catégorie des articles'!$A$2:$E$163,4,FALSE)</f>
        <v>CREMERIE</v>
      </c>
      <c r="G1379" s="22">
        <v>44838</v>
      </c>
      <c r="H1379" s="7">
        <v>140</v>
      </c>
      <c r="I1379" s="25">
        <f>IFERROR(VLOOKUP(A1379,Réception!$A$2:$G$2159,7,FALSE),"0")</f>
        <v>140</v>
      </c>
      <c r="J1379">
        <f t="shared" si="42"/>
        <v>1</v>
      </c>
      <c r="K1379" s="31">
        <f t="shared" si="43"/>
        <v>1</v>
      </c>
    </row>
    <row r="1380" spans="1:11" ht="12" customHeight="1" x14ac:dyDescent="0.2">
      <c r="A1380" t="s">
        <v>2332</v>
      </c>
      <c r="B1380" s="18">
        <v>44832</v>
      </c>
      <c r="C1380" s="6" t="s">
        <v>173</v>
      </c>
      <c r="D1380" s="9">
        <v>143368458</v>
      </c>
      <c r="E1380" s="3">
        <v>5540246174095</v>
      </c>
      <c r="F1380" s="3" t="str">
        <f>VLOOKUP(E1380,'Catégorie des articles'!$A$2:$E$163,4,FALSE)</f>
        <v>CREMERIE</v>
      </c>
      <c r="G1380" s="23">
        <v>44838</v>
      </c>
      <c r="H1380" s="9">
        <v>70</v>
      </c>
      <c r="I1380" s="25">
        <f>IFERROR(VLOOKUP(A1380,Réception!$A$2:$G$2159,7,FALSE),"0")</f>
        <v>70</v>
      </c>
      <c r="J1380">
        <f t="shared" si="42"/>
        <v>1</v>
      </c>
      <c r="K1380" s="31">
        <f t="shared" si="43"/>
        <v>1</v>
      </c>
    </row>
    <row r="1381" spans="1:11" ht="12" customHeight="1" x14ac:dyDescent="0.2">
      <c r="A1381" t="s">
        <v>2333</v>
      </c>
      <c r="B1381" s="17">
        <v>44832</v>
      </c>
      <c r="C1381" s="6" t="s">
        <v>173</v>
      </c>
      <c r="D1381" s="7">
        <v>143368458</v>
      </c>
      <c r="E1381" s="3">
        <v>5540246175047</v>
      </c>
      <c r="F1381" s="3" t="str">
        <f>VLOOKUP(E1381,'Catégorie des articles'!$A$2:$E$163,4,FALSE)</f>
        <v>CREMERIE</v>
      </c>
      <c r="G1381" s="22">
        <v>44838</v>
      </c>
      <c r="H1381" s="7">
        <v>140</v>
      </c>
      <c r="I1381" s="25">
        <f>IFERROR(VLOOKUP(A1381,Réception!$A$2:$G$2159,7,FALSE),"0")</f>
        <v>140</v>
      </c>
      <c r="J1381">
        <f t="shared" si="42"/>
        <v>1</v>
      </c>
      <c r="K1381" s="31">
        <f t="shared" si="43"/>
        <v>1</v>
      </c>
    </row>
    <row r="1382" spans="1:11" ht="12" customHeight="1" x14ac:dyDescent="0.2">
      <c r="A1382" t="s">
        <v>2334</v>
      </c>
      <c r="B1382" s="18">
        <v>44832</v>
      </c>
      <c r="C1382" s="6" t="s">
        <v>173</v>
      </c>
      <c r="D1382" s="9">
        <v>143368458</v>
      </c>
      <c r="E1382" s="3">
        <v>5540246175049</v>
      </c>
      <c r="F1382" s="3" t="str">
        <f>VLOOKUP(E1382,'Catégorie des articles'!$A$2:$E$163,4,FALSE)</f>
        <v>CREMERIE</v>
      </c>
      <c r="G1382" s="23">
        <v>44838</v>
      </c>
      <c r="H1382" s="9">
        <v>279</v>
      </c>
      <c r="I1382" s="25">
        <f>IFERROR(VLOOKUP(A1382,Réception!$A$2:$G$2159,7,FALSE),"0")</f>
        <v>279</v>
      </c>
      <c r="J1382">
        <f t="shared" si="42"/>
        <v>1</v>
      </c>
      <c r="K1382" s="31">
        <f t="shared" si="43"/>
        <v>1</v>
      </c>
    </row>
    <row r="1383" spans="1:11" ht="12" customHeight="1" x14ac:dyDescent="0.2">
      <c r="A1383" t="s">
        <v>2335</v>
      </c>
      <c r="B1383" s="17">
        <v>44832</v>
      </c>
      <c r="C1383" s="6" t="s">
        <v>173</v>
      </c>
      <c r="D1383" s="7">
        <v>143368458</v>
      </c>
      <c r="E1383" s="3">
        <v>5540246175050</v>
      </c>
      <c r="F1383" s="3" t="str">
        <f>VLOOKUP(E1383,'Catégorie des articles'!$A$2:$E$163,4,FALSE)</f>
        <v>CREMERIE</v>
      </c>
      <c r="G1383" s="22">
        <v>44838</v>
      </c>
      <c r="H1383" s="7">
        <v>279</v>
      </c>
      <c r="I1383" s="25">
        <f>IFERROR(VLOOKUP(A1383,Réception!$A$2:$G$2159,7,FALSE),"0")</f>
        <v>279</v>
      </c>
      <c r="J1383">
        <f t="shared" si="42"/>
        <v>1</v>
      </c>
      <c r="K1383" s="31">
        <f t="shared" si="43"/>
        <v>1</v>
      </c>
    </row>
    <row r="1384" spans="1:11" ht="12" customHeight="1" x14ac:dyDescent="0.2">
      <c r="A1384" t="s">
        <v>2336</v>
      </c>
      <c r="B1384" s="18">
        <v>44832</v>
      </c>
      <c r="C1384" s="6" t="s">
        <v>173</v>
      </c>
      <c r="D1384" s="9">
        <v>143368458</v>
      </c>
      <c r="E1384" s="3">
        <v>5540246190743</v>
      </c>
      <c r="F1384" s="3" t="str">
        <f>VLOOKUP(E1384,'Catégorie des articles'!$A$2:$E$163,4,FALSE)</f>
        <v>CREMERIE</v>
      </c>
      <c r="G1384" s="23">
        <v>44838</v>
      </c>
      <c r="H1384" s="9">
        <v>140</v>
      </c>
      <c r="I1384" s="25">
        <f>IFERROR(VLOOKUP(A1384,Réception!$A$2:$G$2159,7,FALSE),"0")</f>
        <v>140</v>
      </c>
      <c r="J1384">
        <f t="shared" si="42"/>
        <v>1</v>
      </c>
      <c r="K1384" s="31">
        <f t="shared" si="43"/>
        <v>1</v>
      </c>
    </row>
    <row r="1385" spans="1:11" ht="12" customHeight="1" x14ac:dyDescent="0.2">
      <c r="A1385" t="s">
        <v>2337</v>
      </c>
      <c r="B1385" s="17">
        <v>44832</v>
      </c>
      <c r="C1385" s="6" t="s">
        <v>173</v>
      </c>
      <c r="D1385" s="7">
        <v>143368464</v>
      </c>
      <c r="E1385" s="3">
        <v>5540246177133</v>
      </c>
      <c r="F1385" s="3" t="str">
        <f>VLOOKUP(E1385,'Catégorie des articles'!$A$2:$E$163,4,FALSE)</f>
        <v>MIX LEGUMES</v>
      </c>
      <c r="G1385" s="22">
        <v>44838</v>
      </c>
      <c r="H1385" s="7">
        <v>5568</v>
      </c>
      <c r="I1385" s="25">
        <f>IFERROR(VLOOKUP(A1385,Réception!$A$2:$G$2159,7,FALSE),"0")</f>
        <v>5568</v>
      </c>
      <c r="J1385">
        <f t="shared" si="42"/>
        <v>1</v>
      </c>
      <c r="K1385" s="31">
        <f t="shared" si="43"/>
        <v>1</v>
      </c>
    </row>
    <row r="1386" spans="1:11" ht="12" customHeight="1" x14ac:dyDescent="0.2">
      <c r="A1386" t="s">
        <v>2338</v>
      </c>
      <c r="B1386" s="18">
        <v>44832</v>
      </c>
      <c r="C1386" s="6" t="s">
        <v>173</v>
      </c>
      <c r="D1386" s="9">
        <v>143368464</v>
      </c>
      <c r="E1386" s="3">
        <v>5540246192148</v>
      </c>
      <c r="F1386" s="3" t="str">
        <f>VLOOKUP(E1386,'Catégorie des articles'!$A$2:$E$163,4,FALSE)</f>
        <v>MIX LEGUMES</v>
      </c>
      <c r="G1386" s="23">
        <v>44838</v>
      </c>
      <c r="H1386" s="9">
        <v>26448</v>
      </c>
      <c r="I1386" s="25">
        <f>IFERROR(VLOOKUP(A1386,Réception!$A$2:$G$2159,7,FALSE),"0")</f>
        <v>26448</v>
      </c>
      <c r="J1386">
        <f t="shared" si="42"/>
        <v>1</v>
      </c>
      <c r="K1386" s="31">
        <f t="shared" si="43"/>
        <v>1</v>
      </c>
    </row>
    <row r="1387" spans="1:11" ht="12" customHeight="1" x14ac:dyDescent="0.2">
      <c r="A1387" t="s">
        <v>2339</v>
      </c>
      <c r="B1387" s="17">
        <v>44832</v>
      </c>
      <c r="C1387" s="6" t="s">
        <v>173</v>
      </c>
      <c r="D1387" s="7">
        <v>143368464</v>
      </c>
      <c r="E1387" s="3">
        <v>5540246192518</v>
      </c>
      <c r="F1387" s="3" t="str">
        <f>VLOOKUP(E1387,'Catégorie des articles'!$A$2:$E$163,4,FALSE)</f>
        <v>MIX LEGUMES</v>
      </c>
      <c r="G1387" s="22">
        <v>44838</v>
      </c>
      <c r="H1387" s="7">
        <v>5847</v>
      </c>
      <c r="I1387" s="25">
        <f>IFERROR(VLOOKUP(A1387,Réception!$A$2:$G$2159,7,FALSE),"0")</f>
        <v>5847</v>
      </c>
      <c r="J1387">
        <f t="shared" si="42"/>
        <v>1</v>
      </c>
      <c r="K1387" s="31">
        <f t="shared" si="43"/>
        <v>1</v>
      </c>
    </row>
    <row r="1388" spans="1:11" ht="12" customHeight="1" x14ac:dyDescent="0.2">
      <c r="A1388" t="s">
        <v>2340</v>
      </c>
      <c r="B1388" s="18">
        <v>44832</v>
      </c>
      <c r="C1388" s="6" t="s">
        <v>173</v>
      </c>
      <c r="D1388" s="9">
        <v>143368465</v>
      </c>
      <c r="E1388" s="3">
        <v>5540246183587</v>
      </c>
      <c r="F1388" s="3" t="str">
        <f>VLOOKUP(E1388,'Catégorie des articles'!$A$2:$E$163,4,FALSE)</f>
        <v>MIX LEGUMES</v>
      </c>
      <c r="G1388" s="23">
        <v>44845</v>
      </c>
      <c r="H1388" s="9">
        <v>502</v>
      </c>
      <c r="I1388" s="25">
        <f>IFERROR(VLOOKUP(A1388,Réception!$A$2:$G$2159,7,FALSE),"0")</f>
        <v>502</v>
      </c>
      <c r="J1388">
        <f t="shared" si="42"/>
        <v>1</v>
      </c>
      <c r="K1388" s="31">
        <f t="shared" si="43"/>
        <v>1</v>
      </c>
    </row>
    <row r="1389" spans="1:11" ht="12" customHeight="1" x14ac:dyDescent="0.2">
      <c r="A1389" t="s">
        <v>2341</v>
      </c>
      <c r="B1389" s="17">
        <v>44832</v>
      </c>
      <c r="C1389" s="6" t="s">
        <v>173</v>
      </c>
      <c r="D1389" s="7">
        <v>143368465</v>
      </c>
      <c r="E1389" s="3">
        <v>5540246194790</v>
      </c>
      <c r="F1389" s="3" t="str">
        <f>VLOOKUP(E1389,'Catégorie des articles'!$A$2:$E$163,4,FALSE)</f>
        <v>MIX LEGUMES</v>
      </c>
      <c r="G1389" s="22">
        <v>44845</v>
      </c>
      <c r="H1389" s="7">
        <v>1316</v>
      </c>
      <c r="I1389" s="25">
        <f>IFERROR(VLOOKUP(A1389,Réception!$A$2:$G$2159,7,FALSE),"0")</f>
        <v>1316</v>
      </c>
      <c r="J1389">
        <f t="shared" si="42"/>
        <v>1</v>
      </c>
      <c r="K1389" s="31">
        <f t="shared" si="43"/>
        <v>1</v>
      </c>
    </row>
    <row r="1390" spans="1:11" ht="12" customHeight="1" x14ac:dyDescent="0.2">
      <c r="A1390" t="s">
        <v>2342</v>
      </c>
      <c r="B1390" s="17">
        <v>44832</v>
      </c>
      <c r="C1390" s="6" t="s">
        <v>173</v>
      </c>
      <c r="D1390" s="7">
        <v>143368473</v>
      </c>
      <c r="E1390" s="3">
        <v>5540246170256</v>
      </c>
      <c r="F1390" s="3" t="str">
        <f>VLOOKUP(E1390,'Catégorie des articles'!$A$2:$E$163,4,FALSE)</f>
        <v>BOULANGERIE</v>
      </c>
      <c r="G1390" s="22">
        <v>44845</v>
      </c>
      <c r="H1390" s="7">
        <v>2822</v>
      </c>
      <c r="I1390" s="25">
        <f>IFERROR(VLOOKUP(A1390,Réception!$A$2:$G$2159,7,FALSE),"0")</f>
        <v>2822</v>
      </c>
      <c r="J1390">
        <f t="shared" si="42"/>
        <v>1</v>
      </c>
      <c r="K1390" s="31">
        <f t="shared" si="43"/>
        <v>1</v>
      </c>
    </row>
    <row r="1391" spans="1:11" ht="12" customHeight="1" x14ac:dyDescent="0.2">
      <c r="A1391" t="s">
        <v>2343</v>
      </c>
      <c r="B1391" s="18">
        <v>44832</v>
      </c>
      <c r="C1391" s="6" t="s">
        <v>173</v>
      </c>
      <c r="D1391" s="9">
        <v>143368473</v>
      </c>
      <c r="E1391" s="3">
        <v>5540246171888</v>
      </c>
      <c r="F1391" s="3" t="str">
        <f>VLOOKUP(E1391,'Catégorie des articles'!$A$2:$E$163,4,FALSE)</f>
        <v>BOULANGERIE</v>
      </c>
      <c r="G1391" s="23">
        <v>44845</v>
      </c>
      <c r="H1391" s="9">
        <v>780</v>
      </c>
      <c r="I1391" s="25">
        <f>IFERROR(VLOOKUP(A1391,Réception!$A$2:$G$2159,7,FALSE),"0")</f>
        <v>780</v>
      </c>
      <c r="J1391">
        <f t="shared" si="42"/>
        <v>1</v>
      </c>
      <c r="K1391" s="31">
        <f t="shared" si="43"/>
        <v>1</v>
      </c>
    </row>
    <row r="1392" spans="1:11" ht="12" customHeight="1" x14ac:dyDescent="0.2">
      <c r="A1392" t="s">
        <v>2344</v>
      </c>
      <c r="B1392" s="18">
        <v>44832</v>
      </c>
      <c r="C1392" s="6" t="s">
        <v>173</v>
      </c>
      <c r="D1392" s="9">
        <v>143368475</v>
      </c>
      <c r="E1392" s="3">
        <v>5540246182684</v>
      </c>
      <c r="F1392" s="3" t="str">
        <f>VLOOKUP(E1392,'Catégorie des articles'!$A$2:$E$163,4,FALSE)</f>
        <v>BOULANGERIE</v>
      </c>
      <c r="G1392" s="23">
        <v>44847</v>
      </c>
      <c r="H1392" s="9">
        <v>325</v>
      </c>
      <c r="I1392" s="25">
        <f>IFERROR(VLOOKUP(A1392,Réception!$A$2:$G$2159,7,FALSE),"0")</f>
        <v>325</v>
      </c>
      <c r="J1392">
        <f t="shared" si="42"/>
        <v>1</v>
      </c>
      <c r="K1392" s="31">
        <f t="shared" si="43"/>
        <v>1</v>
      </c>
    </row>
    <row r="1393" spans="1:11" ht="12" customHeight="1" x14ac:dyDescent="0.2">
      <c r="A1393" t="s">
        <v>2345</v>
      </c>
      <c r="B1393" s="17">
        <v>44832</v>
      </c>
      <c r="C1393" s="6" t="s">
        <v>173</v>
      </c>
      <c r="D1393" s="7">
        <v>143368475</v>
      </c>
      <c r="E1393" s="3">
        <v>5540246183844</v>
      </c>
      <c r="F1393" s="3" t="str">
        <f>VLOOKUP(E1393,'Catégorie des articles'!$A$2:$E$163,4,FALSE)</f>
        <v>BOULANGERIE</v>
      </c>
      <c r="G1393" s="22">
        <v>44847</v>
      </c>
      <c r="H1393" s="7">
        <v>186</v>
      </c>
      <c r="I1393" s="25">
        <f>IFERROR(VLOOKUP(A1393,Réception!$A$2:$G$2159,7,FALSE),"0")</f>
        <v>186</v>
      </c>
      <c r="J1393">
        <f t="shared" si="42"/>
        <v>1</v>
      </c>
      <c r="K1393" s="31">
        <f t="shared" si="43"/>
        <v>1</v>
      </c>
    </row>
    <row r="1394" spans="1:11" ht="12" customHeight="1" x14ac:dyDescent="0.2">
      <c r="A1394" t="s">
        <v>2346</v>
      </c>
      <c r="B1394" s="17">
        <v>44832</v>
      </c>
      <c r="C1394" s="6" t="s">
        <v>173</v>
      </c>
      <c r="D1394" s="7">
        <v>143368475</v>
      </c>
      <c r="E1394" s="3">
        <v>5540246194467</v>
      </c>
      <c r="F1394" s="3" t="str">
        <f>VLOOKUP(E1394,'Catégorie des articles'!$A$2:$E$163,4,FALSE)</f>
        <v>BOULANGERIE</v>
      </c>
      <c r="G1394" s="22">
        <v>44847</v>
      </c>
      <c r="H1394" s="7">
        <v>26727</v>
      </c>
      <c r="I1394" s="25">
        <f>IFERROR(VLOOKUP(A1394,Réception!$A$2:$G$2159,7,FALSE),"0")</f>
        <v>26727</v>
      </c>
      <c r="J1394">
        <f t="shared" si="42"/>
        <v>1</v>
      </c>
      <c r="K1394" s="31">
        <f t="shared" si="43"/>
        <v>1</v>
      </c>
    </row>
    <row r="1395" spans="1:11" ht="12" customHeight="1" x14ac:dyDescent="0.2">
      <c r="A1395" t="s">
        <v>2347</v>
      </c>
      <c r="B1395" s="18">
        <v>44832</v>
      </c>
      <c r="C1395" s="6" t="s">
        <v>173</v>
      </c>
      <c r="D1395" s="9">
        <v>143368476</v>
      </c>
      <c r="E1395" s="3">
        <v>5540246194632</v>
      </c>
      <c r="F1395" s="3" t="str">
        <f>VLOOKUP(E1395,'Catégorie des articles'!$A$2:$E$163,4,FALSE)</f>
        <v>BOULANGERIE</v>
      </c>
      <c r="G1395" s="23">
        <v>44844</v>
      </c>
      <c r="H1395" s="9">
        <v>1170</v>
      </c>
      <c r="I1395" s="25">
        <f>IFERROR(VLOOKUP(A1395,Réception!$A$2:$G$2159,7,FALSE),"0")</f>
        <v>696</v>
      </c>
      <c r="J1395">
        <f t="shared" si="42"/>
        <v>0.59487179487179487</v>
      </c>
      <c r="K1395" s="31">
        <f t="shared" si="43"/>
        <v>0.59487179487179487</v>
      </c>
    </row>
    <row r="1396" spans="1:11" ht="12" customHeight="1" x14ac:dyDescent="0.2">
      <c r="A1396" t="s">
        <v>2348</v>
      </c>
      <c r="B1396" s="17">
        <v>44832</v>
      </c>
      <c r="C1396" s="6" t="s">
        <v>173</v>
      </c>
      <c r="D1396" s="7">
        <v>143368476</v>
      </c>
      <c r="E1396" s="3">
        <v>5540246195250</v>
      </c>
      <c r="F1396" s="3" t="str">
        <f>VLOOKUP(E1396,'Catégorie des articles'!$A$2:$E$163,4,FALSE)</f>
        <v>BOULANGERIE</v>
      </c>
      <c r="G1396" s="22">
        <v>44844</v>
      </c>
      <c r="H1396" s="7">
        <v>335</v>
      </c>
      <c r="I1396" s="25">
        <f>IFERROR(VLOOKUP(A1396,Réception!$A$2:$G$2159,7,FALSE),"0")</f>
        <v>335</v>
      </c>
      <c r="J1396">
        <f t="shared" si="42"/>
        <v>1</v>
      </c>
      <c r="K1396" s="31">
        <f t="shared" si="43"/>
        <v>1</v>
      </c>
    </row>
    <row r="1397" spans="1:11" ht="12" customHeight="1" x14ac:dyDescent="0.2">
      <c r="A1397" t="s">
        <v>2644</v>
      </c>
      <c r="B1397" s="17">
        <v>44833</v>
      </c>
      <c r="C1397" s="6" t="s">
        <v>173</v>
      </c>
      <c r="D1397" s="7">
        <v>143368487</v>
      </c>
      <c r="E1397" s="3">
        <v>5540246187987</v>
      </c>
      <c r="F1397" s="3" t="str">
        <f>VLOOKUP(E1397,'Catégorie des articles'!$A$2:$E$163,4,FALSE)</f>
        <v>CREMERIE</v>
      </c>
      <c r="G1397" s="22">
        <v>44837</v>
      </c>
      <c r="H1397" s="7">
        <v>1671</v>
      </c>
      <c r="I1397" s="25" t="str">
        <f>IFERROR(VLOOKUP(A1397,Réception!$A$2:$G$2159,7,FALSE),"0")</f>
        <v>0</v>
      </c>
      <c r="J1397">
        <f t="shared" si="42"/>
        <v>0</v>
      </c>
      <c r="K1397" s="31">
        <f t="shared" si="43"/>
        <v>0</v>
      </c>
    </row>
    <row r="1398" spans="1:11" ht="12" customHeight="1" x14ac:dyDescent="0.2">
      <c r="A1398" t="s">
        <v>2645</v>
      </c>
      <c r="B1398" s="18">
        <v>44833</v>
      </c>
      <c r="C1398" s="6" t="s">
        <v>173</v>
      </c>
      <c r="D1398" s="9">
        <v>143368487</v>
      </c>
      <c r="E1398" s="3">
        <v>5540246188200</v>
      </c>
      <c r="F1398" s="3" t="str">
        <f>VLOOKUP(E1398,'Catégorie des articles'!$A$2:$E$163,4,FALSE)</f>
        <v>CREMERIE</v>
      </c>
      <c r="G1398" s="23">
        <v>44837</v>
      </c>
      <c r="H1398" s="9">
        <v>372</v>
      </c>
      <c r="I1398" s="25" t="str">
        <f>IFERROR(VLOOKUP(A1398,Réception!$A$2:$G$2159,7,FALSE),"0")</f>
        <v>0</v>
      </c>
      <c r="J1398">
        <f t="shared" si="42"/>
        <v>0</v>
      </c>
      <c r="K1398" s="31">
        <f t="shared" si="43"/>
        <v>0</v>
      </c>
    </row>
    <row r="1399" spans="1:11" ht="12" customHeight="1" x14ac:dyDescent="0.2">
      <c r="A1399" t="s">
        <v>2646</v>
      </c>
      <c r="B1399" s="17">
        <v>44833</v>
      </c>
      <c r="C1399" s="6" t="s">
        <v>173</v>
      </c>
      <c r="D1399" s="7">
        <v>143368492</v>
      </c>
      <c r="E1399" s="3">
        <v>5540246185429</v>
      </c>
      <c r="F1399" s="3" t="str">
        <f>VLOOKUP(E1399,'Catégorie des articles'!$A$2:$E$163,4,FALSE)</f>
        <v>CREMERIE</v>
      </c>
      <c r="G1399" s="22">
        <v>44837</v>
      </c>
      <c r="H1399" s="7">
        <v>56</v>
      </c>
      <c r="I1399" s="25" t="str">
        <f>IFERROR(VLOOKUP(A1399,Réception!$A$2:$G$2159,7,FALSE),"0")</f>
        <v>0</v>
      </c>
      <c r="J1399">
        <f t="shared" si="42"/>
        <v>0</v>
      </c>
      <c r="K1399" s="31">
        <f t="shared" si="43"/>
        <v>0</v>
      </c>
    </row>
    <row r="1400" spans="1:11" ht="12" customHeight="1" x14ac:dyDescent="0.2">
      <c r="A1400" t="s">
        <v>2647</v>
      </c>
      <c r="B1400" s="18">
        <v>44833</v>
      </c>
      <c r="C1400" s="6" t="s">
        <v>173</v>
      </c>
      <c r="D1400" s="9">
        <v>143368492</v>
      </c>
      <c r="E1400" s="3">
        <v>5540246185562</v>
      </c>
      <c r="F1400" s="3" t="str">
        <f>VLOOKUP(E1400,'Catégorie des articles'!$A$2:$E$163,4,FALSE)</f>
        <v>CREMERIE</v>
      </c>
      <c r="G1400" s="23">
        <v>44837</v>
      </c>
      <c r="H1400" s="9">
        <v>70</v>
      </c>
      <c r="I1400" s="25" t="str">
        <f>IFERROR(VLOOKUP(A1400,Réception!$A$2:$G$2159,7,FALSE),"0")</f>
        <v>0</v>
      </c>
      <c r="J1400">
        <f t="shared" si="42"/>
        <v>0</v>
      </c>
      <c r="K1400" s="31">
        <f t="shared" si="43"/>
        <v>0</v>
      </c>
    </row>
    <row r="1401" spans="1:11" ht="12" customHeight="1" x14ac:dyDescent="0.2">
      <c r="A1401" t="s">
        <v>2648</v>
      </c>
      <c r="B1401" s="17">
        <v>44833</v>
      </c>
      <c r="C1401" s="6" t="s">
        <v>173</v>
      </c>
      <c r="D1401" s="7">
        <v>143368492</v>
      </c>
      <c r="E1401" s="3">
        <v>5540246186325</v>
      </c>
      <c r="F1401" s="3" t="str">
        <f>VLOOKUP(E1401,'Catégorie des articles'!$A$2:$E$163,4,FALSE)</f>
        <v>CREMERIE</v>
      </c>
      <c r="G1401" s="22">
        <v>44837</v>
      </c>
      <c r="H1401" s="7">
        <v>98</v>
      </c>
      <c r="I1401" s="25" t="str">
        <f>IFERROR(VLOOKUP(A1401,Réception!$A$2:$G$2159,7,FALSE),"0")</f>
        <v>0</v>
      </c>
      <c r="J1401">
        <f t="shared" si="42"/>
        <v>0</v>
      </c>
      <c r="K1401" s="31">
        <f t="shared" si="43"/>
        <v>0</v>
      </c>
    </row>
    <row r="1402" spans="1:11" ht="12" customHeight="1" x14ac:dyDescent="0.2">
      <c r="A1402" t="s">
        <v>2349</v>
      </c>
      <c r="B1402" s="18">
        <v>44833</v>
      </c>
      <c r="C1402" s="6" t="s">
        <v>173</v>
      </c>
      <c r="D1402" s="9">
        <v>143368503</v>
      </c>
      <c r="E1402" s="3">
        <v>5540246194632</v>
      </c>
      <c r="F1402" s="3" t="str">
        <f>VLOOKUP(E1402,'Catégorie des articles'!$A$2:$E$163,4,FALSE)</f>
        <v>BOULANGERIE</v>
      </c>
      <c r="G1402" s="23">
        <v>44847</v>
      </c>
      <c r="H1402" s="9">
        <v>1253</v>
      </c>
      <c r="I1402" s="25">
        <f>IFERROR(VLOOKUP(A1402,Réception!$A$2:$G$2159,7,FALSE),"0")</f>
        <v>1253</v>
      </c>
      <c r="J1402">
        <f t="shared" si="42"/>
        <v>1</v>
      </c>
      <c r="K1402" s="31">
        <f t="shared" si="43"/>
        <v>1</v>
      </c>
    </row>
    <row r="1403" spans="1:11" ht="12" customHeight="1" x14ac:dyDescent="0.2">
      <c r="A1403" t="s">
        <v>2350</v>
      </c>
      <c r="B1403" s="17">
        <v>44833</v>
      </c>
      <c r="C1403" s="6" t="s">
        <v>173</v>
      </c>
      <c r="D1403" s="7">
        <v>143368503</v>
      </c>
      <c r="E1403" s="3">
        <v>5540246195250</v>
      </c>
      <c r="F1403" s="3" t="str">
        <f>VLOOKUP(E1403,'Catégorie des articles'!$A$2:$E$163,4,FALSE)</f>
        <v>BOULANGERIE</v>
      </c>
      <c r="G1403" s="22">
        <v>44847</v>
      </c>
      <c r="H1403" s="7">
        <v>251</v>
      </c>
      <c r="I1403" s="25">
        <f>IFERROR(VLOOKUP(A1403,Réception!$A$2:$G$2159,7,FALSE),"0")</f>
        <v>251</v>
      </c>
      <c r="J1403">
        <f t="shared" si="42"/>
        <v>1</v>
      </c>
      <c r="K1403" s="31">
        <f t="shared" si="43"/>
        <v>1</v>
      </c>
    </row>
    <row r="1404" spans="1:11" ht="12" customHeight="1" x14ac:dyDescent="0.2">
      <c r="A1404" t="s">
        <v>1344</v>
      </c>
      <c r="B1404" s="17">
        <v>44836</v>
      </c>
      <c r="C1404" s="6" t="s">
        <v>173</v>
      </c>
      <c r="D1404" s="7">
        <v>143378508</v>
      </c>
      <c r="E1404" s="3">
        <v>5540246176295</v>
      </c>
      <c r="F1404" s="3" t="str">
        <f>VLOOKUP(E1404,'Catégorie des articles'!$A$2:$E$163,4,FALSE)</f>
        <v>CREMERIE</v>
      </c>
      <c r="G1404" s="22">
        <v>44838</v>
      </c>
      <c r="H1404" s="7">
        <v>2970</v>
      </c>
      <c r="I1404" s="25">
        <f>IFERROR(VLOOKUP(A1404,Réception!$A$2:$G$2159,7,FALSE),"0")</f>
        <v>2970</v>
      </c>
      <c r="J1404">
        <f t="shared" si="42"/>
        <v>1</v>
      </c>
      <c r="K1404" s="31">
        <f t="shared" si="43"/>
        <v>1</v>
      </c>
    </row>
    <row r="1405" spans="1:11" ht="12" customHeight="1" x14ac:dyDescent="0.2">
      <c r="A1405" t="s">
        <v>1345</v>
      </c>
      <c r="B1405" s="18">
        <v>44836</v>
      </c>
      <c r="C1405" s="6" t="s">
        <v>173</v>
      </c>
      <c r="D1405" s="9">
        <v>143378508</v>
      </c>
      <c r="E1405" s="3">
        <v>5540246188200</v>
      </c>
      <c r="F1405" s="3" t="str">
        <f>VLOOKUP(E1405,'Catégorie des articles'!$A$2:$E$163,4,FALSE)</f>
        <v>CREMERIE</v>
      </c>
      <c r="G1405" s="23">
        <v>44838</v>
      </c>
      <c r="H1405" s="9">
        <v>743</v>
      </c>
      <c r="I1405" s="25">
        <f>IFERROR(VLOOKUP(A1405,Réception!$A$2:$G$2159,7,FALSE),"0")</f>
        <v>743</v>
      </c>
      <c r="J1405">
        <f t="shared" si="42"/>
        <v>1</v>
      </c>
      <c r="K1405" s="31">
        <f t="shared" si="43"/>
        <v>1</v>
      </c>
    </row>
    <row r="1406" spans="1:11" ht="12" customHeight="1" x14ac:dyDescent="0.2">
      <c r="A1406" t="s">
        <v>1346</v>
      </c>
      <c r="B1406" s="18">
        <v>44836</v>
      </c>
      <c r="C1406" s="6" t="s">
        <v>173</v>
      </c>
      <c r="D1406" s="9">
        <v>143378509</v>
      </c>
      <c r="E1406" s="3">
        <v>5540246176699</v>
      </c>
      <c r="F1406" s="3" t="str">
        <f>VLOOKUP(E1406,'Catégorie des articles'!$A$2:$E$163,4,FALSE)</f>
        <v>CREMERIE</v>
      </c>
      <c r="G1406" s="23">
        <v>44838</v>
      </c>
      <c r="H1406" s="9">
        <v>4176</v>
      </c>
      <c r="I1406" s="25">
        <f>IFERROR(VLOOKUP(A1406,Réception!$A$2:$G$2159,7,FALSE),"0")</f>
        <v>4176</v>
      </c>
      <c r="J1406">
        <f t="shared" si="42"/>
        <v>1</v>
      </c>
      <c r="K1406" s="31">
        <f t="shared" si="43"/>
        <v>1</v>
      </c>
    </row>
    <row r="1407" spans="1:11" ht="12" customHeight="1" x14ac:dyDescent="0.2">
      <c r="A1407" t="s">
        <v>1347</v>
      </c>
      <c r="B1407" s="18">
        <v>44836</v>
      </c>
      <c r="C1407" s="6" t="s">
        <v>173</v>
      </c>
      <c r="D1407" s="9">
        <v>143378513</v>
      </c>
      <c r="E1407" s="3">
        <v>5540246175049</v>
      </c>
      <c r="F1407" s="3" t="str">
        <f>VLOOKUP(E1407,'Catégorie des articles'!$A$2:$E$163,4,FALSE)</f>
        <v>CREMERIE</v>
      </c>
      <c r="G1407" s="23">
        <v>44840</v>
      </c>
      <c r="H1407" s="9">
        <v>557</v>
      </c>
      <c r="I1407" s="25">
        <f>IFERROR(VLOOKUP(A1407,Réception!$A$2:$G$2159,7,FALSE),"0")</f>
        <v>557</v>
      </c>
      <c r="J1407">
        <f t="shared" si="42"/>
        <v>1</v>
      </c>
      <c r="K1407" s="31">
        <f t="shared" si="43"/>
        <v>1</v>
      </c>
    </row>
    <row r="1408" spans="1:11" ht="12" customHeight="1" x14ac:dyDescent="0.2">
      <c r="A1408" t="s">
        <v>1348</v>
      </c>
      <c r="B1408" s="17">
        <v>44836</v>
      </c>
      <c r="C1408" s="6" t="s">
        <v>173</v>
      </c>
      <c r="D1408" s="7">
        <v>143378513</v>
      </c>
      <c r="E1408" s="3">
        <v>5540246175050</v>
      </c>
      <c r="F1408" s="3" t="str">
        <f>VLOOKUP(E1408,'Catégorie des articles'!$A$2:$E$163,4,FALSE)</f>
        <v>CREMERIE</v>
      </c>
      <c r="G1408" s="22">
        <v>44840</v>
      </c>
      <c r="H1408" s="7">
        <v>557</v>
      </c>
      <c r="I1408" s="25">
        <f>IFERROR(VLOOKUP(A1408,Réception!$A$2:$G$2159,7,FALSE),"0")</f>
        <v>557</v>
      </c>
      <c r="J1408">
        <f t="shared" si="42"/>
        <v>1</v>
      </c>
      <c r="K1408" s="31">
        <f t="shared" si="43"/>
        <v>1</v>
      </c>
    </row>
    <row r="1409" spans="1:11" ht="12" customHeight="1" x14ac:dyDescent="0.2">
      <c r="A1409" t="s">
        <v>1349</v>
      </c>
      <c r="B1409" s="18">
        <v>44836</v>
      </c>
      <c r="C1409" s="6" t="s">
        <v>173</v>
      </c>
      <c r="D1409" s="9">
        <v>143378514</v>
      </c>
      <c r="E1409" s="3">
        <v>5540246195242</v>
      </c>
      <c r="F1409" s="3" t="str">
        <f>VLOOKUP(E1409,'Catégorie des articles'!$A$2:$E$163,4,FALSE)</f>
        <v>MIX LEGUMES</v>
      </c>
      <c r="G1409" s="23">
        <v>44840</v>
      </c>
      <c r="H1409" s="9">
        <v>743</v>
      </c>
      <c r="I1409" s="25">
        <f>IFERROR(VLOOKUP(A1409,Réception!$A$2:$G$2159,7,FALSE),"0")</f>
        <v>488</v>
      </c>
      <c r="J1409">
        <f t="shared" si="42"/>
        <v>0.65679676985195157</v>
      </c>
      <c r="K1409" s="31">
        <f t="shared" si="43"/>
        <v>0.65679676985195157</v>
      </c>
    </row>
    <row r="1410" spans="1:11" ht="12" customHeight="1" x14ac:dyDescent="0.2">
      <c r="A1410" t="s">
        <v>1350</v>
      </c>
      <c r="B1410" s="17">
        <v>44836</v>
      </c>
      <c r="C1410" s="6" t="s">
        <v>173</v>
      </c>
      <c r="D1410" s="7">
        <v>143378515</v>
      </c>
      <c r="E1410" s="3">
        <v>5540246195241</v>
      </c>
      <c r="F1410" s="3" t="str">
        <f>VLOOKUP(E1410,'Catégorie des articles'!$A$2:$E$163,4,FALSE)</f>
        <v>MIX LEGUMES</v>
      </c>
      <c r="G1410" s="22">
        <v>44847</v>
      </c>
      <c r="H1410" s="7">
        <v>743</v>
      </c>
      <c r="I1410" s="25">
        <f>IFERROR(VLOOKUP(A1410,Réception!$A$2:$G$2159,7,FALSE),"0")</f>
        <v>743</v>
      </c>
      <c r="J1410">
        <f t="shared" si="42"/>
        <v>1</v>
      </c>
      <c r="K1410" s="31">
        <f t="shared" si="43"/>
        <v>1</v>
      </c>
    </row>
    <row r="1411" spans="1:11" ht="12" customHeight="1" x14ac:dyDescent="0.2">
      <c r="A1411" t="s">
        <v>1351</v>
      </c>
      <c r="B1411" s="17">
        <v>44836</v>
      </c>
      <c r="C1411" s="6" t="s">
        <v>173</v>
      </c>
      <c r="D1411" s="7">
        <v>143378516</v>
      </c>
      <c r="E1411" s="3">
        <v>5540246185562</v>
      </c>
      <c r="F1411" s="3" t="str">
        <f>VLOOKUP(E1411,'Catégorie des articles'!$A$2:$E$163,4,FALSE)</f>
        <v>CREMERIE</v>
      </c>
      <c r="G1411" s="22">
        <v>44840</v>
      </c>
      <c r="H1411" s="7">
        <v>140</v>
      </c>
      <c r="I1411" s="25">
        <f>IFERROR(VLOOKUP(A1411,Réception!$A$2:$G$2159,7,FALSE),"0")</f>
        <v>140</v>
      </c>
      <c r="J1411">
        <f t="shared" ref="J1411:J1474" si="44">I1411/H1411</f>
        <v>1</v>
      </c>
      <c r="K1411" s="31">
        <f t="shared" ref="K1411:K1474" si="45">J1411</f>
        <v>1</v>
      </c>
    </row>
    <row r="1412" spans="1:11" ht="12" customHeight="1" x14ac:dyDescent="0.2">
      <c r="A1412" t="s">
        <v>1352</v>
      </c>
      <c r="B1412" s="18">
        <v>44836</v>
      </c>
      <c r="C1412" s="6" t="s">
        <v>173</v>
      </c>
      <c r="D1412" s="9">
        <v>143378516</v>
      </c>
      <c r="E1412" s="3">
        <v>5540246186325</v>
      </c>
      <c r="F1412" s="3" t="str">
        <f>VLOOKUP(E1412,'Catégorie des articles'!$A$2:$E$163,4,FALSE)</f>
        <v>CREMERIE</v>
      </c>
      <c r="G1412" s="23">
        <v>44840</v>
      </c>
      <c r="H1412" s="9">
        <v>140</v>
      </c>
      <c r="I1412" s="25">
        <f>IFERROR(VLOOKUP(A1412,Réception!$A$2:$G$2159,7,FALSE),"0")</f>
        <v>140</v>
      </c>
      <c r="J1412">
        <f t="shared" si="44"/>
        <v>1</v>
      </c>
      <c r="K1412" s="31">
        <f t="shared" si="45"/>
        <v>1</v>
      </c>
    </row>
    <row r="1413" spans="1:11" ht="12" customHeight="1" x14ac:dyDescent="0.2">
      <c r="A1413" t="s">
        <v>1353</v>
      </c>
      <c r="B1413" s="18">
        <v>44836</v>
      </c>
      <c r="C1413" s="6" t="s">
        <v>173</v>
      </c>
      <c r="D1413" s="9">
        <v>143378519</v>
      </c>
      <c r="E1413" s="3">
        <v>5540246177133</v>
      </c>
      <c r="F1413" s="3" t="str">
        <f>VLOOKUP(E1413,'Catégorie des articles'!$A$2:$E$163,4,FALSE)</f>
        <v>MIX LEGUMES</v>
      </c>
      <c r="G1413" s="23">
        <v>44844</v>
      </c>
      <c r="H1413" s="9">
        <v>4455</v>
      </c>
      <c r="I1413" s="25">
        <f>IFERROR(VLOOKUP(A1413,Réception!$A$2:$G$2159,7,FALSE),"0")</f>
        <v>4455</v>
      </c>
      <c r="J1413">
        <f t="shared" si="44"/>
        <v>1</v>
      </c>
      <c r="K1413" s="31">
        <f t="shared" si="45"/>
        <v>1</v>
      </c>
    </row>
    <row r="1414" spans="1:11" ht="12" customHeight="1" x14ac:dyDescent="0.2">
      <c r="A1414" t="s">
        <v>1354</v>
      </c>
      <c r="B1414" s="17">
        <v>44836</v>
      </c>
      <c r="C1414" s="6" t="s">
        <v>173</v>
      </c>
      <c r="D1414" s="7">
        <v>143378519</v>
      </c>
      <c r="E1414" s="3">
        <v>5540246192148</v>
      </c>
      <c r="F1414" s="3" t="str">
        <f>VLOOKUP(E1414,'Catégorie des articles'!$A$2:$E$163,4,FALSE)</f>
        <v>MIX LEGUMES</v>
      </c>
      <c r="G1414" s="22">
        <v>44844</v>
      </c>
      <c r="H1414" s="7">
        <v>29232</v>
      </c>
      <c r="I1414" s="25">
        <f>IFERROR(VLOOKUP(A1414,Réception!$A$2:$G$2159,7,FALSE),"0")</f>
        <v>29232</v>
      </c>
      <c r="J1414">
        <f t="shared" si="44"/>
        <v>1</v>
      </c>
      <c r="K1414" s="31">
        <f t="shared" si="45"/>
        <v>1</v>
      </c>
    </row>
    <row r="1415" spans="1:11" ht="12" customHeight="1" x14ac:dyDescent="0.2">
      <c r="A1415" t="s">
        <v>1355</v>
      </c>
      <c r="B1415" s="18">
        <v>44836</v>
      </c>
      <c r="C1415" s="6" t="s">
        <v>173</v>
      </c>
      <c r="D1415" s="9">
        <v>143378519</v>
      </c>
      <c r="E1415" s="3">
        <v>5540246192518</v>
      </c>
      <c r="F1415" s="3" t="str">
        <f>VLOOKUP(E1415,'Catégorie des articles'!$A$2:$E$163,4,FALSE)</f>
        <v>MIX LEGUMES</v>
      </c>
      <c r="G1415" s="23">
        <v>44844</v>
      </c>
      <c r="H1415" s="9">
        <v>5847</v>
      </c>
      <c r="I1415" s="25">
        <f>IFERROR(VLOOKUP(A1415,Réception!$A$2:$G$2159,7,FALSE),"0")</f>
        <v>5847</v>
      </c>
      <c r="J1415">
        <f t="shared" si="44"/>
        <v>1</v>
      </c>
      <c r="K1415" s="31">
        <f t="shared" si="45"/>
        <v>1</v>
      </c>
    </row>
    <row r="1416" spans="1:11" ht="12" customHeight="1" x14ac:dyDescent="0.2">
      <c r="A1416" t="s">
        <v>1356</v>
      </c>
      <c r="B1416" s="18">
        <v>44836</v>
      </c>
      <c r="C1416" s="6" t="s">
        <v>173</v>
      </c>
      <c r="D1416" s="9">
        <v>143378523</v>
      </c>
      <c r="E1416" s="3">
        <v>5540246183587</v>
      </c>
      <c r="F1416" s="3" t="str">
        <f>VLOOKUP(E1416,'Catégorie des articles'!$A$2:$E$163,4,FALSE)</f>
        <v>MIX LEGUMES</v>
      </c>
      <c r="G1416" s="23">
        <v>44852</v>
      </c>
      <c r="H1416" s="9">
        <v>502</v>
      </c>
      <c r="I1416" s="25">
        <f>IFERROR(VLOOKUP(A1416,Réception!$A$2:$G$2159,7,FALSE),"0")</f>
        <v>502</v>
      </c>
      <c r="J1416">
        <f t="shared" si="44"/>
        <v>1</v>
      </c>
      <c r="K1416" s="31">
        <f t="shared" si="45"/>
        <v>1</v>
      </c>
    </row>
    <row r="1417" spans="1:11" ht="12" customHeight="1" x14ac:dyDescent="0.2">
      <c r="A1417" t="s">
        <v>1357</v>
      </c>
      <c r="B1417" s="17">
        <v>44836</v>
      </c>
      <c r="C1417" s="6" t="s">
        <v>173</v>
      </c>
      <c r="D1417" s="7">
        <v>143378523</v>
      </c>
      <c r="E1417" s="3">
        <v>5540246183589</v>
      </c>
      <c r="F1417" s="3" t="str">
        <f>VLOOKUP(E1417,'Catégorie des articles'!$A$2:$E$163,4,FALSE)</f>
        <v>MIX LEGUMES</v>
      </c>
      <c r="G1417" s="22">
        <v>44852</v>
      </c>
      <c r="H1417" s="7">
        <v>650</v>
      </c>
      <c r="I1417" s="25">
        <f>IFERROR(VLOOKUP(A1417,Réception!$A$2:$G$2159,7,FALSE),"0")</f>
        <v>650</v>
      </c>
      <c r="J1417">
        <f t="shared" si="44"/>
        <v>1</v>
      </c>
      <c r="K1417" s="31">
        <f t="shared" si="45"/>
        <v>1</v>
      </c>
    </row>
    <row r="1418" spans="1:11" ht="12" customHeight="1" x14ac:dyDescent="0.2">
      <c r="A1418" t="s">
        <v>1358</v>
      </c>
      <c r="B1418" s="18">
        <v>44836</v>
      </c>
      <c r="C1418" s="6" t="s">
        <v>173</v>
      </c>
      <c r="D1418" s="9">
        <v>143378523</v>
      </c>
      <c r="E1418" s="3">
        <v>5540246194790</v>
      </c>
      <c r="F1418" s="3" t="str">
        <f>VLOOKUP(E1418,'Catégorie des articles'!$A$2:$E$163,4,FALSE)</f>
        <v>MIX LEGUMES</v>
      </c>
      <c r="G1418" s="23">
        <v>44852</v>
      </c>
      <c r="H1418" s="9">
        <v>2631</v>
      </c>
      <c r="I1418" s="25">
        <f>IFERROR(VLOOKUP(A1418,Réception!$A$2:$G$2159,7,FALSE),"0")</f>
        <v>2631</v>
      </c>
      <c r="J1418">
        <f t="shared" si="44"/>
        <v>1</v>
      </c>
      <c r="K1418" s="31">
        <f t="shared" si="45"/>
        <v>1</v>
      </c>
    </row>
    <row r="1419" spans="1:11" ht="12" customHeight="1" x14ac:dyDescent="0.2">
      <c r="A1419" t="s">
        <v>1359</v>
      </c>
      <c r="B1419" s="18">
        <v>44836</v>
      </c>
      <c r="C1419" s="6" t="s">
        <v>173</v>
      </c>
      <c r="D1419" s="9">
        <v>143378524</v>
      </c>
      <c r="E1419" s="3">
        <v>5540246183130</v>
      </c>
      <c r="F1419" s="3" t="str">
        <f>VLOOKUP(E1419,'Catégorie des articles'!$A$2:$E$163,4,FALSE)</f>
        <v>MIX LEGUMES</v>
      </c>
      <c r="G1419" s="23">
        <v>44846</v>
      </c>
      <c r="H1419" s="9">
        <v>2256</v>
      </c>
      <c r="I1419" s="25">
        <f>IFERROR(VLOOKUP(A1419,Réception!$A$2:$G$2159,7,FALSE),"0")</f>
        <v>2005</v>
      </c>
      <c r="J1419">
        <f t="shared" si="44"/>
        <v>0.88874113475177308</v>
      </c>
      <c r="K1419" s="31">
        <f t="shared" si="45"/>
        <v>0.88874113475177308</v>
      </c>
    </row>
    <row r="1420" spans="1:11" ht="12" customHeight="1" x14ac:dyDescent="0.2">
      <c r="A1420" t="s">
        <v>1360</v>
      </c>
      <c r="B1420" s="17">
        <v>44836</v>
      </c>
      <c r="C1420" s="6" t="s">
        <v>173</v>
      </c>
      <c r="D1420" s="7">
        <v>143378524</v>
      </c>
      <c r="E1420" s="3">
        <v>5540246183541</v>
      </c>
      <c r="F1420" s="3" t="str">
        <f>VLOOKUP(E1420,'Catégorie des articles'!$A$2:$E$163,4,FALSE)</f>
        <v>MIX LEGUMES</v>
      </c>
      <c r="G1420" s="22">
        <v>44846</v>
      </c>
      <c r="H1420" s="7">
        <v>1044</v>
      </c>
      <c r="I1420" s="25">
        <f>IFERROR(VLOOKUP(A1420,Réception!$A$2:$G$2159,7,FALSE),"0")</f>
        <v>928</v>
      </c>
      <c r="J1420">
        <f t="shared" si="44"/>
        <v>0.88888888888888884</v>
      </c>
      <c r="K1420" s="31">
        <f t="shared" si="45"/>
        <v>0.88888888888888884</v>
      </c>
    </row>
    <row r="1421" spans="1:11" ht="12" customHeight="1" x14ac:dyDescent="0.2">
      <c r="A1421" t="s">
        <v>1361</v>
      </c>
      <c r="B1421" s="17">
        <v>44836</v>
      </c>
      <c r="C1421" s="6" t="s">
        <v>173</v>
      </c>
      <c r="D1421" s="7">
        <v>143378525</v>
      </c>
      <c r="E1421" s="3">
        <v>5540246191598</v>
      </c>
      <c r="F1421" s="3" t="str">
        <f>VLOOKUP(E1421,'Catégorie des articles'!$A$2:$E$163,4,FALSE)</f>
        <v>CREMERIE</v>
      </c>
      <c r="G1421" s="22">
        <v>44839</v>
      </c>
      <c r="H1421" s="7">
        <v>1601</v>
      </c>
      <c r="I1421" s="25">
        <f>IFERROR(VLOOKUP(A1421,Réception!$A$2:$G$2159,7,FALSE),"0")</f>
        <v>1601</v>
      </c>
      <c r="J1421">
        <f t="shared" si="44"/>
        <v>1</v>
      </c>
      <c r="K1421" s="31">
        <f t="shared" si="45"/>
        <v>1</v>
      </c>
    </row>
    <row r="1422" spans="1:11" ht="12" customHeight="1" x14ac:dyDescent="0.2">
      <c r="A1422" t="s">
        <v>1362</v>
      </c>
      <c r="B1422" s="17">
        <v>44837</v>
      </c>
      <c r="C1422" s="6" t="s">
        <v>173</v>
      </c>
      <c r="D1422" s="7">
        <v>143378531</v>
      </c>
      <c r="E1422" s="3">
        <v>5540246176294</v>
      </c>
      <c r="F1422" s="3" t="str">
        <f>VLOOKUP(E1422,'Catégorie des articles'!$A$2:$E$163,4,FALSE)</f>
        <v>CREMERIE</v>
      </c>
      <c r="G1422" s="22">
        <v>44839</v>
      </c>
      <c r="H1422" s="7">
        <v>1485</v>
      </c>
      <c r="I1422" s="25">
        <f>IFERROR(VLOOKUP(A1422,Réception!$A$2:$G$2159,7,FALSE),"0")</f>
        <v>1485</v>
      </c>
      <c r="J1422">
        <f t="shared" si="44"/>
        <v>1</v>
      </c>
      <c r="K1422" s="31">
        <f t="shared" si="45"/>
        <v>1</v>
      </c>
    </row>
    <row r="1423" spans="1:11" ht="12" customHeight="1" x14ac:dyDescent="0.2">
      <c r="A1423" t="s">
        <v>1363</v>
      </c>
      <c r="B1423" s="18">
        <v>44837</v>
      </c>
      <c r="C1423" s="6" t="s">
        <v>173</v>
      </c>
      <c r="D1423" s="9">
        <v>143378531</v>
      </c>
      <c r="E1423" s="3">
        <v>5540246176295</v>
      </c>
      <c r="F1423" s="3" t="str">
        <f>VLOOKUP(E1423,'Catégorie des articles'!$A$2:$E$163,4,FALSE)</f>
        <v>CREMERIE</v>
      </c>
      <c r="G1423" s="23">
        <v>44839</v>
      </c>
      <c r="H1423" s="9">
        <v>4455</v>
      </c>
      <c r="I1423" s="25">
        <f>IFERROR(VLOOKUP(A1423,Réception!$A$2:$G$2159,7,FALSE),"0")</f>
        <v>4455</v>
      </c>
      <c r="J1423">
        <f t="shared" si="44"/>
        <v>1</v>
      </c>
      <c r="K1423" s="31">
        <f t="shared" si="45"/>
        <v>1</v>
      </c>
    </row>
    <row r="1424" spans="1:11" ht="12" customHeight="1" x14ac:dyDescent="0.2">
      <c r="A1424" t="s">
        <v>1364</v>
      </c>
      <c r="B1424" s="18">
        <v>44837</v>
      </c>
      <c r="C1424" s="6" t="s">
        <v>173</v>
      </c>
      <c r="D1424" s="9">
        <v>143378531</v>
      </c>
      <c r="E1424" s="3">
        <v>5540246188200</v>
      </c>
      <c r="F1424" s="3" t="str">
        <f>VLOOKUP(E1424,'Catégorie des articles'!$A$2:$E$163,4,FALSE)</f>
        <v>CREMERIE</v>
      </c>
      <c r="G1424" s="23">
        <v>44839</v>
      </c>
      <c r="H1424" s="9">
        <v>1485</v>
      </c>
      <c r="I1424" s="25">
        <f>IFERROR(VLOOKUP(A1424,Réception!$A$2:$G$2159,7,FALSE),"0")</f>
        <v>1485</v>
      </c>
      <c r="J1424">
        <f t="shared" si="44"/>
        <v>1</v>
      </c>
      <c r="K1424" s="31">
        <f t="shared" si="45"/>
        <v>1</v>
      </c>
    </row>
    <row r="1425" spans="1:11" ht="12" customHeight="1" x14ac:dyDescent="0.2">
      <c r="A1425" t="s">
        <v>1365</v>
      </c>
      <c r="B1425" s="17">
        <v>44837</v>
      </c>
      <c r="C1425" s="6" t="s">
        <v>173</v>
      </c>
      <c r="D1425" s="7">
        <v>143378533</v>
      </c>
      <c r="E1425" s="3">
        <v>5540246172669</v>
      </c>
      <c r="F1425" s="3" t="str">
        <f>VLOOKUP(E1425,'Catégorie des articles'!$A$2:$E$163,4,FALSE)</f>
        <v>CREMERIE</v>
      </c>
      <c r="G1425" s="22">
        <v>44839</v>
      </c>
      <c r="H1425" s="7">
        <v>279</v>
      </c>
      <c r="I1425" s="25">
        <f>IFERROR(VLOOKUP(A1425,Réception!$A$2:$G$2159,7,FALSE),"0")</f>
        <v>279</v>
      </c>
      <c r="J1425">
        <f t="shared" si="44"/>
        <v>1</v>
      </c>
      <c r="K1425" s="31">
        <f t="shared" si="45"/>
        <v>1</v>
      </c>
    </row>
    <row r="1426" spans="1:11" ht="12" customHeight="1" x14ac:dyDescent="0.2">
      <c r="A1426" t="s">
        <v>1366</v>
      </c>
      <c r="B1426" s="18">
        <v>44837</v>
      </c>
      <c r="C1426" s="6" t="s">
        <v>173</v>
      </c>
      <c r="D1426" s="9">
        <v>143378561</v>
      </c>
      <c r="E1426" s="3">
        <v>5540246184036</v>
      </c>
      <c r="F1426" s="3" t="str">
        <f>VLOOKUP(E1426,'Catégorie des articles'!$A$2:$E$163,4,FALSE)</f>
        <v>BOULANGERIE</v>
      </c>
      <c r="G1426" s="23">
        <v>44846</v>
      </c>
      <c r="H1426" s="9">
        <v>130</v>
      </c>
      <c r="I1426" s="25">
        <f>IFERROR(VLOOKUP(A1426,Réception!$A$2:$G$2159,7,FALSE),"0")</f>
        <v>82</v>
      </c>
      <c r="J1426">
        <f t="shared" si="44"/>
        <v>0.63076923076923075</v>
      </c>
      <c r="K1426" s="31">
        <f t="shared" si="45"/>
        <v>0.63076923076923075</v>
      </c>
    </row>
    <row r="1427" spans="1:11" ht="12" customHeight="1" x14ac:dyDescent="0.2">
      <c r="A1427" t="s">
        <v>1367</v>
      </c>
      <c r="B1427" s="17">
        <v>44838</v>
      </c>
      <c r="C1427" s="6" t="s">
        <v>173</v>
      </c>
      <c r="D1427" s="7">
        <v>143378571</v>
      </c>
      <c r="E1427" s="3">
        <v>5540246176295</v>
      </c>
      <c r="F1427" s="3" t="str">
        <f>VLOOKUP(E1427,'Catégorie des articles'!$A$2:$E$163,4,FALSE)</f>
        <v>CREMERIE</v>
      </c>
      <c r="G1427" s="22">
        <v>44840</v>
      </c>
      <c r="H1427" s="7">
        <v>7424</v>
      </c>
      <c r="I1427" s="25">
        <f>IFERROR(VLOOKUP(A1427,Réception!$A$2:$G$2159,7,FALSE),"0")</f>
        <v>7424</v>
      </c>
      <c r="J1427">
        <f t="shared" si="44"/>
        <v>1</v>
      </c>
      <c r="K1427" s="31">
        <f t="shared" si="45"/>
        <v>1</v>
      </c>
    </row>
    <row r="1428" spans="1:11" ht="12" customHeight="1" x14ac:dyDescent="0.2">
      <c r="A1428" t="s">
        <v>1368</v>
      </c>
      <c r="B1428" s="17">
        <v>44838</v>
      </c>
      <c r="C1428" s="6" t="s">
        <v>173</v>
      </c>
      <c r="D1428" s="7">
        <v>143378571</v>
      </c>
      <c r="E1428" s="3">
        <v>5540246188200</v>
      </c>
      <c r="F1428" s="3" t="str">
        <f>VLOOKUP(E1428,'Catégorie des articles'!$A$2:$E$163,4,FALSE)</f>
        <v>CREMERIE</v>
      </c>
      <c r="G1428" s="22">
        <v>44840</v>
      </c>
      <c r="H1428" s="7">
        <v>743</v>
      </c>
      <c r="I1428" s="25">
        <f>IFERROR(VLOOKUP(A1428,Réception!$A$2:$G$2159,7,FALSE),"0")</f>
        <v>743</v>
      </c>
      <c r="J1428">
        <f t="shared" si="44"/>
        <v>1</v>
      </c>
      <c r="K1428" s="31">
        <f t="shared" si="45"/>
        <v>1</v>
      </c>
    </row>
    <row r="1429" spans="1:11" ht="12" customHeight="1" x14ac:dyDescent="0.2">
      <c r="A1429" t="s">
        <v>1369</v>
      </c>
      <c r="B1429" s="18">
        <v>44838</v>
      </c>
      <c r="C1429" s="6" t="s">
        <v>173</v>
      </c>
      <c r="D1429" s="9">
        <v>143378572</v>
      </c>
      <c r="E1429" s="3">
        <v>5540246174174</v>
      </c>
      <c r="F1429" s="3" t="str">
        <f>VLOOKUP(E1429,'Catégorie des articles'!$A$2:$E$163,4,FALSE)</f>
        <v>CREMERIE</v>
      </c>
      <c r="G1429" s="23">
        <v>44840</v>
      </c>
      <c r="H1429" s="9">
        <v>232</v>
      </c>
      <c r="I1429" s="25">
        <f>IFERROR(VLOOKUP(A1429,Réception!$A$2:$G$2159,7,FALSE),"0")</f>
        <v>232</v>
      </c>
      <c r="J1429">
        <f t="shared" si="44"/>
        <v>1</v>
      </c>
      <c r="K1429" s="31">
        <f t="shared" si="45"/>
        <v>1</v>
      </c>
    </row>
    <row r="1430" spans="1:11" ht="12" customHeight="1" x14ac:dyDescent="0.2">
      <c r="A1430" t="s">
        <v>1370</v>
      </c>
      <c r="B1430" s="18">
        <v>44838</v>
      </c>
      <c r="C1430" s="6" t="s">
        <v>173</v>
      </c>
      <c r="D1430" s="9">
        <v>143378572</v>
      </c>
      <c r="E1430" s="3">
        <v>5540246176699</v>
      </c>
      <c r="F1430" s="3" t="str">
        <f>VLOOKUP(E1430,'Catégorie des articles'!$A$2:$E$163,4,FALSE)</f>
        <v>CREMERIE</v>
      </c>
      <c r="G1430" s="23">
        <v>44840</v>
      </c>
      <c r="H1430" s="9">
        <v>2088</v>
      </c>
      <c r="I1430" s="25">
        <f>IFERROR(VLOOKUP(A1430,Réception!$A$2:$G$2159,7,FALSE),"0")</f>
        <v>2088</v>
      </c>
      <c r="J1430">
        <f t="shared" si="44"/>
        <v>1</v>
      </c>
      <c r="K1430" s="31">
        <f t="shared" si="45"/>
        <v>1</v>
      </c>
    </row>
    <row r="1431" spans="1:11" ht="12" customHeight="1" x14ac:dyDescent="0.2">
      <c r="A1431" t="s">
        <v>1371</v>
      </c>
      <c r="B1431" s="18">
        <v>44838</v>
      </c>
      <c r="C1431" s="6" t="s">
        <v>173</v>
      </c>
      <c r="D1431" s="9">
        <v>143378572</v>
      </c>
      <c r="E1431" s="3">
        <v>5540246188175</v>
      </c>
      <c r="F1431" s="3" t="str">
        <f>VLOOKUP(E1431,'Catégorie des articles'!$A$2:$E$163,4,FALSE)</f>
        <v>CREMERIE</v>
      </c>
      <c r="G1431" s="23">
        <v>44840</v>
      </c>
      <c r="H1431" s="9">
        <v>116</v>
      </c>
      <c r="I1431" s="25">
        <f>IFERROR(VLOOKUP(A1431,Réception!$A$2:$G$2159,7,FALSE),"0")</f>
        <v>116</v>
      </c>
      <c r="J1431">
        <f t="shared" si="44"/>
        <v>1</v>
      </c>
      <c r="K1431" s="31">
        <f t="shared" si="45"/>
        <v>1</v>
      </c>
    </row>
    <row r="1432" spans="1:11" ht="12" customHeight="1" x14ac:dyDescent="0.2">
      <c r="A1432" t="s">
        <v>1372</v>
      </c>
      <c r="B1432" s="18">
        <v>44838</v>
      </c>
      <c r="C1432" s="6" t="s">
        <v>173</v>
      </c>
      <c r="D1432" s="9">
        <v>143378574</v>
      </c>
      <c r="E1432" s="3">
        <v>5540246173472</v>
      </c>
      <c r="F1432" s="3" t="str">
        <f>VLOOKUP(E1432,'Catégorie des articles'!$A$2:$E$163,4,FALSE)</f>
        <v>CREMERIE</v>
      </c>
      <c r="G1432" s="23">
        <v>44845</v>
      </c>
      <c r="H1432" s="9">
        <v>209</v>
      </c>
      <c r="I1432" s="25">
        <f>IFERROR(VLOOKUP(A1432,Réception!$A$2:$G$2159,7,FALSE),"0")</f>
        <v>209</v>
      </c>
      <c r="J1432">
        <f t="shared" si="44"/>
        <v>1</v>
      </c>
      <c r="K1432" s="31">
        <f t="shared" si="45"/>
        <v>1</v>
      </c>
    </row>
    <row r="1433" spans="1:11" ht="12" customHeight="1" x14ac:dyDescent="0.2">
      <c r="A1433" t="s">
        <v>1373</v>
      </c>
      <c r="B1433" s="17">
        <v>44838</v>
      </c>
      <c r="C1433" s="6" t="s">
        <v>173</v>
      </c>
      <c r="D1433" s="7">
        <v>143378574</v>
      </c>
      <c r="E1433" s="3">
        <v>5540246174095</v>
      </c>
      <c r="F1433" s="3" t="str">
        <f>VLOOKUP(E1433,'Catégorie des articles'!$A$2:$E$163,4,FALSE)</f>
        <v>CREMERIE</v>
      </c>
      <c r="G1433" s="22">
        <v>44845</v>
      </c>
      <c r="H1433" s="7">
        <v>70</v>
      </c>
      <c r="I1433" s="25">
        <f>IFERROR(VLOOKUP(A1433,Réception!$A$2:$G$2159,7,FALSE),"0")</f>
        <v>70</v>
      </c>
      <c r="J1433">
        <f t="shared" si="44"/>
        <v>1</v>
      </c>
      <c r="K1433" s="31">
        <f t="shared" si="45"/>
        <v>1</v>
      </c>
    </row>
    <row r="1434" spans="1:11" ht="12" customHeight="1" x14ac:dyDescent="0.2">
      <c r="A1434" t="s">
        <v>1374</v>
      </c>
      <c r="B1434" s="18">
        <v>44838</v>
      </c>
      <c r="C1434" s="6" t="s">
        <v>173</v>
      </c>
      <c r="D1434" s="9">
        <v>143378574</v>
      </c>
      <c r="E1434" s="3">
        <v>5540246175049</v>
      </c>
      <c r="F1434" s="3" t="str">
        <f>VLOOKUP(E1434,'Catégorie des articles'!$A$2:$E$163,4,FALSE)</f>
        <v>CREMERIE</v>
      </c>
      <c r="G1434" s="23">
        <v>44845</v>
      </c>
      <c r="H1434" s="9">
        <v>836</v>
      </c>
      <c r="I1434" s="25">
        <f>IFERROR(VLOOKUP(A1434,Réception!$A$2:$G$2159,7,FALSE),"0")</f>
        <v>836</v>
      </c>
      <c r="J1434">
        <f t="shared" si="44"/>
        <v>1</v>
      </c>
      <c r="K1434" s="31">
        <f t="shared" si="45"/>
        <v>1</v>
      </c>
    </row>
    <row r="1435" spans="1:11" ht="12" customHeight="1" x14ac:dyDescent="0.2">
      <c r="A1435" t="s">
        <v>1375</v>
      </c>
      <c r="B1435" s="17">
        <v>44838</v>
      </c>
      <c r="C1435" s="6" t="s">
        <v>173</v>
      </c>
      <c r="D1435" s="7">
        <v>143378574</v>
      </c>
      <c r="E1435" s="3">
        <v>5540246175050</v>
      </c>
      <c r="F1435" s="3" t="str">
        <f>VLOOKUP(E1435,'Catégorie des articles'!$A$2:$E$163,4,FALSE)</f>
        <v>CREMERIE</v>
      </c>
      <c r="G1435" s="22">
        <v>44845</v>
      </c>
      <c r="H1435" s="7">
        <v>836</v>
      </c>
      <c r="I1435" s="25">
        <f>IFERROR(VLOOKUP(A1435,Réception!$A$2:$G$2159,7,FALSE),"0")</f>
        <v>836</v>
      </c>
      <c r="J1435">
        <f t="shared" si="44"/>
        <v>1</v>
      </c>
      <c r="K1435" s="31">
        <f t="shared" si="45"/>
        <v>1</v>
      </c>
    </row>
    <row r="1436" spans="1:11" ht="12" customHeight="1" x14ac:dyDescent="0.2">
      <c r="A1436" t="s">
        <v>1376</v>
      </c>
      <c r="B1436" s="18">
        <v>44838</v>
      </c>
      <c r="C1436" s="6" t="s">
        <v>173</v>
      </c>
      <c r="D1436" s="9">
        <v>143378574</v>
      </c>
      <c r="E1436" s="3">
        <v>5540246190743</v>
      </c>
      <c r="F1436" s="3" t="str">
        <f>VLOOKUP(E1436,'Catégorie des articles'!$A$2:$E$163,4,FALSE)</f>
        <v>CREMERIE</v>
      </c>
      <c r="G1436" s="23">
        <v>44845</v>
      </c>
      <c r="H1436" s="9">
        <v>140</v>
      </c>
      <c r="I1436" s="25">
        <f>IFERROR(VLOOKUP(A1436,Réception!$A$2:$G$2159,7,FALSE),"0")</f>
        <v>140</v>
      </c>
      <c r="J1436">
        <f t="shared" si="44"/>
        <v>1</v>
      </c>
      <c r="K1436" s="31">
        <f t="shared" si="45"/>
        <v>1</v>
      </c>
    </row>
    <row r="1437" spans="1:11" ht="12" customHeight="1" x14ac:dyDescent="0.2">
      <c r="A1437" t="s">
        <v>1377</v>
      </c>
      <c r="B1437" s="17">
        <v>44839</v>
      </c>
      <c r="C1437" s="6" t="s">
        <v>173</v>
      </c>
      <c r="D1437" s="7">
        <v>143378614</v>
      </c>
      <c r="E1437" s="3">
        <v>5540246176295</v>
      </c>
      <c r="F1437" s="3" t="str">
        <f>VLOOKUP(E1437,'Catégorie des articles'!$A$2:$E$163,4,FALSE)</f>
        <v>CREMERIE</v>
      </c>
      <c r="G1437" s="22">
        <v>44843</v>
      </c>
      <c r="H1437" s="7">
        <v>11136</v>
      </c>
      <c r="I1437" s="25">
        <f>IFERROR(VLOOKUP(A1437,Réception!$A$2:$G$2159,7,FALSE),"0")</f>
        <v>6162</v>
      </c>
      <c r="J1437">
        <f t="shared" si="44"/>
        <v>0.55334051724137934</v>
      </c>
      <c r="K1437" s="31">
        <f t="shared" si="45"/>
        <v>0.55334051724137934</v>
      </c>
    </row>
    <row r="1438" spans="1:11" ht="12" customHeight="1" x14ac:dyDescent="0.2">
      <c r="A1438" t="s">
        <v>1378</v>
      </c>
      <c r="B1438" s="17">
        <v>44839</v>
      </c>
      <c r="C1438" s="6" t="s">
        <v>173</v>
      </c>
      <c r="D1438" s="7">
        <v>143378614</v>
      </c>
      <c r="E1438" s="3">
        <v>5540246187987</v>
      </c>
      <c r="F1438" s="3" t="str">
        <f>VLOOKUP(E1438,'Catégorie des articles'!$A$2:$E$163,4,FALSE)</f>
        <v>CREMERIE</v>
      </c>
      <c r="G1438" s="22">
        <v>44843</v>
      </c>
      <c r="H1438" s="7">
        <v>4455</v>
      </c>
      <c r="I1438" s="25">
        <f>IFERROR(VLOOKUP(A1438,Réception!$A$2:$G$2159,7,FALSE),"0")</f>
        <v>4455</v>
      </c>
      <c r="J1438">
        <f t="shared" si="44"/>
        <v>1</v>
      </c>
      <c r="K1438" s="31">
        <f t="shared" si="45"/>
        <v>1</v>
      </c>
    </row>
    <row r="1439" spans="1:11" ht="12" customHeight="1" x14ac:dyDescent="0.2">
      <c r="A1439" t="s">
        <v>1379</v>
      </c>
      <c r="B1439" s="18">
        <v>44839</v>
      </c>
      <c r="C1439" s="6" t="s">
        <v>173</v>
      </c>
      <c r="D1439" s="9">
        <v>143378614</v>
      </c>
      <c r="E1439" s="3">
        <v>5540246188200</v>
      </c>
      <c r="F1439" s="3" t="str">
        <f>VLOOKUP(E1439,'Catégorie des articles'!$A$2:$E$163,4,FALSE)</f>
        <v>CREMERIE</v>
      </c>
      <c r="G1439" s="23">
        <v>44843</v>
      </c>
      <c r="H1439" s="9">
        <v>1485</v>
      </c>
      <c r="I1439" s="25">
        <f>IFERROR(VLOOKUP(A1439,Réception!$A$2:$G$2159,7,FALSE),"0")</f>
        <v>1485</v>
      </c>
      <c r="J1439">
        <f t="shared" si="44"/>
        <v>1</v>
      </c>
      <c r="K1439" s="31">
        <f t="shared" si="45"/>
        <v>1</v>
      </c>
    </row>
    <row r="1440" spans="1:11" ht="12" customHeight="1" x14ac:dyDescent="0.2">
      <c r="A1440" t="s">
        <v>1380</v>
      </c>
      <c r="B1440" s="18">
        <v>44839</v>
      </c>
      <c r="C1440" s="6" t="s">
        <v>173</v>
      </c>
      <c r="D1440" s="9">
        <v>143378616</v>
      </c>
      <c r="E1440" s="3">
        <v>5540246172539</v>
      </c>
      <c r="F1440" s="3" t="str">
        <f>VLOOKUP(E1440,'Catégorie des articles'!$A$2:$E$163,4,FALSE)</f>
        <v>CREMERIE</v>
      </c>
      <c r="G1440" s="23">
        <v>44843</v>
      </c>
      <c r="H1440" s="9">
        <v>47</v>
      </c>
      <c r="I1440" s="25">
        <f>IFERROR(VLOOKUP(A1440,Réception!$A$2:$G$2159,7,FALSE),"0")</f>
        <v>47</v>
      </c>
      <c r="J1440">
        <f t="shared" si="44"/>
        <v>1</v>
      </c>
      <c r="K1440" s="31">
        <f t="shared" si="45"/>
        <v>1</v>
      </c>
    </row>
    <row r="1441" spans="1:11" ht="12" customHeight="1" x14ac:dyDescent="0.2">
      <c r="A1441" t="s">
        <v>1381</v>
      </c>
      <c r="B1441" s="17">
        <v>44839</v>
      </c>
      <c r="C1441" s="6" t="s">
        <v>173</v>
      </c>
      <c r="D1441" s="7">
        <v>143378616</v>
      </c>
      <c r="E1441" s="3">
        <v>5540246174174</v>
      </c>
      <c r="F1441" s="3" t="str">
        <f>VLOOKUP(E1441,'Catégorie des articles'!$A$2:$E$163,4,FALSE)</f>
        <v>CREMERIE</v>
      </c>
      <c r="G1441" s="22">
        <v>44843</v>
      </c>
      <c r="H1441" s="7">
        <v>464</v>
      </c>
      <c r="I1441" s="25">
        <f>IFERROR(VLOOKUP(A1441,Réception!$A$2:$G$2159,7,FALSE),"0")</f>
        <v>464</v>
      </c>
      <c r="J1441">
        <f t="shared" si="44"/>
        <v>1</v>
      </c>
      <c r="K1441" s="31">
        <f t="shared" si="45"/>
        <v>1</v>
      </c>
    </row>
    <row r="1442" spans="1:11" ht="12" customHeight="1" x14ac:dyDescent="0.2">
      <c r="A1442" t="s">
        <v>1382</v>
      </c>
      <c r="B1442" s="18">
        <v>44839</v>
      </c>
      <c r="C1442" s="6" t="s">
        <v>173</v>
      </c>
      <c r="D1442" s="9">
        <v>143378616</v>
      </c>
      <c r="E1442" s="3">
        <v>5540246176699</v>
      </c>
      <c r="F1442" s="3" t="str">
        <f>VLOOKUP(E1442,'Catégorie des articles'!$A$2:$E$163,4,FALSE)</f>
        <v>CREMERIE</v>
      </c>
      <c r="G1442" s="23">
        <v>44843</v>
      </c>
      <c r="H1442" s="9">
        <v>8352</v>
      </c>
      <c r="I1442" s="25">
        <f>IFERROR(VLOOKUP(A1442,Réception!$A$2:$G$2159,7,FALSE),"0")</f>
        <v>8352</v>
      </c>
      <c r="J1442">
        <f t="shared" si="44"/>
        <v>1</v>
      </c>
      <c r="K1442" s="31">
        <f t="shared" si="45"/>
        <v>1</v>
      </c>
    </row>
    <row r="1443" spans="1:11" ht="12" customHeight="1" x14ac:dyDescent="0.2">
      <c r="A1443" t="s">
        <v>1383</v>
      </c>
      <c r="B1443" s="18">
        <v>44839</v>
      </c>
      <c r="C1443" s="6" t="s">
        <v>173</v>
      </c>
      <c r="D1443" s="9">
        <v>143378616</v>
      </c>
      <c r="E1443" s="3">
        <v>5540246188175</v>
      </c>
      <c r="F1443" s="3" t="str">
        <f>VLOOKUP(E1443,'Catégorie des articles'!$A$2:$E$163,4,FALSE)</f>
        <v>CREMERIE</v>
      </c>
      <c r="G1443" s="23">
        <v>44843</v>
      </c>
      <c r="H1443" s="9">
        <v>348</v>
      </c>
      <c r="I1443" s="25">
        <f>IFERROR(VLOOKUP(A1443,Réception!$A$2:$G$2159,7,FALSE),"0")</f>
        <v>348</v>
      </c>
      <c r="J1443">
        <f t="shared" si="44"/>
        <v>1</v>
      </c>
      <c r="K1443" s="31">
        <f t="shared" si="45"/>
        <v>1</v>
      </c>
    </row>
    <row r="1444" spans="1:11" ht="12" customHeight="1" x14ac:dyDescent="0.2">
      <c r="A1444" t="s">
        <v>1384</v>
      </c>
      <c r="B1444" s="17">
        <v>44839</v>
      </c>
      <c r="C1444" s="6" t="s">
        <v>173</v>
      </c>
      <c r="D1444" s="7">
        <v>143378616</v>
      </c>
      <c r="E1444" s="3">
        <v>5540246192102</v>
      </c>
      <c r="F1444" s="3" t="str">
        <f>VLOOKUP(E1444,'Catégorie des articles'!$A$2:$E$163,4,FALSE)</f>
        <v>CREMERIE</v>
      </c>
      <c r="G1444" s="22">
        <v>44843</v>
      </c>
      <c r="H1444" s="7">
        <v>4009</v>
      </c>
      <c r="I1444" s="25">
        <f>IFERROR(VLOOKUP(A1444,Réception!$A$2:$G$2159,7,FALSE),"0")</f>
        <v>4009</v>
      </c>
      <c r="J1444">
        <f t="shared" si="44"/>
        <v>1</v>
      </c>
      <c r="K1444" s="31">
        <f t="shared" si="45"/>
        <v>1</v>
      </c>
    </row>
    <row r="1445" spans="1:11" ht="12" customHeight="1" x14ac:dyDescent="0.2">
      <c r="A1445" t="s">
        <v>1385</v>
      </c>
      <c r="B1445" s="17">
        <v>44839</v>
      </c>
      <c r="C1445" s="6" t="s">
        <v>173</v>
      </c>
      <c r="D1445" s="7">
        <v>143378617</v>
      </c>
      <c r="E1445" s="3">
        <v>5540246191594</v>
      </c>
      <c r="F1445" s="3" t="str">
        <f>VLOOKUP(E1445,'Catégorie des articles'!$A$2:$E$163,4,FALSE)</f>
        <v>CREMERIE</v>
      </c>
      <c r="G1445" s="22">
        <v>44845</v>
      </c>
      <c r="H1445" s="7">
        <v>1504</v>
      </c>
      <c r="I1445" s="25">
        <f>IFERROR(VLOOKUP(A1445,Réception!$A$2:$G$2159,7,FALSE),"0")</f>
        <v>1504</v>
      </c>
      <c r="J1445">
        <f t="shared" si="44"/>
        <v>1</v>
      </c>
      <c r="K1445" s="31">
        <f t="shared" si="45"/>
        <v>1</v>
      </c>
    </row>
    <row r="1446" spans="1:11" ht="12" customHeight="1" x14ac:dyDescent="0.2">
      <c r="A1446" t="s">
        <v>1386</v>
      </c>
      <c r="B1446" s="18">
        <v>44839</v>
      </c>
      <c r="C1446" s="6" t="s">
        <v>173</v>
      </c>
      <c r="D1446" s="9">
        <v>143378617</v>
      </c>
      <c r="E1446" s="3">
        <v>5540246191598</v>
      </c>
      <c r="F1446" s="3" t="str">
        <f>VLOOKUP(E1446,'Catégorie des articles'!$A$2:$E$163,4,FALSE)</f>
        <v>CREMERIE</v>
      </c>
      <c r="G1446" s="23">
        <v>44845</v>
      </c>
      <c r="H1446" s="9">
        <v>1601</v>
      </c>
      <c r="I1446" s="25">
        <f>IFERROR(VLOOKUP(A1446,Réception!$A$2:$G$2159,7,FALSE),"0")</f>
        <v>1601</v>
      </c>
      <c r="J1446">
        <f t="shared" si="44"/>
        <v>1</v>
      </c>
      <c r="K1446" s="31">
        <f t="shared" si="45"/>
        <v>1</v>
      </c>
    </row>
    <row r="1447" spans="1:11" ht="12" customHeight="1" x14ac:dyDescent="0.2">
      <c r="A1447" t="s">
        <v>1387</v>
      </c>
      <c r="B1447" s="17">
        <v>44839</v>
      </c>
      <c r="C1447" s="6" t="s">
        <v>173</v>
      </c>
      <c r="D1447" s="7">
        <v>143378621</v>
      </c>
      <c r="E1447" s="3">
        <v>5540246186325</v>
      </c>
      <c r="F1447" s="3" t="str">
        <f>VLOOKUP(E1447,'Catégorie des articles'!$A$2:$E$163,4,FALSE)</f>
        <v>CREMERIE</v>
      </c>
      <c r="G1447" s="22">
        <v>44844</v>
      </c>
      <c r="H1447" s="7">
        <v>418</v>
      </c>
      <c r="I1447" s="25">
        <f>IFERROR(VLOOKUP(A1447,Réception!$A$2:$G$2159,7,FALSE),"0")</f>
        <v>418</v>
      </c>
      <c r="J1447">
        <f t="shared" si="44"/>
        <v>1</v>
      </c>
      <c r="K1447" s="31">
        <f t="shared" si="45"/>
        <v>1</v>
      </c>
    </row>
    <row r="1448" spans="1:11" ht="12" customHeight="1" x14ac:dyDescent="0.2">
      <c r="A1448" t="s">
        <v>1388</v>
      </c>
      <c r="B1448" s="18">
        <v>44839</v>
      </c>
      <c r="C1448" s="6" t="s">
        <v>173</v>
      </c>
      <c r="D1448" s="9">
        <v>143378622</v>
      </c>
      <c r="E1448" s="3">
        <v>5540246173472</v>
      </c>
      <c r="F1448" s="3" t="str">
        <f>VLOOKUP(E1448,'Catégorie des articles'!$A$2:$E$163,4,FALSE)</f>
        <v>CREMERIE</v>
      </c>
      <c r="G1448" s="23">
        <v>44847</v>
      </c>
      <c r="H1448" s="9">
        <v>209</v>
      </c>
      <c r="I1448" s="25">
        <f>IFERROR(VLOOKUP(A1448,Réception!$A$2:$G$2159,7,FALSE),"0")</f>
        <v>209</v>
      </c>
      <c r="J1448">
        <f t="shared" si="44"/>
        <v>1</v>
      </c>
      <c r="K1448" s="31">
        <f t="shared" si="45"/>
        <v>1</v>
      </c>
    </row>
    <row r="1449" spans="1:11" ht="12" customHeight="1" x14ac:dyDescent="0.2">
      <c r="A1449" t="s">
        <v>1389</v>
      </c>
      <c r="B1449" s="17">
        <v>44839</v>
      </c>
      <c r="C1449" s="6" t="s">
        <v>173</v>
      </c>
      <c r="D1449" s="7">
        <v>143378622</v>
      </c>
      <c r="E1449" s="3">
        <v>5540246174095</v>
      </c>
      <c r="F1449" s="3" t="str">
        <f>VLOOKUP(E1449,'Catégorie des articles'!$A$2:$E$163,4,FALSE)</f>
        <v>CREMERIE</v>
      </c>
      <c r="G1449" s="22">
        <v>44847</v>
      </c>
      <c r="H1449" s="7">
        <v>70</v>
      </c>
      <c r="I1449" s="25">
        <f>IFERROR(VLOOKUP(A1449,Réception!$A$2:$G$2159,7,FALSE),"0")</f>
        <v>70</v>
      </c>
      <c r="J1449">
        <f t="shared" si="44"/>
        <v>1</v>
      </c>
      <c r="K1449" s="31">
        <f t="shared" si="45"/>
        <v>1</v>
      </c>
    </row>
    <row r="1450" spans="1:11" ht="12" customHeight="1" x14ac:dyDescent="0.2">
      <c r="A1450" t="s">
        <v>1390</v>
      </c>
      <c r="B1450" s="18">
        <v>44839</v>
      </c>
      <c r="C1450" s="6" t="s">
        <v>173</v>
      </c>
      <c r="D1450" s="9">
        <v>143378622</v>
      </c>
      <c r="E1450" s="3">
        <v>5540246175047</v>
      </c>
      <c r="F1450" s="3" t="str">
        <f>VLOOKUP(E1450,'Catégorie des articles'!$A$2:$E$163,4,FALSE)</f>
        <v>CREMERIE</v>
      </c>
      <c r="G1450" s="23">
        <v>44847</v>
      </c>
      <c r="H1450" s="9">
        <v>279</v>
      </c>
      <c r="I1450" s="25">
        <f>IFERROR(VLOOKUP(A1450,Réception!$A$2:$G$2159,7,FALSE),"0")</f>
        <v>279</v>
      </c>
      <c r="J1450">
        <f t="shared" si="44"/>
        <v>1</v>
      </c>
      <c r="K1450" s="31">
        <f t="shared" si="45"/>
        <v>1</v>
      </c>
    </row>
    <row r="1451" spans="1:11" ht="12" customHeight="1" x14ac:dyDescent="0.2">
      <c r="A1451" t="s">
        <v>1391</v>
      </c>
      <c r="B1451" s="17">
        <v>44839</v>
      </c>
      <c r="C1451" s="6" t="s">
        <v>173</v>
      </c>
      <c r="D1451" s="7">
        <v>143378622</v>
      </c>
      <c r="E1451" s="3">
        <v>5540246175049</v>
      </c>
      <c r="F1451" s="3" t="str">
        <f>VLOOKUP(E1451,'Catégorie des articles'!$A$2:$E$163,4,FALSE)</f>
        <v>CREMERIE</v>
      </c>
      <c r="G1451" s="22">
        <v>44847</v>
      </c>
      <c r="H1451" s="7">
        <v>836</v>
      </c>
      <c r="I1451" s="25">
        <f>IFERROR(VLOOKUP(A1451,Réception!$A$2:$G$2159,7,FALSE),"0")</f>
        <v>836</v>
      </c>
      <c r="J1451">
        <f t="shared" si="44"/>
        <v>1</v>
      </c>
      <c r="K1451" s="31">
        <f t="shared" si="45"/>
        <v>1</v>
      </c>
    </row>
    <row r="1452" spans="1:11" ht="12" customHeight="1" x14ac:dyDescent="0.2">
      <c r="A1452" t="s">
        <v>1392</v>
      </c>
      <c r="B1452" s="18">
        <v>44839</v>
      </c>
      <c r="C1452" s="6" t="s">
        <v>173</v>
      </c>
      <c r="D1452" s="9">
        <v>143378622</v>
      </c>
      <c r="E1452" s="3">
        <v>5540246175050</v>
      </c>
      <c r="F1452" s="3" t="str">
        <f>VLOOKUP(E1452,'Catégorie des articles'!$A$2:$E$163,4,FALSE)</f>
        <v>CREMERIE</v>
      </c>
      <c r="G1452" s="23">
        <v>44847</v>
      </c>
      <c r="H1452" s="9">
        <v>836</v>
      </c>
      <c r="I1452" s="25">
        <f>IFERROR(VLOOKUP(A1452,Réception!$A$2:$G$2159,7,FALSE),"0")</f>
        <v>836</v>
      </c>
      <c r="J1452">
        <f t="shared" si="44"/>
        <v>1</v>
      </c>
      <c r="K1452" s="31">
        <f t="shared" si="45"/>
        <v>1</v>
      </c>
    </row>
    <row r="1453" spans="1:11" ht="12" customHeight="1" x14ac:dyDescent="0.2">
      <c r="A1453" t="s">
        <v>1393</v>
      </c>
      <c r="B1453" s="17">
        <v>44839</v>
      </c>
      <c r="C1453" s="6" t="s">
        <v>173</v>
      </c>
      <c r="D1453" s="7">
        <v>143378622</v>
      </c>
      <c r="E1453" s="3">
        <v>5540246190743</v>
      </c>
      <c r="F1453" s="3" t="str">
        <f>VLOOKUP(E1453,'Catégorie des articles'!$A$2:$E$163,4,FALSE)</f>
        <v>CREMERIE</v>
      </c>
      <c r="G1453" s="22">
        <v>44847</v>
      </c>
      <c r="H1453" s="7">
        <v>279</v>
      </c>
      <c r="I1453" s="25">
        <f>IFERROR(VLOOKUP(A1453,Réception!$A$2:$G$2159,7,FALSE),"0")</f>
        <v>279</v>
      </c>
      <c r="J1453">
        <f t="shared" si="44"/>
        <v>1</v>
      </c>
      <c r="K1453" s="31">
        <f t="shared" si="45"/>
        <v>1</v>
      </c>
    </row>
    <row r="1454" spans="1:11" ht="12" customHeight="1" x14ac:dyDescent="0.2">
      <c r="A1454" t="s">
        <v>1394</v>
      </c>
      <c r="B1454" s="18">
        <v>44840</v>
      </c>
      <c r="C1454" s="6" t="s">
        <v>173</v>
      </c>
      <c r="D1454" s="9">
        <v>143378653</v>
      </c>
      <c r="E1454" s="3">
        <v>5540246176294</v>
      </c>
      <c r="F1454" s="3" t="str">
        <f>VLOOKUP(E1454,'Catégorie des articles'!$A$2:$E$163,4,FALSE)</f>
        <v>CREMERIE</v>
      </c>
      <c r="G1454" s="23">
        <v>44844</v>
      </c>
      <c r="H1454" s="9">
        <v>743</v>
      </c>
      <c r="I1454" s="25">
        <f>IFERROR(VLOOKUP(A1454,Réception!$A$2:$G$2159,7,FALSE),"0")</f>
        <v>743</v>
      </c>
      <c r="J1454">
        <f t="shared" si="44"/>
        <v>1</v>
      </c>
      <c r="K1454" s="31">
        <f t="shared" si="45"/>
        <v>1</v>
      </c>
    </row>
    <row r="1455" spans="1:11" ht="12" customHeight="1" x14ac:dyDescent="0.2">
      <c r="A1455" t="s">
        <v>1395</v>
      </c>
      <c r="B1455" s="17">
        <v>44840</v>
      </c>
      <c r="C1455" s="6" t="s">
        <v>173</v>
      </c>
      <c r="D1455" s="7">
        <v>143378653</v>
      </c>
      <c r="E1455" s="3">
        <v>5540246176295</v>
      </c>
      <c r="F1455" s="3" t="str">
        <f>VLOOKUP(E1455,'Catégorie des articles'!$A$2:$E$163,4,FALSE)</f>
        <v>CREMERIE</v>
      </c>
      <c r="G1455" s="22">
        <v>44844</v>
      </c>
      <c r="H1455" s="7">
        <v>4455</v>
      </c>
      <c r="I1455" s="25">
        <f>IFERROR(VLOOKUP(A1455,Réception!$A$2:$G$2159,7,FALSE),"0")</f>
        <v>4009</v>
      </c>
      <c r="J1455">
        <f t="shared" si="44"/>
        <v>0.89988776655443325</v>
      </c>
      <c r="K1455" s="31">
        <f t="shared" si="45"/>
        <v>0.89988776655443325</v>
      </c>
    </row>
    <row r="1456" spans="1:11" ht="12" customHeight="1" x14ac:dyDescent="0.2">
      <c r="A1456" t="s">
        <v>1396</v>
      </c>
      <c r="B1456" s="17">
        <v>44840</v>
      </c>
      <c r="C1456" s="6" t="s">
        <v>173</v>
      </c>
      <c r="D1456" s="7">
        <v>143378653</v>
      </c>
      <c r="E1456" s="3">
        <v>5540246187987</v>
      </c>
      <c r="F1456" s="3" t="str">
        <f>VLOOKUP(E1456,'Catégorie des articles'!$A$2:$E$163,4,FALSE)</f>
        <v>CREMERIE</v>
      </c>
      <c r="G1456" s="22">
        <v>44844</v>
      </c>
      <c r="H1456" s="7">
        <v>4455</v>
      </c>
      <c r="I1456" s="25">
        <f>IFERROR(VLOOKUP(A1456,Réception!$A$2:$G$2159,7,FALSE),"0")</f>
        <v>4455</v>
      </c>
      <c r="J1456">
        <f t="shared" si="44"/>
        <v>1</v>
      </c>
      <c r="K1456" s="31">
        <f t="shared" si="45"/>
        <v>1</v>
      </c>
    </row>
    <row r="1457" spans="1:11" ht="12" customHeight="1" x14ac:dyDescent="0.2">
      <c r="A1457" t="s">
        <v>1397</v>
      </c>
      <c r="B1457" s="18">
        <v>44840</v>
      </c>
      <c r="C1457" s="6" t="s">
        <v>173</v>
      </c>
      <c r="D1457" s="9">
        <v>143378653</v>
      </c>
      <c r="E1457" s="3">
        <v>5540246188200</v>
      </c>
      <c r="F1457" s="3" t="str">
        <f>VLOOKUP(E1457,'Catégorie des articles'!$A$2:$E$163,4,FALSE)</f>
        <v>CREMERIE</v>
      </c>
      <c r="G1457" s="23">
        <v>44844</v>
      </c>
      <c r="H1457" s="9">
        <v>1485</v>
      </c>
      <c r="I1457" s="25">
        <f>IFERROR(VLOOKUP(A1457,Réception!$A$2:$G$2159,7,FALSE),"0")</f>
        <v>1337</v>
      </c>
      <c r="J1457">
        <f t="shared" si="44"/>
        <v>0.90033670033670032</v>
      </c>
      <c r="K1457" s="31">
        <f t="shared" si="45"/>
        <v>0.90033670033670032</v>
      </c>
    </row>
    <row r="1458" spans="1:11" ht="12" customHeight="1" x14ac:dyDescent="0.2">
      <c r="A1458" t="s">
        <v>1398</v>
      </c>
      <c r="B1458" s="17">
        <v>44840</v>
      </c>
      <c r="C1458" s="6" t="s">
        <v>173</v>
      </c>
      <c r="D1458" s="7">
        <v>143378669</v>
      </c>
      <c r="E1458" s="3">
        <v>5540246194947</v>
      </c>
      <c r="F1458" s="3" t="str">
        <f>VLOOKUP(E1458,'Catégorie des articles'!$A$2:$E$163,4,FALSE)</f>
        <v>EMBALLAGES</v>
      </c>
      <c r="G1458" s="22">
        <v>44840</v>
      </c>
      <c r="H1458" s="7">
        <v>232</v>
      </c>
      <c r="I1458" s="25">
        <f>IFERROR(VLOOKUP(A1458,Réception!$A$2:$G$2159,7,FALSE),"0")</f>
        <v>232</v>
      </c>
      <c r="J1458">
        <f t="shared" si="44"/>
        <v>1</v>
      </c>
      <c r="K1458" s="31">
        <f t="shared" si="45"/>
        <v>1</v>
      </c>
    </row>
    <row r="1459" spans="1:11" ht="12" customHeight="1" x14ac:dyDescent="0.2">
      <c r="A1459" t="s">
        <v>1399</v>
      </c>
      <c r="B1459" s="17">
        <v>44843</v>
      </c>
      <c r="C1459" s="6" t="s">
        <v>173</v>
      </c>
      <c r="D1459" s="7">
        <v>143388679</v>
      </c>
      <c r="E1459" s="3">
        <v>5540246172978</v>
      </c>
      <c r="F1459" s="3" t="str">
        <f>VLOOKUP(E1459,'Catégorie des articles'!$A$2:$E$163,4,FALSE)</f>
        <v>CREMERIE</v>
      </c>
      <c r="G1459" s="22">
        <v>44845</v>
      </c>
      <c r="H1459" s="7">
        <v>2506</v>
      </c>
      <c r="I1459" s="25">
        <f>IFERROR(VLOOKUP(A1459,Réception!$A$2:$G$2159,7,FALSE),"0")</f>
        <v>2506</v>
      </c>
      <c r="J1459">
        <f t="shared" si="44"/>
        <v>1</v>
      </c>
      <c r="K1459" s="31">
        <f t="shared" si="45"/>
        <v>1</v>
      </c>
    </row>
    <row r="1460" spans="1:11" ht="12" customHeight="1" x14ac:dyDescent="0.2">
      <c r="A1460" t="s">
        <v>1400</v>
      </c>
      <c r="B1460" s="17">
        <v>44843</v>
      </c>
      <c r="C1460" s="6" t="s">
        <v>173</v>
      </c>
      <c r="D1460" s="7">
        <v>143388679</v>
      </c>
      <c r="E1460" s="3">
        <v>5540246176699</v>
      </c>
      <c r="F1460" s="3" t="str">
        <f>VLOOKUP(E1460,'Catégorie des articles'!$A$2:$E$163,4,FALSE)</f>
        <v>CREMERIE</v>
      </c>
      <c r="G1460" s="22">
        <v>44845</v>
      </c>
      <c r="H1460" s="7">
        <v>8352</v>
      </c>
      <c r="I1460" s="25">
        <f>IFERROR(VLOOKUP(A1460,Réception!$A$2:$G$2159,7,FALSE),"0")</f>
        <v>8352</v>
      </c>
      <c r="J1460">
        <f t="shared" si="44"/>
        <v>1</v>
      </c>
      <c r="K1460" s="31">
        <f t="shared" si="45"/>
        <v>1</v>
      </c>
    </row>
    <row r="1461" spans="1:11" ht="12" customHeight="1" x14ac:dyDescent="0.2">
      <c r="A1461" t="s">
        <v>1401</v>
      </c>
      <c r="B1461" s="17">
        <v>44843</v>
      </c>
      <c r="C1461" s="6" t="s">
        <v>173</v>
      </c>
      <c r="D1461" s="7">
        <v>143388680</v>
      </c>
      <c r="E1461" s="3">
        <v>5540246171933</v>
      </c>
      <c r="F1461" s="3" t="str">
        <f>VLOOKUP(E1461,'Catégorie des articles'!$A$2:$E$163,4,FALSE)</f>
        <v>CREMERIE</v>
      </c>
      <c r="G1461" s="22">
        <v>44845</v>
      </c>
      <c r="H1461" s="7">
        <v>557</v>
      </c>
      <c r="I1461" s="25">
        <f>IFERROR(VLOOKUP(A1461,Réception!$A$2:$G$2159,7,FALSE),"0")</f>
        <v>557</v>
      </c>
      <c r="J1461">
        <f t="shared" si="44"/>
        <v>1</v>
      </c>
      <c r="K1461" s="31">
        <f t="shared" si="45"/>
        <v>1</v>
      </c>
    </row>
    <row r="1462" spans="1:11" ht="12" customHeight="1" x14ac:dyDescent="0.2">
      <c r="A1462" t="s">
        <v>1402</v>
      </c>
      <c r="B1462" s="17">
        <v>44843</v>
      </c>
      <c r="C1462" s="6" t="s">
        <v>173</v>
      </c>
      <c r="D1462" s="7">
        <v>143388680</v>
      </c>
      <c r="E1462" s="3">
        <v>5540246176294</v>
      </c>
      <c r="F1462" s="3" t="str">
        <f>VLOOKUP(E1462,'Catégorie des articles'!$A$2:$E$163,4,FALSE)</f>
        <v>CREMERIE</v>
      </c>
      <c r="G1462" s="22">
        <v>44845</v>
      </c>
      <c r="H1462" s="7">
        <v>743</v>
      </c>
      <c r="I1462" s="25">
        <f>IFERROR(VLOOKUP(A1462,Réception!$A$2:$G$2159,7,FALSE),"0")</f>
        <v>743</v>
      </c>
      <c r="J1462">
        <f t="shared" si="44"/>
        <v>1</v>
      </c>
      <c r="K1462" s="31">
        <f t="shared" si="45"/>
        <v>1</v>
      </c>
    </row>
    <row r="1463" spans="1:11" ht="12" customHeight="1" x14ac:dyDescent="0.2">
      <c r="A1463" t="s">
        <v>1403</v>
      </c>
      <c r="B1463" s="18">
        <v>44843</v>
      </c>
      <c r="C1463" s="6" t="s">
        <v>173</v>
      </c>
      <c r="D1463" s="9">
        <v>143388680</v>
      </c>
      <c r="E1463" s="3">
        <v>5540246176295</v>
      </c>
      <c r="F1463" s="3" t="str">
        <f>VLOOKUP(E1463,'Catégorie des articles'!$A$2:$E$163,4,FALSE)</f>
        <v>CREMERIE</v>
      </c>
      <c r="G1463" s="23">
        <v>44845</v>
      </c>
      <c r="H1463" s="9">
        <v>4455</v>
      </c>
      <c r="I1463" s="25">
        <f>IFERROR(VLOOKUP(A1463,Réception!$A$2:$G$2159,7,FALSE),"0")</f>
        <v>4455</v>
      </c>
      <c r="J1463">
        <f t="shared" si="44"/>
        <v>1</v>
      </c>
      <c r="K1463" s="31">
        <f t="shared" si="45"/>
        <v>1</v>
      </c>
    </row>
    <row r="1464" spans="1:11" ht="12" customHeight="1" x14ac:dyDescent="0.2">
      <c r="A1464" t="s">
        <v>1404</v>
      </c>
      <c r="B1464" s="17">
        <v>44843</v>
      </c>
      <c r="C1464" s="6" t="s">
        <v>173</v>
      </c>
      <c r="D1464" s="7">
        <v>143388680</v>
      </c>
      <c r="E1464" s="3">
        <v>5540246188200</v>
      </c>
      <c r="F1464" s="3" t="str">
        <f>VLOOKUP(E1464,'Catégorie des articles'!$A$2:$E$163,4,FALSE)</f>
        <v>CREMERIE</v>
      </c>
      <c r="G1464" s="22">
        <v>44845</v>
      </c>
      <c r="H1464" s="7">
        <v>1485</v>
      </c>
      <c r="I1464" s="25">
        <f>IFERROR(VLOOKUP(A1464,Réception!$A$2:$G$2159,7,FALSE),"0")</f>
        <v>1485</v>
      </c>
      <c r="J1464">
        <f t="shared" si="44"/>
        <v>1</v>
      </c>
      <c r="K1464" s="31">
        <f t="shared" si="45"/>
        <v>1</v>
      </c>
    </row>
    <row r="1465" spans="1:11" ht="12" customHeight="1" x14ac:dyDescent="0.2">
      <c r="A1465" t="s">
        <v>1405</v>
      </c>
      <c r="B1465" s="18">
        <v>44843</v>
      </c>
      <c r="C1465" s="6" t="s">
        <v>173</v>
      </c>
      <c r="D1465" s="9">
        <v>143388681</v>
      </c>
      <c r="E1465" s="3">
        <v>5540246191598</v>
      </c>
      <c r="F1465" s="3" t="str">
        <f>VLOOKUP(E1465,'Catégorie des articles'!$A$2:$E$163,4,FALSE)</f>
        <v>CREMERIE</v>
      </c>
      <c r="G1465" s="23">
        <v>44847</v>
      </c>
      <c r="H1465" s="9">
        <v>1601</v>
      </c>
      <c r="I1465" s="25">
        <f>IFERROR(VLOOKUP(A1465,Réception!$A$2:$G$2159,7,FALSE),"0")</f>
        <v>1601</v>
      </c>
      <c r="J1465">
        <f t="shared" si="44"/>
        <v>1</v>
      </c>
      <c r="K1465" s="31">
        <f t="shared" si="45"/>
        <v>1</v>
      </c>
    </row>
    <row r="1466" spans="1:11" ht="12" customHeight="1" x14ac:dyDescent="0.2">
      <c r="A1466" t="s">
        <v>1406</v>
      </c>
      <c r="B1466" s="17">
        <v>44843</v>
      </c>
      <c r="C1466" s="6" t="s">
        <v>173</v>
      </c>
      <c r="D1466" s="7">
        <v>143388689</v>
      </c>
      <c r="E1466" s="3">
        <v>5540246194632</v>
      </c>
      <c r="F1466" s="3" t="str">
        <f>VLOOKUP(E1466,'Catégorie des articles'!$A$2:$E$163,4,FALSE)</f>
        <v>BOULANGERIE</v>
      </c>
      <c r="G1466" s="22">
        <v>44852</v>
      </c>
      <c r="H1466" s="7">
        <v>1086</v>
      </c>
      <c r="I1466" s="25">
        <f>IFERROR(VLOOKUP(A1466,Réception!$A$2:$G$2159,7,FALSE),"0")</f>
        <v>1086</v>
      </c>
      <c r="J1466">
        <f t="shared" si="44"/>
        <v>1</v>
      </c>
      <c r="K1466" s="31">
        <f t="shared" si="45"/>
        <v>1</v>
      </c>
    </row>
    <row r="1467" spans="1:11" ht="12" customHeight="1" x14ac:dyDescent="0.2">
      <c r="A1467" t="s">
        <v>1407</v>
      </c>
      <c r="B1467" s="17">
        <v>44843</v>
      </c>
      <c r="C1467" s="6" t="s">
        <v>173</v>
      </c>
      <c r="D1467" s="7">
        <v>143388694</v>
      </c>
      <c r="E1467" s="3">
        <v>5540246177133</v>
      </c>
      <c r="F1467" s="3" t="str">
        <f>VLOOKUP(E1467,'Catégorie des articles'!$A$2:$E$163,4,FALSE)</f>
        <v>MIX LEGUMES</v>
      </c>
      <c r="G1467" s="22">
        <v>44852</v>
      </c>
      <c r="H1467" s="7">
        <v>2228</v>
      </c>
      <c r="I1467" s="25">
        <f>IFERROR(VLOOKUP(A1467,Réception!$A$2:$G$2159,7,FALSE),"0")</f>
        <v>2228</v>
      </c>
      <c r="J1467">
        <f t="shared" si="44"/>
        <v>1</v>
      </c>
      <c r="K1467" s="31">
        <f t="shared" si="45"/>
        <v>1</v>
      </c>
    </row>
    <row r="1468" spans="1:11" ht="12" customHeight="1" x14ac:dyDescent="0.2">
      <c r="A1468" t="s">
        <v>1408</v>
      </c>
      <c r="B1468" s="18">
        <v>44843</v>
      </c>
      <c r="C1468" s="6" t="s">
        <v>173</v>
      </c>
      <c r="D1468" s="9">
        <v>143388694</v>
      </c>
      <c r="E1468" s="3">
        <v>5540246192148</v>
      </c>
      <c r="F1468" s="3" t="str">
        <f>VLOOKUP(E1468,'Catégorie des articles'!$A$2:$E$163,4,FALSE)</f>
        <v>MIX LEGUMES</v>
      </c>
      <c r="G1468" s="23">
        <v>44852</v>
      </c>
      <c r="H1468" s="9">
        <v>36192</v>
      </c>
      <c r="I1468" s="25">
        <f>IFERROR(VLOOKUP(A1468,Réception!$A$2:$G$2159,7,FALSE),"0")</f>
        <v>36192</v>
      </c>
      <c r="J1468">
        <f t="shared" si="44"/>
        <v>1</v>
      </c>
      <c r="K1468" s="31">
        <f t="shared" si="45"/>
        <v>1</v>
      </c>
    </row>
    <row r="1469" spans="1:11" ht="12" customHeight="1" x14ac:dyDescent="0.2">
      <c r="A1469" t="s">
        <v>1409</v>
      </c>
      <c r="B1469" s="17">
        <v>44843</v>
      </c>
      <c r="C1469" s="6" t="s">
        <v>173</v>
      </c>
      <c r="D1469" s="7">
        <v>143388694</v>
      </c>
      <c r="E1469" s="3">
        <v>5540246192518</v>
      </c>
      <c r="F1469" s="3" t="str">
        <f>VLOOKUP(E1469,'Catégorie des articles'!$A$2:$E$163,4,FALSE)</f>
        <v>MIX LEGUMES</v>
      </c>
      <c r="G1469" s="22">
        <v>44852</v>
      </c>
      <c r="H1469" s="7">
        <v>4385</v>
      </c>
      <c r="I1469" s="25">
        <f>IFERROR(VLOOKUP(A1469,Réception!$A$2:$G$2159,7,FALSE),"0")</f>
        <v>4385</v>
      </c>
      <c r="J1469">
        <f t="shared" si="44"/>
        <v>1</v>
      </c>
      <c r="K1469" s="31">
        <f t="shared" si="45"/>
        <v>1</v>
      </c>
    </row>
    <row r="1470" spans="1:11" ht="12" customHeight="1" x14ac:dyDescent="0.2">
      <c r="A1470" t="s">
        <v>1410</v>
      </c>
      <c r="B1470" s="17">
        <v>44844</v>
      </c>
      <c r="C1470" s="6" t="s">
        <v>173</v>
      </c>
      <c r="D1470" s="7">
        <v>143388701</v>
      </c>
      <c r="E1470" s="3">
        <v>5540246185562</v>
      </c>
      <c r="F1470" s="3" t="str">
        <f>VLOOKUP(E1470,'Catégorie des articles'!$A$2:$E$163,4,FALSE)</f>
        <v>CREMERIE</v>
      </c>
      <c r="G1470" s="22">
        <v>44847</v>
      </c>
      <c r="H1470" s="7">
        <v>140</v>
      </c>
      <c r="I1470" s="25">
        <f>IFERROR(VLOOKUP(A1470,Réception!$A$2:$G$2159,7,FALSE),"0")</f>
        <v>140</v>
      </c>
      <c r="J1470">
        <f t="shared" si="44"/>
        <v>1</v>
      </c>
      <c r="K1470" s="31">
        <f t="shared" si="45"/>
        <v>1</v>
      </c>
    </row>
    <row r="1471" spans="1:11" ht="12" customHeight="1" x14ac:dyDescent="0.2">
      <c r="A1471" t="s">
        <v>1411</v>
      </c>
      <c r="B1471" s="17">
        <v>44844</v>
      </c>
      <c r="C1471" s="6" t="s">
        <v>173</v>
      </c>
      <c r="D1471" s="7">
        <v>143388709</v>
      </c>
      <c r="E1471" s="3">
        <v>5540246171933</v>
      </c>
      <c r="F1471" s="3" t="str">
        <f>VLOOKUP(E1471,'Catégorie des articles'!$A$2:$E$163,4,FALSE)</f>
        <v>CREMERIE</v>
      </c>
      <c r="G1471" s="22">
        <v>44846</v>
      </c>
      <c r="H1471" s="7">
        <v>1114</v>
      </c>
      <c r="I1471" s="25">
        <f>IFERROR(VLOOKUP(A1471,Réception!$A$2:$G$2159,7,FALSE),"0")</f>
        <v>1114</v>
      </c>
      <c r="J1471">
        <f t="shared" si="44"/>
        <v>1</v>
      </c>
      <c r="K1471" s="31">
        <f t="shared" si="45"/>
        <v>1</v>
      </c>
    </row>
    <row r="1472" spans="1:11" ht="12" customHeight="1" x14ac:dyDescent="0.2">
      <c r="A1472" t="s">
        <v>1412</v>
      </c>
      <c r="B1472" s="18">
        <v>44844</v>
      </c>
      <c r="C1472" s="6" t="s">
        <v>173</v>
      </c>
      <c r="D1472" s="9">
        <v>143388709</v>
      </c>
      <c r="E1472" s="3">
        <v>5540246176294</v>
      </c>
      <c r="F1472" s="3" t="str">
        <f>VLOOKUP(E1472,'Catégorie des articles'!$A$2:$E$163,4,FALSE)</f>
        <v>CREMERIE</v>
      </c>
      <c r="G1472" s="23">
        <v>44846</v>
      </c>
      <c r="H1472" s="9">
        <v>1485</v>
      </c>
      <c r="I1472" s="25">
        <f>IFERROR(VLOOKUP(A1472,Réception!$A$2:$G$2159,7,FALSE),"0")</f>
        <v>1485</v>
      </c>
      <c r="J1472">
        <f t="shared" si="44"/>
        <v>1</v>
      </c>
      <c r="K1472" s="31">
        <f t="shared" si="45"/>
        <v>1</v>
      </c>
    </row>
    <row r="1473" spans="1:11" ht="12" customHeight="1" x14ac:dyDescent="0.2">
      <c r="A1473" t="s">
        <v>1413</v>
      </c>
      <c r="B1473" s="17">
        <v>44844</v>
      </c>
      <c r="C1473" s="6" t="s">
        <v>173</v>
      </c>
      <c r="D1473" s="7">
        <v>143388709</v>
      </c>
      <c r="E1473" s="3">
        <v>5540246176295</v>
      </c>
      <c r="F1473" s="3" t="str">
        <f>VLOOKUP(E1473,'Catégorie des articles'!$A$2:$E$163,4,FALSE)</f>
        <v>CREMERIE</v>
      </c>
      <c r="G1473" s="22">
        <v>44846</v>
      </c>
      <c r="H1473" s="7">
        <v>7424</v>
      </c>
      <c r="I1473" s="25">
        <f>IFERROR(VLOOKUP(A1473,Réception!$A$2:$G$2159,7,FALSE),"0")</f>
        <v>7424</v>
      </c>
      <c r="J1473">
        <f t="shared" si="44"/>
        <v>1</v>
      </c>
      <c r="K1473" s="31">
        <f t="shared" si="45"/>
        <v>1</v>
      </c>
    </row>
    <row r="1474" spans="1:11" ht="12" customHeight="1" x14ac:dyDescent="0.2">
      <c r="A1474" t="s">
        <v>1414</v>
      </c>
      <c r="B1474" s="17">
        <v>44844</v>
      </c>
      <c r="C1474" s="6" t="s">
        <v>173</v>
      </c>
      <c r="D1474" s="7">
        <v>143388709</v>
      </c>
      <c r="E1474" s="3">
        <v>5540246187987</v>
      </c>
      <c r="F1474" s="3" t="str">
        <f>VLOOKUP(E1474,'Catégorie des articles'!$A$2:$E$163,4,FALSE)</f>
        <v>CREMERIE</v>
      </c>
      <c r="G1474" s="22">
        <v>44846</v>
      </c>
      <c r="H1474" s="7">
        <v>4455</v>
      </c>
      <c r="I1474" s="25">
        <f>IFERROR(VLOOKUP(A1474,Réception!$A$2:$G$2159,7,FALSE),"0")</f>
        <v>4455</v>
      </c>
      <c r="J1474">
        <f t="shared" si="44"/>
        <v>1</v>
      </c>
      <c r="K1474" s="31">
        <f t="shared" si="45"/>
        <v>1</v>
      </c>
    </row>
    <row r="1475" spans="1:11" ht="12" customHeight="1" x14ac:dyDescent="0.2">
      <c r="A1475" t="s">
        <v>1415</v>
      </c>
      <c r="B1475" s="17">
        <v>44844</v>
      </c>
      <c r="C1475" s="6" t="s">
        <v>173</v>
      </c>
      <c r="D1475" s="7">
        <v>143388710</v>
      </c>
      <c r="E1475" s="3">
        <v>5540246172669</v>
      </c>
      <c r="F1475" s="3" t="str">
        <f>VLOOKUP(E1475,'Catégorie des articles'!$A$2:$E$163,4,FALSE)</f>
        <v>CREMERIE</v>
      </c>
      <c r="G1475" s="22">
        <v>44846</v>
      </c>
      <c r="H1475" s="7">
        <v>140</v>
      </c>
      <c r="I1475" s="25">
        <f>IFERROR(VLOOKUP(A1475,Réception!$A$2:$G$2159,7,FALSE),"0")</f>
        <v>140</v>
      </c>
      <c r="J1475">
        <f t="shared" ref="J1475:J1538" si="46">I1475/H1475</f>
        <v>1</v>
      </c>
      <c r="K1475" s="31">
        <f t="shared" ref="K1475:K1538" si="47">J1475</f>
        <v>1</v>
      </c>
    </row>
    <row r="1476" spans="1:11" ht="12" customHeight="1" x14ac:dyDescent="0.2">
      <c r="A1476" t="s">
        <v>1416</v>
      </c>
      <c r="B1476" s="17">
        <v>44844</v>
      </c>
      <c r="C1476" s="6" t="s">
        <v>173</v>
      </c>
      <c r="D1476" s="7">
        <v>143388710</v>
      </c>
      <c r="E1476" s="3">
        <v>5540246174174</v>
      </c>
      <c r="F1476" s="3" t="str">
        <f>VLOOKUP(E1476,'Catégorie des articles'!$A$2:$E$163,4,FALSE)</f>
        <v>CREMERIE</v>
      </c>
      <c r="G1476" s="22">
        <v>44846</v>
      </c>
      <c r="H1476" s="7">
        <v>348</v>
      </c>
      <c r="I1476" s="25">
        <f>IFERROR(VLOOKUP(A1476,Réception!$A$2:$G$2159,7,FALSE),"0")</f>
        <v>348</v>
      </c>
      <c r="J1476">
        <f t="shared" si="46"/>
        <v>1</v>
      </c>
      <c r="K1476" s="31">
        <f t="shared" si="47"/>
        <v>1</v>
      </c>
    </row>
    <row r="1477" spans="1:11" ht="12" customHeight="1" x14ac:dyDescent="0.2">
      <c r="A1477" t="s">
        <v>1417</v>
      </c>
      <c r="B1477" s="17">
        <v>44844</v>
      </c>
      <c r="C1477" s="6" t="s">
        <v>173</v>
      </c>
      <c r="D1477" s="7">
        <v>143388712</v>
      </c>
      <c r="E1477" s="3">
        <v>5540246191594</v>
      </c>
      <c r="F1477" s="3" t="str">
        <f>VLOOKUP(E1477,'Catégorie des articles'!$A$2:$E$163,4,FALSE)</f>
        <v>CREMERIE</v>
      </c>
      <c r="G1477" s="22">
        <v>44847</v>
      </c>
      <c r="H1477" s="7">
        <v>1504</v>
      </c>
      <c r="I1477" s="25">
        <f>IFERROR(VLOOKUP(A1477,Réception!$A$2:$G$2159,7,FALSE),"0")</f>
        <v>1504</v>
      </c>
      <c r="J1477">
        <f t="shared" si="46"/>
        <v>1</v>
      </c>
      <c r="K1477" s="31">
        <f t="shared" si="47"/>
        <v>1</v>
      </c>
    </row>
    <row r="1478" spans="1:11" ht="12" customHeight="1" x14ac:dyDescent="0.2">
      <c r="A1478" t="s">
        <v>1418</v>
      </c>
      <c r="B1478" s="18">
        <v>44844</v>
      </c>
      <c r="C1478" s="6" t="s">
        <v>173</v>
      </c>
      <c r="D1478" s="9">
        <v>143388713</v>
      </c>
      <c r="E1478" s="3">
        <v>5540246175049</v>
      </c>
      <c r="F1478" s="3" t="str">
        <f>VLOOKUP(E1478,'Catégorie des articles'!$A$2:$E$163,4,FALSE)</f>
        <v>CREMERIE</v>
      </c>
      <c r="G1478" s="23">
        <v>44852</v>
      </c>
      <c r="H1478" s="9">
        <v>836</v>
      </c>
      <c r="I1478" s="25">
        <f>IFERROR(VLOOKUP(A1478,Réception!$A$2:$G$2159,7,FALSE),"0")</f>
        <v>836</v>
      </c>
      <c r="J1478">
        <f t="shared" si="46"/>
        <v>1</v>
      </c>
      <c r="K1478" s="31">
        <f t="shared" si="47"/>
        <v>1</v>
      </c>
    </row>
    <row r="1479" spans="1:11" ht="12" customHeight="1" x14ac:dyDescent="0.2">
      <c r="A1479" t="s">
        <v>1419</v>
      </c>
      <c r="B1479" s="17">
        <v>44844</v>
      </c>
      <c r="C1479" s="6" t="s">
        <v>173</v>
      </c>
      <c r="D1479" s="7">
        <v>143388713</v>
      </c>
      <c r="E1479" s="3">
        <v>5540246175050</v>
      </c>
      <c r="F1479" s="3" t="str">
        <f>VLOOKUP(E1479,'Catégorie des articles'!$A$2:$E$163,4,FALSE)</f>
        <v>CREMERIE</v>
      </c>
      <c r="G1479" s="22">
        <v>44852</v>
      </c>
      <c r="H1479" s="7">
        <v>836</v>
      </c>
      <c r="I1479" s="25">
        <f>IFERROR(VLOOKUP(A1479,Réception!$A$2:$G$2159,7,FALSE),"0")</f>
        <v>836</v>
      </c>
      <c r="J1479">
        <f t="shared" si="46"/>
        <v>1</v>
      </c>
      <c r="K1479" s="31">
        <f t="shared" si="47"/>
        <v>1</v>
      </c>
    </row>
    <row r="1480" spans="1:11" ht="12" customHeight="1" x14ac:dyDescent="0.2">
      <c r="A1480" t="s">
        <v>1420</v>
      </c>
      <c r="B1480" s="18">
        <v>44844</v>
      </c>
      <c r="C1480" s="6" t="s">
        <v>173</v>
      </c>
      <c r="D1480" s="9">
        <v>143388723</v>
      </c>
      <c r="E1480" s="3">
        <v>5540246183130</v>
      </c>
      <c r="F1480" s="3" t="str">
        <f>VLOOKUP(E1480,'Catégorie des articles'!$A$2:$E$163,4,FALSE)</f>
        <v>MIX LEGUMES</v>
      </c>
      <c r="G1480" s="23">
        <v>44852</v>
      </c>
      <c r="H1480" s="9">
        <v>1128</v>
      </c>
      <c r="I1480" s="25">
        <f>IFERROR(VLOOKUP(A1480,Réception!$A$2:$G$2159,7,FALSE),"0")</f>
        <v>1003</v>
      </c>
      <c r="J1480">
        <f t="shared" si="46"/>
        <v>0.88918439716312059</v>
      </c>
      <c r="K1480" s="31">
        <f t="shared" si="47"/>
        <v>0.88918439716312059</v>
      </c>
    </row>
    <row r="1481" spans="1:11" ht="12" customHeight="1" x14ac:dyDescent="0.2">
      <c r="A1481" t="s">
        <v>1421</v>
      </c>
      <c r="B1481" s="17">
        <v>44844</v>
      </c>
      <c r="C1481" s="6" t="s">
        <v>173</v>
      </c>
      <c r="D1481" s="7">
        <v>143388723</v>
      </c>
      <c r="E1481" s="3">
        <v>5540246183537</v>
      </c>
      <c r="F1481" s="3" t="str">
        <f>VLOOKUP(E1481,'Catégorie des articles'!$A$2:$E$163,4,FALSE)</f>
        <v>MIX LEGUMES</v>
      </c>
      <c r="G1481" s="22">
        <v>44852</v>
      </c>
      <c r="H1481" s="7">
        <v>961</v>
      </c>
      <c r="I1481" s="25">
        <f>IFERROR(VLOOKUP(A1481,Réception!$A$2:$G$2159,7,FALSE),"0")</f>
        <v>961</v>
      </c>
      <c r="J1481">
        <f t="shared" si="46"/>
        <v>1</v>
      </c>
      <c r="K1481" s="31">
        <f t="shared" si="47"/>
        <v>1</v>
      </c>
    </row>
    <row r="1482" spans="1:11" ht="12" customHeight="1" x14ac:dyDescent="0.2">
      <c r="A1482" t="s">
        <v>1422</v>
      </c>
      <c r="B1482" s="18">
        <v>44844</v>
      </c>
      <c r="C1482" s="6" t="s">
        <v>173</v>
      </c>
      <c r="D1482" s="9">
        <v>143388723</v>
      </c>
      <c r="E1482" s="3">
        <v>5540246183538</v>
      </c>
      <c r="F1482" s="3" t="str">
        <f>VLOOKUP(E1482,'Catégorie des articles'!$A$2:$E$163,4,FALSE)</f>
        <v>MIX LEGUMES</v>
      </c>
      <c r="G1482" s="23">
        <v>44852</v>
      </c>
      <c r="H1482" s="9">
        <v>919</v>
      </c>
      <c r="I1482" s="25">
        <f>IFERROR(VLOOKUP(A1482,Réception!$A$2:$G$2159,7,FALSE),"0")</f>
        <v>919</v>
      </c>
      <c r="J1482">
        <f t="shared" si="46"/>
        <v>1</v>
      </c>
      <c r="K1482" s="31">
        <f t="shared" si="47"/>
        <v>1</v>
      </c>
    </row>
    <row r="1483" spans="1:11" ht="12" customHeight="1" x14ac:dyDescent="0.2">
      <c r="A1483" t="s">
        <v>1423</v>
      </c>
      <c r="B1483" s="17">
        <v>44844</v>
      </c>
      <c r="C1483" s="6" t="s">
        <v>173</v>
      </c>
      <c r="D1483" s="7">
        <v>143388723</v>
      </c>
      <c r="E1483" s="3">
        <v>5540246192571</v>
      </c>
      <c r="F1483" s="3" t="str">
        <f>VLOOKUP(E1483,'Catégorie des articles'!$A$2:$E$163,4,FALSE)</f>
        <v>MIX LEGUMES</v>
      </c>
      <c r="G1483" s="22">
        <v>44852</v>
      </c>
      <c r="H1483" s="7">
        <v>1337</v>
      </c>
      <c r="I1483" s="25">
        <f>IFERROR(VLOOKUP(A1483,Réception!$A$2:$G$2159,7,FALSE),"0")</f>
        <v>1212</v>
      </c>
      <c r="J1483">
        <f t="shared" si="46"/>
        <v>0.90650710545998503</v>
      </c>
      <c r="K1483" s="31">
        <f t="shared" si="47"/>
        <v>0.90650710545998503</v>
      </c>
    </row>
    <row r="1484" spans="1:11" ht="12" customHeight="1" x14ac:dyDescent="0.2">
      <c r="A1484" t="s">
        <v>1424</v>
      </c>
      <c r="B1484" s="18">
        <v>44844</v>
      </c>
      <c r="C1484" s="6" t="s">
        <v>173</v>
      </c>
      <c r="D1484" s="9">
        <v>143388726</v>
      </c>
      <c r="E1484" s="3">
        <v>5540246180522</v>
      </c>
      <c r="F1484" s="3" t="str">
        <f>VLOOKUP(E1484,'Catégorie des articles'!$A$2:$E$163,4,FALSE)</f>
        <v>BOULANGERIE</v>
      </c>
      <c r="G1484" s="23">
        <v>44857</v>
      </c>
      <c r="H1484" s="9">
        <v>1225</v>
      </c>
      <c r="I1484" s="25">
        <f>IFERROR(VLOOKUP(A1484,Réception!$A$2:$G$2159,7,FALSE),"0")</f>
        <v>1225</v>
      </c>
      <c r="J1484">
        <f t="shared" si="46"/>
        <v>1</v>
      </c>
      <c r="K1484" s="31">
        <f t="shared" si="47"/>
        <v>1</v>
      </c>
    </row>
    <row r="1485" spans="1:11" ht="12" customHeight="1" x14ac:dyDescent="0.2">
      <c r="A1485" t="s">
        <v>1425</v>
      </c>
      <c r="B1485" s="17">
        <v>44844</v>
      </c>
      <c r="C1485" s="6" t="s">
        <v>173</v>
      </c>
      <c r="D1485" s="7">
        <v>143388727</v>
      </c>
      <c r="E1485" s="3">
        <v>5540246177376</v>
      </c>
      <c r="F1485" s="3" t="str">
        <f>VLOOKUP(E1485,'Catégorie des articles'!$A$2:$E$163,4,FALSE)</f>
        <v>BOULANGERIE</v>
      </c>
      <c r="G1485" s="22">
        <v>44859</v>
      </c>
      <c r="H1485" s="7">
        <v>1253</v>
      </c>
      <c r="I1485" s="25">
        <f>IFERROR(VLOOKUP(A1485,Réception!$A$2:$G$2159,7,FALSE),"0")</f>
        <v>1253</v>
      </c>
      <c r="J1485">
        <f t="shared" si="46"/>
        <v>1</v>
      </c>
      <c r="K1485" s="31">
        <f t="shared" si="47"/>
        <v>1</v>
      </c>
    </row>
    <row r="1486" spans="1:11" ht="12" customHeight="1" x14ac:dyDescent="0.2">
      <c r="A1486" t="s">
        <v>1426</v>
      </c>
      <c r="B1486" s="18">
        <v>44844</v>
      </c>
      <c r="C1486" s="6" t="s">
        <v>173</v>
      </c>
      <c r="D1486" s="9">
        <v>143388728</v>
      </c>
      <c r="E1486" s="3">
        <v>5540246191596</v>
      </c>
      <c r="F1486" s="3" t="str">
        <f>VLOOKUP(E1486,'Catégorie des articles'!$A$2:$E$163,4,FALSE)</f>
        <v>BOULANGERIE</v>
      </c>
      <c r="G1486" s="23">
        <v>44853</v>
      </c>
      <c r="H1486" s="9">
        <v>297</v>
      </c>
      <c r="I1486" s="25">
        <f>IFERROR(VLOOKUP(A1486,Réception!$A$2:$G$2159,7,FALSE),"0")</f>
        <v>297</v>
      </c>
      <c r="J1486">
        <f t="shared" si="46"/>
        <v>1</v>
      </c>
      <c r="K1486" s="31">
        <f t="shared" si="47"/>
        <v>1</v>
      </c>
    </row>
    <row r="1487" spans="1:11" ht="12" customHeight="1" x14ac:dyDescent="0.2">
      <c r="A1487" t="s">
        <v>1427</v>
      </c>
      <c r="B1487" s="18">
        <v>44844</v>
      </c>
      <c r="C1487" s="6" t="s">
        <v>173</v>
      </c>
      <c r="D1487" s="9">
        <v>143388739</v>
      </c>
      <c r="E1487" s="3">
        <v>5540246192571</v>
      </c>
      <c r="F1487" s="3" t="str">
        <f>VLOOKUP(E1487,'Catégorie des articles'!$A$2:$E$163,4,FALSE)</f>
        <v>MIX LEGUMES</v>
      </c>
      <c r="G1487" s="23">
        <v>44847</v>
      </c>
      <c r="H1487" s="9">
        <v>669</v>
      </c>
      <c r="I1487" s="25">
        <f>IFERROR(VLOOKUP(A1487,Réception!$A$2:$G$2159,7,FALSE),"0")</f>
        <v>669</v>
      </c>
      <c r="J1487">
        <f t="shared" si="46"/>
        <v>1</v>
      </c>
      <c r="K1487" s="31">
        <f t="shared" si="47"/>
        <v>1</v>
      </c>
    </row>
    <row r="1488" spans="1:11" ht="12" customHeight="1" x14ac:dyDescent="0.2">
      <c r="A1488" t="s">
        <v>1428</v>
      </c>
      <c r="B1488" s="17">
        <v>44844</v>
      </c>
      <c r="C1488" s="6" t="s">
        <v>173</v>
      </c>
      <c r="D1488" s="7">
        <v>143388744</v>
      </c>
      <c r="E1488" s="3">
        <v>5540246194632</v>
      </c>
      <c r="F1488" s="3" t="str">
        <f>VLOOKUP(E1488,'Catégorie des articles'!$A$2:$E$163,4,FALSE)</f>
        <v>BOULANGERIE</v>
      </c>
      <c r="G1488" s="22">
        <v>44854</v>
      </c>
      <c r="H1488" s="7">
        <v>1170</v>
      </c>
      <c r="I1488" s="25">
        <f>IFERROR(VLOOKUP(A1488,Réception!$A$2:$G$2159,7,FALSE),"0")</f>
        <v>1170</v>
      </c>
      <c r="J1488">
        <f t="shared" si="46"/>
        <v>1</v>
      </c>
      <c r="K1488" s="31">
        <f t="shared" si="47"/>
        <v>1</v>
      </c>
    </row>
    <row r="1489" spans="1:11" ht="12" customHeight="1" x14ac:dyDescent="0.2">
      <c r="A1489" t="s">
        <v>1429</v>
      </c>
      <c r="B1489" s="18">
        <v>44844</v>
      </c>
      <c r="C1489" s="6" t="s">
        <v>173</v>
      </c>
      <c r="D1489" s="9">
        <v>143388744</v>
      </c>
      <c r="E1489" s="3">
        <v>5540246195250</v>
      </c>
      <c r="F1489" s="3" t="str">
        <f>VLOOKUP(E1489,'Catégorie des articles'!$A$2:$E$163,4,FALSE)</f>
        <v>BOULANGERIE</v>
      </c>
      <c r="G1489" s="23">
        <v>44854</v>
      </c>
      <c r="H1489" s="9">
        <v>168</v>
      </c>
      <c r="I1489" s="25">
        <f>IFERROR(VLOOKUP(A1489,Réception!$A$2:$G$2159,7,FALSE),"0")</f>
        <v>168</v>
      </c>
      <c r="J1489">
        <f t="shared" si="46"/>
        <v>1</v>
      </c>
      <c r="K1489" s="31">
        <f t="shared" si="47"/>
        <v>1</v>
      </c>
    </row>
    <row r="1490" spans="1:11" ht="12" customHeight="1" x14ac:dyDescent="0.2">
      <c r="A1490" t="s">
        <v>1430</v>
      </c>
      <c r="B1490" s="17">
        <v>44844</v>
      </c>
      <c r="C1490" s="6" t="s">
        <v>173</v>
      </c>
      <c r="D1490" s="7">
        <v>143388748</v>
      </c>
      <c r="E1490" s="3">
        <v>5540246173906</v>
      </c>
      <c r="F1490" s="3" t="str">
        <f>VLOOKUP(E1490,'Catégorie des articles'!$A$2:$E$163,4,FALSE)</f>
        <v>VOLAILLE</v>
      </c>
      <c r="G1490" s="22">
        <v>44853</v>
      </c>
      <c r="H1490" s="7">
        <v>3267</v>
      </c>
      <c r="I1490" s="25">
        <f>IFERROR(VLOOKUP(A1490,Réception!$A$2:$G$2159,7,FALSE),"0")</f>
        <v>3267</v>
      </c>
      <c r="J1490">
        <f t="shared" si="46"/>
        <v>1</v>
      </c>
      <c r="K1490" s="31">
        <f t="shared" si="47"/>
        <v>1</v>
      </c>
    </row>
    <row r="1491" spans="1:11" ht="12" customHeight="1" x14ac:dyDescent="0.2">
      <c r="A1491" t="s">
        <v>1431</v>
      </c>
      <c r="B1491" s="18">
        <v>44844</v>
      </c>
      <c r="C1491" s="6" t="s">
        <v>173</v>
      </c>
      <c r="D1491" s="9">
        <v>143388748</v>
      </c>
      <c r="E1491" s="3">
        <v>5540246181016</v>
      </c>
      <c r="F1491" s="3" t="str">
        <f>VLOOKUP(E1491,'Catégorie des articles'!$A$2:$E$163,4,FALSE)</f>
        <v>VOLAILLE</v>
      </c>
      <c r="G1491" s="23">
        <v>44853</v>
      </c>
      <c r="H1491" s="9">
        <v>9800</v>
      </c>
      <c r="I1491" s="25">
        <f>IFERROR(VLOOKUP(A1491,Réception!$A$2:$G$2159,7,FALSE),"0")</f>
        <v>9800</v>
      </c>
      <c r="J1491">
        <f t="shared" si="46"/>
        <v>1</v>
      </c>
      <c r="K1491" s="31">
        <f t="shared" si="47"/>
        <v>1</v>
      </c>
    </row>
    <row r="1492" spans="1:11" ht="12" customHeight="1" x14ac:dyDescent="0.2">
      <c r="A1492" t="s">
        <v>1432</v>
      </c>
      <c r="B1492" s="17">
        <v>44844</v>
      </c>
      <c r="C1492" s="6" t="s">
        <v>173</v>
      </c>
      <c r="D1492" s="7">
        <v>143388753</v>
      </c>
      <c r="E1492" s="3">
        <v>5540246188224</v>
      </c>
      <c r="F1492" s="3" t="str">
        <f>VLOOKUP(E1492,'Catégorie des articles'!$A$2:$E$163,4,FALSE)</f>
        <v>VOLAILLE</v>
      </c>
      <c r="G1492" s="22">
        <v>44853</v>
      </c>
      <c r="H1492" s="7">
        <v>3620</v>
      </c>
      <c r="I1492" s="25">
        <f>IFERROR(VLOOKUP(A1492,Réception!$A$2:$G$2159,7,FALSE),"0")</f>
        <v>1810</v>
      </c>
      <c r="J1492">
        <f t="shared" si="46"/>
        <v>0.5</v>
      </c>
      <c r="K1492" s="31">
        <f t="shared" si="47"/>
        <v>0.5</v>
      </c>
    </row>
    <row r="1493" spans="1:11" ht="12" customHeight="1" x14ac:dyDescent="0.2">
      <c r="A1493" t="s">
        <v>1433</v>
      </c>
      <c r="B1493" s="18">
        <v>44845</v>
      </c>
      <c r="C1493" s="6" t="s">
        <v>173</v>
      </c>
      <c r="D1493" s="9">
        <v>143388760</v>
      </c>
      <c r="E1493" s="3">
        <v>5540246171933</v>
      </c>
      <c r="F1493" s="3" t="str">
        <f>VLOOKUP(E1493,'Catégorie des articles'!$A$2:$E$163,4,FALSE)</f>
        <v>CREMERIE</v>
      </c>
      <c r="G1493" s="23">
        <v>44847</v>
      </c>
      <c r="H1493" s="9">
        <v>1114</v>
      </c>
      <c r="I1493" s="25">
        <f>IFERROR(VLOOKUP(A1493,Réception!$A$2:$G$2159,7,FALSE),"0")</f>
        <v>1114</v>
      </c>
      <c r="J1493">
        <f t="shared" si="46"/>
        <v>1</v>
      </c>
      <c r="K1493" s="31">
        <f t="shared" si="47"/>
        <v>1</v>
      </c>
    </row>
    <row r="1494" spans="1:11" ht="12" customHeight="1" x14ac:dyDescent="0.2">
      <c r="A1494" t="s">
        <v>1434</v>
      </c>
      <c r="B1494" s="17">
        <v>44845</v>
      </c>
      <c r="C1494" s="6" t="s">
        <v>173</v>
      </c>
      <c r="D1494" s="7">
        <v>143388760</v>
      </c>
      <c r="E1494" s="3">
        <v>5540246176294</v>
      </c>
      <c r="F1494" s="3" t="str">
        <f>VLOOKUP(E1494,'Catégorie des articles'!$A$2:$E$163,4,FALSE)</f>
        <v>CREMERIE</v>
      </c>
      <c r="G1494" s="22">
        <v>44847</v>
      </c>
      <c r="H1494" s="7">
        <v>2970</v>
      </c>
      <c r="I1494" s="25">
        <f>IFERROR(VLOOKUP(A1494,Réception!$A$2:$G$2159,7,FALSE),"0")</f>
        <v>2970</v>
      </c>
      <c r="J1494">
        <f t="shared" si="46"/>
        <v>1</v>
      </c>
      <c r="K1494" s="31">
        <f t="shared" si="47"/>
        <v>1</v>
      </c>
    </row>
    <row r="1495" spans="1:11" ht="12" customHeight="1" x14ac:dyDescent="0.2">
      <c r="A1495" t="s">
        <v>1435</v>
      </c>
      <c r="B1495" s="18">
        <v>44845</v>
      </c>
      <c r="C1495" s="6" t="s">
        <v>173</v>
      </c>
      <c r="D1495" s="9">
        <v>143388760</v>
      </c>
      <c r="E1495" s="3">
        <v>5540246176295</v>
      </c>
      <c r="F1495" s="3" t="str">
        <f>VLOOKUP(E1495,'Catégorie des articles'!$A$2:$E$163,4,FALSE)</f>
        <v>CREMERIE</v>
      </c>
      <c r="G1495" s="23">
        <v>44847</v>
      </c>
      <c r="H1495" s="9">
        <v>11136</v>
      </c>
      <c r="I1495" s="25">
        <f>IFERROR(VLOOKUP(A1495,Réception!$A$2:$G$2159,7,FALSE),"0")</f>
        <v>8761</v>
      </c>
      <c r="J1495">
        <f t="shared" si="46"/>
        <v>0.78672772988505746</v>
      </c>
      <c r="K1495" s="31">
        <f t="shared" si="47"/>
        <v>0.78672772988505746</v>
      </c>
    </row>
    <row r="1496" spans="1:11" ht="12" customHeight="1" x14ac:dyDescent="0.2">
      <c r="A1496" t="s">
        <v>1436</v>
      </c>
      <c r="B1496" s="18">
        <v>44845</v>
      </c>
      <c r="C1496" s="6" t="s">
        <v>173</v>
      </c>
      <c r="D1496" s="9">
        <v>143388760</v>
      </c>
      <c r="E1496" s="3">
        <v>5540246187987</v>
      </c>
      <c r="F1496" s="3" t="str">
        <f>VLOOKUP(E1496,'Catégorie des articles'!$A$2:$E$163,4,FALSE)</f>
        <v>CREMERIE</v>
      </c>
      <c r="G1496" s="23">
        <v>44847</v>
      </c>
      <c r="H1496" s="9">
        <v>8909</v>
      </c>
      <c r="I1496" s="25">
        <f>IFERROR(VLOOKUP(A1496,Réception!$A$2:$G$2159,7,FALSE),"0")</f>
        <v>8909</v>
      </c>
      <c r="J1496">
        <f t="shared" si="46"/>
        <v>1</v>
      </c>
      <c r="K1496" s="31">
        <f t="shared" si="47"/>
        <v>1</v>
      </c>
    </row>
    <row r="1497" spans="1:11" ht="12" customHeight="1" x14ac:dyDescent="0.2">
      <c r="A1497" t="s">
        <v>1437</v>
      </c>
      <c r="B1497" s="17">
        <v>44845</v>
      </c>
      <c r="C1497" s="6" t="s">
        <v>173</v>
      </c>
      <c r="D1497" s="7">
        <v>143388760</v>
      </c>
      <c r="E1497" s="3">
        <v>5540246188200</v>
      </c>
      <c r="F1497" s="3" t="str">
        <f>VLOOKUP(E1497,'Catégorie des articles'!$A$2:$E$163,4,FALSE)</f>
        <v>CREMERIE</v>
      </c>
      <c r="G1497" s="22">
        <v>44847</v>
      </c>
      <c r="H1497" s="7">
        <v>2228</v>
      </c>
      <c r="I1497" s="25">
        <f>IFERROR(VLOOKUP(A1497,Réception!$A$2:$G$2159,7,FALSE),"0")</f>
        <v>2228</v>
      </c>
      <c r="J1497">
        <f t="shared" si="46"/>
        <v>1</v>
      </c>
      <c r="K1497" s="31">
        <f t="shared" si="47"/>
        <v>1</v>
      </c>
    </row>
    <row r="1498" spans="1:11" ht="12" customHeight="1" x14ac:dyDescent="0.2">
      <c r="A1498" t="s">
        <v>1438</v>
      </c>
      <c r="B1498" s="17">
        <v>44845</v>
      </c>
      <c r="C1498" s="6" t="s">
        <v>173</v>
      </c>
      <c r="D1498" s="7">
        <v>143388762</v>
      </c>
      <c r="E1498" s="3">
        <v>5540246172978</v>
      </c>
      <c r="F1498" s="3" t="str">
        <f>VLOOKUP(E1498,'Catégorie des articles'!$A$2:$E$163,4,FALSE)</f>
        <v>CREMERIE</v>
      </c>
      <c r="G1498" s="22">
        <v>44847</v>
      </c>
      <c r="H1498" s="7">
        <v>2506</v>
      </c>
      <c r="I1498" s="25">
        <f>IFERROR(VLOOKUP(A1498,Réception!$A$2:$G$2159,7,FALSE),"0")</f>
        <v>2506</v>
      </c>
      <c r="J1498">
        <f t="shared" si="46"/>
        <v>1</v>
      </c>
      <c r="K1498" s="31">
        <f t="shared" si="47"/>
        <v>1</v>
      </c>
    </row>
    <row r="1499" spans="1:11" ht="12" customHeight="1" x14ac:dyDescent="0.2">
      <c r="A1499" t="s">
        <v>1439</v>
      </c>
      <c r="B1499" s="18">
        <v>44845</v>
      </c>
      <c r="C1499" s="6" t="s">
        <v>173</v>
      </c>
      <c r="D1499" s="9">
        <v>143388762</v>
      </c>
      <c r="E1499" s="3">
        <v>5540246174174</v>
      </c>
      <c r="F1499" s="3" t="str">
        <f>VLOOKUP(E1499,'Catégorie des articles'!$A$2:$E$163,4,FALSE)</f>
        <v>CREMERIE</v>
      </c>
      <c r="G1499" s="23">
        <v>44847</v>
      </c>
      <c r="H1499" s="9">
        <v>232</v>
      </c>
      <c r="I1499" s="25">
        <f>IFERROR(VLOOKUP(A1499,Réception!$A$2:$G$2159,7,FALSE),"0")</f>
        <v>232</v>
      </c>
      <c r="J1499">
        <f t="shared" si="46"/>
        <v>1</v>
      </c>
      <c r="K1499" s="31">
        <f t="shared" si="47"/>
        <v>1</v>
      </c>
    </row>
    <row r="1500" spans="1:11" ht="12" customHeight="1" x14ac:dyDescent="0.2">
      <c r="A1500" t="s">
        <v>1440</v>
      </c>
      <c r="B1500" s="18">
        <v>44845</v>
      </c>
      <c r="C1500" s="6" t="s">
        <v>173</v>
      </c>
      <c r="D1500" s="9">
        <v>143388762</v>
      </c>
      <c r="E1500" s="3">
        <v>5540246176699</v>
      </c>
      <c r="F1500" s="3" t="str">
        <f>VLOOKUP(E1500,'Catégorie des articles'!$A$2:$E$163,4,FALSE)</f>
        <v>CREMERIE</v>
      </c>
      <c r="G1500" s="23">
        <v>44847</v>
      </c>
      <c r="H1500" s="9">
        <v>4176</v>
      </c>
      <c r="I1500" s="25">
        <f>IFERROR(VLOOKUP(A1500,Réception!$A$2:$G$2159,7,FALSE),"0")</f>
        <v>4176</v>
      </c>
      <c r="J1500">
        <f t="shared" si="46"/>
        <v>1</v>
      </c>
      <c r="K1500" s="31">
        <f t="shared" si="47"/>
        <v>1</v>
      </c>
    </row>
    <row r="1501" spans="1:11" ht="12" customHeight="1" x14ac:dyDescent="0.2">
      <c r="A1501" t="s">
        <v>1441</v>
      </c>
      <c r="B1501" s="18">
        <v>44845</v>
      </c>
      <c r="C1501" s="6" t="s">
        <v>173</v>
      </c>
      <c r="D1501" s="9">
        <v>143388762</v>
      </c>
      <c r="E1501" s="3">
        <v>5540246188175</v>
      </c>
      <c r="F1501" s="3" t="str">
        <f>VLOOKUP(E1501,'Catégorie des articles'!$A$2:$E$163,4,FALSE)</f>
        <v>CREMERIE</v>
      </c>
      <c r="G1501" s="23">
        <v>44847</v>
      </c>
      <c r="H1501" s="9">
        <v>464</v>
      </c>
      <c r="I1501" s="25">
        <f>IFERROR(VLOOKUP(A1501,Réception!$A$2:$G$2159,7,FALSE),"0")</f>
        <v>464</v>
      </c>
      <c r="J1501">
        <f t="shared" si="46"/>
        <v>1</v>
      </c>
      <c r="K1501" s="31">
        <f t="shared" si="47"/>
        <v>1</v>
      </c>
    </row>
    <row r="1502" spans="1:11" ht="12" customHeight="1" x14ac:dyDescent="0.2">
      <c r="A1502" t="s">
        <v>1442</v>
      </c>
      <c r="B1502" s="18">
        <v>44845</v>
      </c>
      <c r="C1502" s="6" t="s">
        <v>173</v>
      </c>
      <c r="D1502" s="9">
        <v>143388762</v>
      </c>
      <c r="E1502" s="3">
        <v>5540246192102</v>
      </c>
      <c r="F1502" s="3" t="str">
        <f>VLOOKUP(E1502,'Catégorie des articles'!$A$2:$E$163,4,FALSE)</f>
        <v>CREMERIE</v>
      </c>
      <c r="G1502" s="23">
        <v>44847</v>
      </c>
      <c r="H1502" s="9">
        <v>4009</v>
      </c>
      <c r="I1502" s="25">
        <f>IFERROR(VLOOKUP(A1502,Réception!$A$2:$G$2159,7,FALSE),"0")</f>
        <v>4009</v>
      </c>
      <c r="J1502">
        <f t="shared" si="46"/>
        <v>1</v>
      </c>
      <c r="K1502" s="31">
        <f t="shared" si="47"/>
        <v>1</v>
      </c>
    </row>
    <row r="1503" spans="1:11" ht="12" customHeight="1" x14ac:dyDescent="0.2">
      <c r="A1503" t="s">
        <v>1443</v>
      </c>
      <c r="B1503" s="17">
        <v>44845</v>
      </c>
      <c r="C1503" s="6" t="s">
        <v>173</v>
      </c>
      <c r="D1503" s="7">
        <v>143388800</v>
      </c>
      <c r="E1503" s="3">
        <v>5540246170256</v>
      </c>
      <c r="F1503" s="3" t="str">
        <f>VLOOKUP(E1503,'Catégorie des articles'!$A$2:$E$163,4,FALSE)</f>
        <v>BOULANGERIE</v>
      </c>
      <c r="G1503" s="22">
        <v>44859</v>
      </c>
      <c r="H1503" s="7">
        <v>2822</v>
      </c>
      <c r="I1503" s="25">
        <f>IFERROR(VLOOKUP(A1503,Réception!$A$2:$G$2159,7,FALSE),"0")</f>
        <v>2822</v>
      </c>
      <c r="J1503">
        <f t="shared" si="46"/>
        <v>1</v>
      </c>
      <c r="K1503" s="31">
        <f t="shared" si="47"/>
        <v>1</v>
      </c>
    </row>
    <row r="1504" spans="1:11" ht="12" customHeight="1" x14ac:dyDescent="0.2">
      <c r="A1504" t="s">
        <v>1444</v>
      </c>
      <c r="B1504" s="18">
        <v>44845</v>
      </c>
      <c r="C1504" s="6" t="s">
        <v>173</v>
      </c>
      <c r="D1504" s="9">
        <v>143388800</v>
      </c>
      <c r="E1504" s="3">
        <v>5540246171888</v>
      </c>
      <c r="F1504" s="3" t="str">
        <f>VLOOKUP(E1504,'Catégorie des articles'!$A$2:$E$163,4,FALSE)</f>
        <v>BOULANGERIE</v>
      </c>
      <c r="G1504" s="23">
        <v>44859</v>
      </c>
      <c r="H1504" s="9">
        <v>780</v>
      </c>
      <c r="I1504" s="25">
        <f>IFERROR(VLOOKUP(A1504,Réception!$A$2:$G$2159,7,FALSE),"0")</f>
        <v>780</v>
      </c>
      <c r="J1504">
        <f t="shared" si="46"/>
        <v>1</v>
      </c>
      <c r="K1504" s="31">
        <f t="shared" si="47"/>
        <v>1</v>
      </c>
    </row>
    <row r="1505" spans="1:11" ht="12" customHeight="1" x14ac:dyDescent="0.2">
      <c r="A1505" t="s">
        <v>1445</v>
      </c>
      <c r="B1505" s="18">
        <v>44846</v>
      </c>
      <c r="C1505" s="6" t="s">
        <v>173</v>
      </c>
      <c r="D1505" s="9">
        <v>143388802</v>
      </c>
      <c r="E1505" s="3">
        <v>5540246171933</v>
      </c>
      <c r="F1505" s="3" t="str">
        <f>VLOOKUP(E1505,'Catégorie des articles'!$A$2:$E$163,4,FALSE)</f>
        <v>CREMERIE</v>
      </c>
      <c r="G1505" s="23">
        <v>44851</v>
      </c>
      <c r="H1505" s="9">
        <v>1114</v>
      </c>
      <c r="I1505" s="25">
        <f>IFERROR(VLOOKUP(A1505,Réception!$A$2:$G$2159,7,FALSE),"0")</f>
        <v>1114</v>
      </c>
      <c r="J1505">
        <f t="shared" si="46"/>
        <v>1</v>
      </c>
      <c r="K1505" s="31">
        <f t="shared" si="47"/>
        <v>1</v>
      </c>
    </row>
    <row r="1506" spans="1:11" ht="12" customHeight="1" x14ac:dyDescent="0.2">
      <c r="A1506" t="s">
        <v>1446</v>
      </c>
      <c r="B1506" s="18">
        <v>44846</v>
      </c>
      <c r="C1506" s="6" t="s">
        <v>173</v>
      </c>
      <c r="D1506" s="9">
        <v>143388802</v>
      </c>
      <c r="E1506" s="3">
        <v>5540246187987</v>
      </c>
      <c r="F1506" s="3" t="str">
        <f>VLOOKUP(E1506,'Catégorie des articles'!$A$2:$E$163,4,FALSE)</f>
        <v>CREMERIE</v>
      </c>
      <c r="G1506" s="23">
        <v>44851</v>
      </c>
      <c r="H1506" s="9">
        <v>6682</v>
      </c>
      <c r="I1506" s="25">
        <f>IFERROR(VLOOKUP(A1506,Réception!$A$2:$G$2159,7,FALSE),"0")</f>
        <v>6682</v>
      </c>
      <c r="J1506">
        <f t="shared" si="46"/>
        <v>1</v>
      </c>
      <c r="K1506" s="31">
        <f t="shared" si="47"/>
        <v>1</v>
      </c>
    </row>
    <row r="1507" spans="1:11" ht="12" customHeight="1" x14ac:dyDescent="0.2">
      <c r="A1507" t="s">
        <v>1447</v>
      </c>
      <c r="B1507" s="17">
        <v>44846</v>
      </c>
      <c r="C1507" s="6" t="s">
        <v>173</v>
      </c>
      <c r="D1507" s="7">
        <v>143388802</v>
      </c>
      <c r="E1507" s="3">
        <v>5540246188200</v>
      </c>
      <c r="F1507" s="3" t="str">
        <f>VLOOKUP(E1507,'Catégorie des articles'!$A$2:$E$163,4,FALSE)</f>
        <v>CREMERIE</v>
      </c>
      <c r="G1507" s="22">
        <v>44851</v>
      </c>
      <c r="H1507" s="7">
        <v>743</v>
      </c>
      <c r="I1507" s="25">
        <f>IFERROR(VLOOKUP(A1507,Réception!$A$2:$G$2159,7,FALSE),"0")</f>
        <v>743</v>
      </c>
      <c r="J1507">
        <f t="shared" si="46"/>
        <v>1</v>
      </c>
      <c r="K1507" s="31">
        <f t="shared" si="47"/>
        <v>1</v>
      </c>
    </row>
    <row r="1508" spans="1:11" ht="12" customHeight="1" x14ac:dyDescent="0.2">
      <c r="A1508" t="s">
        <v>1448</v>
      </c>
      <c r="B1508" s="18">
        <v>44846</v>
      </c>
      <c r="C1508" s="6" t="s">
        <v>173</v>
      </c>
      <c r="D1508" s="9">
        <v>143388803</v>
      </c>
      <c r="E1508" s="3">
        <v>5540246172669</v>
      </c>
      <c r="F1508" s="3" t="str">
        <f>VLOOKUP(E1508,'Catégorie des articles'!$A$2:$E$163,4,FALSE)</f>
        <v>CREMERIE</v>
      </c>
      <c r="G1508" s="23">
        <v>44851</v>
      </c>
      <c r="H1508" s="9">
        <v>418</v>
      </c>
      <c r="I1508" s="25">
        <f>IFERROR(VLOOKUP(A1508,Réception!$A$2:$G$2159,7,FALSE),"0")</f>
        <v>418</v>
      </c>
      <c r="J1508">
        <f t="shared" si="46"/>
        <v>1</v>
      </c>
      <c r="K1508" s="31">
        <f t="shared" si="47"/>
        <v>1</v>
      </c>
    </row>
    <row r="1509" spans="1:11" ht="12" customHeight="1" x14ac:dyDescent="0.2">
      <c r="A1509" t="s">
        <v>1449</v>
      </c>
      <c r="B1509" s="17">
        <v>44846</v>
      </c>
      <c r="C1509" s="6" t="s">
        <v>173</v>
      </c>
      <c r="D1509" s="7">
        <v>143388803</v>
      </c>
      <c r="E1509" s="3">
        <v>5540246172978</v>
      </c>
      <c r="F1509" s="3" t="str">
        <f>VLOOKUP(E1509,'Catégorie des articles'!$A$2:$E$163,4,FALSE)</f>
        <v>CREMERIE</v>
      </c>
      <c r="G1509" s="22">
        <v>44851</v>
      </c>
      <c r="H1509" s="7">
        <v>1671</v>
      </c>
      <c r="I1509" s="25">
        <f>IFERROR(VLOOKUP(A1509,Réception!$A$2:$G$2159,7,FALSE),"0")</f>
        <v>1671</v>
      </c>
      <c r="J1509">
        <f t="shared" si="46"/>
        <v>1</v>
      </c>
      <c r="K1509" s="31">
        <f t="shared" si="47"/>
        <v>1</v>
      </c>
    </row>
    <row r="1510" spans="1:11" ht="12" customHeight="1" x14ac:dyDescent="0.2">
      <c r="A1510" t="s">
        <v>1450</v>
      </c>
      <c r="B1510" s="18">
        <v>44846</v>
      </c>
      <c r="C1510" s="6" t="s">
        <v>173</v>
      </c>
      <c r="D1510" s="9">
        <v>143388803</v>
      </c>
      <c r="E1510" s="3">
        <v>5540246174174</v>
      </c>
      <c r="F1510" s="3" t="str">
        <f>VLOOKUP(E1510,'Catégorie des articles'!$A$2:$E$163,4,FALSE)</f>
        <v>CREMERIE</v>
      </c>
      <c r="G1510" s="23">
        <v>44851</v>
      </c>
      <c r="H1510" s="9">
        <v>232</v>
      </c>
      <c r="I1510" s="25">
        <f>IFERROR(VLOOKUP(A1510,Réception!$A$2:$G$2159,7,FALSE),"0")</f>
        <v>232</v>
      </c>
      <c r="J1510">
        <f t="shared" si="46"/>
        <v>1</v>
      </c>
      <c r="K1510" s="31">
        <f t="shared" si="47"/>
        <v>1</v>
      </c>
    </row>
    <row r="1511" spans="1:11" ht="12" customHeight="1" x14ac:dyDescent="0.2">
      <c r="A1511" t="s">
        <v>1451</v>
      </c>
      <c r="B1511" s="18">
        <v>44846</v>
      </c>
      <c r="C1511" s="6" t="s">
        <v>173</v>
      </c>
      <c r="D1511" s="9">
        <v>143388803</v>
      </c>
      <c r="E1511" s="3">
        <v>5540246176699</v>
      </c>
      <c r="F1511" s="3" t="str">
        <f>VLOOKUP(E1511,'Catégorie des articles'!$A$2:$E$163,4,FALSE)</f>
        <v>CREMERIE</v>
      </c>
      <c r="G1511" s="23">
        <v>44851</v>
      </c>
      <c r="H1511" s="9">
        <v>8352</v>
      </c>
      <c r="I1511" s="25">
        <f>IFERROR(VLOOKUP(A1511,Réception!$A$2:$G$2159,7,FALSE),"0")</f>
        <v>8352</v>
      </c>
      <c r="J1511">
        <f t="shared" si="46"/>
        <v>1</v>
      </c>
      <c r="K1511" s="31">
        <f t="shared" si="47"/>
        <v>1</v>
      </c>
    </row>
    <row r="1512" spans="1:11" ht="12" customHeight="1" x14ac:dyDescent="0.2">
      <c r="A1512" t="s">
        <v>1452</v>
      </c>
      <c r="B1512" s="18">
        <v>44846</v>
      </c>
      <c r="C1512" s="6" t="s">
        <v>173</v>
      </c>
      <c r="D1512" s="9">
        <v>143388803</v>
      </c>
      <c r="E1512" s="3">
        <v>5540246192102</v>
      </c>
      <c r="F1512" s="3" t="str">
        <f>VLOOKUP(E1512,'Catégorie des articles'!$A$2:$E$163,4,FALSE)</f>
        <v>CREMERIE</v>
      </c>
      <c r="G1512" s="23">
        <v>44851</v>
      </c>
      <c r="H1512" s="9">
        <v>2005</v>
      </c>
      <c r="I1512" s="25">
        <f>IFERROR(VLOOKUP(A1512,Réception!$A$2:$G$2159,7,FALSE),"0")</f>
        <v>2005</v>
      </c>
      <c r="J1512">
        <f t="shared" si="46"/>
        <v>1</v>
      </c>
      <c r="K1512" s="31">
        <f t="shared" si="47"/>
        <v>1</v>
      </c>
    </row>
    <row r="1513" spans="1:11" ht="12" customHeight="1" x14ac:dyDescent="0.2">
      <c r="A1513" t="s">
        <v>1453</v>
      </c>
      <c r="B1513" s="17">
        <v>44846</v>
      </c>
      <c r="C1513" s="6" t="s">
        <v>173</v>
      </c>
      <c r="D1513" s="7">
        <v>143388806</v>
      </c>
      <c r="E1513" s="3">
        <v>5540246173472</v>
      </c>
      <c r="F1513" s="3" t="str">
        <f>VLOOKUP(E1513,'Catégorie des articles'!$A$2:$E$163,4,FALSE)</f>
        <v>CREMERIE</v>
      </c>
      <c r="G1513" s="22">
        <v>44854</v>
      </c>
      <c r="H1513" s="7">
        <v>418</v>
      </c>
      <c r="I1513" s="25">
        <f>IFERROR(VLOOKUP(A1513,Réception!$A$2:$G$2159,7,FALSE),"0")</f>
        <v>418</v>
      </c>
      <c r="J1513">
        <f t="shared" si="46"/>
        <v>1</v>
      </c>
      <c r="K1513" s="31">
        <f t="shared" si="47"/>
        <v>1</v>
      </c>
    </row>
    <row r="1514" spans="1:11" ht="12" customHeight="1" x14ac:dyDescent="0.2">
      <c r="A1514" t="s">
        <v>1454</v>
      </c>
      <c r="B1514" s="18">
        <v>44846</v>
      </c>
      <c r="C1514" s="6" t="s">
        <v>173</v>
      </c>
      <c r="D1514" s="9">
        <v>143388806</v>
      </c>
      <c r="E1514" s="3">
        <v>5540246174095</v>
      </c>
      <c r="F1514" s="3" t="str">
        <f>VLOOKUP(E1514,'Catégorie des articles'!$A$2:$E$163,4,FALSE)</f>
        <v>CREMERIE</v>
      </c>
      <c r="G1514" s="23">
        <v>44854</v>
      </c>
      <c r="H1514" s="9">
        <v>140</v>
      </c>
      <c r="I1514" s="25">
        <f>IFERROR(VLOOKUP(A1514,Réception!$A$2:$G$2159,7,FALSE),"0")</f>
        <v>140</v>
      </c>
      <c r="J1514">
        <f t="shared" si="46"/>
        <v>1</v>
      </c>
      <c r="K1514" s="31">
        <f t="shared" si="47"/>
        <v>1</v>
      </c>
    </row>
    <row r="1515" spans="1:11" ht="12" customHeight="1" x14ac:dyDescent="0.2">
      <c r="A1515" t="s">
        <v>1455</v>
      </c>
      <c r="B1515" s="17">
        <v>44846</v>
      </c>
      <c r="C1515" s="6" t="s">
        <v>173</v>
      </c>
      <c r="D1515" s="7">
        <v>143388806</v>
      </c>
      <c r="E1515" s="3">
        <v>5540246175047</v>
      </c>
      <c r="F1515" s="3" t="str">
        <f>VLOOKUP(E1515,'Catégorie des articles'!$A$2:$E$163,4,FALSE)</f>
        <v>CREMERIE</v>
      </c>
      <c r="G1515" s="22">
        <v>44854</v>
      </c>
      <c r="H1515" s="7">
        <v>279</v>
      </c>
      <c r="I1515" s="25">
        <f>IFERROR(VLOOKUP(A1515,Réception!$A$2:$G$2159,7,FALSE),"0")</f>
        <v>279</v>
      </c>
      <c r="J1515">
        <f t="shared" si="46"/>
        <v>1</v>
      </c>
      <c r="K1515" s="31">
        <f t="shared" si="47"/>
        <v>1</v>
      </c>
    </row>
    <row r="1516" spans="1:11" ht="12" customHeight="1" x14ac:dyDescent="0.2">
      <c r="A1516" t="s">
        <v>1456</v>
      </c>
      <c r="B1516" s="18">
        <v>44846</v>
      </c>
      <c r="C1516" s="6" t="s">
        <v>173</v>
      </c>
      <c r="D1516" s="9">
        <v>143388806</v>
      </c>
      <c r="E1516" s="3">
        <v>5540246175049</v>
      </c>
      <c r="F1516" s="3" t="str">
        <f>VLOOKUP(E1516,'Catégorie des articles'!$A$2:$E$163,4,FALSE)</f>
        <v>CREMERIE</v>
      </c>
      <c r="G1516" s="23">
        <v>44854</v>
      </c>
      <c r="H1516" s="9">
        <v>1114</v>
      </c>
      <c r="I1516" s="25">
        <f>IFERROR(VLOOKUP(A1516,Réception!$A$2:$G$2159,7,FALSE),"0")</f>
        <v>1114</v>
      </c>
      <c r="J1516">
        <f t="shared" si="46"/>
        <v>1</v>
      </c>
      <c r="K1516" s="31">
        <f t="shared" si="47"/>
        <v>1</v>
      </c>
    </row>
    <row r="1517" spans="1:11" ht="12" customHeight="1" x14ac:dyDescent="0.2">
      <c r="A1517" t="s">
        <v>1457</v>
      </c>
      <c r="B1517" s="17">
        <v>44846</v>
      </c>
      <c r="C1517" s="6" t="s">
        <v>173</v>
      </c>
      <c r="D1517" s="7">
        <v>143388806</v>
      </c>
      <c r="E1517" s="3">
        <v>5540246175050</v>
      </c>
      <c r="F1517" s="3" t="str">
        <f>VLOOKUP(E1517,'Catégorie des articles'!$A$2:$E$163,4,FALSE)</f>
        <v>CREMERIE</v>
      </c>
      <c r="G1517" s="22">
        <v>44854</v>
      </c>
      <c r="H1517" s="7">
        <v>836</v>
      </c>
      <c r="I1517" s="25">
        <f>IFERROR(VLOOKUP(A1517,Réception!$A$2:$G$2159,7,FALSE),"0")</f>
        <v>836</v>
      </c>
      <c r="J1517">
        <f t="shared" si="46"/>
        <v>1</v>
      </c>
      <c r="K1517" s="31">
        <f t="shared" si="47"/>
        <v>1</v>
      </c>
    </row>
    <row r="1518" spans="1:11" ht="12" customHeight="1" x14ac:dyDescent="0.2">
      <c r="A1518" t="s">
        <v>1458</v>
      </c>
      <c r="B1518" s="18">
        <v>44846</v>
      </c>
      <c r="C1518" s="6" t="s">
        <v>173</v>
      </c>
      <c r="D1518" s="9">
        <v>143388806</v>
      </c>
      <c r="E1518" s="3">
        <v>5540246190743</v>
      </c>
      <c r="F1518" s="3" t="str">
        <f>VLOOKUP(E1518,'Catégorie des articles'!$A$2:$E$163,4,FALSE)</f>
        <v>CREMERIE</v>
      </c>
      <c r="G1518" s="23">
        <v>44854</v>
      </c>
      <c r="H1518" s="9">
        <v>279</v>
      </c>
      <c r="I1518" s="25">
        <f>IFERROR(VLOOKUP(A1518,Réception!$A$2:$G$2159,7,FALSE),"0")</f>
        <v>279</v>
      </c>
      <c r="J1518">
        <f t="shared" si="46"/>
        <v>1</v>
      </c>
      <c r="K1518" s="31">
        <f t="shared" si="47"/>
        <v>1</v>
      </c>
    </row>
    <row r="1519" spans="1:11" ht="12" customHeight="1" x14ac:dyDescent="0.2">
      <c r="A1519" t="s">
        <v>1459</v>
      </c>
      <c r="B1519" s="17">
        <v>44846</v>
      </c>
      <c r="C1519" s="6" t="s">
        <v>173</v>
      </c>
      <c r="D1519" s="7">
        <v>143388818</v>
      </c>
      <c r="E1519" s="3">
        <v>5540246195943</v>
      </c>
      <c r="F1519" s="3" t="str">
        <f>VLOOKUP(E1519,'Catégorie des articles'!$A$2:$E$163,4,FALSE)</f>
        <v>CREMERIE</v>
      </c>
      <c r="G1519" s="22">
        <v>44857</v>
      </c>
      <c r="H1519" s="7">
        <v>928</v>
      </c>
      <c r="I1519" s="25">
        <f>IFERROR(VLOOKUP(A1519,Réception!$A$2:$G$2159,7,FALSE),"0")</f>
        <v>232</v>
      </c>
      <c r="J1519">
        <f t="shared" si="46"/>
        <v>0.25</v>
      </c>
      <c r="K1519" s="31">
        <f t="shared" si="47"/>
        <v>0.25</v>
      </c>
    </row>
    <row r="1520" spans="1:11" ht="12" customHeight="1" x14ac:dyDescent="0.2">
      <c r="A1520" t="s">
        <v>1460</v>
      </c>
      <c r="B1520" s="18">
        <v>44846</v>
      </c>
      <c r="C1520" s="6" t="s">
        <v>173</v>
      </c>
      <c r="D1520" s="9">
        <v>143388818</v>
      </c>
      <c r="E1520" s="3">
        <v>5540246195944</v>
      </c>
      <c r="F1520" s="3" t="str">
        <f>VLOOKUP(E1520,'Catégorie des articles'!$A$2:$E$163,4,FALSE)</f>
        <v>CREMERIE</v>
      </c>
      <c r="G1520" s="23">
        <v>44857</v>
      </c>
      <c r="H1520" s="9">
        <v>928</v>
      </c>
      <c r="I1520" s="25">
        <f>IFERROR(VLOOKUP(A1520,Réception!$A$2:$G$2159,7,FALSE),"0")</f>
        <v>928</v>
      </c>
      <c r="J1520">
        <f t="shared" si="46"/>
        <v>1</v>
      </c>
      <c r="K1520" s="31">
        <f t="shared" si="47"/>
        <v>1</v>
      </c>
    </row>
    <row r="1521" spans="1:11" ht="12" customHeight="1" x14ac:dyDescent="0.2">
      <c r="A1521" t="s">
        <v>2351</v>
      </c>
      <c r="B1521" s="17">
        <v>44846</v>
      </c>
      <c r="C1521" s="6" t="s">
        <v>174</v>
      </c>
      <c r="D1521" s="7">
        <v>143388819</v>
      </c>
      <c r="E1521" s="3">
        <v>5540246195943</v>
      </c>
      <c r="F1521" s="3" t="str">
        <f>VLOOKUP(E1521,'Catégorie des articles'!$A$2:$E$163,4,FALSE)</f>
        <v>CREMERIE</v>
      </c>
      <c r="G1521" s="22">
        <v>44873</v>
      </c>
      <c r="H1521" s="7">
        <v>1184</v>
      </c>
      <c r="I1521" s="25">
        <f>IFERROR(VLOOKUP(A1521,Réception!$A$2:$G$2159,7,FALSE),"0")</f>
        <v>1184</v>
      </c>
      <c r="J1521">
        <f t="shared" si="46"/>
        <v>1</v>
      </c>
      <c r="K1521" s="31">
        <f t="shared" si="47"/>
        <v>1</v>
      </c>
    </row>
    <row r="1522" spans="1:11" ht="12" customHeight="1" x14ac:dyDescent="0.2">
      <c r="A1522" t="s">
        <v>2352</v>
      </c>
      <c r="B1522" s="18">
        <v>44846</v>
      </c>
      <c r="C1522" s="6" t="s">
        <v>174</v>
      </c>
      <c r="D1522" s="9">
        <v>143388819</v>
      </c>
      <c r="E1522" s="3">
        <v>5540246195944</v>
      </c>
      <c r="F1522" s="3" t="str">
        <f>VLOOKUP(E1522,'Catégorie des articles'!$A$2:$E$163,4,FALSE)</f>
        <v>CREMERIE</v>
      </c>
      <c r="G1522" s="23">
        <v>44873</v>
      </c>
      <c r="H1522" s="9">
        <v>464</v>
      </c>
      <c r="I1522" s="25">
        <f>IFERROR(VLOOKUP(A1522,Réception!$A$2:$G$2159,7,FALSE),"0")</f>
        <v>464</v>
      </c>
      <c r="J1522">
        <f t="shared" si="46"/>
        <v>1</v>
      </c>
      <c r="K1522" s="31">
        <f t="shared" si="47"/>
        <v>1</v>
      </c>
    </row>
    <row r="1523" spans="1:11" ht="12" customHeight="1" x14ac:dyDescent="0.2">
      <c r="A1523" t="s">
        <v>1461</v>
      </c>
      <c r="B1523" s="18">
        <v>44846</v>
      </c>
      <c r="C1523" s="6" t="s">
        <v>173</v>
      </c>
      <c r="D1523" s="9">
        <v>143388821</v>
      </c>
      <c r="E1523" s="3">
        <v>5540246181061</v>
      </c>
      <c r="F1523" s="3" t="str">
        <f>VLOOKUP(E1523,'Catégorie des articles'!$A$2:$E$163,4,FALSE)</f>
        <v>VOLAILLE</v>
      </c>
      <c r="G1523" s="23">
        <v>44852</v>
      </c>
      <c r="H1523" s="9">
        <v>4410</v>
      </c>
      <c r="I1523" s="25">
        <f>IFERROR(VLOOKUP(A1523,Réception!$A$2:$G$2159,7,FALSE),"0")</f>
        <v>4410</v>
      </c>
      <c r="J1523">
        <f t="shared" si="46"/>
        <v>1</v>
      </c>
      <c r="K1523" s="31">
        <f t="shared" si="47"/>
        <v>1</v>
      </c>
    </row>
    <row r="1524" spans="1:11" ht="12" customHeight="1" x14ac:dyDescent="0.2">
      <c r="A1524" t="s">
        <v>1462</v>
      </c>
      <c r="B1524" s="17">
        <v>44846</v>
      </c>
      <c r="C1524" s="6" t="s">
        <v>173</v>
      </c>
      <c r="D1524" s="7">
        <v>143388821</v>
      </c>
      <c r="E1524" s="3">
        <v>5540246183547</v>
      </c>
      <c r="F1524" s="3" t="str">
        <f>VLOOKUP(E1524,'Catégorie des articles'!$A$2:$E$163,4,FALSE)</f>
        <v>VOLAILLE</v>
      </c>
      <c r="G1524" s="22">
        <v>44852</v>
      </c>
      <c r="H1524" s="7">
        <v>6682</v>
      </c>
      <c r="I1524" s="25">
        <f>IFERROR(VLOOKUP(A1524,Réception!$A$2:$G$2159,7,FALSE),"0")</f>
        <v>6682</v>
      </c>
      <c r="J1524">
        <f t="shared" si="46"/>
        <v>1</v>
      </c>
      <c r="K1524" s="31">
        <f t="shared" si="47"/>
        <v>1</v>
      </c>
    </row>
    <row r="1525" spans="1:11" ht="12" customHeight="1" x14ac:dyDescent="0.2">
      <c r="A1525" t="s">
        <v>1463</v>
      </c>
      <c r="B1525" s="18">
        <v>44846</v>
      </c>
      <c r="C1525" s="6" t="s">
        <v>173</v>
      </c>
      <c r="D1525" s="9">
        <v>143388821</v>
      </c>
      <c r="E1525" s="3">
        <v>5540246185278</v>
      </c>
      <c r="F1525" s="3" t="str">
        <f>VLOOKUP(E1525,'Catégorie des articles'!$A$2:$E$163,4,FALSE)</f>
        <v>VOLAILLE</v>
      </c>
      <c r="G1525" s="23">
        <v>44852</v>
      </c>
      <c r="H1525" s="9">
        <v>2239</v>
      </c>
      <c r="I1525" s="25">
        <f>IFERROR(VLOOKUP(A1525,Réception!$A$2:$G$2159,7,FALSE),"0")</f>
        <v>2239</v>
      </c>
      <c r="J1525">
        <f t="shared" si="46"/>
        <v>1</v>
      </c>
      <c r="K1525" s="31">
        <f t="shared" si="47"/>
        <v>1</v>
      </c>
    </row>
    <row r="1526" spans="1:11" ht="12" customHeight="1" x14ac:dyDescent="0.2">
      <c r="A1526" t="s">
        <v>2353</v>
      </c>
      <c r="B1526" s="17">
        <v>44846</v>
      </c>
      <c r="C1526" s="6" t="s">
        <v>174</v>
      </c>
      <c r="D1526" s="7">
        <v>143388822</v>
      </c>
      <c r="E1526" s="3">
        <v>5540246193316</v>
      </c>
      <c r="F1526" s="3" t="str">
        <f>VLOOKUP(E1526,'Catégorie des articles'!$A$2:$E$163,4,FALSE)</f>
        <v>BOULANGERIE</v>
      </c>
      <c r="G1526" s="22">
        <v>44873</v>
      </c>
      <c r="H1526" s="7">
        <v>335</v>
      </c>
      <c r="I1526" s="25">
        <f>IFERROR(VLOOKUP(A1526,Réception!$A$2:$G$2159,7,FALSE),"0")</f>
        <v>335</v>
      </c>
      <c r="J1526">
        <f t="shared" si="46"/>
        <v>1</v>
      </c>
      <c r="K1526" s="31">
        <f t="shared" si="47"/>
        <v>1</v>
      </c>
    </row>
    <row r="1527" spans="1:11" ht="12" customHeight="1" x14ac:dyDescent="0.2">
      <c r="A1527" t="s">
        <v>1464</v>
      </c>
      <c r="B1527" s="17">
        <v>44846</v>
      </c>
      <c r="C1527" s="6" t="s">
        <v>173</v>
      </c>
      <c r="D1527" s="7">
        <v>143388827</v>
      </c>
      <c r="E1527" s="3">
        <v>5540246177133</v>
      </c>
      <c r="F1527" s="3" t="str">
        <f>VLOOKUP(E1527,'Catégorie des articles'!$A$2:$E$163,4,FALSE)</f>
        <v>MIX LEGUMES</v>
      </c>
      <c r="G1527" s="22">
        <v>44854</v>
      </c>
      <c r="H1527" s="7">
        <v>6682</v>
      </c>
      <c r="I1527" s="25">
        <f>IFERROR(VLOOKUP(A1527,Réception!$A$2:$G$2159,7,FALSE),"0")</f>
        <v>6682</v>
      </c>
      <c r="J1527">
        <f t="shared" si="46"/>
        <v>1</v>
      </c>
      <c r="K1527" s="31">
        <f t="shared" si="47"/>
        <v>1</v>
      </c>
    </row>
    <row r="1528" spans="1:11" ht="12" customHeight="1" x14ac:dyDescent="0.2">
      <c r="A1528" t="s">
        <v>1465</v>
      </c>
      <c r="B1528" s="18">
        <v>44846</v>
      </c>
      <c r="C1528" s="6" t="s">
        <v>173</v>
      </c>
      <c r="D1528" s="9">
        <v>143388827</v>
      </c>
      <c r="E1528" s="3">
        <v>5540246192148</v>
      </c>
      <c r="F1528" s="3" t="str">
        <f>VLOOKUP(E1528,'Catégorie des articles'!$A$2:$E$163,4,FALSE)</f>
        <v>MIX LEGUMES</v>
      </c>
      <c r="G1528" s="23">
        <v>44854</v>
      </c>
      <c r="H1528" s="9">
        <v>13920</v>
      </c>
      <c r="I1528" s="25">
        <f>IFERROR(VLOOKUP(A1528,Réception!$A$2:$G$2159,7,FALSE),"0")</f>
        <v>13920</v>
      </c>
      <c r="J1528">
        <f t="shared" si="46"/>
        <v>1</v>
      </c>
      <c r="K1528" s="31">
        <f t="shared" si="47"/>
        <v>1</v>
      </c>
    </row>
    <row r="1529" spans="1:11" ht="12" customHeight="1" x14ac:dyDescent="0.2">
      <c r="A1529" t="s">
        <v>1466</v>
      </c>
      <c r="B1529" s="17">
        <v>44846</v>
      </c>
      <c r="C1529" s="6" t="s">
        <v>173</v>
      </c>
      <c r="D1529" s="7">
        <v>143388827</v>
      </c>
      <c r="E1529" s="3">
        <v>5540246192518</v>
      </c>
      <c r="F1529" s="3" t="str">
        <f>VLOOKUP(E1529,'Catégorie des articles'!$A$2:$E$163,4,FALSE)</f>
        <v>MIX LEGUMES</v>
      </c>
      <c r="G1529" s="22">
        <v>44854</v>
      </c>
      <c r="H1529" s="7">
        <v>4385</v>
      </c>
      <c r="I1529" s="25">
        <f>IFERROR(VLOOKUP(A1529,Réception!$A$2:$G$2159,7,FALSE),"0")</f>
        <v>4385</v>
      </c>
      <c r="J1529">
        <f t="shared" si="46"/>
        <v>1</v>
      </c>
      <c r="K1529" s="31">
        <f t="shared" si="47"/>
        <v>1</v>
      </c>
    </row>
    <row r="1530" spans="1:11" ht="12" customHeight="1" x14ac:dyDescent="0.2">
      <c r="A1530" t="s">
        <v>1467</v>
      </c>
      <c r="B1530" s="17">
        <v>44846</v>
      </c>
      <c r="C1530" s="6" t="s">
        <v>173</v>
      </c>
      <c r="D1530" s="7">
        <v>143388828</v>
      </c>
      <c r="E1530" s="3">
        <v>5540246194632</v>
      </c>
      <c r="F1530" s="3" t="str">
        <f>VLOOKUP(E1530,'Catégorie des articles'!$A$2:$E$163,4,FALSE)</f>
        <v>BOULANGERIE</v>
      </c>
      <c r="G1530" s="22">
        <v>44858</v>
      </c>
      <c r="H1530" s="7">
        <v>1671</v>
      </c>
      <c r="I1530" s="25">
        <f>IFERROR(VLOOKUP(A1530,Réception!$A$2:$G$2159,7,FALSE),"0")</f>
        <v>1337</v>
      </c>
      <c r="J1530">
        <f t="shared" si="46"/>
        <v>0.80011968880909634</v>
      </c>
      <c r="K1530" s="31">
        <f t="shared" si="47"/>
        <v>0.80011968880909634</v>
      </c>
    </row>
    <row r="1531" spans="1:11" ht="12" customHeight="1" x14ac:dyDescent="0.2">
      <c r="A1531" t="s">
        <v>1468</v>
      </c>
      <c r="B1531" s="18">
        <v>44846</v>
      </c>
      <c r="C1531" s="6" t="s">
        <v>173</v>
      </c>
      <c r="D1531" s="9">
        <v>143388837</v>
      </c>
      <c r="E1531" s="3">
        <v>5540246183558</v>
      </c>
      <c r="F1531" s="3" t="str">
        <f>VLOOKUP(E1531,'Catégorie des articles'!$A$2:$E$163,4,FALSE)</f>
        <v>MIX LEGUMES</v>
      </c>
      <c r="G1531" s="23">
        <v>44861</v>
      </c>
      <c r="H1531" s="9">
        <v>2599</v>
      </c>
      <c r="I1531" s="25">
        <f>IFERROR(VLOOKUP(A1531,Réception!$A$2:$G$2159,7,FALSE),"0")</f>
        <v>2599</v>
      </c>
      <c r="J1531">
        <f t="shared" si="46"/>
        <v>1</v>
      </c>
      <c r="K1531" s="31">
        <f t="shared" si="47"/>
        <v>1</v>
      </c>
    </row>
    <row r="1532" spans="1:11" ht="12" customHeight="1" x14ac:dyDescent="0.2">
      <c r="A1532" t="s">
        <v>1469</v>
      </c>
      <c r="B1532" s="17">
        <v>44846</v>
      </c>
      <c r="C1532" s="6" t="s">
        <v>173</v>
      </c>
      <c r="D1532" s="7">
        <v>143388837</v>
      </c>
      <c r="E1532" s="3">
        <v>5540246183560</v>
      </c>
      <c r="F1532" s="3" t="str">
        <f>VLOOKUP(E1532,'Catégorie des articles'!$A$2:$E$163,4,FALSE)</f>
        <v>MIX LEGUMES</v>
      </c>
      <c r="G1532" s="22">
        <v>44861</v>
      </c>
      <c r="H1532" s="7">
        <v>223</v>
      </c>
      <c r="I1532" s="25">
        <f>IFERROR(VLOOKUP(A1532,Réception!$A$2:$G$2159,7,FALSE),"0")</f>
        <v>223</v>
      </c>
      <c r="J1532">
        <f t="shared" si="46"/>
        <v>1</v>
      </c>
      <c r="K1532" s="31">
        <f t="shared" si="47"/>
        <v>1</v>
      </c>
    </row>
    <row r="1533" spans="1:11" ht="12" customHeight="1" x14ac:dyDescent="0.2">
      <c r="A1533" t="s">
        <v>1470</v>
      </c>
      <c r="B1533" s="18">
        <v>44846</v>
      </c>
      <c r="C1533" s="6" t="s">
        <v>173</v>
      </c>
      <c r="D1533" s="9">
        <v>143388837</v>
      </c>
      <c r="E1533" s="3">
        <v>5540246192209</v>
      </c>
      <c r="F1533" s="3" t="str">
        <f>VLOOKUP(E1533,'Catégorie des articles'!$A$2:$E$163,4,FALSE)</f>
        <v>MIX LEGUMES</v>
      </c>
      <c r="G1533" s="23">
        <v>44861</v>
      </c>
      <c r="H1533" s="9">
        <v>2228</v>
      </c>
      <c r="I1533" s="25">
        <f>IFERROR(VLOOKUP(A1533,Réception!$A$2:$G$2159,7,FALSE),"0")</f>
        <v>2228</v>
      </c>
      <c r="J1533">
        <f t="shared" si="46"/>
        <v>1</v>
      </c>
      <c r="K1533" s="31">
        <f t="shared" si="47"/>
        <v>1</v>
      </c>
    </row>
    <row r="1534" spans="1:11" ht="12" customHeight="1" x14ac:dyDescent="0.2">
      <c r="A1534" t="s">
        <v>1471</v>
      </c>
      <c r="B1534" s="17">
        <v>44846</v>
      </c>
      <c r="C1534" s="6" t="s">
        <v>173</v>
      </c>
      <c r="D1534" s="7">
        <v>143388837</v>
      </c>
      <c r="E1534" s="3">
        <v>5540246192462</v>
      </c>
      <c r="F1534" s="3" t="str">
        <f>VLOOKUP(E1534,'Catégorie des articles'!$A$2:$E$163,4,FALSE)</f>
        <v>MIX LEGUMES</v>
      </c>
      <c r="G1534" s="22">
        <v>44861</v>
      </c>
      <c r="H1534" s="7">
        <v>1114</v>
      </c>
      <c r="I1534" s="25">
        <f>IFERROR(VLOOKUP(A1534,Réception!$A$2:$G$2159,7,FALSE),"0")</f>
        <v>1114</v>
      </c>
      <c r="J1534">
        <f t="shared" si="46"/>
        <v>1</v>
      </c>
      <c r="K1534" s="31">
        <f t="shared" si="47"/>
        <v>1</v>
      </c>
    </row>
    <row r="1535" spans="1:11" ht="12" customHeight="1" x14ac:dyDescent="0.2">
      <c r="A1535" t="s">
        <v>1472</v>
      </c>
      <c r="B1535" s="18">
        <v>44846</v>
      </c>
      <c r="C1535" s="6" t="s">
        <v>173</v>
      </c>
      <c r="D1535" s="9">
        <v>143388837</v>
      </c>
      <c r="E1535" s="3">
        <v>5540246192831</v>
      </c>
      <c r="F1535" s="3" t="str">
        <f>VLOOKUP(E1535,'Catégorie des articles'!$A$2:$E$163,4,FALSE)</f>
        <v>MIX LEGUMES</v>
      </c>
      <c r="G1535" s="23">
        <v>44861</v>
      </c>
      <c r="H1535" s="9">
        <v>2599</v>
      </c>
      <c r="I1535" s="25">
        <f>IFERROR(VLOOKUP(A1535,Réception!$A$2:$G$2159,7,FALSE),"0")</f>
        <v>2599</v>
      </c>
      <c r="J1535">
        <f t="shared" si="46"/>
        <v>1</v>
      </c>
      <c r="K1535" s="31">
        <f t="shared" si="47"/>
        <v>1</v>
      </c>
    </row>
    <row r="1536" spans="1:11" ht="12" customHeight="1" x14ac:dyDescent="0.2">
      <c r="A1536" t="s">
        <v>1473</v>
      </c>
      <c r="B1536" s="18">
        <v>44847</v>
      </c>
      <c r="C1536" s="6" t="s">
        <v>173</v>
      </c>
      <c r="D1536" s="9">
        <v>143388848</v>
      </c>
      <c r="E1536" s="3">
        <v>5540246172978</v>
      </c>
      <c r="F1536" s="3" t="str">
        <f>VLOOKUP(E1536,'Catégorie des articles'!$A$2:$E$163,4,FALSE)</f>
        <v>CREMERIE</v>
      </c>
      <c r="G1536" s="23">
        <v>44852</v>
      </c>
      <c r="H1536" s="9">
        <v>1671</v>
      </c>
      <c r="I1536" s="25">
        <f>IFERROR(VLOOKUP(A1536,Réception!$A$2:$G$2159,7,FALSE),"0")</f>
        <v>1671</v>
      </c>
      <c r="J1536">
        <f t="shared" si="46"/>
        <v>1</v>
      </c>
      <c r="K1536" s="31">
        <f t="shared" si="47"/>
        <v>1</v>
      </c>
    </row>
    <row r="1537" spans="1:11" ht="12" customHeight="1" x14ac:dyDescent="0.2">
      <c r="A1537" t="s">
        <v>1474</v>
      </c>
      <c r="B1537" s="17">
        <v>44847</v>
      </c>
      <c r="C1537" s="6" t="s">
        <v>173</v>
      </c>
      <c r="D1537" s="7">
        <v>143388848</v>
      </c>
      <c r="E1537" s="3">
        <v>5540246174174</v>
      </c>
      <c r="F1537" s="3" t="str">
        <f>VLOOKUP(E1537,'Catégorie des articles'!$A$2:$E$163,4,FALSE)</f>
        <v>CREMERIE</v>
      </c>
      <c r="G1537" s="22">
        <v>44852</v>
      </c>
      <c r="H1537" s="7">
        <v>232</v>
      </c>
      <c r="I1537" s="25">
        <f>IFERROR(VLOOKUP(A1537,Réception!$A$2:$G$2159,7,FALSE),"0")</f>
        <v>232</v>
      </c>
      <c r="J1537">
        <f t="shared" si="46"/>
        <v>1</v>
      </c>
      <c r="K1537" s="31">
        <f t="shared" si="47"/>
        <v>1</v>
      </c>
    </row>
    <row r="1538" spans="1:11" ht="12" customHeight="1" x14ac:dyDescent="0.2">
      <c r="A1538" t="s">
        <v>1475</v>
      </c>
      <c r="B1538" s="18">
        <v>44847</v>
      </c>
      <c r="C1538" s="6" t="s">
        <v>173</v>
      </c>
      <c r="D1538" s="9">
        <v>143388850</v>
      </c>
      <c r="E1538" s="3">
        <v>5540246171933</v>
      </c>
      <c r="F1538" s="3" t="str">
        <f>VLOOKUP(E1538,'Catégorie des articles'!$A$2:$E$163,4,FALSE)</f>
        <v>CREMERIE</v>
      </c>
      <c r="G1538" s="23">
        <v>44852</v>
      </c>
      <c r="H1538" s="9">
        <v>1114</v>
      </c>
      <c r="I1538" s="25">
        <f>IFERROR(VLOOKUP(A1538,Réception!$A$2:$G$2159,7,FALSE),"0")</f>
        <v>1114</v>
      </c>
      <c r="J1538">
        <f t="shared" si="46"/>
        <v>1</v>
      </c>
      <c r="K1538" s="31">
        <f t="shared" si="47"/>
        <v>1</v>
      </c>
    </row>
    <row r="1539" spans="1:11" ht="12" customHeight="1" x14ac:dyDescent="0.2">
      <c r="A1539" t="s">
        <v>1476</v>
      </c>
      <c r="B1539" s="17">
        <v>44847</v>
      </c>
      <c r="C1539" s="6" t="s">
        <v>173</v>
      </c>
      <c r="D1539" s="7">
        <v>143388850</v>
      </c>
      <c r="E1539" s="3">
        <v>5540246187987</v>
      </c>
      <c r="F1539" s="3" t="str">
        <f>VLOOKUP(E1539,'Catégorie des articles'!$A$2:$E$163,4,FALSE)</f>
        <v>CREMERIE</v>
      </c>
      <c r="G1539" s="22">
        <v>44852</v>
      </c>
      <c r="H1539" s="7">
        <v>4455</v>
      </c>
      <c r="I1539" s="25">
        <f>IFERROR(VLOOKUP(A1539,Réception!$A$2:$G$2159,7,FALSE),"0")</f>
        <v>4455</v>
      </c>
      <c r="J1539">
        <f t="shared" ref="J1539:J1602" si="48">I1539/H1539</f>
        <v>1</v>
      </c>
      <c r="K1539" s="31">
        <f t="shared" ref="K1539:K1602" si="49">J1539</f>
        <v>1</v>
      </c>
    </row>
    <row r="1540" spans="1:11" ht="12" customHeight="1" x14ac:dyDescent="0.2">
      <c r="A1540" t="s">
        <v>1477</v>
      </c>
      <c r="B1540" s="17">
        <v>44847</v>
      </c>
      <c r="C1540" s="6" t="s">
        <v>173</v>
      </c>
      <c r="D1540" s="7">
        <v>143388857</v>
      </c>
      <c r="E1540" s="3">
        <v>5540246194632</v>
      </c>
      <c r="F1540" s="3" t="str">
        <f>VLOOKUP(E1540,'Catégorie des articles'!$A$2:$E$163,4,FALSE)</f>
        <v>BOULANGERIE</v>
      </c>
      <c r="G1540" s="22">
        <v>44851</v>
      </c>
      <c r="H1540" s="7">
        <v>502</v>
      </c>
      <c r="I1540" s="25">
        <f>IFERROR(VLOOKUP(A1540,Réception!$A$2:$G$2159,7,FALSE),"0")</f>
        <v>502</v>
      </c>
      <c r="J1540">
        <f t="shared" si="48"/>
        <v>1</v>
      </c>
      <c r="K1540" s="31">
        <f t="shared" si="49"/>
        <v>1</v>
      </c>
    </row>
    <row r="1541" spans="1:11" ht="12" customHeight="1" x14ac:dyDescent="0.2">
      <c r="A1541" t="s">
        <v>1478</v>
      </c>
      <c r="B1541" s="17">
        <v>44847</v>
      </c>
      <c r="C1541" s="6" t="s">
        <v>173</v>
      </c>
      <c r="D1541" s="7">
        <v>143388865</v>
      </c>
      <c r="E1541" s="3">
        <v>5540246194632</v>
      </c>
      <c r="F1541" s="3" t="str">
        <f>VLOOKUP(E1541,'Catégorie des articles'!$A$2:$E$163,4,FALSE)</f>
        <v>BOULANGERIE</v>
      </c>
      <c r="G1541" s="22">
        <v>44847</v>
      </c>
      <c r="H1541" s="7">
        <v>168</v>
      </c>
      <c r="I1541" s="25">
        <f>IFERROR(VLOOKUP(A1541,Réception!$A$2:$G$2159,7,FALSE),"0")</f>
        <v>168</v>
      </c>
      <c r="J1541">
        <f t="shared" si="48"/>
        <v>1</v>
      </c>
      <c r="K1541" s="31">
        <f t="shared" si="49"/>
        <v>1</v>
      </c>
    </row>
    <row r="1542" spans="1:11" ht="12" customHeight="1" x14ac:dyDescent="0.2">
      <c r="A1542" t="s">
        <v>1479</v>
      </c>
      <c r="B1542" s="18">
        <v>44847</v>
      </c>
      <c r="C1542" s="6" t="s">
        <v>173</v>
      </c>
      <c r="D1542" s="9">
        <v>143388867</v>
      </c>
      <c r="E1542" s="3">
        <v>5540246183541</v>
      </c>
      <c r="F1542" s="3" t="str">
        <f>VLOOKUP(E1542,'Catégorie des articles'!$A$2:$E$163,4,FALSE)</f>
        <v>MIX LEGUMES</v>
      </c>
      <c r="G1542" s="23">
        <v>44853</v>
      </c>
      <c r="H1542" s="9">
        <v>3132</v>
      </c>
      <c r="I1542" s="25" t="str">
        <f>IFERROR(VLOOKUP(A1542,Réception!$A$2:$G$2159,7,FALSE),"0")</f>
        <v>0</v>
      </c>
      <c r="J1542">
        <f t="shared" si="48"/>
        <v>0</v>
      </c>
      <c r="K1542" s="31">
        <f t="shared" si="49"/>
        <v>0</v>
      </c>
    </row>
    <row r="1543" spans="1:11" ht="12" customHeight="1" x14ac:dyDescent="0.2">
      <c r="A1543" t="s">
        <v>1480</v>
      </c>
      <c r="B1543" s="17">
        <v>44847</v>
      </c>
      <c r="C1543" s="6" t="s">
        <v>173</v>
      </c>
      <c r="D1543" s="7">
        <v>143388869</v>
      </c>
      <c r="E1543" s="3">
        <v>5540246171759</v>
      </c>
      <c r="F1543" s="3" t="str">
        <f>VLOOKUP(E1543,'Catégorie des articles'!$A$2:$E$163,4,FALSE)</f>
        <v>MIX LEGUMES</v>
      </c>
      <c r="G1543" s="22">
        <v>44858</v>
      </c>
      <c r="H1543" s="7">
        <v>10023</v>
      </c>
      <c r="I1543" s="25">
        <f>IFERROR(VLOOKUP(A1543,Réception!$A$2:$G$2159,7,FALSE),"0")</f>
        <v>10023</v>
      </c>
      <c r="J1543">
        <f t="shared" si="48"/>
        <v>1</v>
      </c>
      <c r="K1543" s="31">
        <f t="shared" si="49"/>
        <v>1</v>
      </c>
    </row>
    <row r="1544" spans="1:11" ht="12" customHeight="1" x14ac:dyDescent="0.2">
      <c r="A1544" t="s">
        <v>1481</v>
      </c>
      <c r="B1544" s="18">
        <v>44847</v>
      </c>
      <c r="C1544" s="6" t="s">
        <v>173</v>
      </c>
      <c r="D1544" s="9">
        <v>143388869</v>
      </c>
      <c r="E1544" s="3">
        <v>5540246177133</v>
      </c>
      <c r="F1544" s="3" t="str">
        <f>VLOOKUP(E1544,'Catégorie des articles'!$A$2:$E$163,4,FALSE)</f>
        <v>MIX LEGUMES</v>
      </c>
      <c r="G1544" s="23">
        <v>44858</v>
      </c>
      <c r="H1544" s="9">
        <v>10023</v>
      </c>
      <c r="I1544" s="25">
        <f>IFERROR(VLOOKUP(A1544,Réception!$A$2:$G$2159,7,FALSE),"0")</f>
        <v>10023</v>
      </c>
      <c r="J1544">
        <f t="shared" si="48"/>
        <v>1</v>
      </c>
      <c r="K1544" s="31">
        <f t="shared" si="49"/>
        <v>1</v>
      </c>
    </row>
    <row r="1545" spans="1:11" ht="12" customHeight="1" x14ac:dyDescent="0.2">
      <c r="A1545" t="s">
        <v>1482</v>
      </c>
      <c r="B1545" s="18">
        <v>44847</v>
      </c>
      <c r="C1545" s="6" t="s">
        <v>173</v>
      </c>
      <c r="D1545" s="9">
        <v>143388870</v>
      </c>
      <c r="E1545" s="3">
        <v>5540246192148</v>
      </c>
      <c r="F1545" s="3" t="str">
        <f>VLOOKUP(E1545,'Catégorie des articles'!$A$2:$E$163,4,FALSE)</f>
        <v>MIX LEGUMES</v>
      </c>
      <c r="G1545" s="23">
        <v>44859</v>
      </c>
      <c r="H1545" s="9">
        <v>45936</v>
      </c>
      <c r="I1545" s="25">
        <f>IFERROR(VLOOKUP(A1545,Réception!$A$2:$G$2159,7,FALSE),"0")</f>
        <v>45936</v>
      </c>
      <c r="J1545">
        <f t="shared" si="48"/>
        <v>1</v>
      </c>
      <c r="K1545" s="31">
        <f t="shared" si="49"/>
        <v>1</v>
      </c>
    </row>
    <row r="1546" spans="1:11" ht="12" customHeight="1" x14ac:dyDescent="0.2">
      <c r="A1546" t="s">
        <v>1483</v>
      </c>
      <c r="B1546" s="17">
        <v>44851</v>
      </c>
      <c r="C1546" s="6" t="s">
        <v>173</v>
      </c>
      <c r="D1546" s="7">
        <v>143398885</v>
      </c>
      <c r="E1546" s="3">
        <v>5540246172539</v>
      </c>
      <c r="F1546" s="3" t="str">
        <f>VLOOKUP(E1546,'Catégorie des articles'!$A$2:$E$163,4,FALSE)</f>
        <v>CREMERIE</v>
      </c>
      <c r="G1546" s="22">
        <v>44853</v>
      </c>
      <c r="H1546" s="7">
        <v>70</v>
      </c>
      <c r="I1546" s="25">
        <f>IFERROR(VLOOKUP(A1546,Réception!$A$2:$G$2159,7,FALSE),"0")</f>
        <v>70</v>
      </c>
      <c r="J1546">
        <f t="shared" si="48"/>
        <v>1</v>
      </c>
      <c r="K1546" s="31">
        <f t="shared" si="49"/>
        <v>1</v>
      </c>
    </row>
    <row r="1547" spans="1:11" ht="12" customHeight="1" x14ac:dyDescent="0.2">
      <c r="A1547" t="s">
        <v>1484</v>
      </c>
      <c r="B1547" s="18">
        <v>44851</v>
      </c>
      <c r="C1547" s="6" t="s">
        <v>173</v>
      </c>
      <c r="D1547" s="9">
        <v>143398885</v>
      </c>
      <c r="E1547" s="3">
        <v>5540246172978</v>
      </c>
      <c r="F1547" s="3" t="str">
        <f>VLOOKUP(E1547,'Catégorie des articles'!$A$2:$E$163,4,FALSE)</f>
        <v>CREMERIE</v>
      </c>
      <c r="G1547" s="23">
        <v>44853</v>
      </c>
      <c r="H1547" s="9">
        <v>1671</v>
      </c>
      <c r="I1547" s="25">
        <f>IFERROR(VLOOKUP(A1547,Réception!$A$2:$G$2159,7,FALSE),"0")</f>
        <v>1671</v>
      </c>
      <c r="J1547">
        <f t="shared" si="48"/>
        <v>1</v>
      </c>
      <c r="K1547" s="31">
        <f t="shared" si="49"/>
        <v>1</v>
      </c>
    </row>
    <row r="1548" spans="1:11" ht="12" customHeight="1" x14ac:dyDescent="0.2">
      <c r="A1548" t="s">
        <v>1485</v>
      </c>
      <c r="B1548" s="17">
        <v>44851</v>
      </c>
      <c r="C1548" s="6" t="s">
        <v>173</v>
      </c>
      <c r="D1548" s="7">
        <v>143398885</v>
      </c>
      <c r="E1548" s="3">
        <v>5540246174174</v>
      </c>
      <c r="F1548" s="3" t="str">
        <f>VLOOKUP(E1548,'Catégorie des articles'!$A$2:$E$163,4,FALSE)</f>
        <v>CREMERIE</v>
      </c>
      <c r="G1548" s="22">
        <v>44853</v>
      </c>
      <c r="H1548" s="7">
        <v>464</v>
      </c>
      <c r="I1548" s="25">
        <f>IFERROR(VLOOKUP(A1548,Réception!$A$2:$G$2159,7,FALSE),"0")</f>
        <v>464</v>
      </c>
      <c r="J1548">
        <f t="shared" si="48"/>
        <v>1</v>
      </c>
      <c r="K1548" s="31">
        <f t="shared" si="49"/>
        <v>1</v>
      </c>
    </row>
    <row r="1549" spans="1:11" ht="12" customHeight="1" x14ac:dyDescent="0.2">
      <c r="A1549" t="s">
        <v>1486</v>
      </c>
      <c r="B1549" s="17">
        <v>44851</v>
      </c>
      <c r="C1549" s="6" t="s">
        <v>173</v>
      </c>
      <c r="D1549" s="7">
        <v>143398885</v>
      </c>
      <c r="E1549" s="3">
        <v>5540246176699</v>
      </c>
      <c r="F1549" s="3" t="str">
        <f>VLOOKUP(E1549,'Catégorie des articles'!$A$2:$E$163,4,FALSE)</f>
        <v>CREMERIE</v>
      </c>
      <c r="G1549" s="22">
        <v>44853</v>
      </c>
      <c r="H1549" s="7">
        <v>8352</v>
      </c>
      <c r="I1549" s="25">
        <f>IFERROR(VLOOKUP(A1549,Réception!$A$2:$G$2159,7,FALSE),"0")</f>
        <v>8352</v>
      </c>
      <c r="J1549">
        <f t="shared" si="48"/>
        <v>1</v>
      </c>
      <c r="K1549" s="31">
        <f t="shared" si="49"/>
        <v>1</v>
      </c>
    </row>
    <row r="1550" spans="1:11" ht="12" customHeight="1" x14ac:dyDescent="0.2">
      <c r="A1550" t="s">
        <v>1487</v>
      </c>
      <c r="B1550" s="17">
        <v>44851</v>
      </c>
      <c r="C1550" s="6" t="s">
        <v>173</v>
      </c>
      <c r="D1550" s="7">
        <v>143398886</v>
      </c>
      <c r="E1550" s="3">
        <v>5540246191598</v>
      </c>
      <c r="F1550" s="3" t="str">
        <f>VLOOKUP(E1550,'Catégorie des articles'!$A$2:$E$163,4,FALSE)</f>
        <v>CREMERIE</v>
      </c>
      <c r="G1550" s="22">
        <v>44854</v>
      </c>
      <c r="H1550" s="7">
        <v>1601</v>
      </c>
      <c r="I1550" s="25">
        <f>IFERROR(VLOOKUP(A1550,Réception!$A$2:$G$2159,7,FALSE),"0")</f>
        <v>1601</v>
      </c>
      <c r="J1550">
        <f t="shared" si="48"/>
        <v>1</v>
      </c>
      <c r="K1550" s="31">
        <f t="shared" si="49"/>
        <v>1</v>
      </c>
    </row>
    <row r="1551" spans="1:11" ht="12" customHeight="1" x14ac:dyDescent="0.2">
      <c r="A1551" t="s">
        <v>1488</v>
      </c>
      <c r="B1551" s="18">
        <v>44851</v>
      </c>
      <c r="C1551" s="6" t="s">
        <v>173</v>
      </c>
      <c r="D1551" s="9">
        <v>143398888</v>
      </c>
      <c r="E1551" s="3">
        <v>5540246176295</v>
      </c>
      <c r="F1551" s="3" t="str">
        <f>VLOOKUP(E1551,'Catégorie des articles'!$A$2:$E$163,4,FALSE)</f>
        <v>CREMERIE</v>
      </c>
      <c r="G1551" s="23">
        <v>44853</v>
      </c>
      <c r="H1551" s="9">
        <v>4455</v>
      </c>
      <c r="I1551" s="25">
        <f>IFERROR(VLOOKUP(A1551,Réception!$A$2:$G$2159,7,FALSE),"0")</f>
        <v>4455</v>
      </c>
      <c r="J1551">
        <f t="shared" si="48"/>
        <v>1</v>
      </c>
      <c r="K1551" s="31">
        <f t="shared" si="49"/>
        <v>1</v>
      </c>
    </row>
    <row r="1552" spans="1:11" ht="12" customHeight="1" x14ac:dyDescent="0.2">
      <c r="A1552" t="s">
        <v>1489</v>
      </c>
      <c r="B1552" s="18">
        <v>44851</v>
      </c>
      <c r="C1552" s="6" t="s">
        <v>173</v>
      </c>
      <c r="D1552" s="9">
        <v>143398888</v>
      </c>
      <c r="E1552" s="3">
        <v>5540246187987</v>
      </c>
      <c r="F1552" s="3" t="str">
        <f>VLOOKUP(E1552,'Catégorie des articles'!$A$2:$E$163,4,FALSE)</f>
        <v>CREMERIE</v>
      </c>
      <c r="G1552" s="23">
        <v>44853</v>
      </c>
      <c r="H1552" s="9">
        <v>2228</v>
      </c>
      <c r="I1552" s="25">
        <f>IFERROR(VLOOKUP(A1552,Réception!$A$2:$G$2159,7,FALSE),"0")</f>
        <v>2228</v>
      </c>
      <c r="J1552">
        <f t="shared" si="48"/>
        <v>1</v>
      </c>
      <c r="K1552" s="31">
        <f t="shared" si="49"/>
        <v>1</v>
      </c>
    </row>
    <row r="1553" spans="1:11" ht="12" customHeight="1" x14ac:dyDescent="0.2">
      <c r="A1553" t="s">
        <v>1490</v>
      </c>
      <c r="B1553" s="17">
        <v>44851</v>
      </c>
      <c r="C1553" s="6" t="s">
        <v>173</v>
      </c>
      <c r="D1553" s="7">
        <v>143398888</v>
      </c>
      <c r="E1553" s="3">
        <v>5540246188200</v>
      </c>
      <c r="F1553" s="3" t="str">
        <f>VLOOKUP(E1553,'Catégorie des articles'!$A$2:$E$163,4,FALSE)</f>
        <v>CREMERIE</v>
      </c>
      <c r="G1553" s="22">
        <v>44853</v>
      </c>
      <c r="H1553" s="7">
        <v>1485</v>
      </c>
      <c r="I1553" s="25">
        <f>IFERROR(VLOOKUP(A1553,Réception!$A$2:$G$2159,7,FALSE),"0")</f>
        <v>1485</v>
      </c>
      <c r="J1553">
        <f t="shared" si="48"/>
        <v>1</v>
      </c>
      <c r="K1553" s="31">
        <f t="shared" si="49"/>
        <v>1</v>
      </c>
    </row>
    <row r="1554" spans="1:11" ht="12" customHeight="1" x14ac:dyDescent="0.2">
      <c r="A1554" t="s">
        <v>1491</v>
      </c>
      <c r="B1554" s="18">
        <v>44851</v>
      </c>
      <c r="C1554" s="6" t="s">
        <v>173</v>
      </c>
      <c r="D1554" s="9">
        <v>143398898</v>
      </c>
      <c r="E1554" s="3">
        <v>5540246176295</v>
      </c>
      <c r="F1554" s="3" t="str">
        <f>VLOOKUP(E1554,'Catégorie des articles'!$A$2:$E$163,4,FALSE)</f>
        <v>CREMERIE</v>
      </c>
      <c r="G1554" s="23">
        <v>44852</v>
      </c>
      <c r="H1554" s="9">
        <v>11136</v>
      </c>
      <c r="I1554" s="25">
        <f>IFERROR(VLOOKUP(A1554,Réception!$A$2:$G$2159,7,FALSE),"0")</f>
        <v>11136</v>
      </c>
      <c r="J1554">
        <f t="shared" si="48"/>
        <v>1</v>
      </c>
      <c r="K1554" s="31">
        <f t="shared" si="49"/>
        <v>1</v>
      </c>
    </row>
    <row r="1555" spans="1:11" ht="12" customHeight="1" x14ac:dyDescent="0.2">
      <c r="A1555" t="s">
        <v>1492</v>
      </c>
      <c r="B1555" s="17">
        <v>44851</v>
      </c>
      <c r="C1555" s="6" t="s">
        <v>173</v>
      </c>
      <c r="D1555" s="7">
        <v>143398901</v>
      </c>
      <c r="E1555" s="3">
        <v>5540246173906</v>
      </c>
      <c r="F1555" s="3" t="str">
        <f>VLOOKUP(E1555,'Catégorie des articles'!$A$2:$E$163,4,FALSE)</f>
        <v>VOLAILLE</v>
      </c>
      <c r="G1555" s="22">
        <v>44857</v>
      </c>
      <c r="H1555" s="7">
        <v>5346</v>
      </c>
      <c r="I1555" s="25">
        <f>IFERROR(VLOOKUP(A1555,Réception!$A$2:$G$2159,7,FALSE),"0")</f>
        <v>5309</v>
      </c>
      <c r="J1555">
        <f t="shared" si="48"/>
        <v>0.99307893752338194</v>
      </c>
      <c r="K1555" s="31">
        <f t="shared" si="49"/>
        <v>0.99307893752338194</v>
      </c>
    </row>
    <row r="1556" spans="1:11" ht="12" customHeight="1" x14ac:dyDescent="0.2">
      <c r="A1556" t="s">
        <v>1493</v>
      </c>
      <c r="B1556" s="18">
        <v>44851</v>
      </c>
      <c r="C1556" s="6" t="s">
        <v>173</v>
      </c>
      <c r="D1556" s="9">
        <v>143398901</v>
      </c>
      <c r="E1556" s="3">
        <v>5540246181016</v>
      </c>
      <c r="F1556" s="3" t="str">
        <f>VLOOKUP(E1556,'Catégorie des articles'!$A$2:$E$163,4,FALSE)</f>
        <v>VOLAILLE</v>
      </c>
      <c r="G1556" s="23">
        <v>44857</v>
      </c>
      <c r="H1556" s="9">
        <v>9800</v>
      </c>
      <c r="I1556" s="25">
        <f>IFERROR(VLOOKUP(A1556,Réception!$A$2:$G$2159,7,FALSE),"0")</f>
        <v>9800</v>
      </c>
      <c r="J1556">
        <f t="shared" si="48"/>
        <v>1</v>
      </c>
      <c r="K1556" s="31">
        <f t="shared" si="49"/>
        <v>1</v>
      </c>
    </row>
    <row r="1557" spans="1:11" ht="12" customHeight="1" x14ac:dyDescent="0.2">
      <c r="A1557" t="s">
        <v>1494</v>
      </c>
      <c r="B1557" s="17">
        <v>44851</v>
      </c>
      <c r="C1557" s="6" t="s">
        <v>173</v>
      </c>
      <c r="D1557" s="7">
        <v>143398902</v>
      </c>
      <c r="E1557" s="3">
        <v>5540246195242</v>
      </c>
      <c r="F1557" s="3" t="str">
        <f>VLOOKUP(E1557,'Catégorie des articles'!$A$2:$E$163,4,FALSE)</f>
        <v>MIX LEGUMES</v>
      </c>
      <c r="G1557" s="22">
        <v>44854</v>
      </c>
      <c r="H1557" s="7">
        <v>743</v>
      </c>
      <c r="I1557" s="25">
        <f>IFERROR(VLOOKUP(A1557,Réception!$A$2:$G$2159,7,FALSE),"0")</f>
        <v>743</v>
      </c>
      <c r="J1557">
        <f t="shared" si="48"/>
        <v>1</v>
      </c>
      <c r="K1557" s="31">
        <f t="shared" si="49"/>
        <v>1</v>
      </c>
    </row>
    <row r="1558" spans="1:11" ht="12" customHeight="1" x14ac:dyDescent="0.2">
      <c r="A1558" t="s">
        <v>1495</v>
      </c>
      <c r="B1558" s="18">
        <v>44852</v>
      </c>
      <c r="C1558" s="6" t="s">
        <v>173</v>
      </c>
      <c r="D1558" s="9">
        <v>143398914</v>
      </c>
      <c r="E1558" s="3">
        <v>5540246176294</v>
      </c>
      <c r="F1558" s="3" t="str">
        <f>VLOOKUP(E1558,'Catégorie des articles'!$A$2:$E$163,4,FALSE)</f>
        <v>CREMERIE</v>
      </c>
      <c r="G1558" s="23">
        <v>44854</v>
      </c>
      <c r="H1558" s="9">
        <v>1485</v>
      </c>
      <c r="I1558" s="25">
        <f>IFERROR(VLOOKUP(A1558,Réception!$A$2:$G$2159,7,FALSE),"0")</f>
        <v>1485</v>
      </c>
      <c r="J1558">
        <f t="shared" si="48"/>
        <v>1</v>
      </c>
      <c r="K1558" s="31">
        <f t="shared" si="49"/>
        <v>1</v>
      </c>
    </row>
    <row r="1559" spans="1:11" ht="12" customHeight="1" x14ac:dyDescent="0.2">
      <c r="A1559" t="s">
        <v>1496</v>
      </c>
      <c r="B1559" s="17">
        <v>44852</v>
      </c>
      <c r="C1559" s="6" t="s">
        <v>173</v>
      </c>
      <c r="D1559" s="7">
        <v>143398914</v>
      </c>
      <c r="E1559" s="3">
        <v>5540246176295</v>
      </c>
      <c r="F1559" s="3" t="str">
        <f>VLOOKUP(E1559,'Catégorie des articles'!$A$2:$E$163,4,FALSE)</f>
        <v>CREMERIE</v>
      </c>
      <c r="G1559" s="22">
        <v>44854</v>
      </c>
      <c r="H1559" s="7">
        <v>4455</v>
      </c>
      <c r="I1559" s="25">
        <f>IFERROR(VLOOKUP(A1559,Réception!$A$2:$G$2159,7,FALSE),"0")</f>
        <v>4455</v>
      </c>
      <c r="J1559">
        <f t="shared" si="48"/>
        <v>1</v>
      </c>
      <c r="K1559" s="31">
        <f t="shared" si="49"/>
        <v>1</v>
      </c>
    </row>
    <row r="1560" spans="1:11" ht="12" customHeight="1" x14ac:dyDescent="0.2">
      <c r="A1560" t="s">
        <v>1497</v>
      </c>
      <c r="B1560" s="18">
        <v>44852</v>
      </c>
      <c r="C1560" s="6" t="s">
        <v>173</v>
      </c>
      <c r="D1560" s="9">
        <v>143398914</v>
      </c>
      <c r="E1560" s="3">
        <v>5540246187987</v>
      </c>
      <c r="F1560" s="3" t="str">
        <f>VLOOKUP(E1560,'Catégorie des articles'!$A$2:$E$163,4,FALSE)</f>
        <v>CREMERIE</v>
      </c>
      <c r="G1560" s="23">
        <v>44854</v>
      </c>
      <c r="H1560" s="9">
        <v>3341</v>
      </c>
      <c r="I1560" s="25">
        <f>IFERROR(VLOOKUP(A1560,Réception!$A$2:$G$2159,7,FALSE),"0")</f>
        <v>3341</v>
      </c>
      <c r="J1560">
        <f t="shared" si="48"/>
        <v>1</v>
      </c>
      <c r="K1560" s="31">
        <f t="shared" si="49"/>
        <v>1</v>
      </c>
    </row>
    <row r="1561" spans="1:11" ht="12" customHeight="1" x14ac:dyDescent="0.2">
      <c r="A1561" t="s">
        <v>1498</v>
      </c>
      <c r="B1561" s="17">
        <v>44852</v>
      </c>
      <c r="C1561" s="6" t="s">
        <v>173</v>
      </c>
      <c r="D1561" s="7">
        <v>143398914</v>
      </c>
      <c r="E1561" s="3">
        <v>5540246188200</v>
      </c>
      <c r="F1561" s="3" t="str">
        <f>VLOOKUP(E1561,'Catégorie des articles'!$A$2:$E$163,4,FALSE)</f>
        <v>CREMERIE</v>
      </c>
      <c r="G1561" s="22">
        <v>44854</v>
      </c>
      <c r="H1561" s="7">
        <v>743</v>
      </c>
      <c r="I1561" s="25">
        <f>IFERROR(VLOOKUP(A1561,Réception!$A$2:$G$2159,7,FALSE),"0")</f>
        <v>743</v>
      </c>
      <c r="J1561">
        <f t="shared" si="48"/>
        <v>1</v>
      </c>
      <c r="K1561" s="31">
        <f t="shared" si="49"/>
        <v>1</v>
      </c>
    </row>
    <row r="1562" spans="1:11" ht="12" customHeight="1" x14ac:dyDescent="0.2">
      <c r="A1562" t="s">
        <v>1499</v>
      </c>
      <c r="B1562" s="18">
        <v>44852</v>
      </c>
      <c r="C1562" s="6" t="s">
        <v>173</v>
      </c>
      <c r="D1562" s="9">
        <v>143398915</v>
      </c>
      <c r="E1562" s="3">
        <v>5540246172669</v>
      </c>
      <c r="F1562" s="3" t="str">
        <f>VLOOKUP(E1562,'Catégorie des articles'!$A$2:$E$163,4,FALSE)</f>
        <v>CREMERIE</v>
      </c>
      <c r="G1562" s="23">
        <v>44854</v>
      </c>
      <c r="H1562" s="9">
        <v>140</v>
      </c>
      <c r="I1562" s="25">
        <f>IFERROR(VLOOKUP(A1562,Réception!$A$2:$G$2159,7,FALSE),"0")</f>
        <v>140</v>
      </c>
      <c r="J1562">
        <f t="shared" si="48"/>
        <v>1</v>
      </c>
      <c r="K1562" s="31">
        <f t="shared" si="49"/>
        <v>1</v>
      </c>
    </row>
    <row r="1563" spans="1:11" ht="12" customHeight="1" x14ac:dyDescent="0.2">
      <c r="A1563" t="s">
        <v>1500</v>
      </c>
      <c r="B1563" s="18">
        <v>44852</v>
      </c>
      <c r="C1563" s="6" t="s">
        <v>173</v>
      </c>
      <c r="D1563" s="9">
        <v>143398937</v>
      </c>
      <c r="E1563" s="3">
        <v>5540246194632</v>
      </c>
      <c r="F1563" s="3" t="str">
        <f>VLOOKUP(E1563,'Catégorie des articles'!$A$2:$E$163,4,FALSE)</f>
        <v>BOULANGERIE</v>
      </c>
      <c r="G1563" s="23">
        <v>44861</v>
      </c>
      <c r="H1563" s="9">
        <v>1587</v>
      </c>
      <c r="I1563" s="25">
        <f>IFERROR(VLOOKUP(A1563,Réception!$A$2:$G$2159,7,FALSE),"0")</f>
        <v>1504</v>
      </c>
      <c r="J1563">
        <f t="shared" si="48"/>
        <v>0.94770006301197229</v>
      </c>
      <c r="K1563" s="31">
        <f t="shared" si="49"/>
        <v>0.94770006301197229</v>
      </c>
    </row>
    <row r="1564" spans="1:11" ht="12" customHeight="1" x14ac:dyDescent="0.2">
      <c r="A1564" t="s">
        <v>1501</v>
      </c>
      <c r="B1564" s="17">
        <v>44852</v>
      </c>
      <c r="C1564" s="6" t="s">
        <v>173</v>
      </c>
      <c r="D1564" s="7">
        <v>143398938</v>
      </c>
      <c r="E1564" s="3">
        <v>5540246182684</v>
      </c>
      <c r="F1564" s="3" t="str">
        <f>VLOOKUP(E1564,'Catégorie des articles'!$A$2:$E$163,4,FALSE)</f>
        <v>BOULANGERIE</v>
      </c>
      <c r="G1564" s="22">
        <v>44860</v>
      </c>
      <c r="H1564" s="7">
        <v>232</v>
      </c>
      <c r="I1564" s="25">
        <f>IFERROR(VLOOKUP(A1564,Réception!$A$2:$G$2159,7,FALSE),"0")</f>
        <v>232</v>
      </c>
      <c r="J1564">
        <f t="shared" si="48"/>
        <v>1</v>
      </c>
      <c r="K1564" s="31">
        <f t="shared" si="49"/>
        <v>1</v>
      </c>
    </row>
    <row r="1565" spans="1:11" ht="12" customHeight="1" x14ac:dyDescent="0.2">
      <c r="A1565" t="s">
        <v>1502</v>
      </c>
      <c r="B1565" s="18">
        <v>44852</v>
      </c>
      <c r="C1565" s="6" t="s">
        <v>173</v>
      </c>
      <c r="D1565" s="9">
        <v>143398938</v>
      </c>
      <c r="E1565" s="3">
        <v>5540246183844</v>
      </c>
      <c r="F1565" s="3" t="str">
        <f>VLOOKUP(E1565,'Catégorie des articles'!$A$2:$E$163,4,FALSE)</f>
        <v>BOULANGERIE</v>
      </c>
      <c r="G1565" s="23">
        <v>44860</v>
      </c>
      <c r="H1565" s="9">
        <v>372</v>
      </c>
      <c r="I1565" s="25">
        <f>IFERROR(VLOOKUP(A1565,Réception!$A$2:$G$2159,7,FALSE),"0")</f>
        <v>372</v>
      </c>
      <c r="J1565">
        <f t="shared" si="48"/>
        <v>1</v>
      </c>
      <c r="K1565" s="31">
        <f t="shared" si="49"/>
        <v>1</v>
      </c>
    </row>
    <row r="1566" spans="1:11" ht="12" customHeight="1" x14ac:dyDescent="0.2">
      <c r="A1566" t="s">
        <v>1503</v>
      </c>
      <c r="B1566" s="18">
        <v>44852</v>
      </c>
      <c r="C1566" s="6" t="s">
        <v>173</v>
      </c>
      <c r="D1566" s="9">
        <v>143398938</v>
      </c>
      <c r="E1566" s="3">
        <v>5540246194467</v>
      </c>
      <c r="F1566" s="3" t="str">
        <f>VLOOKUP(E1566,'Catégorie des articles'!$A$2:$E$163,4,FALSE)</f>
        <v>BOULANGERIE</v>
      </c>
      <c r="G1566" s="23">
        <v>44860</v>
      </c>
      <c r="H1566" s="9">
        <v>32072</v>
      </c>
      <c r="I1566" s="25">
        <f>IFERROR(VLOOKUP(A1566,Réception!$A$2:$G$2159,7,FALSE),"0")</f>
        <v>24277</v>
      </c>
      <c r="J1566">
        <f t="shared" si="48"/>
        <v>0.75695310551259665</v>
      </c>
      <c r="K1566" s="31">
        <f t="shared" si="49"/>
        <v>0.75695310551259665</v>
      </c>
    </row>
    <row r="1567" spans="1:11" ht="12" customHeight="1" x14ac:dyDescent="0.2">
      <c r="A1567" t="s">
        <v>2649</v>
      </c>
      <c r="B1567" s="18">
        <v>44852</v>
      </c>
      <c r="C1567" s="6" t="s">
        <v>174</v>
      </c>
      <c r="D1567" s="9">
        <v>143398953</v>
      </c>
      <c r="E1567" s="3">
        <v>5540246170256</v>
      </c>
      <c r="F1567" s="3" t="str">
        <f>VLOOKUP(E1567,'Catégorie des articles'!$A$2:$E$163,4,FALSE)</f>
        <v>BOULANGERIE</v>
      </c>
      <c r="G1567" s="23">
        <v>44867</v>
      </c>
      <c r="H1567" s="9">
        <v>2822</v>
      </c>
      <c r="I1567" s="25" t="str">
        <f>IFERROR(VLOOKUP(A1567,Réception!$A$2:$G$2159,7,FALSE),"0")</f>
        <v>0</v>
      </c>
      <c r="J1567">
        <f t="shared" si="48"/>
        <v>0</v>
      </c>
      <c r="K1567" s="31">
        <f t="shared" si="49"/>
        <v>0</v>
      </c>
    </row>
    <row r="1568" spans="1:11" ht="12" customHeight="1" x14ac:dyDescent="0.2">
      <c r="A1568" t="s">
        <v>2650</v>
      </c>
      <c r="B1568" s="17">
        <v>44852</v>
      </c>
      <c r="C1568" s="6" t="s">
        <v>174</v>
      </c>
      <c r="D1568" s="7">
        <v>143398953</v>
      </c>
      <c r="E1568" s="3">
        <v>5540246171888</v>
      </c>
      <c r="F1568" s="3" t="str">
        <f>VLOOKUP(E1568,'Catégorie des articles'!$A$2:$E$163,4,FALSE)</f>
        <v>BOULANGERIE</v>
      </c>
      <c r="G1568" s="22">
        <v>44867</v>
      </c>
      <c r="H1568" s="7">
        <v>780</v>
      </c>
      <c r="I1568" s="25" t="str">
        <f>IFERROR(VLOOKUP(A1568,Réception!$A$2:$G$2159,7,FALSE),"0")</f>
        <v>0</v>
      </c>
      <c r="J1568">
        <f t="shared" si="48"/>
        <v>0</v>
      </c>
      <c r="K1568" s="31">
        <f t="shared" si="49"/>
        <v>0</v>
      </c>
    </row>
    <row r="1569" spans="1:11" ht="12" customHeight="1" x14ac:dyDescent="0.2">
      <c r="A1569" t="s">
        <v>1506</v>
      </c>
      <c r="B1569" s="17">
        <v>44852</v>
      </c>
      <c r="C1569" s="6" t="s">
        <v>173</v>
      </c>
      <c r="D1569" s="7">
        <v>143398960</v>
      </c>
      <c r="E1569" s="3">
        <v>5540246183589</v>
      </c>
      <c r="F1569" s="3" t="str">
        <f>VLOOKUP(E1569,'Catégorie des articles'!$A$2:$E$163,4,FALSE)</f>
        <v>MIX LEGUMES</v>
      </c>
      <c r="G1569" s="22">
        <v>44861</v>
      </c>
      <c r="H1569" s="7">
        <v>650</v>
      </c>
      <c r="I1569" s="25">
        <f>IFERROR(VLOOKUP(A1569,Réception!$A$2:$G$2159,7,FALSE),"0")</f>
        <v>650</v>
      </c>
      <c r="J1569">
        <f t="shared" si="48"/>
        <v>1</v>
      </c>
      <c r="K1569" s="31">
        <f t="shared" si="49"/>
        <v>1</v>
      </c>
    </row>
    <row r="1570" spans="1:11" ht="12" customHeight="1" x14ac:dyDescent="0.2">
      <c r="A1570" t="s">
        <v>1507</v>
      </c>
      <c r="B1570" s="18">
        <v>44852</v>
      </c>
      <c r="C1570" s="6" t="s">
        <v>173</v>
      </c>
      <c r="D1570" s="9">
        <v>143398960</v>
      </c>
      <c r="E1570" s="3">
        <v>5540246186352</v>
      </c>
      <c r="F1570" s="3" t="str">
        <f>VLOOKUP(E1570,'Catégorie des articles'!$A$2:$E$163,4,FALSE)</f>
        <v>MIX LEGUMES</v>
      </c>
      <c r="G1570" s="23">
        <v>44861</v>
      </c>
      <c r="H1570" s="9">
        <v>940</v>
      </c>
      <c r="I1570" s="25">
        <f>IFERROR(VLOOKUP(A1570,Réception!$A$2:$G$2159,7,FALSE),"0")</f>
        <v>940</v>
      </c>
      <c r="J1570">
        <f t="shared" si="48"/>
        <v>1</v>
      </c>
      <c r="K1570" s="31">
        <f t="shared" si="49"/>
        <v>1</v>
      </c>
    </row>
    <row r="1571" spans="1:11" ht="12" customHeight="1" x14ac:dyDescent="0.2">
      <c r="A1571" t="s">
        <v>1508</v>
      </c>
      <c r="B1571" s="17">
        <v>44852</v>
      </c>
      <c r="C1571" s="6" t="s">
        <v>173</v>
      </c>
      <c r="D1571" s="7">
        <v>143398960</v>
      </c>
      <c r="E1571" s="3">
        <v>5540246194790</v>
      </c>
      <c r="F1571" s="3" t="str">
        <f>VLOOKUP(E1571,'Catégorie des articles'!$A$2:$E$163,4,FALSE)</f>
        <v>MIX LEGUMES</v>
      </c>
      <c r="G1571" s="22">
        <v>44861</v>
      </c>
      <c r="H1571" s="7">
        <v>1316</v>
      </c>
      <c r="I1571" s="25">
        <f>IFERROR(VLOOKUP(A1571,Réception!$A$2:$G$2159,7,FALSE),"0")</f>
        <v>1316</v>
      </c>
      <c r="J1571">
        <f t="shared" si="48"/>
        <v>1</v>
      </c>
      <c r="K1571" s="31">
        <f t="shared" si="49"/>
        <v>1</v>
      </c>
    </row>
    <row r="1572" spans="1:11" ht="12" customHeight="1" x14ac:dyDescent="0.2">
      <c r="A1572" t="s">
        <v>1509</v>
      </c>
      <c r="B1572" s="17">
        <v>44853</v>
      </c>
      <c r="C1572" s="6" t="s">
        <v>173</v>
      </c>
      <c r="D1572" s="7">
        <v>143398980</v>
      </c>
      <c r="E1572" s="3">
        <v>5540246187987</v>
      </c>
      <c r="F1572" s="3" t="str">
        <f>VLOOKUP(E1572,'Catégorie des articles'!$A$2:$E$163,4,FALSE)</f>
        <v>CREMERIE</v>
      </c>
      <c r="G1572" s="22">
        <v>44857</v>
      </c>
      <c r="H1572" s="7">
        <v>2228</v>
      </c>
      <c r="I1572" s="25">
        <f>IFERROR(VLOOKUP(A1572,Réception!$A$2:$G$2159,7,FALSE),"0")</f>
        <v>2228</v>
      </c>
      <c r="J1572">
        <f t="shared" si="48"/>
        <v>1</v>
      </c>
      <c r="K1572" s="31">
        <f t="shared" si="49"/>
        <v>1</v>
      </c>
    </row>
    <row r="1573" spans="1:11" ht="12" customHeight="1" x14ac:dyDescent="0.2">
      <c r="A1573" t="s">
        <v>1510</v>
      </c>
      <c r="B1573" s="18">
        <v>44853</v>
      </c>
      <c r="C1573" s="6" t="s">
        <v>173</v>
      </c>
      <c r="D1573" s="9">
        <v>143398980</v>
      </c>
      <c r="E1573" s="3">
        <v>5540246188200</v>
      </c>
      <c r="F1573" s="3" t="str">
        <f>VLOOKUP(E1573,'Catégorie des articles'!$A$2:$E$163,4,FALSE)</f>
        <v>CREMERIE</v>
      </c>
      <c r="G1573" s="23">
        <v>44857</v>
      </c>
      <c r="H1573" s="9">
        <v>1485</v>
      </c>
      <c r="I1573" s="25">
        <f>IFERROR(VLOOKUP(A1573,Réception!$A$2:$G$2159,7,FALSE),"0")</f>
        <v>1485</v>
      </c>
      <c r="J1573">
        <f t="shared" si="48"/>
        <v>1</v>
      </c>
      <c r="K1573" s="31">
        <f t="shared" si="49"/>
        <v>1</v>
      </c>
    </row>
    <row r="1574" spans="1:11" ht="12" customHeight="1" x14ac:dyDescent="0.2">
      <c r="A1574" t="s">
        <v>1511</v>
      </c>
      <c r="B1574" s="18">
        <v>44853</v>
      </c>
      <c r="C1574" s="6" t="s">
        <v>173</v>
      </c>
      <c r="D1574" s="9">
        <v>143398981</v>
      </c>
      <c r="E1574" s="3">
        <v>5540246188175</v>
      </c>
      <c r="F1574" s="3" t="str">
        <f>VLOOKUP(E1574,'Catégorie des articles'!$A$2:$E$163,4,FALSE)</f>
        <v>CREMERIE</v>
      </c>
      <c r="G1574" s="23">
        <v>44857</v>
      </c>
      <c r="H1574" s="9">
        <v>186</v>
      </c>
      <c r="I1574" s="25">
        <f>IFERROR(VLOOKUP(A1574,Réception!$A$2:$G$2159,7,FALSE),"0")</f>
        <v>186</v>
      </c>
      <c r="J1574">
        <f t="shared" si="48"/>
        <v>1</v>
      </c>
      <c r="K1574" s="31">
        <f t="shared" si="49"/>
        <v>1</v>
      </c>
    </row>
    <row r="1575" spans="1:11" ht="12" customHeight="1" x14ac:dyDescent="0.2">
      <c r="A1575" t="s">
        <v>2355</v>
      </c>
      <c r="B1575" s="17">
        <v>44853</v>
      </c>
      <c r="C1575" s="6" t="s">
        <v>174</v>
      </c>
      <c r="D1575" s="7">
        <v>143398989</v>
      </c>
      <c r="E1575" s="3">
        <v>5540246196002</v>
      </c>
      <c r="F1575" s="3" t="str">
        <f>VLOOKUP(E1575,'Catégorie des articles'!$A$2:$E$163,4,FALSE)</f>
        <v>CREMERIE</v>
      </c>
      <c r="G1575" s="22">
        <v>44880</v>
      </c>
      <c r="H1575" s="7">
        <v>845</v>
      </c>
      <c r="I1575" s="25">
        <f>IFERROR(VLOOKUP(A1575,Réception!$A$2:$G$2159,7,FALSE),"0")</f>
        <v>845</v>
      </c>
      <c r="J1575">
        <f t="shared" si="48"/>
        <v>1</v>
      </c>
      <c r="K1575" s="31">
        <f t="shared" si="49"/>
        <v>1</v>
      </c>
    </row>
    <row r="1576" spans="1:11" ht="12" customHeight="1" x14ac:dyDescent="0.2">
      <c r="A1576" t="s">
        <v>1512</v>
      </c>
      <c r="B1576" s="18">
        <v>44853</v>
      </c>
      <c r="C1576" s="6" t="s">
        <v>173</v>
      </c>
      <c r="D1576" s="9">
        <v>143399001</v>
      </c>
      <c r="E1576" s="3">
        <v>5540246194632</v>
      </c>
      <c r="F1576" s="3" t="str">
        <f>VLOOKUP(E1576,'Catégorie des articles'!$A$2:$E$163,4,FALSE)</f>
        <v>BOULANGERIE</v>
      </c>
      <c r="G1576" s="23">
        <v>44864</v>
      </c>
      <c r="H1576" s="9">
        <v>669</v>
      </c>
      <c r="I1576" s="25">
        <f>IFERROR(VLOOKUP(A1576,Réception!$A$2:$G$2159,7,FALSE),"0")</f>
        <v>669</v>
      </c>
      <c r="J1576">
        <f t="shared" si="48"/>
        <v>1</v>
      </c>
      <c r="K1576" s="31">
        <f t="shared" si="49"/>
        <v>1</v>
      </c>
    </row>
    <row r="1577" spans="1:11" ht="12" customHeight="1" x14ac:dyDescent="0.2">
      <c r="A1577" t="s">
        <v>1513</v>
      </c>
      <c r="B1577" s="17">
        <v>44853</v>
      </c>
      <c r="C1577" s="6" t="s">
        <v>173</v>
      </c>
      <c r="D1577" s="7">
        <v>143399001</v>
      </c>
      <c r="E1577" s="3">
        <v>5540246195250</v>
      </c>
      <c r="F1577" s="3" t="str">
        <f>VLOOKUP(E1577,'Catégorie des articles'!$A$2:$E$163,4,FALSE)</f>
        <v>BOULANGERIE</v>
      </c>
      <c r="G1577" s="22">
        <v>44864</v>
      </c>
      <c r="H1577" s="7">
        <v>418</v>
      </c>
      <c r="I1577" s="25">
        <f>IFERROR(VLOOKUP(A1577,Réception!$A$2:$G$2159,7,FALSE),"0")</f>
        <v>418</v>
      </c>
      <c r="J1577">
        <f t="shared" si="48"/>
        <v>1</v>
      </c>
      <c r="K1577" s="31">
        <f t="shared" si="49"/>
        <v>1</v>
      </c>
    </row>
    <row r="1578" spans="1:11" ht="12" customHeight="1" x14ac:dyDescent="0.2">
      <c r="A1578" t="s">
        <v>2651</v>
      </c>
      <c r="B1578" s="18">
        <v>44853</v>
      </c>
      <c r="C1578" s="6" t="s">
        <v>174</v>
      </c>
      <c r="D1578" s="9">
        <v>143399002</v>
      </c>
      <c r="E1578" s="3">
        <v>5540246194632</v>
      </c>
      <c r="F1578" s="3" t="str">
        <f>VLOOKUP(E1578,'Catégorie des articles'!$A$2:$E$163,4,FALSE)</f>
        <v>BOULANGERIE</v>
      </c>
      <c r="G1578" s="23">
        <v>44866</v>
      </c>
      <c r="H1578" s="9">
        <v>2757</v>
      </c>
      <c r="I1578" s="25" t="str">
        <f>IFERROR(VLOOKUP(A1578,Réception!$A$2:$G$2159,7,FALSE),"0")</f>
        <v>0</v>
      </c>
      <c r="J1578">
        <f t="shared" si="48"/>
        <v>0</v>
      </c>
      <c r="K1578" s="31">
        <f t="shared" si="49"/>
        <v>0</v>
      </c>
    </row>
    <row r="1579" spans="1:11" ht="12" customHeight="1" x14ac:dyDescent="0.2">
      <c r="A1579" t="s">
        <v>2652</v>
      </c>
      <c r="B1579" s="18">
        <v>44853</v>
      </c>
      <c r="C1579" s="6" t="s">
        <v>174</v>
      </c>
      <c r="D1579" s="9">
        <v>143399003</v>
      </c>
      <c r="E1579" s="3">
        <v>5540246194632</v>
      </c>
      <c r="F1579" s="3" t="str">
        <f>VLOOKUP(E1579,'Catégorie des articles'!$A$2:$E$163,4,FALSE)</f>
        <v>BOULANGERIE</v>
      </c>
      <c r="G1579" s="23">
        <v>44868</v>
      </c>
      <c r="H1579" s="9">
        <v>585</v>
      </c>
      <c r="I1579" s="25" t="str">
        <f>IFERROR(VLOOKUP(A1579,Réception!$A$2:$G$2159,7,FALSE),"0")</f>
        <v>0</v>
      </c>
      <c r="J1579">
        <f t="shared" si="48"/>
        <v>0</v>
      </c>
      <c r="K1579" s="31">
        <f t="shared" si="49"/>
        <v>0</v>
      </c>
    </row>
    <row r="1580" spans="1:11" ht="12" customHeight="1" x14ac:dyDescent="0.2">
      <c r="A1580" t="s">
        <v>2653</v>
      </c>
      <c r="B1580" s="17">
        <v>44853</v>
      </c>
      <c r="C1580" s="6" t="s">
        <v>174</v>
      </c>
      <c r="D1580" s="7">
        <v>143399003</v>
      </c>
      <c r="E1580" s="3">
        <v>5540246195250</v>
      </c>
      <c r="F1580" s="3" t="str">
        <f>VLOOKUP(E1580,'Catégorie des articles'!$A$2:$E$163,4,FALSE)</f>
        <v>BOULANGERIE</v>
      </c>
      <c r="G1580" s="22">
        <v>44868</v>
      </c>
      <c r="H1580" s="7">
        <v>418</v>
      </c>
      <c r="I1580" s="25" t="str">
        <f>IFERROR(VLOOKUP(A1580,Réception!$A$2:$G$2159,7,FALSE),"0")</f>
        <v>0</v>
      </c>
      <c r="J1580">
        <f t="shared" si="48"/>
        <v>0</v>
      </c>
      <c r="K1580" s="31">
        <f t="shared" si="49"/>
        <v>0</v>
      </c>
    </row>
    <row r="1581" spans="1:11" ht="12" customHeight="1" x14ac:dyDescent="0.2">
      <c r="A1581" t="s">
        <v>1517</v>
      </c>
      <c r="B1581" s="18">
        <v>44854</v>
      </c>
      <c r="C1581" s="6" t="s">
        <v>173</v>
      </c>
      <c r="D1581" s="9">
        <v>143399013</v>
      </c>
      <c r="E1581" s="3">
        <v>5540246172669</v>
      </c>
      <c r="F1581" s="3" t="str">
        <f>VLOOKUP(E1581,'Catégorie des articles'!$A$2:$E$163,4,FALSE)</f>
        <v>CREMERIE</v>
      </c>
      <c r="G1581" s="23">
        <v>44858</v>
      </c>
      <c r="H1581" s="9">
        <v>140</v>
      </c>
      <c r="I1581" s="25">
        <f>IFERROR(VLOOKUP(A1581,Réception!$A$2:$G$2159,7,FALSE),"0")</f>
        <v>140</v>
      </c>
      <c r="J1581">
        <f t="shared" si="48"/>
        <v>1</v>
      </c>
      <c r="K1581" s="31">
        <f t="shared" si="49"/>
        <v>1</v>
      </c>
    </row>
    <row r="1582" spans="1:11" ht="12" customHeight="1" x14ac:dyDescent="0.2">
      <c r="A1582" t="s">
        <v>1518</v>
      </c>
      <c r="B1582" s="18">
        <v>44854</v>
      </c>
      <c r="C1582" s="6" t="s">
        <v>173</v>
      </c>
      <c r="D1582" s="9">
        <v>143399013</v>
      </c>
      <c r="E1582" s="3">
        <v>5540246174174</v>
      </c>
      <c r="F1582" s="3" t="str">
        <f>VLOOKUP(E1582,'Catégorie des articles'!$A$2:$E$163,4,FALSE)</f>
        <v>CREMERIE</v>
      </c>
      <c r="G1582" s="23">
        <v>44858</v>
      </c>
      <c r="H1582" s="9">
        <v>464</v>
      </c>
      <c r="I1582" s="25">
        <f>IFERROR(VLOOKUP(A1582,Réception!$A$2:$G$2159,7,FALSE),"0")</f>
        <v>464</v>
      </c>
      <c r="J1582">
        <f t="shared" si="48"/>
        <v>1</v>
      </c>
      <c r="K1582" s="31">
        <f t="shared" si="49"/>
        <v>1</v>
      </c>
    </row>
    <row r="1583" spans="1:11" ht="12" customHeight="1" x14ac:dyDescent="0.2">
      <c r="A1583" t="s">
        <v>1519</v>
      </c>
      <c r="B1583" s="17">
        <v>44854</v>
      </c>
      <c r="C1583" s="6" t="s">
        <v>173</v>
      </c>
      <c r="D1583" s="7">
        <v>143399013</v>
      </c>
      <c r="E1583" s="3">
        <v>5540246176699</v>
      </c>
      <c r="F1583" s="3" t="str">
        <f>VLOOKUP(E1583,'Catégorie des articles'!$A$2:$E$163,4,FALSE)</f>
        <v>CREMERIE</v>
      </c>
      <c r="G1583" s="22">
        <v>44858</v>
      </c>
      <c r="H1583" s="7">
        <v>8352</v>
      </c>
      <c r="I1583" s="25">
        <f>IFERROR(VLOOKUP(A1583,Réception!$A$2:$G$2159,7,FALSE),"0")</f>
        <v>8352</v>
      </c>
      <c r="J1583">
        <f t="shared" si="48"/>
        <v>1</v>
      </c>
      <c r="K1583" s="31">
        <f t="shared" si="49"/>
        <v>1</v>
      </c>
    </row>
    <row r="1584" spans="1:11" ht="12" customHeight="1" x14ac:dyDescent="0.2">
      <c r="A1584" t="s">
        <v>1520</v>
      </c>
      <c r="B1584" s="17">
        <v>44854</v>
      </c>
      <c r="C1584" s="6" t="s">
        <v>173</v>
      </c>
      <c r="D1584" s="7">
        <v>143399013</v>
      </c>
      <c r="E1584" s="3">
        <v>5540246188175</v>
      </c>
      <c r="F1584" s="3" t="str">
        <f>VLOOKUP(E1584,'Catégorie des articles'!$A$2:$E$163,4,FALSE)</f>
        <v>CREMERIE</v>
      </c>
      <c r="G1584" s="22">
        <v>44858</v>
      </c>
      <c r="H1584" s="7">
        <v>232</v>
      </c>
      <c r="I1584" s="25">
        <f>IFERROR(VLOOKUP(A1584,Réception!$A$2:$G$2159,7,FALSE),"0")</f>
        <v>232</v>
      </c>
      <c r="J1584">
        <f t="shared" si="48"/>
        <v>1</v>
      </c>
      <c r="K1584" s="31">
        <f t="shared" si="49"/>
        <v>1</v>
      </c>
    </row>
    <row r="1585" spans="1:11" ht="12" customHeight="1" x14ac:dyDescent="0.2">
      <c r="A1585" t="s">
        <v>1521</v>
      </c>
      <c r="B1585" s="17">
        <v>44854</v>
      </c>
      <c r="C1585" s="6" t="s">
        <v>173</v>
      </c>
      <c r="D1585" s="7">
        <v>143399014</v>
      </c>
      <c r="E1585" s="3">
        <v>5540246176295</v>
      </c>
      <c r="F1585" s="3" t="str">
        <f>VLOOKUP(E1585,'Catégorie des articles'!$A$2:$E$163,4,FALSE)</f>
        <v>CREMERIE</v>
      </c>
      <c r="G1585" s="22">
        <v>44858</v>
      </c>
      <c r="H1585" s="7">
        <v>7424</v>
      </c>
      <c r="I1585" s="25">
        <f>IFERROR(VLOOKUP(A1585,Réception!$A$2:$G$2159,7,FALSE),"0")</f>
        <v>7424</v>
      </c>
      <c r="J1585">
        <f t="shared" si="48"/>
        <v>1</v>
      </c>
      <c r="K1585" s="31">
        <f t="shared" si="49"/>
        <v>1</v>
      </c>
    </row>
    <row r="1586" spans="1:11" ht="12" customHeight="1" x14ac:dyDescent="0.2">
      <c r="A1586" t="s">
        <v>1522</v>
      </c>
      <c r="B1586" s="17">
        <v>44854</v>
      </c>
      <c r="C1586" s="6" t="s">
        <v>173</v>
      </c>
      <c r="D1586" s="7">
        <v>143399014</v>
      </c>
      <c r="E1586" s="3">
        <v>5540246187987</v>
      </c>
      <c r="F1586" s="3" t="str">
        <f>VLOOKUP(E1586,'Catégorie des articles'!$A$2:$E$163,4,FALSE)</f>
        <v>CREMERIE</v>
      </c>
      <c r="G1586" s="22">
        <v>44858</v>
      </c>
      <c r="H1586" s="7">
        <v>1114</v>
      </c>
      <c r="I1586" s="25">
        <f>IFERROR(VLOOKUP(A1586,Réception!$A$2:$G$2159,7,FALSE),"0")</f>
        <v>1114</v>
      </c>
      <c r="J1586">
        <f t="shared" si="48"/>
        <v>1</v>
      </c>
      <c r="K1586" s="31">
        <f t="shared" si="49"/>
        <v>1</v>
      </c>
    </row>
    <row r="1587" spans="1:11" ht="12" customHeight="1" x14ac:dyDescent="0.2">
      <c r="A1587" t="s">
        <v>1523</v>
      </c>
      <c r="B1587" s="18">
        <v>44854</v>
      </c>
      <c r="C1587" s="6" t="s">
        <v>173</v>
      </c>
      <c r="D1587" s="9">
        <v>143399014</v>
      </c>
      <c r="E1587" s="3">
        <v>5540246188200</v>
      </c>
      <c r="F1587" s="3" t="str">
        <f>VLOOKUP(E1587,'Catégorie des articles'!$A$2:$E$163,4,FALSE)</f>
        <v>CREMERIE</v>
      </c>
      <c r="G1587" s="23">
        <v>44858</v>
      </c>
      <c r="H1587" s="9">
        <v>1485</v>
      </c>
      <c r="I1587" s="25">
        <f>IFERROR(VLOOKUP(A1587,Réception!$A$2:$G$2159,7,FALSE),"0")</f>
        <v>1485</v>
      </c>
      <c r="J1587">
        <f t="shared" si="48"/>
        <v>1</v>
      </c>
      <c r="K1587" s="31">
        <f t="shared" si="49"/>
        <v>1</v>
      </c>
    </row>
    <row r="1588" spans="1:11" ht="12" customHeight="1" x14ac:dyDescent="0.2">
      <c r="A1588" t="s">
        <v>1524</v>
      </c>
      <c r="B1588" s="18">
        <v>44854</v>
      </c>
      <c r="C1588" s="6" t="s">
        <v>173</v>
      </c>
      <c r="D1588" s="9">
        <v>143399018</v>
      </c>
      <c r="E1588" s="3">
        <v>5540246185429</v>
      </c>
      <c r="F1588" s="3" t="str">
        <f>VLOOKUP(E1588,'Catégorie des articles'!$A$2:$E$163,4,FALSE)</f>
        <v>CREMERIE</v>
      </c>
      <c r="G1588" s="23">
        <v>44859</v>
      </c>
      <c r="H1588" s="9">
        <v>140</v>
      </c>
      <c r="I1588" s="25">
        <f>IFERROR(VLOOKUP(A1588,Réception!$A$2:$G$2159,7,FALSE),"0")</f>
        <v>140</v>
      </c>
      <c r="J1588">
        <f t="shared" si="48"/>
        <v>1</v>
      </c>
      <c r="K1588" s="31">
        <f t="shared" si="49"/>
        <v>1</v>
      </c>
    </row>
    <row r="1589" spans="1:11" ht="12" customHeight="1" x14ac:dyDescent="0.2">
      <c r="A1589" t="s">
        <v>1525</v>
      </c>
      <c r="B1589" s="17">
        <v>44854</v>
      </c>
      <c r="C1589" s="6" t="s">
        <v>173</v>
      </c>
      <c r="D1589" s="7">
        <v>143399018</v>
      </c>
      <c r="E1589" s="3">
        <v>5540246185562</v>
      </c>
      <c r="F1589" s="3" t="str">
        <f>VLOOKUP(E1589,'Catégorie des articles'!$A$2:$E$163,4,FALSE)</f>
        <v>CREMERIE</v>
      </c>
      <c r="G1589" s="22">
        <v>44859</v>
      </c>
      <c r="H1589" s="7">
        <v>140</v>
      </c>
      <c r="I1589" s="25">
        <f>IFERROR(VLOOKUP(A1589,Réception!$A$2:$G$2159,7,FALSE),"0")</f>
        <v>140</v>
      </c>
      <c r="J1589">
        <f t="shared" si="48"/>
        <v>1</v>
      </c>
      <c r="K1589" s="31">
        <f t="shared" si="49"/>
        <v>1</v>
      </c>
    </row>
    <row r="1590" spans="1:11" ht="12" customHeight="1" x14ac:dyDescent="0.2">
      <c r="A1590" t="s">
        <v>2356</v>
      </c>
      <c r="B1590" s="17">
        <v>44854</v>
      </c>
      <c r="C1590" s="6" t="s">
        <v>174</v>
      </c>
      <c r="D1590" s="7">
        <v>143399033</v>
      </c>
      <c r="E1590" s="3">
        <v>5540246195999</v>
      </c>
      <c r="F1590" s="3" t="str">
        <f>VLOOKUP(E1590,'Catégorie des articles'!$A$2:$E$163,4,FALSE)</f>
        <v>MIX LEGUMES</v>
      </c>
      <c r="G1590" s="22">
        <v>44886</v>
      </c>
      <c r="H1590" s="7">
        <v>7517</v>
      </c>
      <c r="I1590" s="25">
        <f>IFERROR(VLOOKUP(A1590,Réception!$A$2:$G$2159,7,FALSE),"0")</f>
        <v>7517</v>
      </c>
      <c r="J1590">
        <f t="shared" si="48"/>
        <v>1</v>
      </c>
      <c r="K1590" s="31">
        <f t="shared" si="49"/>
        <v>1</v>
      </c>
    </row>
    <row r="1591" spans="1:11" ht="12" customHeight="1" x14ac:dyDescent="0.2">
      <c r="A1591" t="s">
        <v>1526</v>
      </c>
      <c r="B1591" s="18">
        <v>44854</v>
      </c>
      <c r="C1591" s="6" t="s">
        <v>173</v>
      </c>
      <c r="D1591" s="9">
        <v>143399042</v>
      </c>
      <c r="E1591" s="3">
        <v>5540246181061</v>
      </c>
      <c r="F1591" s="3" t="str">
        <f>VLOOKUP(E1591,'Catégorie des articles'!$A$2:$E$163,4,FALSE)</f>
        <v>VOLAILLE</v>
      </c>
      <c r="G1591" s="23">
        <v>44858</v>
      </c>
      <c r="H1591" s="9">
        <v>3308</v>
      </c>
      <c r="I1591" s="25">
        <f>IFERROR(VLOOKUP(A1591,Réception!$A$2:$G$2159,7,FALSE),"0")</f>
        <v>3308</v>
      </c>
      <c r="J1591">
        <f t="shared" si="48"/>
        <v>1</v>
      </c>
      <c r="K1591" s="31">
        <f t="shared" si="49"/>
        <v>1</v>
      </c>
    </row>
    <row r="1592" spans="1:11" ht="12" customHeight="1" x14ac:dyDescent="0.2">
      <c r="A1592" t="s">
        <v>1527</v>
      </c>
      <c r="B1592" s="17">
        <v>44854</v>
      </c>
      <c r="C1592" s="6" t="s">
        <v>173</v>
      </c>
      <c r="D1592" s="7">
        <v>143399042</v>
      </c>
      <c r="E1592" s="3">
        <v>5540246183547</v>
      </c>
      <c r="F1592" s="3" t="str">
        <f>VLOOKUP(E1592,'Catégorie des articles'!$A$2:$E$163,4,FALSE)</f>
        <v>VOLAILLE</v>
      </c>
      <c r="G1592" s="22">
        <v>44858</v>
      </c>
      <c r="H1592" s="7">
        <v>5789</v>
      </c>
      <c r="I1592" s="25">
        <f>IFERROR(VLOOKUP(A1592,Réception!$A$2:$G$2159,7,FALSE),"0")</f>
        <v>5789</v>
      </c>
      <c r="J1592">
        <f t="shared" si="48"/>
        <v>1</v>
      </c>
      <c r="K1592" s="31">
        <f t="shared" si="49"/>
        <v>1</v>
      </c>
    </row>
    <row r="1593" spans="1:11" ht="12" customHeight="1" x14ac:dyDescent="0.2">
      <c r="A1593" t="s">
        <v>1528</v>
      </c>
      <c r="B1593" s="18">
        <v>44854</v>
      </c>
      <c r="C1593" s="6" t="s">
        <v>173</v>
      </c>
      <c r="D1593" s="9">
        <v>143399042</v>
      </c>
      <c r="E1593" s="3">
        <v>5540246185278</v>
      </c>
      <c r="F1593" s="3" t="str">
        <f>VLOOKUP(E1593,'Catégorie des articles'!$A$2:$E$163,4,FALSE)</f>
        <v>VOLAILLE</v>
      </c>
      <c r="G1593" s="23">
        <v>44858</v>
      </c>
      <c r="H1593" s="9">
        <v>1120</v>
      </c>
      <c r="I1593" s="25">
        <f>IFERROR(VLOOKUP(A1593,Réception!$A$2:$G$2159,7,FALSE),"0")</f>
        <v>1120</v>
      </c>
      <c r="J1593">
        <f t="shared" si="48"/>
        <v>1</v>
      </c>
      <c r="K1593" s="31">
        <f t="shared" si="49"/>
        <v>1</v>
      </c>
    </row>
    <row r="1594" spans="1:11" ht="12" customHeight="1" x14ac:dyDescent="0.2">
      <c r="A1594" t="s">
        <v>1529</v>
      </c>
      <c r="B1594" s="17">
        <v>44854</v>
      </c>
      <c r="C1594" s="6" t="s">
        <v>173</v>
      </c>
      <c r="D1594" s="7">
        <v>143399043</v>
      </c>
      <c r="E1594" s="3">
        <v>5540246171759</v>
      </c>
      <c r="F1594" s="3" t="str">
        <f>VLOOKUP(E1594,'Catégorie des articles'!$A$2:$E$163,4,FALSE)</f>
        <v>MIX LEGUMES</v>
      </c>
      <c r="G1594" s="22">
        <v>44865</v>
      </c>
      <c r="H1594" s="7">
        <v>3341</v>
      </c>
      <c r="I1594" s="25">
        <f>IFERROR(VLOOKUP(A1594,Réception!$A$2:$G$2159,7,FALSE),"0")</f>
        <v>3341</v>
      </c>
      <c r="J1594">
        <f t="shared" si="48"/>
        <v>1</v>
      </c>
      <c r="K1594" s="31">
        <f t="shared" si="49"/>
        <v>1</v>
      </c>
    </row>
    <row r="1595" spans="1:11" ht="12" customHeight="1" x14ac:dyDescent="0.2">
      <c r="A1595" t="s">
        <v>1530</v>
      </c>
      <c r="B1595" s="18">
        <v>44854</v>
      </c>
      <c r="C1595" s="6" t="s">
        <v>173</v>
      </c>
      <c r="D1595" s="9">
        <v>143399043</v>
      </c>
      <c r="E1595" s="3">
        <v>5540246177133</v>
      </c>
      <c r="F1595" s="3" t="str">
        <f>VLOOKUP(E1595,'Catégorie des articles'!$A$2:$E$163,4,FALSE)</f>
        <v>MIX LEGUMES</v>
      </c>
      <c r="G1595" s="23">
        <v>44865</v>
      </c>
      <c r="H1595" s="9">
        <v>5568</v>
      </c>
      <c r="I1595" s="25">
        <f>IFERROR(VLOOKUP(A1595,Réception!$A$2:$G$2159,7,FALSE),"0")</f>
        <v>5568</v>
      </c>
      <c r="J1595">
        <f t="shared" si="48"/>
        <v>1</v>
      </c>
      <c r="K1595" s="31">
        <f t="shared" si="49"/>
        <v>1</v>
      </c>
    </row>
    <row r="1596" spans="1:11" ht="12" customHeight="1" x14ac:dyDescent="0.2">
      <c r="A1596" t="s">
        <v>1531</v>
      </c>
      <c r="B1596" s="17">
        <v>44854</v>
      </c>
      <c r="C1596" s="6" t="s">
        <v>173</v>
      </c>
      <c r="D1596" s="7">
        <v>143399043</v>
      </c>
      <c r="E1596" s="3">
        <v>5540246192148</v>
      </c>
      <c r="F1596" s="3" t="str">
        <f>VLOOKUP(E1596,'Catégorie des articles'!$A$2:$E$163,4,FALSE)</f>
        <v>MIX LEGUMES</v>
      </c>
      <c r="G1596" s="22">
        <v>44865</v>
      </c>
      <c r="H1596" s="7">
        <v>29232</v>
      </c>
      <c r="I1596" s="25">
        <f>IFERROR(VLOOKUP(A1596,Réception!$A$2:$G$2159,7,FALSE),"0")</f>
        <v>29232</v>
      </c>
      <c r="J1596">
        <f t="shared" si="48"/>
        <v>1</v>
      </c>
      <c r="K1596" s="31">
        <f t="shared" si="49"/>
        <v>1</v>
      </c>
    </row>
    <row r="1597" spans="1:11" ht="12" customHeight="1" x14ac:dyDescent="0.2">
      <c r="A1597" t="s">
        <v>2654</v>
      </c>
      <c r="B1597" s="18">
        <v>44854</v>
      </c>
      <c r="C1597" s="6" t="s">
        <v>174</v>
      </c>
      <c r="D1597" s="9">
        <v>143399044</v>
      </c>
      <c r="E1597" s="3">
        <v>5540246173906</v>
      </c>
      <c r="F1597" s="3" t="str">
        <f>VLOOKUP(E1597,'Catégorie des articles'!$A$2:$E$163,4,FALSE)</f>
        <v>VOLAILLE</v>
      </c>
      <c r="G1597" s="23">
        <v>44866</v>
      </c>
      <c r="H1597" s="9">
        <v>5717</v>
      </c>
      <c r="I1597" s="25" t="str">
        <f>IFERROR(VLOOKUP(A1597,Réception!$A$2:$G$2159,7,FALSE),"0")</f>
        <v>0</v>
      </c>
      <c r="J1597">
        <f t="shared" si="48"/>
        <v>0</v>
      </c>
      <c r="K1597" s="31">
        <f t="shared" si="49"/>
        <v>0</v>
      </c>
    </row>
    <row r="1598" spans="1:11" ht="12" customHeight="1" x14ac:dyDescent="0.2">
      <c r="A1598" t="s">
        <v>2655</v>
      </c>
      <c r="B1598" s="17">
        <v>44854</v>
      </c>
      <c r="C1598" s="6" t="s">
        <v>174</v>
      </c>
      <c r="D1598" s="7">
        <v>143399044</v>
      </c>
      <c r="E1598" s="3">
        <v>5540246181016</v>
      </c>
      <c r="F1598" s="3" t="str">
        <f>VLOOKUP(E1598,'Catégorie des articles'!$A$2:$E$163,4,FALSE)</f>
        <v>VOLAILLE</v>
      </c>
      <c r="G1598" s="22">
        <v>44866</v>
      </c>
      <c r="H1598" s="7">
        <v>10691</v>
      </c>
      <c r="I1598" s="25" t="str">
        <f>IFERROR(VLOOKUP(A1598,Réception!$A$2:$G$2159,7,FALSE),"0")</f>
        <v>0</v>
      </c>
      <c r="J1598">
        <f t="shared" si="48"/>
        <v>0</v>
      </c>
      <c r="K1598" s="31">
        <f t="shared" si="49"/>
        <v>0</v>
      </c>
    </row>
    <row r="1599" spans="1:11" ht="12" customHeight="1" x14ac:dyDescent="0.2">
      <c r="A1599" t="s">
        <v>1534</v>
      </c>
      <c r="B1599" s="18">
        <v>44854</v>
      </c>
      <c r="C1599" s="6" t="s">
        <v>173</v>
      </c>
      <c r="D1599" s="9">
        <v>143399048</v>
      </c>
      <c r="E1599" s="3">
        <v>5540246191594</v>
      </c>
      <c r="F1599" s="3" t="str">
        <f>VLOOKUP(E1599,'Catégorie des articles'!$A$2:$E$163,4,FALSE)</f>
        <v>CREMERIE</v>
      </c>
      <c r="G1599" s="23">
        <v>44859</v>
      </c>
      <c r="H1599" s="9">
        <v>1504</v>
      </c>
      <c r="I1599" s="25">
        <f>IFERROR(VLOOKUP(A1599,Réception!$A$2:$G$2159,7,FALSE),"0")</f>
        <v>1504</v>
      </c>
      <c r="J1599">
        <f t="shared" si="48"/>
        <v>1</v>
      </c>
      <c r="K1599" s="31">
        <f t="shared" si="49"/>
        <v>1</v>
      </c>
    </row>
    <row r="1600" spans="1:11" ht="12" customHeight="1" x14ac:dyDescent="0.2">
      <c r="A1600" t="s">
        <v>1535</v>
      </c>
      <c r="B1600" s="17">
        <v>44854</v>
      </c>
      <c r="C1600" s="6" t="s">
        <v>173</v>
      </c>
      <c r="D1600" s="7">
        <v>143399049</v>
      </c>
      <c r="E1600" s="3">
        <v>5540246175047</v>
      </c>
      <c r="F1600" s="3" t="str">
        <f>VLOOKUP(E1600,'Catégorie des articles'!$A$2:$E$163,4,FALSE)</f>
        <v>CREMERIE</v>
      </c>
      <c r="G1600" s="22">
        <v>44861</v>
      </c>
      <c r="H1600" s="7">
        <v>279</v>
      </c>
      <c r="I1600" s="25">
        <f>IFERROR(VLOOKUP(A1600,Réception!$A$2:$G$2159,7,FALSE),"0")</f>
        <v>279</v>
      </c>
      <c r="J1600">
        <f t="shared" si="48"/>
        <v>1</v>
      </c>
      <c r="K1600" s="31">
        <f t="shared" si="49"/>
        <v>1</v>
      </c>
    </row>
    <row r="1601" spans="1:11" ht="12" customHeight="1" x14ac:dyDescent="0.2">
      <c r="A1601" t="s">
        <v>1536</v>
      </c>
      <c r="B1601" s="17">
        <v>44857</v>
      </c>
      <c r="C1601" s="6" t="s">
        <v>173</v>
      </c>
      <c r="D1601" s="7">
        <v>143409059</v>
      </c>
      <c r="E1601" s="3">
        <v>5540246174174</v>
      </c>
      <c r="F1601" s="3" t="str">
        <f>VLOOKUP(E1601,'Catégorie des articles'!$A$2:$E$163,4,FALSE)</f>
        <v>CREMERIE</v>
      </c>
      <c r="G1601" s="22">
        <v>44859</v>
      </c>
      <c r="H1601" s="7">
        <v>464</v>
      </c>
      <c r="I1601" s="25">
        <f>IFERROR(VLOOKUP(A1601,Réception!$A$2:$G$2159,7,FALSE),"0")</f>
        <v>464</v>
      </c>
      <c r="J1601">
        <f t="shared" si="48"/>
        <v>1</v>
      </c>
      <c r="K1601" s="31">
        <f t="shared" si="49"/>
        <v>1</v>
      </c>
    </row>
    <row r="1602" spans="1:11" ht="12" customHeight="1" x14ac:dyDescent="0.2">
      <c r="A1602" t="s">
        <v>1537</v>
      </c>
      <c r="B1602" s="17">
        <v>44857</v>
      </c>
      <c r="C1602" s="6" t="s">
        <v>173</v>
      </c>
      <c r="D1602" s="7">
        <v>143409059</v>
      </c>
      <c r="E1602" s="3">
        <v>5540246176699</v>
      </c>
      <c r="F1602" s="3" t="str">
        <f>VLOOKUP(E1602,'Catégorie des articles'!$A$2:$E$163,4,FALSE)</f>
        <v>CREMERIE</v>
      </c>
      <c r="G1602" s="22">
        <v>44859</v>
      </c>
      <c r="H1602" s="7">
        <v>4176</v>
      </c>
      <c r="I1602" s="25">
        <f>IFERROR(VLOOKUP(A1602,Réception!$A$2:$G$2159,7,FALSE),"0")</f>
        <v>4176</v>
      </c>
      <c r="J1602">
        <f t="shared" si="48"/>
        <v>1</v>
      </c>
      <c r="K1602" s="31">
        <f t="shared" si="49"/>
        <v>1</v>
      </c>
    </row>
    <row r="1603" spans="1:11" ht="12" customHeight="1" x14ac:dyDescent="0.2">
      <c r="A1603" t="s">
        <v>1538</v>
      </c>
      <c r="B1603" s="18">
        <v>44857</v>
      </c>
      <c r="C1603" s="6" t="s">
        <v>173</v>
      </c>
      <c r="D1603" s="9">
        <v>143409061</v>
      </c>
      <c r="E1603" s="3">
        <v>5540246188200</v>
      </c>
      <c r="F1603" s="3" t="str">
        <f>VLOOKUP(E1603,'Catégorie des articles'!$A$2:$E$163,4,FALSE)</f>
        <v>CREMERIE</v>
      </c>
      <c r="G1603" s="23">
        <v>44859</v>
      </c>
      <c r="H1603" s="9">
        <v>1485</v>
      </c>
      <c r="I1603" s="25">
        <f>IFERROR(VLOOKUP(A1603,Réception!$A$2:$G$2159,7,FALSE),"0")</f>
        <v>1485</v>
      </c>
      <c r="J1603">
        <f t="shared" ref="J1603:J1666" si="50">I1603/H1603</f>
        <v>1</v>
      </c>
      <c r="K1603" s="31">
        <f t="shared" ref="K1603:K1666" si="51">J1603</f>
        <v>1</v>
      </c>
    </row>
    <row r="1604" spans="1:11" ht="12" customHeight="1" x14ac:dyDescent="0.2">
      <c r="A1604" t="s">
        <v>2357</v>
      </c>
      <c r="B1604" s="17">
        <v>44857</v>
      </c>
      <c r="C1604" s="6" t="s">
        <v>174</v>
      </c>
      <c r="D1604" s="7">
        <v>143409062</v>
      </c>
      <c r="E1604" s="3">
        <v>5540246195653</v>
      </c>
      <c r="F1604" s="3" t="str">
        <f>VLOOKUP(E1604,'Catégorie des articles'!$A$2:$E$163,4,FALSE)</f>
        <v>EMBALLAGES</v>
      </c>
      <c r="G1604" s="22">
        <v>44872</v>
      </c>
      <c r="H1604" s="7">
        <v>446</v>
      </c>
      <c r="I1604" s="25">
        <f>IFERROR(VLOOKUP(A1604,Réception!$A$2:$G$2159,7,FALSE),"0")</f>
        <v>446</v>
      </c>
      <c r="J1604">
        <f t="shared" si="50"/>
        <v>1</v>
      </c>
      <c r="K1604" s="31">
        <f t="shared" si="51"/>
        <v>1</v>
      </c>
    </row>
    <row r="1605" spans="1:11" ht="12" customHeight="1" x14ac:dyDescent="0.2">
      <c r="A1605" t="s">
        <v>1539</v>
      </c>
      <c r="B1605" s="18">
        <v>44857</v>
      </c>
      <c r="C1605" s="6" t="s">
        <v>173</v>
      </c>
      <c r="D1605" s="9">
        <v>143409072</v>
      </c>
      <c r="E1605" s="3">
        <v>5540246173492</v>
      </c>
      <c r="F1605" s="3" t="str">
        <f>VLOOKUP(E1605,'Catégorie des articles'!$A$2:$E$163,4,FALSE)</f>
        <v>VOLAILLE</v>
      </c>
      <c r="G1605" s="23">
        <v>44861</v>
      </c>
      <c r="H1605" s="9">
        <v>9188</v>
      </c>
      <c r="I1605" s="25">
        <f>IFERROR(VLOOKUP(A1605,Réception!$A$2:$G$2159,7,FALSE),"0")</f>
        <v>9188</v>
      </c>
      <c r="J1605">
        <f t="shared" si="50"/>
        <v>1</v>
      </c>
      <c r="K1605" s="31">
        <f t="shared" si="51"/>
        <v>1</v>
      </c>
    </row>
    <row r="1606" spans="1:11" ht="12" customHeight="1" x14ac:dyDescent="0.2">
      <c r="A1606" t="s">
        <v>2656</v>
      </c>
      <c r="B1606" s="17">
        <v>44857</v>
      </c>
      <c r="C1606" s="6" t="s">
        <v>174</v>
      </c>
      <c r="D1606" s="7">
        <v>143409082</v>
      </c>
      <c r="E1606" s="3">
        <v>5540246177133</v>
      </c>
      <c r="F1606" s="3" t="str">
        <f>VLOOKUP(E1606,'Catégorie des articles'!$A$2:$E$163,4,FALSE)</f>
        <v>MIX LEGUMES</v>
      </c>
      <c r="G1606" s="22">
        <v>44867</v>
      </c>
      <c r="H1606" s="7">
        <v>7239</v>
      </c>
      <c r="I1606" s="25" t="str">
        <f>IFERROR(VLOOKUP(A1606,Réception!$A$2:$G$2159,7,FALSE),"0")</f>
        <v>0</v>
      </c>
      <c r="J1606">
        <f t="shared" si="50"/>
        <v>0</v>
      </c>
      <c r="K1606" s="31">
        <f t="shared" si="51"/>
        <v>0</v>
      </c>
    </row>
    <row r="1607" spans="1:11" ht="12" customHeight="1" x14ac:dyDescent="0.2">
      <c r="A1607" t="s">
        <v>2657</v>
      </c>
      <c r="B1607" s="18">
        <v>44857</v>
      </c>
      <c r="C1607" s="6" t="s">
        <v>174</v>
      </c>
      <c r="D1607" s="9">
        <v>143409082</v>
      </c>
      <c r="E1607" s="3">
        <v>5540246192148</v>
      </c>
      <c r="F1607" s="3" t="str">
        <f>VLOOKUP(E1607,'Catégorie des articles'!$A$2:$E$163,4,FALSE)</f>
        <v>MIX LEGUMES</v>
      </c>
      <c r="G1607" s="23">
        <v>44867</v>
      </c>
      <c r="H1607" s="9">
        <v>11136</v>
      </c>
      <c r="I1607" s="25" t="str">
        <f>IFERROR(VLOOKUP(A1607,Réception!$A$2:$G$2159,7,FALSE),"0")</f>
        <v>0</v>
      </c>
      <c r="J1607">
        <f t="shared" si="50"/>
        <v>0</v>
      </c>
      <c r="K1607" s="31">
        <f t="shared" si="51"/>
        <v>0</v>
      </c>
    </row>
    <row r="1608" spans="1:11" ht="12" customHeight="1" x14ac:dyDescent="0.2">
      <c r="A1608" t="s">
        <v>2658</v>
      </c>
      <c r="B1608" s="17">
        <v>44857</v>
      </c>
      <c r="C1608" s="6" t="s">
        <v>174</v>
      </c>
      <c r="D1608" s="7">
        <v>143409082</v>
      </c>
      <c r="E1608" s="3">
        <v>5540246192518</v>
      </c>
      <c r="F1608" s="3" t="str">
        <f>VLOOKUP(E1608,'Catégorie des articles'!$A$2:$E$163,4,FALSE)</f>
        <v>MIX LEGUMES</v>
      </c>
      <c r="G1608" s="22">
        <v>44867</v>
      </c>
      <c r="H1608" s="7">
        <v>11693</v>
      </c>
      <c r="I1608" s="25" t="str">
        <f>IFERROR(VLOOKUP(A1608,Réception!$A$2:$G$2159,7,FALSE),"0")</f>
        <v>0</v>
      </c>
      <c r="J1608">
        <f t="shared" si="50"/>
        <v>0</v>
      </c>
      <c r="K1608" s="31">
        <f t="shared" si="51"/>
        <v>0</v>
      </c>
    </row>
    <row r="1609" spans="1:11" ht="12" customHeight="1" x14ac:dyDescent="0.2">
      <c r="A1609" t="s">
        <v>1543</v>
      </c>
      <c r="B1609" s="17">
        <v>44857</v>
      </c>
      <c r="C1609" s="6" t="s">
        <v>173</v>
      </c>
      <c r="D1609" s="7">
        <v>143409095</v>
      </c>
      <c r="E1609" s="3">
        <v>5540246196046</v>
      </c>
      <c r="F1609" s="3" t="str">
        <f>VLOOKUP(E1609,'Catégorie des articles'!$A$2:$E$163,4,FALSE)</f>
        <v>BOULANGERIE</v>
      </c>
      <c r="G1609" s="22">
        <v>44861</v>
      </c>
      <c r="H1609" s="7">
        <v>418</v>
      </c>
      <c r="I1609" s="25">
        <f>IFERROR(VLOOKUP(A1609,Réception!$A$2:$G$2159,7,FALSE),"0")</f>
        <v>328</v>
      </c>
      <c r="J1609">
        <f t="shared" si="50"/>
        <v>0.78468899521531099</v>
      </c>
      <c r="K1609" s="31">
        <f t="shared" si="51"/>
        <v>0.78468899521531099</v>
      </c>
    </row>
    <row r="1610" spans="1:11" ht="12" customHeight="1" x14ac:dyDescent="0.2">
      <c r="A1610" t="s">
        <v>1544</v>
      </c>
      <c r="B1610" s="17">
        <v>44858</v>
      </c>
      <c r="C1610" s="6" t="s">
        <v>173</v>
      </c>
      <c r="D1610" s="7">
        <v>143409121</v>
      </c>
      <c r="E1610" s="3">
        <v>5540246191598</v>
      </c>
      <c r="F1610" s="3" t="str">
        <f>VLOOKUP(E1610,'Catégorie des articles'!$A$2:$E$163,4,FALSE)</f>
        <v>CREMERIE</v>
      </c>
      <c r="G1610" s="22">
        <v>44861</v>
      </c>
      <c r="H1610" s="7">
        <v>1601</v>
      </c>
      <c r="I1610" s="25">
        <f>IFERROR(VLOOKUP(A1610,Réception!$A$2:$G$2159,7,FALSE),"0")</f>
        <v>1601</v>
      </c>
      <c r="J1610">
        <f t="shared" si="50"/>
        <v>1</v>
      </c>
      <c r="K1610" s="31">
        <f t="shared" si="51"/>
        <v>1</v>
      </c>
    </row>
    <row r="1611" spans="1:11" ht="12" customHeight="1" x14ac:dyDescent="0.2">
      <c r="A1611" t="s">
        <v>2358</v>
      </c>
      <c r="B1611" s="17">
        <v>44858</v>
      </c>
      <c r="C1611" s="6" t="s">
        <v>174</v>
      </c>
      <c r="D1611" s="7">
        <v>143409134</v>
      </c>
      <c r="E1611" s="3">
        <v>5540246183130</v>
      </c>
      <c r="F1611" s="3" t="str">
        <f>VLOOKUP(E1611,'Catégorie des articles'!$A$2:$E$163,4,FALSE)</f>
        <v>MIX LEGUMES</v>
      </c>
      <c r="G1611" s="22">
        <v>44873</v>
      </c>
      <c r="H1611" s="7">
        <v>4511</v>
      </c>
      <c r="I1611" s="25">
        <f>IFERROR(VLOOKUP(A1611,Réception!$A$2:$G$2159,7,FALSE),"0")</f>
        <v>4511</v>
      </c>
      <c r="J1611">
        <f t="shared" si="50"/>
        <v>1</v>
      </c>
      <c r="K1611" s="31">
        <f t="shared" si="51"/>
        <v>1</v>
      </c>
    </row>
    <row r="1612" spans="1:11" ht="12" customHeight="1" x14ac:dyDescent="0.2">
      <c r="A1612" t="s">
        <v>2359</v>
      </c>
      <c r="B1612" s="18">
        <v>44858</v>
      </c>
      <c r="C1612" s="6" t="s">
        <v>174</v>
      </c>
      <c r="D1612" s="9">
        <v>143409134</v>
      </c>
      <c r="E1612" s="3">
        <v>5540246183538</v>
      </c>
      <c r="F1612" s="3" t="str">
        <f>VLOOKUP(E1612,'Catégorie des articles'!$A$2:$E$163,4,FALSE)</f>
        <v>MIX LEGUMES</v>
      </c>
      <c r="G1612" s="23">
        <v>44873</v>
      </c>
      <c r="H1612" s="9">
        <v>919</v>
      </c>
      <c r="I1612" s="25">
        <f>IFERROR(VLOOKUP(A1612,Réception!$A$2:$G$2159,7,FALSE),"0")</f>
        <v>919</v>
      </c>
      <c r="J1612">
        <f t="shared" si="50"/>
        <v>1</v>
      </c>
      <c r="K1612" s="31">
        <f t="shared" si="51"/>
        <v>1</v>
      </c>
    </row>
    <row r="1613" spans="1:11" ht="12" customHeight="1" x14ac:dyDescent="0.2">
      <c r="A1613" t="s">
        <v>2360</v>
      </c>
      <c r="B1613" s="17">
        <v>44858</v>
      </c>
      <c r="C1613" s="6" t="s">
        <v>174</v>
      </c>
      <c r="D1613" s="7">
        <v>143409134</v>
      </c>
      <c r="E1613" s="3">
        <v>5540246192571</v>
      </c>
      <c r="F1613" s="3" t="str">
        <f>VLOOKUP(E1613,'Catégorie des articles'!$A$2:$E$163,4,FALSE)</f>
        <v>MIX LEGUMES</v>
      </c>
      <c r="G1613" s="22">
        <v>44873</v>
      </c>
      <c r="H1613" s="7">
        <v>669</v>
      </c>
      <c r="I1613" s="25">
        <f>IFERROR(VLOOKUP(A1613,Réception!$A$2:$G$2159,7,FALSE),"0")</f>
        <v>669</v>
      </c>
      <c r="J1613">
        <f t="shared" si="50"/>
        <v>1</v>
      </c>
      <c r="K1613" s="31">
        <f t="shared" si="51"/>
        <v>1</v>
      </c>
    </row>
    <row r="1614" spans="1:11" ht="12" customHeight="1" x14ac:dyDescent="0.2">
      <c r="A1614" t="s">
        <v>2361</v>
      </c>
      <c r="B1614" s="18">
        <v>44858</v>
      </c>
      <c r="C1614" s="6" t="s">
        <v>174</v>
      </c>
      <c r="D1614" s="9">
        <v>143409136</v>
      </c>
      <c r="E1614" s="3">
        <v>5540246192148</v>
      </c>
      <c r="F1614" s="3" t="str">
        <f>VLOOKUP(E1614,'Catégorie des articles'!$A$2:$E$163,4,FALSE)</f>
        <v>MIX LEGUMES</v>
      </c>
      <c r="G1614" s="23">
        <v>44871</v>
      </c>
      <c r="H1614" s="9">
        <v>45936</v>
      </c>
      <c r="I1614" s="25">
        <f>IFERROR(VLOOKUP(A1614,Réception!$A$2:$G$2159,7,FALSE),"0")</f>
        <v>45936</v>
      </c>
      <c r="J1614">
        <f t="shared" si="50"/>
        <v>1</v>
      </c>
      <c r="K1614" s="31">
        <f t="shared" si="51"/>
        <v>1</v>
      </c>
    </row>
    <row r="1615" spans="1:11" ht="12" customHeight="1" x14ac:dyDescent="0.2">
      <c r="A1615" t="s">
        <v>2362</v>
      </c>
      <c r="B1615" s="18">
        <v>44858</v>
      </c>
      <c r="C1615" s="6" t="s">
        <v>174</v>
      </c>
      <c r="D1615" s="9">
        <v>143409137</v>
      </c>
      <c r="E1615" s="3">
        <v>5540246171759</v>
      </c>
      <c r="F1615" s="3" t="str">
        <f>VLOOKUP(E1615,'Catégorie des articles'!$A$2:$E$163,4,FALSE)</f>
        <v>MIX LEGUMES</v>
      </c>
      <c r="G1615" s="23">
        <v>44873</v>
      </c>
      <c r="H1615" s="9">
        <v>3341</v>
      </c>
      <c r="I1615" s="25">
        <f>IFERROR(VLOOKUP(A1615,Réception!$A$2:$G$2159,7,FALSE),"0")</f>
        <v>3341</v>
      </c>
      <c r="J1615">
        <f t="shared" si="50"/>
        <v>1</v>
      </c>
      <c r="K1615" s="31">
        <f t="shared" si="51"/>
        <v>1</v>
      </c>
    </row>
    <row r="1616" spans="1:11" ht="12" customHeight="1" x14ac:dyDescent="0.2">
      <c r="A1616" t="s">
        <v>2363</v>
      </c>
      <c r="B1616" s="17">
        <v>44858</v>
      </c>
      <c r="C1616" s="6" t="s">
        <v>174</v>
      </c>
      <c r="D1616" s="7">
        <v>143409137</v>
      </c>
      <c r="E1616" s="3">
        <v>5540246177133</v>
      </c>
      <c r="F1616" s="3" t="str">
        <f>VLOOKUP(E1616,'Catégorie des articles'!$A$2:$E$163,4,FALSE)</f>
        <v>MIX LEGUMES</v>
      </c>
      <c r="G1616" s="22">
        <v>44873</v>
      </c>
      <c r="H1616" s="7">
        <v>11693</v>
      </c>
      <c r="I1616" s="25">
        <f>IFERROR(VLOOKUP(A1616,Réception!$A$2:$G$2159,7,FALSE),"0")</f>
        <v>11693</v>
      </c>
      <c r="J1616">
        <f t="shared" si="50"/>
        <v>1</v>
      </c>
      <c r="K1616" s="31">
        <f t="shared" si="51"/>
        <v>1</v>
      </c>
    </row>
    <row r="1617" spans="1:11" ht="12" customHeight="1" x14ac:dyDescent="0.2">
      <c r="A1617" t="s">
        <v>2364</v>
      </c>
      <c r="B1617" s="18">
        <v>44858</v>
      </c>
      <c r="C1617" s="6" t="s">
        <v>174</v>
      </c>
      <c r="D1617" s="9">
        <v>143409137</v>
      </c>
      <c r="E1617" s="3">
        <v>5540246192518</v>
      </c>
      <c r="F1617" s="3" t="str">
        <f>VLOOKUP(E1617,'Catégorie des articles'!$A$2:$E$163,4,FALSE)</f>
        <v>MIX LEGUMES</v>
      </c>
      <c r="G1617" s="23">
        <v>44873</v>
      </c>
      <c r="H1617" s="9">
        <v>2924</v>
      </c>
      <c r="I1617" s="25">
        <f>IFERROR(VLOOKUP(A1617,Réception!$A$2:$G$2159,7,FALSE),"0")</f>
        <v>2924</v>
      </c>
      <c r="J1617">
        <f t="shared" si="50"/>
        <v>1</v>
      </c>
      <c r="K1617" s="31">
        <f t="shared" si="51"/>
        <v>1</v>
      </c>
    </row>
    <row r="1618" spans="1:11" ht="12" customHeight="1" x14ac:dyDescent="0.2">
      <c r="A1618" t="s">
        <v>2365</v>
      </c>
      <c r="B1618" s="18">
        <v>44858</v>
      </c>
      <c r="C1618" s="6" t="s">
        <v>174</v>
      </c>
      <c r="D1618" s="9">
        <v>143409140</v>
      </c>
      <c r="E1618" s="3">
        <v>5540246183558</v>
      </c>
      <c r="F1618" s="3" t="str">
        <f>VLOOKUP(E1618,'Catégorie des articles'!$A$2:$E$163,4,FALSE)</f>
        <v>MIX LEGUMES</v>
      </c>
      <c r="G1618" s="23">
        <v>44872</v>
      </c>
      <c r="H1618" s="9">
        <v>5197</v>
      </c>
      <c r="I1618" s="25">
        <f>IFERROR(VLOOKUP(A1618,Réception!$A$2:$G$2159,7,FALSE),"0")</f>
        <v>5197</v>
      </c>
      <c r="J1618">
        <f t="shared" si="50"/>
        <v>1</v>
      </c>
      <c r="K1618" s="31">
        <f t="shared" si="51"/>
        <v>1</v>
      </c>
    </row>
    <row r="1619" spans="1:11" ht="12" customHeight="1" x14ac:dyDescent="0.2">
      <c r="A1619" t="s">
        <v>2366</v>
      </c>
      <c r="B1619" s="17">
        <v>44858</v>
      </c>
      <c r="C1619" s="6" t="s">
        <v>174</v>
      </c>
      <c r="D1619" s="7">
        <v>143409140</v>
      </c>
      <c r="E1619" s="3">
        <v>5540246183560</v>
      </c>
      <c r="F1619" s="3" t="str">
        <f>VLOOKUP(E1619,'Catégorie des articles'!$A$2:$E$163,4,FALSE)</f>
        <v>MIX LEGUMES</v>
      </c>
      <c r="G1619" s="22">
        <v>44872</v>
      </c>
      <c r="H1619" s="7">
        <v>446</v>
      </c>
      <c r="I1619" s="25">
        <f>IFERROR(VLOOKUP(A1619,Réception!$A$2:$G$2159,7,FALSE),"0")</f>
        <v>446</v>
      </c>
      <c r="J1619">
        <f t="shared" si="50"/>
        <v>1</v>
      </c>
      <c r="K1619" s="31">
        <f t="shared" si="51"/>
        <v>1</v>
      </c>
    </row>
    <row r="1620" spans="1:11" ht="12" customHeight="1" x14ac:dyDescent="0.2">
      <c r="A1620" t="s">
        <v>2367</v>
      </c>
      <c r="B1620" s="18">
        <v>44858</v>
      </c>
      <c r="C1620" s="6" t="s">
        <v>174</v>
      </c>
      <c r="D1620" s="9">
        <v>143409140</v>
      </c>
      <c r="E1620" s="3">
        <v>5540246192209</v>
      </c>
      <c r="F1620" s="3" t="str">
        <f>VLOOKUP(E1620,'Catégorie des articles'!$A$2:$E$163,4,FALSE)</f>
        <v>MIX LEGUMES</v>
      </c>
      <c r="G1620" s="23">
        <v>44872</v>
      </c>
      <c r="H1620" s="9">
        <v>2228</v>
      </c>
      <c r="I1620" s="25">
        <f>IFERROR(VLOOKUP(A1620,Réception!$A$2:$G$2159,7,FALSE),"0")</f>
        <v>2228</v>
      </c>
      <c r="J1620">
        <f t="shared" si="50"/>
        <v>1</v>
      </c>
      <c r="K1620" s="31">
        <f t="shared" si="51"/>
        <v>1</v>
      </c>
    </row>
    <row r="1621" spans="1:11" ht="12" customHeight="1" x14ac:dyDescent="0.2">
      <c r="A1621" t="s">
        <v>2368</v>
      </c>
      <c r="B1621" s="17">
        <v>44858</v>
      </c>
      <c r="C1621" s="6" t="s">
        <v>174</v>
      </c>
      <c r="D1621" s="7">
        <v>143409140</v>
      </c>
      <c r="E1621" s="3">
        <v>5540246192462</v>
      </c>
      <c r="F1621" s="3" t="str">
        <f>VLOOKUP(E1621,'Catégorie des articles'!$A$2:$E$163,4,FALSE)</f>
        <v>MIX LEGUMES</v>
      </c>
      <c r="G1621" s="22">
        <v>44872</v>
      </c>
      <c r="H1621" s="7">
        <v>1114</v>
      </c>
      <c r="I1621" s="25">
        <f>IFERROR(VLOOKUP(A1621,Réception!$A$2:$G$2159,7,FALSE),"0")</f>
        <v>1114</v>
      </c>
      <c r="J1621">
        <f t="shared" si="50"/>
        <v>1</v>
      </c>
      <c r="K1621" s="31">
        <f t="shared" si="51"/>
        <v>1</v>
      </c>
    </row>
    <row r="1622" spans="1:11" ht="12" customHeight="1" x14ac:dyDescent="0.2">
      <c r="A1622" t="s">
        <v>2369</v>
      </c>
      <c r="B1622" s="18">
        <v>44858</v>
      </c>
      <c r="C1622" s="6" t="s">
        <v>174</v>
      </c>
      <c r="D1622" s="9">
        <v>143409140</v>
      </c>
      <c r="E1622" s="3">
        <v>5540246192594</v>
      </c>
      <c r="F1622" s="3" t="str">
        <f>VLOOKUP(E1622,'Catégorie des articles'!$A$2:$E$163,4,FALSE)</f>
        <v>MIX LEGUMES</v>
      </c>
      <c r="G1622" s="23">
        <v>44872</v>
      </c>
      <c r="H1622" s="9">
        <v>743</v>
      </c>
      <c r="I1622" s="25">
        <f>IFERROR(VLOOKUP(A1622,Réception!$A$2:$G$2159,7,FALSE),"0")</f>
        <v>743</v>
      </c>
      <c r="J1622">
        <f t="shared" si="50"/>
        <v>1</v>
      </c>
      <c r="K1622" s="31">
        <f t="shared" si="51"/>
        <v>1</v>
      </c>
    </row>
    <row r="1623" spans="1:11" ht="12" customHeight="1" x14ac:dyDescent="0.2">
      <c r="A1623" t="s">
        <v>2370</v>
      </c>
      <c r="B1623" s="17">
        <v>44858</v>
      </c>
      <c r="C1623" s="6" t="s">
        <v>174</v>
      </c>
      <c r="D1623" s="7">
        <v>143409142</v>
      </c>
      <c r="E1623" s="3">
        <v>5540246183589</v>
      </c>
      <c r="F1623" s="3" t="str">
        <f>VLOOKUP(E1623,'Catégorie des articles'!$A$2:$E$163,4,FALSE)</f>
        <v>MIX LEGUMES</v>
      </c>
      <c r="G1623" s="22">
        <v>44874</v>
      </c>
      <c r="H1623" s="7">
        <v>1949</v>
      </c>
      <c r="I1623" s="25">
        <f>IFERROR(VLOOKUP(A1623,Réception!$A$2:$G$2159,7,FALSE),"0")</f>
        <v>1949</v>
      </c>
      <c r="J1623">
        <f t="shared" si="50"/>
        <v>1</v>
      </c>
      <c r="K1623" s="31">
        <f t="shared" si="51"/>
        <v>1</v>
      </c>
    </row>
    <row r="1624" spans="1:11" ht="12" customHeight="1" x14ac:dyDescent="0.2">
      <c r="A1624" t="s">
        <v>2659</v>
      </c>
      <c r="B1624" s="17">
        <v>44858</v>
      </c>
      <c r="C1624" s="6" t="s">
        <v>174</v>
      </c>
      <c r="D1624" s="7">
        <v>143409154</v>
      </c>
      <c r="E1624" s="3">
        <v>5540246180522</v>
      </c>
      <c r="F1624" s="3" t="str">
        <f>VLOOKUP(E1624,'Catégorie des articles'!$A$2:$E$163,4,FALSE)</f>
        <v>BOULANGERIE</v>
      </c>
      <c r="G1624" s="22">
        <v>44868</v>
      </c>
      <c r="H1624" s="7">
        <v>1114</v>
      </c>
      <c r="I1624" s="25" t="str">
        <f>IFERROR(VLOOKUP(A1624,Réception!$A$2:$G$2159,7,FALSE),"0")</f>
        <v>0</v>
      </c>
      <c r="J1624">
        <f t="shared" si="50"/>
        <v>0</v>
      </c>
      <c r="K1624" s="31">
        <f t="shared" si="51"/>
        <v>0</v>
      </c>
    </row>
    <row r="1625" spans="1:11" ht="12" customHeight="1" x14ac:dyDescent="0.2">
      <c r="A1625" t="s">
        <v>2371</v>
      </c>
      <c r="B1625" s="18">
        <v>44858</v>
      </c>
      <c r="C1625" s="6" t="s">
        <v>174</v>
      </c>
      <c r="D1625" s="9">
        <v>143409155</v>
      </c>
      <c r="E1625" s="3">
        <v>5540246182684</v>
      </c>
      <c r="F1625" s="3" t="str">
        <f>VLOOKUP(E1625,'Catégorie des articles'!$A$2:$E$163,4,FALSE)</f>
        <v>BOULANGERIE</v>
      </c>
      <c r="G1625" s="23">
        <v>44879</v>
      </c>
      <c r="H1625" s="9">
        <v>232</v>
      </c>
      <c r="I1625" s="25">
        <f>IFERROR(VLOOKUP(A1625,Réception!$A$2:$G$2159,7,FALSE),"0")</f>
        <v>232</v>
      </c>
      <c r="J1625">
        <f t="shared" si="50"/>
        <v>1</v>
      </c>
      <c r="K1625" s="31">
        <f t="shared" si="51"/>
        <v>1</v>
      </c>
    </row>
    <row r="1626" spans="1:11" ht="12" customHeight="1" x14ac:dyDescent="0.2">
      <c r="A1626" t="s">
        <v>2372</v>
      </c>
      <c r="B1626" s="18">
        <v>44858</v>
      </c>
      <c r="C1626" s="6" t="s">
        <v>174</v>
      </c>
      <c r="D1626" s="9">
        <v>143409155</v>
      </c>
      <c r="E1626" s="3">
        <v>5540246194467</v>
      </c>
      <c r="F1626" s="3" t="str">
        <f>VLOOKUP(E1626,'Catégorie des articles'!$A$2:$E$163,4,FALSE)</f>
        <v>BOULANGERIE</v>
      </c>
      <c r="G1626" s="23">
        <v>44879</v>
      </c>
      <c r="H1626" s="9">
        <v>42095</v>
      </c>
      <c r="I1626" s="25">
        <f>IFERROR(VLOOKUP(A1626,Réception!$A$2:$G$2159,7,FALSE),"0")</f>
        <v>42095</v>
      </c>
      <c r="J1626">
        <f t="shared" si="50"/>
        <v>1</v>
      </c>
      <c r="K1626" s="31">
        <f t="shared" si="51"/>
        <v>1</v>
      </c>
    </row>
    <row r="1627" spans="1:11" ht="12" customHeight="1" x14ac:dyDescent="0.2">
      <c r="A1627" t="s">
        <v>2373</v>
      </c>
      <c r="B1627" s="17">
        <v>44859</v>
      </c>
      <c r="C1627" s="6" t="s">
        <v>174</v>
      </c>
      <c r="D1627" s="7">
        <v>143409164</v>
      </c>
      <c r="E1627" s="3">
        <v>5540246193316</v>
      </c>
      <c r="F1627" s="3" t="str">
        <f>VLOOKUP(E1627,'Catégorie des articles'!$A$2:$E$163,4,FALSE)</f>
        <v>BOULANGERIE</v>
      </c>
      <c r="G1627" s="22">
        <v>44879</v>
      </c>
      <c r="H1627" s="7">
        <v>780</v>
      </c>
      <c r="I1627" s="25">
        <f>IFERROR(VLOOKUP(A1627,Réception!$A$2:$G$2159,7,FALSE),"0")</f>
        <v>780</v>
      </c>
      <c r="J1627">
        <f t="shared" si="50"/>
        <v>1</v>
      </c>
      <c r="K1627" s="31">
        <f t="shared" si="51"/>
        <v>1</v>
      </c>
    </row>
    <row r="1628" spans="1:11" ht="12" customHeight="1" x14ac:dyDescent="0.2">
      <c r="A1628" t="s">
        <v>1546</v>
      </c>
      <c r="B1628" s="18">
        <v>44859</v>
      </c>
      <c r="C1628" s="6" t="s">
        <v>173</v>
      </c>
      <c r="D1628" s="9">
        <v>143409166</v>
      </c>
      <c r="E1628" s="3">
        <v>5540246176295</v>
      </c>
      <c r="F1628" s="3" t="str">
        <f>VLOOKUP(E1628,'Catégorie des articles'!$A$2:$E$163,4,FALSE)</f>
        <v>CREMERIE</v>
      </c>
      <c r="G1628" s="23">
        <v>44861</v>
      </c>
      <c r="H1628" s="9">
        <v>11136</v>
      </c>
      <c r="I1628" s="25">
        <f>IFERROR(VLOOKUP(A1628,Réception!$A$2:$G$2159,7,FALSE),"0")</f>
        <v>6645</v>
      </c>
      <c r="J1628">
        <f t="shared" si="50"/>
        <v>0.59671336206896552</v>
      </c>
      <c r="K1628" s="31">
        <f t="shared" si="51"/>
        <v>0.59671336206896552</v>
      </c>
    </row>
    <row r="1629" spans="1:11" ht="12" customHeight="1" x14ac:dyDescent="0.2">
      <c r="A1629" t="s">
        <v>1547</v>
      </c>
      <c r="B1629" s="17">
        <v>44859</v>
      </c>
      <c r="C1629" s="6" t="s">
        <v>173</v>
      </c>
      <c r="D1629" s="7">
        <v>143409166</v>
      </c>
      <c r="E1629" s="3">
        <v>5540246187987</v>
      </c>
      <c r="F1629" s="3" t="str">
        <f>VLOOKUP(E1629,'Catégorie des articles'!$A$2:$E$163,4,FALSE)</f>
        <v>CREMERIE</v>
      </c>
      <c r="G1629" s="22">
        <v>44861</v>
      </c>
      <c r="H1629" s="7">
        <v>6682</v>
      </c>
      <c r="I1629" s="25">
        <f>IFERROR(VLOOKUP(A1629,Réception!$A$2:$G$2159,7,FALSE),"0")</f>
        <v>6682</v>
      </c>
      <c r="J1629">
        <f t="shared" si="50"/>
        <v>1</v>
      </c>
      <c r="K1629" s="31">
        <f t="shared" si="51"/>
        <v>1</v>
      </c>
    </row>
    <row r="1630" spans="1:11" ht="12" customHeight="1" x14ac:dyDescent="0.2">
      <c r="A1630" t="s">
        <v>1548</v>
      </c>
      <c r="B1630" s="18">
        <v>44859</v>
      </c>
      <c r="C1630" s="6" t="s">
        <v>173</v>
      </c>
      <c r="D1630" s="9">
        <v>143409166</v>
      </c>
      <c r="E1630" s="3">
        <v>5540246188200</v>
      </c>
      <c r="F1630" s="3" t="str">
        <f>VLOOKUP(E1630,'Catégorie des articles'!$A$2:$E$163,4,FALSE)</f>
        <v>CREMERIE</v>
      </c>
      <c r="G1630" s="23">
        <v>44861</v>
      </c>
      <c r="H1630" s="9">
        <v>1485</v>
      </c>
      <c r="I1630" s="25">
        <f>IFERROR(VLOOKUP(A1630,Réception!$A$2:$G$2159,7,FALSE),"0")</f>
        <v>1485</v>
      </c>
      <c r="J1630">
        <f t="shared" si="50"/>
        <v>1</v>
      </c>
      <c r="K1630" s="31">
        <f t="shared" si="51"/>
        <v>1</v>
      </c>
    </row>
    <row r="1631" spans="1:11" ht="12" customHeight="1" x14ac:dyDescent="0.2">
      <c r="A1631" t="s">
        <v>1549</v>
      </c>
      <c r="B1631" s="17">
        <v>44859</v>
      </c>
      <c r="C1631" s="6" t="s">
        <v>173</v>
      </c>
      <c r="D1631" s="7">
        <v>143409167</v>
      </c>
      <c r="E1631" s="3">
        <v>5540246176699</v>
      </c>
      <c r="F1631" s="3" t="str">
        <f>VLOOKUP(E1631,'Catégorie des articles'!$A$2:$E$163,4,FALSE)</f>
        <v>CREMERIE</v>
      </c>
      <c r="G1631" s="22">
        <v>44861</v>
      </c>
      <c r="H1631" s="7">
        <v>4176</v>
      </c>
      <c r="I1631" s="25">
        <f>IFERROR(VLOOKUP(A1631,Réception!$A$2:$G$2159,7,FALSE),"0")</f>
        <v>4176</v>
      </c>
      <c r="J1631">
        <f t="shared" si="50"/>
        <v>1</v>
      </c>
      <c r="K1631" s="31">
        <f t="shared" si="51"/>
        <v>1</v>
      </c>
    </row>
    <row r="1632" spans="1:11" ht="12" customHeight="1" x14ac:dyDescent="0.2">
      <c r="A1632" t="s">
        <v>1550</v>
      </c>
      <c r="B1632" s="18">
        <v>44859</v>
      </c>
      <c r="C1632" s="6" t="s">
        <v>173</v>
      </c>
      <c r="D1632" s="9">
        <v>143409167</v>
      </c>
      <c r="E1632" s="3">
        <v>5540246192102</v>
      </c>
      <c r="F1632" s="3" t="str">
        <f>VLOOKUP(E1632,'Catégorie des articles'!$A$2:$E$163,4,FALSE)</f>
        <v>CREMERIE</v>
      </c>
      <c r="G1632" s="23">
        <v>44861</v>
      </c>
      <c r="H1632" s="9">
        <v>2005</v>
      </c>
      <c r="I1632" s="25">
        <f>IFERROR(VLOOKUP(A1632,Réception!$A$2:$G$2159,7,FALSE),"0")</f>
        <v>2005</v>
      </c>
      <c r="J1632">
        <f t="shared" si="50"/>
        <v>1</v>
      </c>
      <c r="K1632" s="31">
        <f t="shared" si="51"/>
        <v>1</v>
      </c>
    </row>
    <row r="1633" spans="1:11" ht="12" customHeight="1" x14ac:dyDescent="0.2">
      <c r="A1633" t="s">
        <v>2660</v>
      </c>
      <c r="B1633" s="17">
        <v>44859</v>
      </c>
      <c r="C1633" s="6" t="s">
        <v>174</v>
      </c>
      <c r="D1633" s="7">
        <v>143409168</v>
      </c>
      <c r="E1633" s="3">
        <v>5540246186325</v>
      </c>
      <c r="F1633" s="3" t="str">
        <f>VLOOKUP(E1633,'Catégorie des articles'!$A$2:$E$163,4,FALSE)</f>
        <v>CREMERIE</v>
      </c>
      <c r="G1633" s="22">
        <v>44866</v>
      </c>
      <c r="H1633" s="7">
        <v>140</v>
      </c>
      <c r="I1633" s="25" t="str">
        <f>IFERROR(VLOOKUP(A1633,Réception!$A$2:$G$2159,7,FALSE),"0")</f>
        <v>0</v>
      </c>
      <c r="J1633">
        <f t="shared" si="50"/>
        <v>0</v>
      </c>
      <c r="K1633" s="31">
        <f t="shared" si="51"/>
        <v>0</v>
      </c>
    </row>
    <row r="1634" spans="1:11" ht="12" customHeight="1" x14ac:dyDescent="0.2">
      <c r="A1634" t="s">
        <v>2374</v>
      </c>
      <c r="B1634" s="17">
        <v>44859</v>
      </c>
      <c r="C1634" s="6" t="s">
        <v>174</v>
      </c>
      <c r="D1634" s="7">
        <v>143409176</v>
      </c>
      <c r="E1634" s="3">
        <v>5540246194632</v>
      </c>
      <c r="F1634" s="3" t="str">
        <f>VLOOKUP(E1634,'Catégorie des articles'!$A$2:$E$163,4,FALSE)</f>
        <v>BOULANGERIE</v>
      </c>
      <c r="G1634" s="22">
        <v>44872</v>
      </c>
      <c r="H1634" s="7">
        <v>1253</v>
      </c>
      <c r="I1634" s="25">
        <f>IFERROR(VLOOKUP(A1634,Réception!$A$2:$G$2159,7,FALSE),"0")</f>
        <v>1253</v>
      </c>
      <c r="J1634">
        <f t="shared" si="50"/>
        <v>1</v>
      </c>
      <c r="K1634" s="31">
        <f t="shared" si="51"/>
        <v>1</v>
      </c>
    </row>
    <row r="1635" spans="1:11" ht="12" customHeight="1" x14ac:dyDescent="0.2">
      <c r="A1635" t="s">
        <v>2375</v>
      </c>
      <c r="B1635" s="18">
        <v>44859</v>
      </c>
      <c r="C1635" s="6" t="s">
        <v>174</v>
      </c>
      <c r="D1635" s="9">
        <v>143409176</v>
      </c>
      <c r="E1635" s="3">
        <v>5540246195250</v>
      </c>
      <c r="F1635" s="3" t="str">
        <f>VLOOKUP(E1635,'Catégorie des articles'!$A$2:$E$163,4,FALSE)</f>
        <v>BOULANGERIE</v>
      </c>
      <c r="G1635" s="23">
        <v>44872</v>
      </c>
      <c r="H1635" s="9">
        <v>168</v>
      </c>
      <c r="I1635" s="25">
        <f>IFERROR(VLOOKUP(A1635,Réception!$A$2:$G$2159,7,FALSE),"0")</f>
        <v>161</v>
      </c>
      <c r="J1635">
        <f t="shared" si="50"/>
        <v>0.95833333333333337</v>
      </c>
      <c r="K1635" s="31">
        <f t="shared" si="51"/>
        <v>0.95833333333333337</v>
      </c>
    </row>
    <row r="1636" spans="1:11" ht="12" customHeight="1" x14ac:dyDescent="0.2">
      <c r="A1636" t="s">
        <v>2376</v>
      </c>
      <c r="B1636" s="17">
        <v>44859</v>
      </c>
      <c r="C1636" s="6" t="s">
        <v>174</v>
      </c>
      <c r="D1636" s="7">
        <v>143409176</v>
      </c>
      <c r="E1636" s="3">
        <v>5540246196046</v>
      </c>
      <c r="F1636" s="3" t="str">
        <f>VLOOKUP(E1636,'Catégorie des articles'!$A$2:$E$163,4,FALSE)</f>
        <v>BOULANGERIE</v>
      </c>
      <c r="G1636" s="22">
        <v>44872</v>
      </c>
      <c r="H1636" s="7">
        <v>251</v>
      </c>
      <c r="I1636" s="25">
        <f>IFERROR(VLOOKUP(A1636,Réception!$A$2:$G$2159,7,FALSE),"0")</f>
        <v>251</v>
      </c>
      <c r="J1636">
        <f t="shared" si="50"/>
        <v>1</v>
      </c>
      <c r="K1636" s="31">
        <f t="shared" si="51"/>
        <v>1</v>
      </c>
    </row>
    <row r="1637" spans="1:11" ht="12" customHeight="1" x14ac:dyDescent="0.2">
      <c r="A1637" t="s">
        <v>2377</v>
      </c>
      <c r="B1637" s="18">
        <v>44859</v>
      </c>
      <c r="C1637" s="6" t="s">
        <v>174</v>
      </c>
      <c r="D1637" s="9">
        <v>143409186</v>
      </c>
      <c r="E1637" s="3">
        <v>5540246170256</v>
      </c>
      <c r="F1637" s="3" t="str">
        <f>VLOOKUP(E1637,'Catégorie des articles'!$A$2:$E$163,4,FALSE)</f>
        <v>BOULANGERIE</v>
      </c>
      <c r="G1637" s="23">
        <v>44873</v>
      </c>
      <c r="H1637" s="9">
        <v>2822</v>
      </c>
      <c r="I1637" s="25">
        <f>IFERROR(VLOOKUP(A1637,Réception!$A$2:$G$2159,7,FALSE),"0")</f>
        <v>2822</v>
      </c>
      <c r="J1637">
        <f t="shared" si="50"/>
        <v>1</v>
      </c>
      <c r="K1637" s="31">
        <f t="shared" si="51"/>
        <v>1</v>
      </c>
    </row>
    <row r="1638" spans="1:11" ht="12" customHeight="1" x14ac:dyDescent="0.2">
      <c r="A1638" t="s">
        <v>2378</v>
      </c>
      <c r="B1638" s="17">
        <v>44859</v>
      </c>
      <c r="C1638" s="6" t="s">
        <v>174</v>
      </c>
      <c r="D1638" s="7">
        <v>143409186</v>
      </c>
      <c r="E1638" s="3">
        <v>5540246171888</v>
      </c>
      <c r="F1638" s="3" t="str">
        <f>VLOOKUP(E1638,'Catégorie des articles'!$A$2:$E$163,4,FALSE)</f>
        <v>BOULANGERIE</v>
      </c>
      <c r="G1638" s="22">
        <v>44873</v>
      </c>
      <c r="H1638" s="7">
        <v>780</v>
      </c>
      <c r="I1638" s="25">
        <f>IFERROR(VLOOKUP(A1638,Réception!$A$2:$G$2159,7,FALSE),"0")</f>
        <v>780</v>
      </c>
      <c r="J1638">
        <f t="shared" si="50"/>
        <v>1</v>
      </c>
      <c r="K1638" s="31">
        <f t="shared" si="51"/>
        <v>1</v>
      </c>
    </row>
    <row r="1639" spans="1:11" ht="12" customHeight="1" x14ac:dyDescent="0.2">
      <c r="A1639" t="s">
        <v>1552</v>
      </c>
      <c r="B1639" s="17">
        <v>44859</v>
      </c>
      <c r="C1639" s="6" t="s">
        <v>173</v>
      </c>
      <c r="D1639" s="7">
        <v>143409188</v>
      </c>
      <c r="E1639" s="3">
        <v>5540246181061</v>
      </c>
      <c r="F1639" s="3" t="str">
        <f>VLOOKUP(E1639,'Catégorie des articles'!$A$2:$E$163,4,FALSE)</f>
        <v>VOLAILLE</v>
      </c>
      <c r="G1639" s="22">
        <v>44865</v>
      </c>
      <c r="H1639" s="7">
        <v>3446</v>
      </c>
      <c r="I1639" s="25">
        <f>IFERROR(VLOOKUP(A1639,Réception!$A$2:$G$2159,7,FALSE),"0")</f>
        <v>3446</v>
      </c>
      <c r="J1639">
        <f t="shared" si="50"/>
        <v>1</v>
      </c>
      <c r="K1639" s="31">
        <f t="shared" si="51"/>
        <v>1</v>
      </c>
    </row>
    <row r="1640" spans="1:11" ht="12" customHeight="1" x14ac:dyDescent="0.2">
      <c r="A1640" t="s">
        <v>1553</v>
      </c>
      <c r="B1640" s="18">
        <v>44859</v>
      </c>
      <c r="C1640" s="6" t="s">
        <v>173</v>
      </c>
      <c r="D1640" s="9">
        <v>143409188</v>
      </c>
      <c r="E1640" s="3">
        <v>5540246185278</v>
      </c>
      <c r="F1640" s="3" t="str">
        <f>VLOOKUP(E1640,'Catégorie des articles'!$A$2:$E$163,4,FALSE)</f>
        <v>VOLAILLE</v>
      </c>
      <c r="G1640" s="23">
        <v>44865</v>
      </c>
      <c r="H1640" s="9">
        <v>1120</v>
      </c>
      <c r="I1640" s="25">
        <f>IFERROR(VLOOKUP(A1640,Réception!$A$2:$G$2159,7,FALSE),"0")</f>
        <v>1120</v>
      </c>
      <c r="J1640">
        <f t="shared" si="50"/>
        <v>1</v>
      </c>
      <c r="K1640" s="31">
        <f t="shared" si="51"/>
        <v>1</v>
      </c>
    </row>
    <row r="1641" spans="1:11" ht="12" customHeight="1" x14ac:dyDescent="0.2">
      <c r="A1641" t="s">
        <v>2379</v>
      </c>
      <c r="B1641" s="17">
        <v>44859</v>
      </c>
      <c r="C1641" s="6" t="s">
        <v>174</v>
      </c>
      <c r="D1641" s="7">
        <v>143409204</v>
      </c>
      <c r="E1641" s="3">
        <v>5540246187995</v>
      </c>
      <c r="F1641" s="3" t="str">
        <f>VLOOKUP(E1641,'Catégorie des articles'!$A$2:$E$163,4,FALSE)</f>
        <v>EMBALLAGES</v>
      </c>
      <c r="G1641" s="22">
        <v>44874</v>
      </c>
      <c r="H1641" s="7">
        <v>2135</v>
      </c>
      <c r="I1641" s="25">
        <f>IFERROR(VLOOKUP(A1641,Réception!$A$2:$G$2159,7,FALSE),"0")</f>
        <v>2135</v>
      </c>
      <c r="J1641">
        <f t="shared" si="50"/>
        <v>1</v>
      </c>
      <c r="K1641" s="31">
        <f t="shared" si="51"/>
        <v>1</v>
      </c>
    </row>
    <row r="1642" spans="1:11" ht="12" customHeight="1" x14ac:dyDescent="0.2">
      <c r="A1642" t="s">
        <v>2380</v>
      </c>
      <c r="B1642" s="18">
        <v>44859</v>
      </c>
      <c r="C1642" s="6" t="s">
        <v>174</v>
      </c>
      <c r="D1642" s="9">
        <v>143409204</v>
      </c>
      <c r="E1642" s="3">
        <v>5540246187998</v>
      </c>
      <c r="F1642" s="3" t="str">
        <f>VLOOKUP(E1642,'Catégorie des articles'!$A$2:$E$163,4,FALSE)</f>
        <v>EMBALLAGES</v>
      </c>
      <c r="G1642" s="23">
        <v>44874</v>
      </c>
      <c r="H1642" s="9">
        <v>1230</v>
      </c>
      <c r="I1642" s="25">
        <f>IFERROR(VLOOKUP(A1642,Réception!$A$2:$G$2159,7,FALSE),"0")</f>
        <v>1230</v>
      </c>
      <c r="J1642">
        <f t="shared" si="50"/>
        <v>1</v>
      </c>
      <c r="K1642" s="31">
        <f t="shared" si="51"/>
        <v>1</v>
      </c>
    </row>
    <row r="1643" spans="1:11" ht="12" customHeight="1" x14ac:dyDescent="0.2">
      <c r="A1643" t="s">
        <v>2381</v>
      </c>
      <c r="B1643" s="17">
        <v>44860</v>
      </c>
      <c r="C1643" s="6" t="s">
        <v>176</v>
      </c>
      <c r="D1643" s="7">
        <v>143409205</v>
      </c>
      <c r="E1643" s="3">
        <v>5540246196092</v>
      </c>
      <c r="F1643" s="3" t="str">
        <f>VLOOKUP(E1643,'Catégorie des articles'!$A$2:$E$163,4,FALSE)</f>
        <v>VOLAILLE</v>
      </c>
      <c r="G1643" s="22">
        <v>44934</v>
      </c>
      <c r="H1643" s="7">
        <v>3620</v>
      </c>
      <c r="I1643" s="25">
        <f>IFERROR(VLOOKUP(A1643,Réception!$A$2:$G$2159,7,FALSE),"0")</f>
        <v>3620</v>
      </c>
      <c r="J1643">
        <f t="shared" si="50"/>
        <v>1</v>
      </c>
      <c r="K1643" s="31">
        <f t="shared" si="51"/>
        <v>1</v>
      </c>
    </row>
    <row r="1644" spans="1:11" ht="12" customHeight="1" x14ac:dyDescent="0.2">
      <c r="A1644" t="s">
        <v>1554</v>
      </c>
      <c r="B1644" s="17">
        <v>44860</v>
      </c>
      <c r="C1644" s="6" t="s">
        <v>173</v>
      </c>
      <c r="D1644" s="7">
        <v>143409209</v>
      </c>
      <c r="E1644" s="3">
        <v>5540246172978</v>
      </c>
      <c r="F1644" s="3" t="str">
        <f>VLOOKUP(E1644,'Catégorie des articles'!$A$2:$E$163,4,FALSE)</f>
        <v>CREMERIE</v>
      </c>
      <c r="G1644" s="22">
        <v>44864</v>
      </c>
      <c r="H1644" s="7">
        <v>2506</v>
      </c>
      <c r="I1644" s="25">
        <f>IFERROR(VLOOKUP(A1644,Réception!$A$2:$G$2159,7,FALSE),"0")</f>
        <v>2506</v>
      </c>
      <c r="J1644">
        <f t="shared" si="50"/>
        <v>1</v>
      </c>
      <c r="K1644" s="31">
        <f t="shared" si="51"/>
        <v>1</v>
      </c>
    </row>
    <row r="1645" spans="1:11" ht="12" customHeight="1" x14ac:dyDescent="0.2">
      <c r="A1645" t="s">
        <v>1555</v>
      </c>
      <c r="B1645" s="17">
        <v>44860</v>
      </c>
      <c r="C1645" s="6" t="s">
        <v>173</v>
      </c>
      <c r="D1645" s="7">
        <v>143409209</v>
      </c>
      <c r="E1645" s="3">
        <v>5540246174174</v>
      </c>
      <c r="F1645" s="3" t="str">
        <f>VLOOKUP(E1645,'Catégorie des articles'!$A$2:$E$163,4,FALSE)</f>
        <v>CREMERIE</v>
      </c>
      <c r="G1645" s="22">
        <v>44864</v>
      </c>
      <c r="H1645" s="7">
        <v>232</v>
      </c>
      <c r="I1645" s="25">
        <f>IFERROR(VLOOKUP(A1645,Réception!$A$2:$G$2159,7,FALSE),"0")</f>
        <v>232</v>
      </c>
      <c r="J1645">
        <f t="shared" si="50"/>
        <v>1</v>
      </c>
      <c r="K1645" s="31">
        <f t="shared" si="51"/>
        <v>1</v>
      </c>
    </row>
    <row r="1646" spans="1:11" ht="12" customHeight="1" x14ac:dyDescent="0.2">
      <c r="A1646" t="s">
        <v>1556</v>
      </c>
      <c r="B1646" s="17">
        <v>44860</v>
      </c>
      <c r="C1646" s="6" t="s">
        <v>173</v>
      </c>
      <c r="D1646" s="7">
        <v>143409209</v>
      </c>
      <c r="E1646" s="3">
        <v>5540246176699</v>
      </c>
      <c r="F1646" s="3" t="str">
        <f>VLOOKUP(E1646,'Catégorie des articles'!$A$2:$E$163,4,FALSE)</f>
        <v>CREMERIE</v>
      </c>
      <c r="G1646" s="22">
        <v>44864</v>
      </c>
      <c r="H1646" s="7">
        <v>4176</v>
      </c>
      <c r="I1646" s="25">
        <f>IFERROR(VLOOKUP(A1646,Réception!$A$2:$G$2159,7,FALSE),"0")</f>
        <v>4176</v>
      </c>
      <c r="J1646">
        <f t="shared" si="50"/>
        <v>1</v>
      </c>
      <c r="K1646" s="31">
        <f t="shared" si="51"/>
        <v>1</v>
      </c>
    </row>
    <row r="1647" spans="1:11" ht="12" customHeight="1" x14ac:dyDescent="0.2">
      <c r="A1647" t="s">
        <v>1557</v>
      </c>
      <c r="B1647" s="17">
        <v>44860</v>
      </c>
      <c r="C1647" s="6" t="s">
        <v>173</v>
      </c>
      <c r="D1647" s="7">
        <v>143409211</v>
      </c>
      <c r="E1647" s="3">
        <v>5540246176295</v>
      </c>
      <c r="F1647" s="3" t="str">
        <f>VLOOKUP(E1647,'Catégorie des articles'!$A$2:$E$163,4,FALSE)</f>
        <v>CREMERIE</v>
      </c>
      <c r="G1647" s="22">
        <v>44864</v>
      </c>
      <c r="H1647" s="7">
        <v>4455</v>
      </c>
      <c r="I1647" s="25">
        <f>IFERROR(VLOOKUP(A1647,Réception!$A$2:$G$2159,7,FALSE),"0")</f>
        <v>2599</v>
      </c>
      <c r="J1647">
        <f t="shared" si="50"/>
        <v>0.58338945005611675</v>
      </c>
      <c r="K1647" s="31">
        <f t="shared" si="51"/>
        <v>0.58338945005611675</v>
      </c>
    </row>
    <row r="1648" spans="1:11" ht="12" customHeight="1" x14ac:dyDescent="0.2">
      <c r="A1648" t="s">
        <v>1558</v>
      </c>
      <c r="B1648" s="17">
        <v>44860</v>
      </c>
      <c r="C1648" s="6" t="s">
        <v>173</v>
      </c>
      <c r="D1648" s="7">
        <v>143409211</v>
      </c>
      <c r="E1648" s="3">
        <v>5540246187987</v>
      </c>
      <c r="F1648" s="3" t="str">
        <f>VLOOKUP(E1648,'Catégorie des articles'!$A$2:$E$163,4,FALSE)</f>
        <v>CREMERIE</v>
      </c>
      <c r="G1648" s="22">
        <v>44864</v>
      </c>
      <c r="H1648" s="7">
        <v>4455</v>
      </c>
      <c r="I1648" s="25">
        <f>IFERROR(VLOOKUP(A1648,Réception!$A$2:$G$2159,7,FALSE),"0")</f>
        <v>4455</v>
      </c>
      <c r="J1648">
        <f t="shared" si="50"/>
        <v>1</v>
      </c>
      <c r="K1648" s="31">
        <f t="shared" si="51"/>
        <v>1</v>
      </c>
    </row>
    <row r="1649" spans="1:11" ht="12" customHeight="1" x14ac:dyDescent="0.2">
      <c r="A1649" t="s">
        <v>2661</v>
      </c>
      <c r="B1649" s="17">
        <v>44860</v>
      </c>
      <c r="C1649" s="6" t="s">
        <v>174</v>
      </c>
      <c r="D1649" s="7">
        <v>143409216</v>
      </c>
      <c r="E1649" s="3">
        <v>5540246175049</v>
      </c>
      <c r="F1649" s="3" t="str">
        <f>VLOOKUP(E1649,'Catégorie des articles'!$A$2:$E$163,4,FALSE)</f>
        <v>CREMERIE</v>
      </c>
      <c r="G1649" s="22">
        <v>44868</v>
      </c>
      <c r="H1649" s="7">
        <v>557</v>
      </c>
      <c r="I1649" s="25" t="str">
        <f>IFERROR(VLOOKUP(A1649,Réception!$A$2:$G$2159,7,FALSE),"0")</f>
        <v>0</v>
      </c>
      <c r="J1649">
        <f t="shared" si="50"/>
        <v>0</v>
      </c>
      <c r="K1649" s="31">
        <f t="shared" si="51"/>
        <v>0</v>
      </c>
    </row>
    <row r="1650" spans="1:11" ht="12" customHeight="1" x14ac:dyDescent="0.2">
      <c r="A1650" t="s">
        <v>2662</v>
      </c>
      <c r="B1650" s="18">
        <v>44860</v>
      </c>
      <c r="C1650" s="6" t="s">
        <v>174</v>
      </c>
      <c r="D1650" s="9">
        <v>143409216</v>
      </c>
      <c r="E1650" s="3">
        <v>5540246190743</v>
      </c>
      <c r="F1650" s="3" t="str">
        <f>VLOOKUP(E1650,'Catégorie des articles'!$A$2:$E$163,4,FALSE)</f>
        <v>CREMERIE</v>
      </c>
      <c r="G1650" s="23">
        <v>44868</v>
      </c>
      <c r="H1650" s="9">
        <v>418</v>
      </c>
      <c r="I1650" s="25" t="str">
        <f>IFERROR(VLOOKUP(A1650,Réception!$A$2:$G$2159,7,FALSE),"0")</f>
        <v>0</v>
      </c>
      <c r="J1650">
        <f t="shared" si="50"/>
        <v>0</v>
      </c>
      <c r="K1650" s="31">
        <f t="shared" si="51"/>
        <v>0</v>
      </c>
    </row>
    <row r="1651" spans="1:11" ht="12" customHeight="1" x14ac:dyDescent="0.2">
      <c r="A1651" t="s">
        <v>2663</v>
      </c>
      <c r="B1651" s="18">
        <v>44860</v>
      </c>
      <c r="C1651" s="6" t="s">
        <v>174</v>
      </c>
      <c r="D1651" s="9">
        <v>143409224</v>
      </c>
      <c r="E1651" s="3">
        <v>5540246196092</v>
      </c>
      <c r="F1651" s="3" t="str">
        <f>VLOOKUP(E1651,'Catégorie des articles'!$A$2:$E$163,4,FALSE)</f>
        <v>VOLAILLE</v>
      </c>
      <c r="G1651" s="23">
        <v>44866</v>
      </c>
      <c r="H1651" s="9">
        <v>4826</v>
      </c>
      <c r="I1651" s="25" t="str">
        <f>IFERROR(VLOOKUP(A1651,Réception!$A$2:$G$2159,7,FALSE),"0")</f>
        <v>0</v>
      </c>
      <c r="J1651">
        <f t="shared" si="50"/>
        <v>0</v>
      </c>
      <c r="K1651" s="31">
        <f t="shared" si="51"/>
        <v>0</v>
      </c>
    </row>
    <row r="1652" spans="1:11" ht="12" customHeight="1" x14ac:dyDescent="0.2">
      <c r="A1652" t="s">
        <v>2382</v>
      </c>
      <c r="B1652" s="18">
        <v>44860</v>
      </c>
      <c r="C1652" s="6" t="s">
        <v>174</v>
      </c>
      <c r="D1652" s="9">
        <v>143409235</v>
      </c>
      <c r="E1652" s="3">
        <v>5540246183547</v>
      </c>
      <c r="F1652" s="3" t="str">
        <f>VLOOKUP(E1652,'Catégorie des articles'!$A$2:$E$163,4,FALSE)</f>
        <v>VOLAILLE</v>
      </c>
      <c r="G1652" s="23">
        <v>44872</v>
      </c>
      <c r="H1652" s="9">
        <v>11136</v>
      </c>
      <c r="I1652" s="25">
        <f>IFERROR(VLOOKUP(A1652,Réception!$A$2:$G$2159,7,FALSE),"0")</f>
        <v>11136</v>
      </c>
      <c r="J1652">
        <f t="shared" si="50"/>
        <v>1</v>
      </c>
      <c r="K1652" s="31">
        <f t="shared" si="51"/>
        <v>1</v>
      </c>
    </row>
    <row r="1653" spans="1:11" ht="12" customHeight="1" x14ac:dyDescent="0.2">
      <c r="A1653" t="s">
        <v>2383</v>
      </c>
      <c r="B1653" s="18">
        <v>44860</v>
      </c>
      <c r="C1653" s="6" t="s">
        <v>174</v>
      </c>
      <c r="D1653" s="9">
        <v>143409237</v>
      </c>
      <c r="E1653" s="3">
        <v>5540246196065</v>
      </c>
      <c r="F1653" s="3" t="str">
        <f>VLOOKUP(E1653,'Catégorie des articles'!$A$2:$E$163,4,FALSE)</f>
        <v>BOULANGERIE</v>
      </c>
      <c r="G1653" s="23">
        <v>44881</v>
      </c>
      <c r="H1653" s="9">
        <v>891</v>
      </c>
      <c r="I1653" s="25">
        <f>IFERROR(VLOOKUP(A1653,Réception!$A$2:$G$2159,7,FALSE),"0")</f>
        <v>891</v>
      </c>
      <c r="J1653">
        <f t="shared" si="50"/>
        <v>1</v>
      </c>
      <c r="K1653" s="31">
        <f t="shared" si="51"/>
        <v>1</v>
      </c>
    </row>
    <row r="1654" spans="1:11" ht="12" customHeight="1" x14ac:dyDescent="0.2">
      <c r="A1654" t="s">
        <v>1562</v>
      </c>
      <c r="B1654" s="18">
        <v>44861</v>
      </c>
      <c r="C1654" s="6" t="s">
        <v>173</v>
      </c>
      <c r="D1654" s="9">
        <v>143409250</v>
      </c>
      <c r="E1654" s="3">
        <v>5540246176699</v>
      </c>
      <c r="F1654" s="3" t="str">
        <f>VLOOKUP(E1654,'Catégorie des articles'!$A$2:$E$163,4,FALSE)</f>
        <v>CREMERIE</v>
      </c>
      <c r="G1654" s="23">
        <v>44865</v>
      </c>
      <c r="H1654" s="9">
        <v>4176</v>
      </c>
      <c r="I1654" s="25">
        <f>IFERROR(VLOOKUP(A1654,Réception!$A$2:$G$2159,7,FALSE),"0")</f>
        <v>4176</v>
      </c>
      <c r="J1654">
        <f t="shared" si="50"/>
        <v>1</v>
      </c>
      <c r="K1654" s="31">
        <f t="shared" si="51"/>
        <v>1</v>
      </c>
    </row>
    <row r="1655" spans="1:11" ht="12" customHeight="1" x14ac:dyDescent="0.2">
      <c r="A1655" t="s">
        <v>1563</v>
      </c>
      <c r="B1655" s="18">
        <v>44861</v>
      </c>
      <c r="C1655" s="6" t="s">
        <v>173</v>
      </c>
      <c r="D1655" s="9">
        <v>143409251</v>
      </c>
      <c r="E1655" s="3">
        <v>5540246171933</v>
      </c>
      <c r="F1655" s="3" t="str">
        <f>VLOOKUP(E1655,'Catégorie des articles'!$A$2:$E$163,4,FALSE)</f>
        <v>CREMERIE</v>
      </c>
      <c r="G1655" s="23">
        <v>44865</v>
      </c>
      <c r="H1655" s="9">
        <v>2228</v>
      </c>
      <c r="I1655" s="25">
        <f>IFERROR(VLOOKUP(A1655,Réception!$A$2:$G$2159,7,FALSE),"0")</f>
        <v>2228</v>
      </c>
      <c r="J1655">
        <f t="shared" si="50"/>
        <v>1</v>
      </c>
      <c r="K1655" s="31">
        <f t="shared" si="51"/>
        <v>1</v>
      </c>
    </row>
    <row r="1656" spans="1:11" ht="12" customHeight="1" x14ac:dyDescent="0.2">
      <c r="A1656" t="s">
        <v>1564</v>
      </c>
      <c r="B1656" s="18">
        <v>44861</v>
      </c>
      <c r="C1656" s="6" t="s">
        <v>173</v>
      </c>
      <c r="D1656" s="9">
        <v>143409251</v>
      </c>
      <c r="E1656" s="3">
        <v>5540246176294</v>
      </c>
      <c r="F1656" s="3" t="str">
        <f>VLOOKUP(E1656,'Catégorie des articles'!$A$2:$E$163,4,FALSE)</f>
        <v>CREMERIE</v>
      </c>
      <c r="G1656" s="23">
        <v>44865</v>
      </c>
      <c r="H1656" s="9">
        <v>1485</v>
      </c>
      <c r="I1656" s="25">
        <f>IFERROR(VLOOKUP(A1656,Réception!$A$2:$G$2159,7,FALSE),"0")</f>
        <v>1485</v>
      </c>
      <c r="J1656">
        <f t="shared" si="50"/>
        <v>1</v>
      </c>
      <c r="K1656" s="31">
        <f t="shared" si="51"/>
        <v>1</v>
      </c>
    </row>
    <row r="1657" spans="1:11" ht="12" customHeight="1" x14ac:dyDescent="0.2">
      <c r="A1657" t="s">
        <v>1565</v>
      </c>
      <c r="B1657" s="17">
        <v>44861</v>
      </c>
      <c r="C1657" s="6" t="s">
        <v>173</v>
      </c>
      <c r="D1657" s="7">
        <v>143409251</v>
      </c>
      <c r="E1657" s="3">
        <v>5540246187987</v>
      </c>
      <c r="F1657" s="3" t="str">
        <f>VLOOKUP(E1657,'Catégorie des articles'!$A$2:$E$163,4,FALSE)</f>
        <v>CREMERIE</v>
      </c>
      <c r="G1657" s="22">
        <v>44865</v>
      </c>
      <c r="H1657" s="7">
        <v>2228</v>
      </c>
      <c r="I1657" s="25">
        <f>IFERROR(VLOOKUP(A1657,Réception!$A$2:$G$2159,7,FALSE),"0")</f>
        <v>2228</v>
      </c>
      <c r="J1657">
        <f t="shared" si="50"/>
        <v>1</v>
      </c>
      <c r="K1657" s="31">
        <f t="shared" si="51"/>
        <v>1</v>
      </c>
    </row>
    <row r="1658" spans="1:11" ht="12" customHeight="1" x14ac:dyDescent="0.2">
      <c r="A1658" t="s">
        <v>1566</v>
      </c>
      <c r="B1658" s="18">
        <v>44861</v>
      </c>
      <c r="C1658" s="6" t="s">
        <v>173</v>
      </c>
      <c r="D1658" s="9">
        <v>143409269</v>
      </c>
      <c r="E1658" s="3">
        <v>5540246196092</v>
      </c>
      <c r="F1658" s="3" t="str">
        <f>VLOOKUP(E1658,'Catégorie des articles'!$A$2:$E$163,4,FALSE)</f>
        <v>VOLAILLE</v>
      </c>
      <c r="G1658" s="23">
        <v>44861</v>
      </c>
      <c r="H1658" s="9">
        <v>3620</v>
      </c>
      <c r="I1658" s="25">
        <f>IFERROR(VLOOKUP(A1658,Réception!$A$2:$G$2159,7,FALSE),"0")</f>
        <v>3620</v>
      </c>
      <c r="J1658">
        <f t="shared" si="50"/>
        <v>1</v>
      </c>
      <c r="K1658" s="31">
        <f t="shared" si="51"/>
        <v>1</v>
      </c>
    </row>
    <row r="1659" spans="1:11" ht="12" customHeight="1" x14ac:dyDescent="0.2">
      <c r="A1659" t="s">
        <v>2664</v>
      </c>
      <c r="B1659" s="18">
        <v>44864</v>
      </c>
      <c r="C1659" s="6" t="s">
        <v>174</v>
      </c>
      <c r="D1659" s="9">
        <v>143419283</v>
      </c>
      <c r="E1659" s="3">
        <v>5540246188175</v>
      </c>
      <c r="F1659" s="3" t="str">
        <f>VLOOKUP(E1659,'Catégorie des articles'!$A$2:$E$163,4,FALSE)</f>
        <v>CREMERIE</v>
      </c>
      <c r="G1659" s="23">
        <v>44866</v>
      </c>
      <c r="H1659" s="9">
        <v>232</v>
      </c>
      <c r="I1659" s="25" t="str">
        <f>IFERROR(VLOOKUP(A1659,Réception!$A$2:$G$2159,7,FALSE),"0")</f>
        <v>0</v>
      </c>
      <c r="J1659">
        <f t="shared" si="50"/>
        <v>0</v>
      </c>
      <c r="K1659" s="31">
        <f t="shared" si="51"/>
        <v>0</v>
      </c>
    </row>
    <row r="1660" spans="1:11" ht="12" customHeight="1" x14ac:dyDescent="0.2">
      <c r="A1660" t="s">
        <v>2665</v>
      </c>
      <c r="B1660" s="18">
        <v>44864</v>
      </c>
      <c r="C1660" s="6" t="s">
        <v>174</v>
      </c>
      <c r="D1660" s="9">
        <v>143419284</v>
      </c>
      <c r="E1660" s="3">
        <v>5540246171933</v>
      </c>
      <c r="F1660" s="3" t="str">
        <f>VLOOKUP(E1660,'Catégorie des articles'!$A$2:$E$163,4,FALSE)</f>
        <v>CREMERIE</v>
      </c>
      <c r="G1660" s="23">
        <v>44866</v>
      </c>
      <c r="H1660" s="9">
        <v>1114</v>
      </c>
      <c r="I1660" s="25" t="str">
        <f>IFERROR(VLOOKUP(A1660,Réception!$A$2:$G$2159,7,FALSE),"0")</f>
        <v>0</v>
      </c>
      <c r="J1660">
        <f t="shared" si="50"/>
        <v>0</v>
      </c>
      <c r="K1660" s="31">
        <f t="shared" si="51"/>
        <v>0</v>
      </c>
    </row>
    <row r="1661" spans="1:11" ht="12" customHeight="1" x14ac:dyDescent="0.2">
      <c r="A1661" t="s">
        <v>2666</v>
      </c>
      <c r="B1661" s="17">
        <v>44864</v>
      </c>
      <c r="C1661" s="6" t="s">
        <v>174</v>
      </c>
      <c r="D1661" s="7">
        <v>143419284</v>
      </c>
      <c r="E1661" s="3">
        <v>5540246176295</v>
      </c>
      <c r="F1661" s="3" t="str">
        <f>VLOOKUP(E1661,'Catégorie des articles'!$A$2:$E$163,4,FALSE)</f>
        <v>CREMERIE</v>
      </c>
      <c r="G1661" s="22">
        <v>44866</v>
      </c>
      <c r="H1661" s="7">
        <v>7424</v>
      </c>
      <c r="I1661" s="25" t="str">
        <f>IFERROR(VLOOKUP(A1661,Réception!$A$2:$G$2159,7,FALSE),"0")</f>
        <v>0</v>
      </c>
      <c r="J1661">
        <f t="shared" si="50"/>
        <v>0</v>
      </c>
      <c r="K1661" s="31">
        <f t="shared" si="51"/>
        <v>0</v>
      </c>
    </row>
    <row r="1662" spans="1:11" ht="12" customHeight="1" x14ac:dyDescent="0.2">
      <c r="A1662" t="s">
        <v>2667</v>
      </c>
      <c r="B1662" s="18">
        <v>44864</v>
      </c>
      <c r="C1662" s="6" t="s">
        <v>174</v>
      </c>
      <c r="D1662" s="9">
        <v>143419284</v>
      </c>
      <c r="E1662" s="3">
        <v>5540246188200</v>
      </c>
      <c r="F1662" s="3" t="str">
        <f>VLOOKUP(E1662,'Catégorie des articles'!$A$2:$E$163,4,FALSE)</f>
        <v>CREMERIE</v>
      </c>
      <c r="G1662" s="23">
        <v>44866</v>
      </c>
      <c r="H1662" s="9">
        <v>1485</v>
      </c>
      <c r="I1662" s="25" t="str">
        <f>IFERROR(VLOOKUP(A1662,Réception!$A$2:$G$2159,7,FALSE),"0")</f>
        <v>0</v>
      </c>
      <c r="J1662">
        <f t="shared" si="50"/>
        <v>0</v>
      </c>
      <c r="K1662" s="31">
        <f t="shared" si="51"/>
        <v>0</v>
      </c>
    </row>
    <row r="1663" spans="1:11" ht="12" customHeight="1" x14ac:dyDescent="0.2">
      <c r="A1663" t="s">
        <v>2668</v>
      </c>
      <c r="B1663" s="17">
        <v>44864</v>
      </c>
      <c r="C1663" s="6" t="s">
        <v>174</v>
      </c>
      <c r="D1663" s="7">
        <v>143419285</v>
      </c>
      <c r="E1663" s="3">
        <v>5540246191594</v>
      </c>
      <c r="F1663" s="3" t="str">
        <f>VLOOKUP(E1663,'Catégorie des articles'!$A$2:$E$163,4,FALSE)</f>
        <v>CREMERIE</v>
      </c>
      <c r="G1663" s="22">
        <v>44867</v>
      </c>
      <c r="H1663" s="7">
        <v>1504</v>
      </c>
      <c r="I1663" s="25" t="str">
        <f>IFERROR(VLOOKUP(A1663,Réception!$A$2:$G$2159,7,FALSE),"0")</f>
        <v>0</v>
      </c>
      <c r="J1663">
        <f t="shared" si="50"/>
        <v>0</v>
      </c>
      <c r="K1663" s="31">
        <f t="shared" si="51"/>
        <v>0</v>
      </c>
    </row>
    <row r="1664" spans="1:11" ht="12" customHeight="1" x14ac:dyDescent="0.2">
      <c r="A1664" t="s">
        <v>2384</v>
      </c>
      <c r="B1664" s="17">
        <v>44864</v>
      </c>
      <c r="C1664" s="6" t="s">
        <v>174</v>
      </c>
      <c r="D1664" s="7">
        <v>143419300</v>
      </c>
      <c r="E1664" s="3">
        <v>5540246192907</v>
      </c>
      <c r="F1664" s="3" t="str">
        <f>VLOOKUP(E1664,'Catégorie des articles'!$A$2:$E$163,4,FALSE)</f>
        <v>VOLAILLE</v>
      </c>
      <c r="G1664" s="22">
        <v>44880</v>
      </c>
      <c r="H1664" s="7">
        <v>11136</v>
      </c>
      <c r="I1664" s="25">
        <f>IFERROR(VLOOKUP(A1664,Réception!$A$2:$G$2159,7,FALSE),"0")</f>
        <v>11136</v>
      </c>
      <c r="J1664">
        <f t="shared" si="50"/>
        <v>1</v>
      </c>
      <c r="K1664" s="31">
        <f t="shared" si="51"/>
        <v>1</v>
      </c>
    </row>
    <row r="1665" spans="1:11" ht="12" customHeight="1" x14ac:dyDescent="0.2">
      <c r="A1665" t="s">
        <v>2385</v>
      </c>
      <c r="B1665" s="18">
        <v>44864</v>
      </c>
      <c r="C1665" s="6" t="s">
        <v>174</v>
      </c>
      <c r="D1665" s="9">
        <v>143419301</v>
      </c>
      <c r="E1665" s="3">
        <v>5540246193878</v>
      </c>
      <c r="F1665" s="3" t="str">
        <f>VLOOKUP(E1665,'Catégorie des articles'!$A$2:$E$163,4,FALSE)</f>
        <v>VOLAILLE</v>
      </c>
      <c r="G1665" s="23">
        <v>44878</v>
      </c>
      <c r="H1665" s="9">
        <v>22272</v>
      </c>
      <c r="I1665" s="25">
        <f>IFERROR(VLOOKUP(A1665,Réception!$A$2:$G$2159,7,FALSE),"0")</f>
        <v>16774</v>
      </c>
      <c r="J1665">
        <f t="shared" si="50"/>
        <v>0.75314295977011492</v>
      </c>
      <c r="K1665" s="31">
        <f t="shared" si="51"/>
        <v>0.75314295977011492</v>
      </c>
    </row>
    <row r="1666" spans="1:11" ht="12" customHeight="1" x14ac:dyDescent="0.2">
      <c r="A1666" t="s">
        <v>2669</v>
      </c>
      <c r="B1666" s="17">
        <v>44865</v>
      </c>
      <c r="C1666" s="6" t="s">
        <v>174</v>
      </c>
      <c r="D1666" s="7">
        <v>143419307</v>
      </c>
      <c r="E1666" s="3">
        <v>5540246171933</v>
      </c>
      <c r="F1666" s="3" t="str">
        <f>VLOOKUP(E1666,'Catégorie des articles'!$A$2:$E$163,4,FALSE)</f>
        <v>CREMERIE</v>
      </c>
      <c r="G1666" s="22">
        <v>44867</v>
      </c>
      <c r="H1666" s="7">
        <v>1671</v>
      </c>
      <c r="I1666" s="25" t="str">
        <f>IFERROR(VLOOKUP(A1666,Réception!$A$2:$G$2159,7,FALSE),"0")</f>
        <v>0</v>
      </c>
      <c r="J1666">
        <f t="shared" si="50"/>
        <v>0</v>
      </c>
      <c r="K1666" s="31">
        <f t="shared" si="51"/>
        <v>0</v>
      </c>
    </row>
    <row r="1667" spans="1:11" ht="12" customHeight="1" x14ac:dyDescent="0.2">
      <c r="A1667" t="s">
        <v>2670</v>
      </c>
      <c r="B1667" s="18">
        <v>44865</v>
      </c>
      <c r="C1667" s="6" t="s">
        <v>174</v>
      </c>
      <c r="D1667" s="9">
        <v>143419307</v>
      </c>
      <c r="E1667" s="3">
        <v>5540246176295</v>
      </c>
      <c r="F1667" s="3" t="str">
        <f>VLOOKUP(E1667,'Catégorie des articles'!$A$2:$E$163,4,FALSE)</f>
        <v>CREMERIE</v>
      </c>
      <c r="G1667" s="23">
        <v>44867</v>
      </c>
      <c r="H1667" s="9">
        <v>5940</v>
      </c>
      <c r="I1667" s="25" t="str">
        <f>IFERROR(VLOOKUP(A1667,Réception!$A$2:$G$2159,7,FALSE),"0")</f>
        <v>0</v>
      </c>
      <c r="J1667">
        <f t="shared" ref="J1667:J1730" si="52">I1667/H1667</f>
        <v>0</v>
      </c>
      <c r="K1667" s="31">
        <f t="shared" ref="K1667:K1730" si="53">J1667</f>
        <v>0</v>
      </c>
    </row>
    <row r="1668" spans="1:11" ht="12" customHeight="1" x14ac:dyDescent="0.2">
      <c r="A1668" t="s">
        <v>2671</v>
      </c>
      <c r="B1668" s="17">
        <v>44865</v>
      </c>
      <c r="C1668" s="6" t="s">
        <v>174</v>
      </c>
      <c r="D1668" s="7">
        <v>143419307</v>
      </c>
      <c r="E1668" s="3">
        <v>5540246187987</v>
      </c>
      <c r="F1668" s="3" t="str">
        <f>VLOOKUP(E1668,'Catégorie des articles'!$A$2:$E$163,4,FALSE)</f>
        <v>CREMERIE</v>
      </c>
      <c r="G1668" s="22">
        <v>44867</v>
      </c>
      <c r="H1668" s="7">
        <v>3341</v>
      </c>
      <c r="I1668" s="25" t="str">
        <f>IFERROR(VLOOKUP(A1668,Réception!$A$2:$G$2159,7,FALSE),"0")</f>
        <v>0</v>
      </c>
      <c r="J1668">
        <f t="shared" si="52"/>
        <v>0</v>
      </c>
      <c r="K1668" s="31">
        <f t="shared" si="53"/>
        <v>0</v>
      </c>
    </row>
    <row r="1669" spans="1:11" ht="12" customHeight="1" x14ac:dyDescent="0.2">
      <c r="A1669" t="s">
        <v>2672</v>
      </c>
      <c r="B1669" s="18">
        <v>44865</v>
      </c>
      <c r="C1669" s="6" t="s">
        <v>174</v>
      </c>
      <c r="D1669" s="9">
        <v>143419307</v>
      </c>
      <c r="E1669" s="3">
        <v>5540246188200</v>
      </c>
      <c r="F1669" s="3" t="str">
        <f>VLOOKUP(E1669,'Catégorie des articles'!$A$2:$E$163,4,FALSE)</f>
        <v>CREMERIE</v>
      </c>
      <c r="G1669" s="23">
        <v>44867</v>
      </c>
      <c r="H1669" s="9">
        <v>1485</v>
      </c>
      <c r="I1669" s="25" t="str">
        <f>IFERROR(VLOOKUP(A1669,Réception!$A$2:$G$2159,7,FALSE),"0")</f>
        <v>0</v>
      </c>
      <c r="J1669">
        <f t="shared" si="52"/>
        <v>0</v>
      </c>
      <c r="K1669" s="31">
        <f t="shared" si="53"/>
        <v>0</v>
      </c>
    </row>
    <row r="1670" spans="1:11" ht="12" customHeight="1" x14ac:dyDescent="0.2">
      <c r="A1670" t="s">
        <v>2673</v>
      </c>
      <c r="B1670" s="17">
        <v>44865</v>
      </c>
      <c r="C1670" s="6" t="s">
        <v>174</v>
      </c>
      <c r="D1670" s="7">
        <v>143419308</v>
      </c>
      <c r="E1670" s="3">
        <v>5540246172669</v>
      </c>
      <c r="F1670" s="3" t="str">
        <f>VLOOKUP(E1670,'Catégorie des articles'!$A$2:$E$163,4,FALSE)</f>
        <v>CREMERIE</v>
      </c>
      <c r="G1670" s="22">
        <v>44867</v>
      </c>
      <c r="H1670" s="7">
        <v>140</v>
      </c>
      <c r="I1670" s="25" t="str">
        <f>IFERROR(VLOOKUP(A1670,Réception!$A$2:$G$2159,7,FALSE),"0")</f>
        <v>0</v>
      </c>
      <c r="J1670">
        <f t="shared" si="52"/>
        <v>0</v>
      </c>
      <c r="K1670" s="31">
        <f t="shared" si="53"/>
        <v>0</v>
      </c>
    </row>
    <row r="1671" spans="1:11" ht="12" customHeight="1" x14ac:dyDescent="0.2">
      <c r="A1671" t="s">
        <v>2674</v>
      </c>
      <c r="B1671" s="18">
        <v>44865</v>
      </c>
      <c r="C1671" s="6" t="s">
        <v>174</v>
      </c>
      <c r="D1671" s="9">
        <v>143419308</v>
      </c>
      <c r="E1671" s="3">
        <v>5540246172978</v>
      </c>
      <c r="F1671" s="3" t="str">
        <f>VLOOKUP(E1671,'Catégorie des articles'!$A$2:$E$163,4,FALSE)</f>
        <v>CREMERIE</v>
      </c>
      <c r="G1671" s="23">
        <v>44867</v>
      </c>
      <c r="H1671" s="9">
        <v>1671</v>
      </c>
      <c r="I1671" s="25" t="str">
        <f>IFERROR(VLOOKUP(A1671,Réception!$A$2:$G$2159,7,FALSE),"0")</f>
        <v>0</v>
      </c>
      <c r="J1671">
        <f t="shared" si="52"/>
        <v>0</v>
      </c>
      <c r="K1671" s="31">
        <f t="shared" si="53"/>
        <v>0</v>
      </c>
    </row>
    <row r="1672" spans="1:11" ht="12" customHeight="1" x14ac:dyDescent="0.2">
      <c r="A1672" t="s">
        <v>2386</v>
      </c>
      <c r="B1672" s="17">
        <v>44865</v>
      </c>
      <c r="C1672" s="6" t="s">
        <v>174</v>
      </c>
      <c r="D1672" s="7">
        <v>143419310</v>
      </c>
      <c r="E1672" s="3">
        <v>5540246173472</v>
      </c>
      <c r="F1672" s="3" t="str">
        <f>VLOOKUP(E1672,'Catégorie des articles'!$A$2:$E$163,4,FALSE)</f>
        <v>CREMERIE</v>
      </c>
      <c r="G1672" s="22">
        <v>44872</v>
      </c>
      <c r="H1672" s="7">
        <v>279</v>
      </c>
      <c r="I1672" s="25">
        <f>IFERROR(VLOOKUP(A1672,Réception!$A$2:$G$2159,7,FALSE),"0")</f>
        <v>279</v>
      </c>
      <c r="J1672">
        <f t="shared" si="52"/>
        <v>1</v>
      </c>
      <c r="K1672" s="31">
        <f t="shared" si="53"/>
        <v>1</v>
      </c>
    </row>
    <row r="1673" spans="1:11" ht="12" customHeight="1" x14ac:dyDescent="0.2">
      <c r="A1673" t="s">
        <v>2387</v>
      </c>
      <c r="B1673" s="18">
        <v>44865</v>
      </c>
      <c r="C1673" s="6" t="s">
        <v>174</v>
      </c>
      <c r="D1673" s="9">
        <v>143419310</v>
      </c>
      <c r="E1673" s="3">
        <v>5540246175047</v>
      </c>
      <c r="F1673" s="3" t="str">
        <f>VLOOKUP(E1673,'Catégorie des articles'!$A$2:$E$163,4,FALSE)</f>
        <v>CREMERIE</v>
      </c>
      <c r="G1673" s="23">
        <v>44872</v>
      </c>
      <c r="H1673" s="9">
        <v>279</v>
      </c>
      <c r="I1673" s="25">
        <f>IFERROR(VLOOKUP(A1673,Réception!$A$2:$G$2159,7,FALSE),"0")</f>
        <v>279</v>
      </c>
      <c r="J1673">
        <f t="shared" si="52"/>
        <v>1</v>
      </c>
      <c r="K1673" s="31">
        <f t="shared" si="53"/>
        <v>1</v>
      </c>
    </row>
    <row r="1674" spans="1:11" ht="12" customHeight="1" x14ac:dyDescent="0.2">
      <c r="A1674" t="s">
        <v>2388</v>
      </c>
      <c r="B1674" s="17">
        <v>44865</v>
      </c>
      <c r="C1674" s="6" t="s">
        <v>174</v>
      </c>
      <c r="D1674" s="7">
        <v>143419310</v>
      </c>
      <c r="E1674" s="3">
        <v>5540246175049</v>
      </c>
      <c r="F1674" s="3" t="str">
        <f>VLOOKUP(E1674,'Catégorie des articles'!$A$2:$E$163,4,FALSE)</f>
        <v>CREMERIE</v>
      </c>
      <c r="G1674" s="22">
        <v>44872</v>
      </c>
      <c r="H1674" s="7">
        <v>836</v>
      </c>
      <c r="I1674" s="25">
        <f>IFERROR(VLOOKUP(A1674,Réception!$A$2:$G$2159,7,FALSE),"0")</f>
        <v>836</v>
      </c>
      <c r="J1674">
        <f t="shared" si="52"/>
        <v>1</v>
      </c>
      <c r="K1674" s="31">
        <f t="shared" si="53"/>
        <v>1</v>
      </c>
    </row>
    <row r="1675" spans="1:11" ht="12" customHeight="1" x14ac:dyDescent="0.2">
      <c r="A1675" t="s">
        <v>2389</v>
      </c>
      <c r="B1675" s="18">
        <v>44865</v>
      </c>
      <c r="C1675" s="6" t="s">
        <v>174</v>
      </c>
      <c r="D1675" s="9">
        <v>143419310</v>
      </c>
      <c r="E1675" s="3">
        <v>5540246175050</v>
      </c>
      <c r="F1675" s="3" t="str">
        <f>VLOOKUP(E1675,'Catégorie des articles'!$A$2:$E$163,4,FALSE)</f>
        <v>CREMERIE</v>
      </c>
      <c r="G1675" s="23">
        <v>44872</v>
      </c>
      <c r="H1675" s="9">
        <v>557</v>
      </c>
      <c r="I1675" s="25">
        <f>IFERROR(VLOOKUP(A1675,Réception!$A$2:$G$2159,7,FALSE),"0")</f>
        <v>557</v>
      </c>
      <c r="J1675">
        <f t="shared" si="52"/>
        <v>1</v>
      </c>
      <c r="K1675" s="31">
        <f t="shared" si="53"/>
        <v>1</v>
      </c>
    </row>
    <row r="1676" spans="1:11" ht="12" customHeight="1" x14ac:dyDescent="0.2">
      <c r="A1676" t="s">
        <v>1578</v>
      </c>
      <c r="B1676" s="17">
        <v>44866</v>
      </c>
      <c r="C1676" s="6" t="s">
        <v>174</v>
      </c>
      <c r="D1676" s="7">
        <v>143419332</v>
      </c>
      <c r="E1676" s="3">
        <v>5540246171933</v>
      </c>
      <c r="F1676" s="3" t="str">
        <f>VLOOKUP(E1676,'Catégorie des articles'!$A$2:$E$163,4,FALSE)</f>
        <v>CREMERIE</v>
      </c>
      <c r="G1676" s="22">
        <v>44868</v>
      </c>
      <c r="H1676" s="7">
        <v>1114</v>
      </c>
      <c r="I1676" s="25" t="str">
        <f>IFERROR(VLOOKUP(A1676,Réception!$A$2:$G$2159,7,FALSE),"0")</f>
        <v>0</v>
      </c>
      <c r="J1676">
        <f t="shared" si="52"/>
        <v>0</v>
      </c>
      <c r="K1676" s="31">
        <f t="shared" si="53"/>
        <v>0</v>
      </c>
    </row>
    <row r="1677" spans="1:11" ht="12" customHeight="1" x14ac:dyDescent="0.2">
      <c r="A1677" t="s">
        <v>1579</v>
      </c>
      <c r="B1677" s="17">
        <v>44866</v>
      </c>
      <c r="C1677" s="6" t="s">
        <v>174</v>
      </c>
      <c r="D1677" s="7">
        <v>143419332</v>
      </c>
      <c r="E1677" s="3">
        <v>5540246176295</v>
      </c>
      <c r="F1677" s="3" t="str">
        <f>VLOOKUP(E1677,'Catégorie des articles'!$A$2:$E$163,4,FALSE)</f>
        <v>CREMERIE</v>
      </c>
      <c r="G1677" s="22">
        <v>44868</v>
      </c>
      <c r="H1677" s="7">
        <v>7424</v>
      </c>
      <c r="I1677" s="25" t="str">
        <f>IFERROR(VLOOKUP(A1677,Réception!$A$2:$G$2159,7,FALSE),"0")</f>
        <v>0</v>
      </c>
      <c r="J1677">
        <f t="shared" si="52"/>
        <v>0</v>
      </c>
      <c r="K1677" s="31">
        <f t="shared" si="53"/>
        <v>0</v>
      </c>
    </row>
    <row r="1678" spans="1:11" ht="12" customHeight="1" x14ac:dyDescent="0.2">
      <c r="A1678" t="s">
        <v>1580</v>
      </c>
      <c r="B1678" s="18">
        <v>44866</v>
      </c>
      <c r="C1678" s="6" t="s">
        <v>174</v>
      </c>
      <c r="D1678" s="9">
        <v>143419332</v>
      </c>
      <c r="E1678" s="3">
        <v>5540246187987</v>
      </c>
      <c r="F1678" s="3" t="str">
        <f>VLOOKUP(E1678,'Catégorie des articles'!$A$2:$E$163,4,FALSE)</f>
        <v>CREMERIE</v>
      </c>
      <c r="G1678" s="23">
        <v>44868</v>
      </c>
      <c r="H1678" s="9">
        <v>4455</v>
      </c>
      <c r="I1678" s="25" t="str">
        <f>IFERROR(VLOOKUP(A1678,Réception!$A$2:$G$2159,7,FALSE),"0")</f>
        <v>0</v>
      </c>
      <c r="J1678">
        <f t="shared" si="52"/>
        <v>0</v>
      </c>
      <c r="K1678" s="31">
        <f t="shared" si="53"/>
        <v>0</v>
      </c>
    </row>
    <row r="1679" spans="1:11" ht="12" customHeight="1" x14ac:dyDescent="0.2">
      <c r="A1679" t="s">
        <v>1581</v>
      </c>
      <c r="B1679" s="17">
        <v>44866</v>
      </c>
      <c r="C1679" s="6" t="s">
        <v>174</v>
      </c>
      <c r="D1679" s="7">
        <v>143419332</v>
      </c>
      <c r="E1679" s="3">
        <v>5540246188200</v>
      </c>
      <c r="F1679" s="3" t="str">
        <f>VLOOKUP(E1679,'Catégorie des articles'!$A$2:$E$163,4,FALSE)</f>
        <v>CREMERIE</v>
      </c>
      <c r="G1679" s="22">
        <v>44868</v>
      </c>
      <c r="H1679" s="7">
        <v>1485</v>
      </c>
      <c r="I1679" s="25" t="str">
        <f>IFERROR(VLOOKUP(A1679,Réception!$A$2:$G$2159,7,FALSE),"0")</f>
        <v>0</v>
      </c>
      <c r="J1679">
        <f t="shared" si="52"/>
        <v>0</v>
      </c>
      <c r="K1679" s="31">
        <f t="shared" si="53"/>
        <v>0</v>
      </c>
    </row>
    <row r="1680" spans="1:11" ht="12" customHeight="1" x14ac:dyDescent="0.2">
      <c r="A1680" t="s">
        <v>1582</v>
      </c>
      <c r="B1680" s="18">
        <v>44866</v>
      </c>
      <c r="C1680" s="6" t="s">
        <v>174</v>
      </c>
      <c r="D1680" s="9">
        <v>143419333</v>
      </c>
      <c r="E1680" s="3">
        <v>5540246172978</v>
      </c>
      <c r="F1680" s="3" t="str">
        <f>VLOOKUP(E1680,'Catégorie des articles'!$A$2:$E$163,4,FALSE)</f>
        <v>CREMERIE</v>
      </c>
      <c r="G1680" s="23">
        <v>44868</v>
      </c>
      <c r="H1680" s="9">
        <v>836</v>
      </c>
      <c r="I1680" s="25" t="str">
        <f>IFERROR(VLOOKUP(A1680,Réception!$A$2:$G$2159,7,FALSE),"0")</f>
        <v>0</v>
      </c>
      <c r="J1680">
        <f t="shared" si="52"/>
        <v>0</v>
      </c>
      <c r="K1680" s="31">
        <f t="shared" si="53"/>
        <v>0</v>
      </c>
    </row>
    <row r="1681" spans="1:11" ht="12" customHeight="1" x14ac:dyDescent="0.2">
      <c r="A1681" t="s">
        <v>1583</v>
      </c>
      <c r="B1681" s="17">
        <v>44866</v>
      </c>
      <c r="C1681" s="6" t="s">
        <v>174</v>
      </c>
      <c r="D1681" s="7">
        <v>143419333</v>
      </c>
      <c r="E1681" s="3">
        <v>5540246174174</v>
      </c>
      <c r="F1681" s="3" t="str">
        <f>VLOOKUP(E1681,'Catégorie des articles'!$A$2:$E$163,4,FALSE)</f>
        <v>CREMERIE</v>
      </c>
      <c r="G1681" s="22">
        <v>44868</v>
      </c>
      <c r="H1681" s="7">
        <v>464</v>
      </c>
      <c r="I1681" s="25" t="str">
        <f>IFERROR(VLOOKUP(A1681,Réception!$A$2:$G$2159,7,FALSE),"0")</f>
        <v>0</v>
      </c>
      <c r="J1681">
        <f t="shared" si="52"/>
        <v>0</v>
      </c>
      <c r="K1681" s="31">
        <f t="shared" si="53"/>
        <v>0</v>
      </c>
    </row>
    <row r="1682" spans="1:11" ht="12" customHeight="1" x14ac:dyDescent="0.2">
      <c r="A1682" t="s">
        <v>1584</v>
      </c>
      <c r="B1682" s="17">
        <v>44866</v>
      </c>
      <c r="C1682" s="6" t="s">
        <v>174</v>
      </c>
      <c r="D1682" s="7">
        <v>143419333</v>
      </c>
      <c r="E1682" s="3">
        <v>5540246176699</v>
      </c>
      <c r="F1682" s="3" t="str">
        <f>VLOOKUP(E1682,'Catégorie des articles'!$A$2:$E$163,4,FALSE)</f>
        <v>CREMERIE</v>
      </c>
      <c r="G1682" s="22">
        <v>44868</v>
      </c>
      <c r="H1682" s="7">
        <v>4176</v>
      </c>
      <c r="I1682" s="25" t="str">
        <f>IFERROR(VLOOKUP(A1682,Réception!$A$2:$G$2159,7,FALSE),"0")</f>
        <v>0</v>
      </c>
      <c r="J1682">
        <f t="shared" si="52"/>
        <v>0</v>
      </c>
      <c r="K1682" s="31">
        <f t="shared" si="53"/>
        <v>0</v>
      </c>
    </row>
    <row r="1683" spans="1:11" ht="12" customHeight="1" x14ac:dyDescent="0.2">
      <c r="A1683" t="s">
        <v>1585</v>
      </c>
      <c r="B1683" s="18">
        <v>44866</v>
      </c>
      <c r="C1683" s="6" t="s">
        <v>174</v>
      </c>
      <c r="D1683" s="9">
        <v>143419333</v>
      </c>
      <c r="E1683" s="3">
        <v>5540246188175</v>
      </c>
      <c r="F1683" s="3" t="str">
        <f>VLOOKUP(E1683,'Catégorie des articles'!$A$2:$E$163,4,FALSE)</f>
        <v>CREMERIE</v>
      </c>
      <c r="G1683" s="23">
        <v>44868</v>
      </c>
      <c r="H1683" s="9">
        <v>232</v>
      </c>
      <c r="I1683" s="25" t="str">
        <f>IFERROR(VLOOKUP(A1683,Réception!$A$2:$G$2159,7,FALSE),"0")</f>
        <v>0</v>
      </c>
      <c r="J1683">
        <f t="shared" si="52"/>
        <v>0</v>
      </c>
      <c r="K1683" s="31">
        <f t="shared" si="53"/>
        <v>0</v>
      </c>
    </row>
    <row r="1684" spans="1:11" ht="12" customHeight="1" x14ac:dyDescent="0.2">
      <c r="A1684" t="s">
        <v>1586</v>
      </c>
      <c r="B1684" s="17">
        <v>44866</v>
      </c>
      <c r="C1684" s="6" t="s">
        <v>174</v>
      </c>
      <c r="D1684" s="7">
        <v>143419343</v>
      </c>
      <c r="E1684" s="3">
        <v>5540246174095</v>
      </c>
      <c r="F1684" s="3" t="str">
        <f>VLOOKUP(E1684,'Catégorie des articles'!$A$2:$E$163,4,FALSE)</f>
        <v>CREMERIE</v>
      </c>
      <c r="G1684" s="22">
        <v>44875</v>
      </c>
      <c r="H1684" s="7">
        <v>140</v>
      </c>
      <c r="I1684" s="25">
        <f>IFERROR(VLOOKUP(A1684,Réception!$A$2:$G$2159,7,FALSE),"0")</f>
        <v>140</v>
      </c>
      <c r="J1684">
        <f t="shared" si="52"/>
        <v>1</v>
      </c>
      <c r="K1684" s="31">
        <f t="shared" si="53"/>
        <v>1</v>
      </c>
    </row>
    <row r="1685" spans="1:11" ht="12" customHeight="1" x14ac:dyDescent="0.2">
      <c r="A1685" t="s">
        <v>1587</v>
      </c>
      <c r="B1685" s="18">
        <v>44866</v>
      </c>
      <c r="C1685" s="6" t="s">
        <v>174</v>
      </c>
      <c r="D1685" s="9">
        <v>143419343</v>
      </c>
      <c r="E1685" s="3">
        <v>5540246175047</v>
      </c>
      <c r="F1685" s="3" t="str">
        <f>VLOOKUP(E1685,'Catégorie des articles'!$A$2:$E$163,4,FALSE)</f>
        <v>CREMERIE</v>
      </c>
      <c r="G1685" s="23">
        <v>44875</v>
      </c>
      <c r="H1685" s="9">
        <v>279</v>
      </c>
      <c r="I1685" s="25">
        <f>IFERROR(VLOOKUP(A1685,Réception!$A$2:$G$2159,7,FALSE),"0")</f>
        <v>279</v>
      </c>
      <c r="J1685">
        <f t="shared" si="52"/>
        <v>1</v>
      </c>
      <c r="K1685" s="31">
        <f t="shared" si="53"/>
        <v>1</v>
      </c>
    </row>
    <row r="1686" spans="1:11" ht="12" customHeight="1" x14ac:dyDescent="0.2">
      <c r="A1686" t="s">
        <v>1588</v>
      </c>
      <c r="B1686" s="17">
        <v>44866</v>
      </c>
      <c r="C1686" s="6" t="s">
        <v>174</v>
      </c>
      <c r="D1686" s="7">
        <v>143419343</v>
      </c>
      <c r="E1686" s="3">
        <v>5540246175049</v>
      </c>
      <c r="F1686" s="3" t="str">
        <f>VLOOKUP(E1686,'Catégorie des articles'!$A$2:$E$163,4,FALSE)</f>
        <v>CREMERIE</v>
      </c>
      <c r="G1686" s="22">
        <v>44875</v>
      </c>
      <c r="H1686" s="7">
        <v>1114</v>
      </c>
      <c r="I1686" s="25">
        <f>IFERROR(VLOOKUP(A1686,Réception!$A$2:$G$2159,7,FALSE),"0")</f>
        <v>1114</v>
      </c>
      <c r="J1686">
        <f t="shared" si="52"/>
        <v>1</v>
      </c>
      <c r="K1686" s="31">
        <f t="shared" si="53"/>
        <v>1</v>
      </c>
    </row>
    <row r="1687" spans="1:11" ht="12" customHeight="1" x14ac:dyDescent="0.2">
      <c r="A1687" t="s">
        <v>1589</v>
      </c>
      <c r="B1687" s="18">
        <v>44866</v>
      </c>
      <c r="C1687" s="6" t="s">
        <v>174</v>
      </c>
      <c r="D1687" s="9">
        <v>143419343</v>
      </c>
      <c r="E1687" s="3">
        <v>5540246175050</v>
      </c>
      <c r="F1687" s="3" t="str">
        <f>VLOOKUP(E1687,'Catégorie des articles'!$A$2:$E$163,4,FALSE)</f>
        <v>CREMERIE</v>
      </c>
      <c r="G1687" s="23">
        <v>44875</v>
      </c>
      <c r="H1687" s="9">
        <v>418</v>
      </c>
      <c r="I1687" s="25">
        <f>IFERROR(VLOOKUP(A1687,Réception!$A$2:$G$2159,7,FALSE),"0")</f>
        <v>418</v>
      </c>
      <c r="J1687">
        <f t="shared" si="52"/>
        <v>1</v>
      </c>
      <c r="K1687" s="31">
        <f t="shared" si="53"/>
        <v>1</v>
      </c>
    </row>
    <row r="1688" spans="1:11" ht="12" customHeight="1" x14ac:dyDescent="0.2">
      <c r="A1688" t="s">
        <v>1590</v>
      </c>
      <c r="B1688" s="17">
        <v>44867</v>
      </c>
      <c r="C1688" s="6" t="s">
        <v>174</v>
      </c>
      <c r="D1688" s="7">
        <v>143419356</v>
      </c>
      <c r="E1688" s="3">
        <v>5540246171933</v>
      </c>
      <c r="F1688" s="3" t="str">
        <f>VLOOKUP(E1688,'Catégorie des articles'!$A$2:$E$163,4,FALSE)</f>
        <v>CREMERIE</v>
      </c>
      <c r="G1688" s="22">
        <v>44871</v>
      </c>
      <c r="H1688" s="7">
        <v>1671</v>
      </c>
      <c r="I1688" s="25">
        <f>IFERROR(VLOOKUP(A1688,Réception!$A$2:$G$2159,7,FALSE),"0")</f>
        <v>1671</v>
      </c>
      <c r="J1688">
        <f t="shared" si="52"/>
        <v>1</v>
      </c>
      <c r="K1688" s="31">
        <f t="shared" si="53"/>
        <v>1</v>
      </c>
    </row>
    <row r="1689" spans="1:11" ht="12" customHeight="1" x14ac:dyDescent="0.2">
      <c r="A1689" t="s">
        <v>1591</v>
      </c>
      <c r="B1689" s="18">
        <v>44867</v>
      </c>
      <c r="C1689" s="6" t="s">
        <v>174</v>
      </c>
      <c r="D1689" s="9">
        <v>143419356</v>
      </c>
      <c r="E1689" s="3">
        <v>5540246176295</v>
      </c>
      <c r="F1689" s="3" t="str">
        <f>VLOOKUP(E1689,'Catégorie des articles'!$A$2:$E$163,4,FALSE)</f>
        <v>CREMERIE</v>
      </c>
      <c r="G1689" s="23">
        <v>44871</v>
      </c>
      <c r="H1689" s="9">
        <v>5940</v>
      </c>
      <c r="I1689" s="25">
        <f>IFERROR(VLOOKUP(A1689,Réception!$A$2:$G$2159,7,FALSE),"0")</f>
        <v>5940</v>
      </c>
      <c r="J1689">
        <f t="shared" si="52"/>
        <v>1</v>
      </c>
      <c r="K1689" s="31">
        <f t="shared" si="53"/>
        <v>1</v>
      </c>
    </row>
    <row r="1690" spans="1:11" ht="12" customHeight="1" x14ac:dyDescent="0.2">
      <c r="A1690" t="s">
        <v>1592</v>
      </c>
      <c r="B1690" s="18">
        <v>44867</v>
      </c>
      <c r="C1690" s="6" t="s">
        <v>174</v>
      </c>
      <c r="D1690" s="9">
        <v>143419356</v>
      </c>
      <c r="E1690" s="3">
        <v>5540246187987</v>
      </c>
      <c r="F1690" s="3" t="str">
        <f>VLOOKUP(E1690,'Catégorie des articles'!$A$2:$E$163,4,FALSE)</f>
        <v>CREMERIE</v>
      </c>
      <c r="G1690" s="23">
        <v>44871</v>
      </c>
      <c r="H1690" s="9">
        <v>4455</v>
      </c>
      <c r="I1690" s="25">
        <f>IFERROR(VLOOKUP(A1690,Réception!$A$2:$G$2159,7,FALSE),"0")</f>
        <v>4455</v>
      </c>
      <c r="J1690">
        <f t="shared" si="52"/>
        <v>1</v>
      </c>
      <c r="K1690" s="31">
        <f t="shared" si="53"/>
        <v>1</v>
      </c>
    </row>
    <row r="1691" spans="1:11" ht="12" customHeight="1" x14ac:dyDescent="0.2">
      <c r="A1691" t="s">
        <v>1593</v>
      </c>
      <c r="B1691" s="17">
        <v>44867</v>
      </c>
      <c r="C1691" s="6" t="s">
        <v>174</v>
      </c>
      <c r="D1691" s="7">
        <v>143419356</v>
      </c>
      <c r="E1691" s="3">
        <v>5540246188200</v>
      </c>
      <c r="F1691" s="3" t="str">
        <f>VLOOKUP(E1691,'Catégorie des articles'!$A$2:$E$163,4,FALSE)</f>
        <v>CREMERIE</v>
      </c>
      <c r="G1691" s="22">
        <v>44871</v>
      </c>
      <c r="H1691" s="7">
        <v>2970</v>
      </c>
      <c r="I1691" s="25">
        <f>IFERROR(VLOOKUP(A1691,Réception!$A$2:$G$2159,7,FALSE),"0")</f>
        <v>2970</v>
      </c>
      <c r="J1691">
        <f t="shared" si="52"/>
        <v>1</v>
      </c>
      <c r="K1691" s="31">
        <f t="shared" si="53"/>
        <v>1</v>
      </c>
    </row>
    <row r="1692" spans="1:11" ht="12" customHeight="1" x14ac:dyDescent="0.2">
      <c r="A1692" t="s">
        <v>1594</v>
      </c>
      <c r="B1692" s="18">
        <v>44867</v>
      </c>
      <c r="C1692" s="6" t="s">
        <v>174</v>
      </c>
      <c r="D1692" s="9">
        <v>143419360</v>
      </c>
      <c r="E1692" s="3">
        <v>5540246174174</v>
      </c>
      <c r="F1692" s="3" t="str">
        <f>VLOOKUP(E1692,'Catégorie des articles'!$A$2:$E$163,4,FALSE)</f>
        <v>CREMERIE</v>
      </c>
      <c r="G1692" s="23">
        <v>44871</v>
      </c>
      <c r="H1692" s="9">
        <v>464</v>
      </c>
      <c r="I1692" s="25">
        <f>IFERROR(VLOOKUP(A1692,Réception!$A$2:$G$2159,7,FALSE),"0")</f>
        <v>464</v>
      </c>
      <c r="J1692">
        <f t="shared" si="52"/>
        <v>1</v>
      </c>
      <c r="K1692" s="31">
        <f t="shared" si="53"/>
        <v>1</v>
      </c>
    </row>
    <row r="1693" spans="1:11" ht="12" customHeight="1" x14ac:dyDescent="0.2">
      <c r="A1693" t="s">
        <v>1595</v>
      </c>
      <c r="B1693" s="17">
        <v>44867</v>
      </c>
      <c r="C1693" s="6" t="s">
        <v>174</v>
      </c>
      <c r="D1693" s="7">
        <v>143419360</v>
      </c>
      <c r="E1693" s="3">
        <v>5540246176699</v>
      </c>
      <c r="F1693" s="3" t="str">
        <f>VLOOKUP(E1693,'Catégorie des articles'!$A$2:$E$163,4,FALSE)</f>
        <v>CREMERIE</v>
      </c>
      <c r="G1693" s="22">
        <v>44871</v>
      </c>
      <c r="H1693" s="7">
        <v>8352</v>
      </c>
      <c r="I1693" s="25">
        <f>IFERROR(VLOOKUP(A1693,Réception!$A$2:$G$2159,7,FALSE),"0")</f>
        <v>8352</v>
      </c>
      <c r="J1693">
        <f t="shared" si="52"/>
        <v>1</v>
      </c>
      <c r="K1693" s="31">
        <f t="shared" si="53"/>
        <v>1</v>
      </c>
    </row>
    <row r="1694" spans="1:11" ht="12" customHeight="1" x14ac:dyDescent="0.2">
      <c r="A1694" t="s">
        <v>1596</v>
      </c>
      <c r="B1694" s="18">
        <v>44867</v>
      </c>
      <c r="C1694" s="6" t="s">
        <v>174</v>
      </c>
      <c r="D1694" s="9">
        <v>143419360</v>
      </c>
      <c r="E1694" s="3">
        <v>5540246192102</v>
      </c>
      <c r="F1694" s="3" t="str">
        <f>VLOOKUP(E1694,'Catégorie des articles'!$A$2:$E$163,4,FALSE)</f>
        <v>CREMERIE</v>
      </c>
      <c r="G1694" s="23">
        <v>44871</v>
      </c>
      <c r="H1694" s="9">
        <v>2005</v>
      </c>
      <c r="I1694" s="25">
        <f>IFERROR(VLOOKUP(A1694,Réception!$A$2:$G$2159,7,FALSE),"0")</f>
        <v>2005</v>
      </c>
      <c r="J1694">
        <f t="shared" si="52"/>
        <v>1</v>
      </c>
      <c r="K1694" s="31">
        <f t="shared" si="53"/>
        <v>1</v>
      </c>
    </row>
    <row r="1695" spans="1:11" ht="12" customHeight="1" x14ac:dyDescent="0.2">
      <c r="A1695" t="s">
        <v>1597</v>
      </c>
      <c r="B1695" s="17">
        <v>44867</v>
      </c>
      <c r="C1695" s="6" t="s">
        <v>174</v>
      </c>
      <c r="D1695" s="7">
        <v>143419365</v>
      </c>
      <c r="E1695" s="3">
        <v>5540246186325</v>
      </c>
      <c r="F1695" s="3" t="str">
        <f>VLOOKUP(E1695,'Catégorie des articles'!$A$2:$E$163,4,FALSE)</f>
        <v>CREMERIE</v>
      </c>
      <c r="G1695" s="22">
        <v>44872</v>
      </c>
      <c r="H1695" s="7">
        <v>140</v>
      </c>
      <c r="I1695" s="25">
        <f>IFERROR(VLOOKUP(A1695,Réception!$A$2:$G$2159,7,FALSE),"0")</f>
        <v>140</v>
      </c>
      <c r="J1695">
        <f t="shared" si="52"/>
        <v>1</v>
      </c>
      <c r="K1695" s="31">
        <f t="shared" si="53"/>
        <v>1</v>
      </c>
    </row>
    <row r="1696" spans="1:11" ht="12" customHeight="1" x14ac:dyDescent="0.2">
      <c r="A1696" t="s">
        <v>1598</v>
      </c>
      <c r="B1696" s="17">
        <v>44867</v>
      </c>
      <c r="C1696" s="6" t="s">
        <v>174</v>
      </c>
      <c r="D1696" s="7">
        <v>143419376</v>
      </c>
      <c r="E1696" s="3">
        <v>5540246196148</v>
      </c>
      <c r="F1696" s="3" t="str">
        <f>VLOOKUP(E1696,'Catégorie des articles'!$A$2:$E$163,4,FALSE)</f>
        <v>EMBALLAGES</v>
      </c>
      <c r="G1696" s="22">
        <v>44875</v>
      </c>
      <c r="H1696" s="7">
        <v>780</v>
      </c>
      <c r="I1696" s="25">
        <f>IFERROR(VLOOKUP(A1696,Réception!$A$2:$G$2159,7,FALSE),"0")</f>
        <v>780</v>
      </c>
      <c r="J1696">
        <f t="shared" si="52"/>
        <v>1</v>
      </c>
      <c r="K1696" s="31">
        <f t="shared" si="53"/>
        <v>1</v>
      </c>
    </row>
    <row r="1697" spans="1:11" ht="12" customHeight="1" x14ac:dyDescent="0.2">
      <c r="A1697" t="s">
        <v>1599</v>
      </c>
      <c r="B1697" s="17">
        <v>44868</v>
      </c>
      <c r="C1697" s="6" t="s">
        <v>174</v>
      </c>
      <c r="D1697" s="7">
        <v>143419407</v>
      </c>
      <c r="E1697" s="3">
        <v>5540246172669</v>
      </c>
      <c r="F1697" s="3" t="str">
        <f>VLOOKUP(E1697,'Catégorie des articles'!$A$2:$E$163,4,FALSE)</f>
        <v>CREMERIE</v>
      </c>
      <c r="G1697" s="22">
        <v>44872</v>
      </c>
      <c r="H1697" s="7">
        <v>279</v>
      </c>
      <c r="I1697" s="25">
        <f>IFERROR(VLOOKUP(A1697,Réception!$A$2:$G$2159,7,FALSE),"0")</f>
        <v>279</v>
      </c>
      <c r="J1697">
        <f t="shared" si="52"/>
        <v>1</v>
      </c>
      <c r="K1697" s="31">
        <f t="shared" si="53"/>
        <v>1</v>
      </c>
    </row>
    <row r="1698" spans="1:11" ht="12" customHeight="1" x14ac:dyDescent="0.2">
      <c r="A1698" t="s">
        <v>1600</v>
      </c>
      <c r="B1698" s="18">
        <v>44868</v>
      </c>
      <c r="C1698" s="6" t="s">
        <v>174</v>
      </c>
      <c r="D1698" s="9">
        <v>143419407</v>
      </c>
      <c r="E1698" s="3">
        <v>5540246174174</v>
      </c>
      <c r="F1698" s="3" t="str">
        <f>VLOOKUP(E1698,'Catégorie des articles'!$A$2:$E$163,4,FALSE)</f>
        <v>CREMERIE</v>
      </c>
      <c r="G1698" s="23">
        <v>44872</v>
      </c>
      <c r="H1698" s="9">
        <v>464</v>
      </c>
      <c r="I1698" s="25">
        <f>IFERROR(VLOOKUP(A1698,Réception!$A$2:$G$2159,7,FALSE),"0")</f>
        <v>464</v>
      </c>
      <c r="J1698">
        <f t="shared" si="52"/>
        <v>1</v>
      </c>
      <c r="K1698" s="31">
        <f t="shared" si="53"/>
        <v>1</v>
      </c>
    </row>
    <row r="1699" spans="1:11" ht="12" customHeight="1" x14ac:dyDescent="0.2">
      <c r="A1699" t="s">
        <v>1601</v>
      </c>
      <c r="B1699" s="18">
        <v>44868</v>
      </c>
      <c r="C1699" s="6" t="s">
        <v>174</v>
      </c>
      <c r="D1699" s="9">
        <v>143419409</v>
      </c>
      <c r="E1699" s="3">
        <v>5540246176294</v>
      </c>
      <c r="F1699" s="3" t="str">
        <f>VLOOKUP(E1699,'Catégorie des articles'!$A$2:$E$163,4,FALSE)</f>
        <v>CREMERIE</v>
      </c>
      <c r="G1699" s="23">
        <v>44872</v>
      </c>
      <c r="H1699" s="9">
        <v>1114</v>
      </c>
      <c r="I1699" s="25">
        <f>IFERROR(VLOOKUP(A1699,Réception!$A$2:$G$2159,7,FALSE),"0")</f>
        <v>1114</v>
      </c>
      <c r="J1699">
        <f t="shared" si="52"/>
        <v>1</v>
      </c>
      <c r="K1699" s="31">
        <f t="shared" si="53"/>
        <v>1</v>
      </c>
    </row>
    <row r="1700" spans="1:11" ht="12" customHeight="1" x14ac:dyDescent="0.2">
      <c r="A1700" t="s">
        <v>1602</v>
      </c>
      <c r="B1700" s="17">
        <v>44868</v>
      </c>
      <c r="C1700" s="6" t="s">
        <v>174</v>
      </c>
      <c r="D1700" s="7">
        <v>143419409</v>
      </c>
      <c r="E1700" s="3">
        <v>5540246176295</v>
      </c>
      <c r="F1700" s="3" t="str">
        <f>VLOOKUP(E1700,'Catégorie des articles'!$A$2:$E$163,4,FALSE)</f>
        <v>CREMERIE</v>
      </c>
      <c r="G1700" s="22">
        <v>44872</v>
      </c>
      <c r="H1700" s="7">
        <v>5940</v>
      </c>
      <c r="I1700" s="25">
        <f>IFERROR(VLOOKUP(A1700,Réception!$A$2:$G$2159,7,FALSE),"0")</f>
        <v>4752</v>
      </c>
      <c r="J1700">
        <f t="shared" si="52"/>
        <v>0.8</v>
      </c>
      <c r="K1700" s="31">
        <f t="shared" si="53"/>
        <v>0.8</v>
      </c>
    </row>
    <row r="1701" spans="1:11" ht="12" customHeight="1" x14ac:dyDescent="0.2">
      <c r="A1701" t="s">
        <v>1603</v>
      </c>
      <c r="B1701" s="17">
        <v>44868</v>
      </c>
      <c r="C1701" s="6" t="s">
        <v>174</v>
      </c>
      <c r="D1701" s="7">
        <v>143419418</v>
      </c>
      <c r="E1701" s="3">
        <v>5540246195241</v>
      </c>
      <c r="F1701" s="3" t="str">
        <f>VLOOKUP(E1701,'Catégorie des articles'!$A$2:$E$163,4,FALSE)</f>
        <v>MIX LEGUMES</v>
      </c>
      <c r="G1701" s="22">
        <v>44885</v>
      </c>
      <c r="H1701" s="7">
        <v>743</v>
      </c>
      <c r="I1701" s="25">
        <f>IFERROR(VLOOKUP(A1701,Réception!$A$2:$G$2159,7,FALSE),"0")</f>
        <v>743</v>
      </c>
      <c r="J1701">
        <f t="shared" si="52"/>
        <v>1</v>
      </c>
      <c r="K1701" s="31">
        <f t="shared" si="53"/>
        <v>1</v>
      </c>
    </row>
    <row r="1702" spans="1:11" ht="12" customHeight="1" x14ac:dyDescent="0.2">
      <c r="A1702" t="s">
        <v>1604</v>
      </c>
      <c r="B1702" s="18">
        <v>44868</v>
      </c>
      <c r="C1702" s="6" t="s">
        <v>174</v>
      </c>
      <c r="D1702" s="9">
        <v>143419418</v>
      </c>
      <c r="E1702" s="3">
        <v>5540246195242</v>
      </c>
      <c r="F1702" s="3" t="str">
        <f>VLOOKUP(E1702,'Catégorie des articles'!$A$2:$E$163,4,FALSE)</f>
        <v>MIX LEGUMES</v>
      </c>
      <c r="G1702" s="23">
        <v>44885</v>
      </c>
      <c r="H1702" s="9">
        <v>743</v>
      </c>
      <c r="I1702" s="25">
        <f>IFERROR(VLOOKUP(A1702,Réception!$A$2:$G$2159,7,FALSE),"0")</f>
        <v>743</v>
      </c>
      <c r="J1702">
        <f t="shared" si="52"/>
        <v>1</v>
      </c>
      <c r="K1702" s="31">
        <f t="shared" si="53"/>
        <v>1</v>
      </c>
    </row>
    <row r="1703" spans="1:11" ht="12" customHeight="1" x14ac:dyDescent="0.2">
      <c r="A1703" t="s">
        <v>1605</v>
      </c>
      <c r="B1703" s="18">
        <v>44868</v>
      </c>
      <c r="C1703" s="6" t="s">
        <v>174</v>
      </c>
      <c r="D1703" s="9">
        <v>143419428</v>
      </c>
      <c r="E1703" s="3">
        <v>5540246195653</v>
      </c>
      <c r="F1703" s="3" t="str">
        <f>VLOOKUP(E1703,'Catégorie des articles'!$A$2:$E$163,4,FALSE)</f>
        <v>EMBALLAGES</v>
      </c>
      <c r="G1703" s="23">
        <v>44894</v>
      </c>
      <c r="H1703" s="9">
        <v>446</v>
      </c>
      <c r="I1703" s="25">
        <f>IFERROR(VLOOKUP(A1703,Réception!$A$2:$G$2159,7,FALSE),"0")</f>
        <v>446</v>
      </c>
      <c r="J1703">
        <f t="shared" si="52"/>
        <v>1</v>
      </c>
      <c r="K1703" s="31">
        <f t="shared" si="53"/>
        <v>1</v>
      </c>
    </row>
    <row r="1704" spans="1:11" ht="12" customHeight="1" x14ac:dyDescent="0.2">
      <c r="A1704" t="s">
        <v>1606</v>
      </c>
      <c r="B1704" s="18">
        <v>44871</v>
      </c>
      <c r="C1704" s="6" t="s">
        <v>174</v>
      </c>
      <c r="D1704" s="9">
        <v>143429435</v>
      </c>
      <c r="E1704" s="3">
        <v>5540246172978</v>
      </c>
      <c r="F1704" s="3" t="str">
        <f>VLOOKUP(E1704,'Catégorie des articles'!$A$2:$E$163,4,FALSE)</f>
        <v>CREMERIE</v>
      </c>
      <c r="G1704" s="23">
        <v>44873</v>
      </c>
      <c r="H1704" s="9">
        <v>1671</v>
      </c>
      <c r="I1704" s="25">
        <f>IFERROR(VLOOKUP(A1704,Réception!$A$2:$G$2159,7,FALSE),"0")</f>
        <v>1671</v>
      </c>
      <c r="J1704">
        <f t="shared" si="52"/>
        <v>1</v>
      </c>
      <c r="K1704" s="31">
        <f t="shared" si="53"/>
        <v>1</v>
      </c>
    </row>
    <row r="1705" spans="1:11" ht="12" customHeight="1" x14ac:dyDescent="0.2">
      <c r="A1705" t="s">
        <v>1607</v>
      </c>
      <c r="B1705" s="18">
        <v>44871</v>
      </c>
      <c r="C1705" s="6" t="s">
        <v>174</v>
      </c>
      <c r="D1705" s="9">
        <v>143429435</v>
      </c>
      <c r="E1705" s="3">
        <v>5540246176699</v>
      </c>
      <c r="F1705" s="3" t="str">
        <f>VLOOKUP(E1705,'Catégorie des articles'!$A$2:$E$163,4,FALSE)</f>
        <v>CREMERIE</v>
      </c>
      <c r="G1705" s="23">
        <v>44873</v>
      </c>
      <c r="H1705" s="9">
        <v>8352</v>
      </c>
      <c r="I1705" s="25">
        <f>IFERROR(VLOOKUP(A1705,Réception!$A$2:$G$2159,7,FALSE),"0")</f>
        <v>8352</v>
      </c>
      <c r="J1705">
        <f t="shared" si="52"/>
        <v>1</v>
      </c>
      <c r="K1705" s="31">
        <f t="shared" si="53"/>
        <v>1</v>
      </c>
    </row>
    <row r="1706" spans="1:11" ht="12" customHeight="1" x14ac:dyDescent="0.2">
      <c r="A1706" t="s">
        <v>1608</v>
      </c>
      <c r="B1706" s="18">
        <v>44871</v>
      </c>
      <c r="C1706" s="6" t="s">
        <v>174</v>
      </c>
      <c r="D1706" s="9">
        <v>143429435</v>
      </c>
      <c r="E1706" s="3">
        <v>5540246188175</v>
      </c>
      <c r="F1706" s="3" t="str">
        <f>VLOOKUP(E1706,'Catégorie des articles'!$A$2:$E$163,4,FALSE)</f>
        <v>CREMERIE</v>
      </c>
      <c r="G1706" s="23">
        <v>44873</v>
      </c>
      <c r="H1706" s="9">
        <v>232</v>
      </c>
      <c r="I1706" s="25">
        <f>IFERROR(VLOOKUP(A1706,Réception!$A$2:$G$2159,7,FALSE),"0")</f>
        <v>232</v>
      </c>
      <c r="J1706">
        <f t="shared" si="52"/>
        <v>1</v>
      </c>
      <c r="K1706" s="31">
        <f t="shared" si="53"/>
        <v>1</v>
      </c>
    </row>
    <row r="1707" spans="1:11" ht="12" customHeight="1" x14ac:dyDescent="0.2">
      <c r="A1707" t="s">
        <v>1609</v>
      </c>
      <c r="B1707" s="17">
        <v>44871</v>
      </c>
      <c r="C1707" s="6" t="s">
        <v>174</v>
      </c>
      <c r="D1707" s="7">
        <v>143429436</v>
      </c>
      <c r="E1707" s="3">
        <v>5540246171933</v>
      </c>
      <c r="F1707" s="3" t="str">
        <f>VLOOKUP(E1707,'Catégorie des articles'!$A$2:$E$163,4,FALSE)</f>
        <v>CREMERIE</v>
      </c>
      <c r="G1707" s="22">
        <v>44873</v>
      </c>
      <c r="H1707" s="7">
        <v>557</v>
      </c>
      <c r="I1707" s="25">
        <f>IFERROR(VLOOKUP(A1707,Réception!$A$2:$G$2159,7,FALSE),"0")</f>
        <v>557</v>
      </c>
      <c r="J1707">
        <f t="shared" si="52"/>
        <v>1</v>
      </c>
      <c r="K1707" s="31">
        <f t="shared" si="53"/>
        <v>1</v>
      </c>
    </row>
    <row r="1708" spans="1:11" ht="12" customHeight="1" x14ac:dyDescent="0.2">
      <c r="A1708" t="s">
        <v>1610</v>
      </c>
      <c r="B1708" s="18">
        <v>44871</v>
      </c>
      <c r="C1708" s="6" t="s">
        <v>174</v>
      </c>
      <c r="D1708" s="9">
        <v>143429442</v>
      </c>
      <c r="E1708" s="3">
        <v>5540246181016</v>
      </c>
      <c r="F1708" s="3" t="str">
        <f>VLOOKUP(E1708,'Catégorie des articles'!$A$2:$E$163,4,FALSE)</f>
        <v>VOLAILLE</v>
      </c>
      <c r="G1708" s="23">
        <v>44881</v>
      </c>
      <c r="H1708" s="9">
        <v>14255</v>
      </c>
      <c r="I1708" s="25">
        <f>IFERROR(VLOOKUP(A1708,Réception!$A$2:$G$2159,7,FALSE),"0")</f>
        <v>14255</v>
      </c>
      <c r="J1708">
        <f t="shared" si="52"/>
        <v>1</v>
      </c>
      <c r="K1708" s="31">
        <f t="shared" si="53"/>
        <v>1</v>
      </c>
    </row>
    <row r="1709" spans="1:11" ht="12" customHeight="1" x14ac:dyDescent="0.2">
      <c r="A1709" t="s">
        <v>1611</v>
      </c>
      <c r="B1709" s="17">
        <v>44871</v>
      </c>
      <c r="C1709" s="6" t="s">
        <v>174</v>
      </c>
      <c r="D1709" s="7">
        <v>143429450</v>
      </c>
      <c r="E1709" s="3">
        <v>5540246195943</v>
      </c>
      <c r="F1709" s="3" t="str">
        <f>VLOOKUP(E1709,'Catégorie des articles'!$A$2:$E$163,4,FALSE)</f>
        <v>CREMERIE</v>
      </c>
      <c r="G1709" s="22">
        <v>44875</v>
      </c>
      <c r="H1709" s="7">
        <v>859</v>
      </c>
      <c r="I1709" s="25">
        <f>IFERROR(VLOOKUP(A1709,Réception!$A$2:$G$2159,7,FALSE),"0")</f>
        <v>859</v>
      </c>
      <c r="J1709">
        <f t="shared" si="52"/>
        <v>1</v>
      </c>
      <c r="K1709" s="31">
        <f t="shared" si="53"/>
        <v>1</v>
      </c>
    </row>
    <row r="1710" spans="1:11" ht="12" customHeight="1" x14ac:dyDescent="0.2">
      <c r="A1710" t="s">
        <v>1612</v>
      </c>
      <c r="B1710" s="17">
        <v>44871</v>
      </c>
      <c r="C1710" s="6" t="s">
        <v>174</v>
      </c>
      <c r="D1710" s="7">
        <v>143429456</v>
      </c>
      <c r="E1710" s="3">
        <v>5540246171759</v>
      </c>
      <c r="F1710" s="3" t="str">
        <f>VLOOKUP(E1710,'Catégorie des articles'!$A$2:$E$163,4,FALSE)</f>
        <v>MIX LEGUMES</v>
      </c>
      <c r="G1710" s="22">
        <v>44878</v>
      </c>
      <c r="H1710" s="7">
        <v>3341</v>
      </c>
      <c r="I1710" s="25">
        <f>IFERROR(VLOOKUP(A1710,Réception!$A$2:$G$2159,7,FALSE),"0")</f>
        <v>3341</v>
      </c>
      <c r="J1710">
        <f t="shared" si="52"/>
        <v>1</v>
      </c>
      <c r="K1710" s="31">
        <f t="shared" si="53"/>
        <v>1</v>
      </c>
    </row>
    <row r="1711" spans="1:11" ht="12" customHeight="1" x14ac:dyDescent="0.2">
      <c r="A1711" t="s">
        <v>1613</v>
      </c>
      <c r="B1711" s="18">
        <v>44871</v>
      </c>
      <c r="C1711" s="6" t="s">
        <v>174</v>
      </c>
      <c r="D1711" s="9">
        <v>143429456</v>
      </c>
      <c r="E1711" s="3">
        <v>5540246177133</v>
      </c>
      <c r="F1711" s="3" t="str">
        <f>VLOOKUP(E1711,'Catégorie des articles'!$A$2:$E$163,4,FALSE)</f>
        <v>MIX LEGUMES</v>
      </c>
      <c r="G1711" s="23">
        <v>44878</v>
      </c>
      <c r="H1711" s="9">
        <v>7239</v>
      </c>
      <c r="I1711" s="25">
        <f>IFERROR(VLOOKUP(A1711,Réception!$A$2:$G$2159,7,FALSE),"0")</f>
        <v>7239</v>
      </c>
      <c r="J1711">
        <f t="shared" si="52"/>
        <v>1</v>
      </c>
      <c r="K1711" s="31">
        <f t="shared" si="53"/>
        <v>1</v>
      </c>
    </row>
    <row r="1712" spans="1:11" ht="12" customHeight="1" x14ac:dyDescent="0.2">
      <c r="A1712" t="s">
        <v>1614</v>
      </c>
      <c r="B1712" s="17">
        <v>44871</v>
      </c>
      <c r="C1712" s="6" t="s">
        <v>174</v>
      </c>
      <c r="D1712" s="7">
        <v>143429456</v>
      </c>
      <c r="E1712" s="3">
        <v>5540246192518</v>
      </c>
      <c r="F1712" s="3" t="str">
        <f>VLOOKUP(E1712,'Catégorie des articles'!$A$2:$E$163,4,FALSE)</f>
        <v>MIX LEGUMES</v>
      </c>
      <c r="G1712" s="22">
        <v>44878</v>
      </c>
      <c r="H1712" s="7">
        <v>17540</v>
      </c>
      <c r="I1712" s="25">
        <f>IFERROR(VLOOKUP(A1712,Réception!$A$2:$G$2159,7,FALSE),"0")</f>
        <v>17540</v>
      </c>
      <c r="J1712">
        <f t="shared" si="52"/>
        <v>1</v>
      </c>
      <c r="K1712" s="31">
        <f t="shared" si="53"/>
        <v>1</v>
      </c>
    </row>
    <row r="1713" spans="1:11" ht="12" customHeight="1" x14ac:dyDescent="0.2">
      <c r="A1713" t="s">
        <v>1615</v>
      </c>
      <c r="B1713" s="17">
        <v>44872</v>
      </c>
      <c r="C1713" s="6" t="s">
        <v>174</v>
      </c>
      <c r="D1713" s="7">
        <v>143429464</v>
      </c>
      <c r="E1713" s="3">
        <v>5540246172539</v>
      </c>
      <c r="F1713" s="3" t="str">
        <f>VLOOKUP(E1713,'Catégorie des articles'!$A$2:$E$163,4,FALSE)</f>
        <v>CREMERIE</v>
      </c>
      <c r="G1713" s="22">
        <v>44874</v>
      </c>
      <c r="H1713" s="7">
        <v>47</v>
      </c>
      <c r="I1713" s="25">
        <f>IFERROR(VLOOKUP(A1713,Réception!$A$2:$G$2159,7,FALSE),"0")</f>
        <v>47</v>
      </c>
      <c r="J1713">
        <f t="shared" si="52"/>
        <v>1</v>
      </c>
      <c r="K1713" s="31">
        <f t="shared" si="53"/>
        <v>1</v>
      </c>
    </row>
    <row r="1714" spans="1:11" ht="12" customHeight="1" x14ac:dyDescent="0.2">
      <c r="A1714" t="s">
        <v>1616</v>
      </c>
      <c r="B1714" s="18">
        <v>44872</v>
      </c>
      <c r="C1714" s="6" t="s">
        <v>174</v>
      </c>
      <c r="D1714" s="9">
        <v>143429465</v>
      </c>
      <c r="E1714" s="3">
        <v>5540246176294</v>
      </c>
      <c r="F1714" s="3" t="str">
        <f>VLOOKUP(E1714,'Catégorie des articles'!$A$2:$E$163,4,FALSE)</f>
        <v>CREMERIE</v>
      </c>
      <c r="G1714" s="23">
        <v>44874</v>
      </c>
      <c r="H1714" s="9">
        <v>1114</v>
      </c>
      <c r="I1714" s="25">
        <f>IFERROR(VLOOKUP(A1714,Réception!$A$2:$G$2159,7,FALSE),"0")</f>
        <v>1114</v>
      </c>
      <c r="J1714">
        <f t="shared" si="52"/>
        <v>1</v>
      </c>
      <c r="K1714" s="31">
        <f t="shared" si="53"/>
        <v>1</v>
      </c>
    </row>
    <row r="1715" spans="1:11" ht="12" customHeight="1" x14ac:dyDescent="0.2">
      <c r="A1715" t="s">
        <v>1617</v>
      </c>
      <c r="B1715" s="17">
        <v>44872</v>
      </c>
      <c r="C1715" s="6" t="s">
        <v>174</v>
      </c>
      <c r="D1715" s="7">
        <v>143429465</v>
      </c>
      <c r="E1715" s="3">
        <v>5540246176295</v>
      </c>
      <c r="F1715" s="3" t="str">
        <f>VLOOKUP(E1715,'Catégorie des articles'!$A$2:$E$163,4,FALSE)</f>
        <v>CREMERIE</v>
      </c>
      <c r="G1715" s="22">
        <v>44874</v>
      </c>
      <c r="H1715" s="7">
        <v>4455</v>
      </c>
      <c r="I1715" s="25">
        <f>IFERROR(VLOOKUP(A1715,Réception!$A$2:$G$2159,7,FALSE),"0")</f>
        <v>4455</v>
      </c>
      <c r="J1715">
        <f t="shared" si="52"/>
        <v>1</v>
      </c>
      <c r="K1715" s="31">
        <f t="shared" si="53"/>
        <v>1</v>
      </c>
    </row>
    <row r="1716" spans="1:11" ht="12" customHeight="1" x14ac:dyDescent="0.2">
      <c r="A1716" t="s">
        <v>1618</v>
      </c>
      <c r="B1716" s="18">
        <v>44872</v>
      </c>
      <c r="C1716" s="6" t="s">
        <v>174</v>
      </c>
      <c r="D1716" s="9">
        <v>143429465</v>
      </c>
      <c r="E1716" s="3">
        <v>5540246187987</v>
      </c>
      <c r="F1716" s="3" t="str">
        <f>VLOOKUP(E1716,'Catégorie des articles'!$A$2:$E$163,4,FALSE)</f>
        <v>CREMERIE</v>
      </c>
      <c r="G1716" s="23">
        <v>44874</v>
      </c>
      <c r="H1716" s="9">
        <v>2228</v>
      </c>
      <c r="I1716" s="25">
        <f>IFERROR(VLOOKUP(A1716,Réception!$A$2:$G$2159,7,FALSE),"0")</f>
        <v>2228</v>
      </c>
      <c r="J1716">
        <f t="shared" si="52"/>
        <v>1</v>
      </c>
      <c r="K1716" s="31">
        <f t="shared" si="53"/>
        <v>1</v>
      </c>
    </row>
    <row r="1717" spans="1:11" ht="12" customHeight="1" x14ac:dyDescent="0.2">
      <c r="A1717" t="s">
        <v>1619</v>
      </c>
      <c r="B1717" s="17">
        <v>44872</v>
      </c>
      <c r="C1717" s="6" t="s">
        <v>174</v>
      </c>
      <c r="D1717" s="7">
        <v>143429471</v>
      </c>
      <c r="E1717" s="3">
        <v>5540246192907</v>
      </c>
      <c r="F1717" s="3" t="str">
        <f>VLOOKUP(E1717,'Catégorie des articles'!$A$2:$E$163,4,FALSE)</f>
        <v>VOLAILLE</v>
      </c>
      <c r="G1717" s="22">
        <v>44881</v>
      </c>
      <c r="H1717" s="7">
        <v>11136</v>
      </c>
      <c r="I1717" s="25" t="str">
        <f>IFERROR(VLOOKUP(A1717,Réception!$A$2:$G$2159,7,FALSE),"0")</f>
        <v>0</v>
      </c>
      <c r="J1717">
        <f t="shared" si="52"/>
        <v>0</v>
      </c>
      <c r="K1717" s="31">
        <f t="shared" si="53"/>
        <v>0</v>
      </c>
    </row>
    <row r="1718" spans="1:11" ht="12" customHeight="1" x14ac:dyDescent="0.2">
      <c r="A1718" t="s">
        <v>1620</v>
      </c>
      <c r="B1718" s="18">
        <v>44872</v>
      </c>
      <c r="C1718" s="6" t="s">
        <v>174</v>
      </c>
      <c r="D1718" s="9">
        <v>143429472</v>
      </c>
      <c r="E1718" s="3">
        <v>5540246192907</v>
      </c>
      <c r="F1718" s="3" t="str">
        <f>VLOOKUP(E1718,'Catégorie des articles'!$A$2:$E$163,4,FALSE)</f>
        <v>VOLAILLE</v>
      </c>
      <c r="G1718" s="23">
        <v>44887</v>
      </c>
      <c r="H1718" s="9">
        <v>11136</v>
      </c>
      <c r="I1718" s="25" t="str">
        <f>IFERROR(VLOOKUP(A1718,Réception!$A$2:$G$2159,7,FALSE),"0")</f>
        <v>0</v>
      </c>
      <c r="J1718">
        <f t="shared" si="52"/>
        <v>0</v>
      </c>
      <c r="K1718" s="31">
        <f t="shared" si="53"/>
        <v>0</v>
      </c>
    </row>
    <row r="1719" spans="1:11" ht="12" customHeight="1" x14ac:dyDescent="0.2">
      <c r="A1719" t="s">
        <v>1621</v>
      </c>
      <c r="B1719" s="17">
        <v>44872</v>
      </c>
      <c r="C1719" s="6" t="s">
        <v>174</v>
      </c>
      <c r="D1719" s="7">
        <v>143429475</v>
      </c>
      <c r="E1719" s="3">
        <v>5540246194632</v>
      </c>
      <c r="F1719" s="3" t="str">
        <f>VLOOKUP(E1719,'Catégorie des articles'!$A$2:$E$163,4,FALSE)</f>
        <v>BOULANGERIE</v>
      </c>
      <c r="G1719" s="22">
        <v>44879</v>
      </c>
      <c r="H1719" s="7">
        <v>1337</v>
      </c>
      <c r="I1719" s="25">
        <f>IFERROR(VLOOKUP(A1719,Réception!$A$2:$G$2159,7,FALSE),"0")</f>
        <v>836</v>
      </c>
      <c r="J1719">
        <f t="shared" si="52"/>
        <v>0.62528047868362002</v>
      </c>
      <c r="K1719" s="31">
        <f t="shared" si="53"/>
        <v>0.62528047868362002</v>
      </c>
    </row>
    <row r="1720" spans="1:11" ht="12" customHeight="1" x14ac:dyDescent="0.2">
      <c r="A1720" t="s">
        <v>1622</v>
      </c>
      <c r="B1720" s="18">
        <v>44872</v>
      </c>
      <c r="C1720" s="6" t="s">
        <v>174</v>
      </c>
      <c r="D1720" s="9">
        <v>143429475</v>
      </c>
      <c r="E1720" s="3">
        <v>5540246196046</v>
      </c>
      <c r="F1720" s="3" t="str">
        <f>VLOOKUP(E1720,'Catégorie des articles'!$A$2:$E$163,4,FALSE)</f>
        <v>BOULANGERIE</v>
      </c>
      <c r="G1720" s="23">
        <v>44879</v>
      </c>
      <c r="H1720" s="9">
        <v>335</v>
      </c>
      <c r="I1720" s="25">
        <f>IFERROR(VLOOKUP(A1720,Réception!$A$2:$G$2159,7,FALSE),"0")</f>
        <v>335</v>
      </c>
      <c r="J1720">
        <f t="shared" si="52"/>
        <v>1</v>
      </c>
      <c r="K1720" s="31">
        <f t="shared" si="53"/>
        <v>1</v>
      </c>
    </row>
    <row r="1721" spans="1:11" ht="12" customHeight="1" x14ac:dyDescent="0.2">
      <c r="A1721" t="s">
        <v>1623</v>
      </c>
      <c r="B1721" s="18">
        <v>44872</v>
      </c>
      <c r="C1721" s="6" t="s">
        <v>174</v>
      </c>
      <c r="D1721" s="9">
        <v>143429476</v>
      </c>
      <c r="E1721" s="3">
        <v>5540246194632</v>
      </c>
      <c r="F1721" s="3" t="str">
        <f>VLOOKUP(E1721,'Catégorie des articles'!$A$2:$E$163,4,FALSE)</f>
        <v>BOULANGERIE</v>
      </c>
      <c r="G1721" s="23">
        <v>44882</v>
      </c>
      <c r="H1721" s="9">
        <v>919</v>
      </c>
      <c r="I1721" s="25">
        <f>IFERROR(VLOOKUP(A1721,Réception!$A$2:$G$2159,7,FALSE),"0")</f>
        <v>919</v>
      </c>
      <c r="J1721">
        <f t="shared" si="52"/>
        <v>1</v>
      </c>
      <c r="K1721" s="31">
        <f t="shared" si="53"/>
        <v>1</v>
      </c>
    </row>
    <row r="1722" spans="1:11" ht="12" customHeight="1" x14ac:dyDescent="0.2">
      <c r="A1722" t="s">
        <v>1624</v>
      </c>
      <c r="B1722" s="17">
        <v>44872</v>
      </c>
      <c r="C1722" s="6" t="s">
        <v>174</v>
      </c>
      <c r="D1722" s="7">
        <v>143429476</v>
      </c>
      <c r="E1722" s="3">
        <v>5540246196046</v>
      </c>
      <c r="F1722" s="3" t="str">
        <f>VLOOKUP(E1722,'Catégorie des articles'!$A$2:$E$163,4,FALSE)</f>
        <v>BOULANGERIE</v>
      </c>
      <c r="G1722" s="22">
        <v>44882</v>
      </c>
      <c r="H1722" s="7">
        <v>335</v>
      </c>
      <c r="I1722" s="25">
        <f>IFERROR(VLOOKUP(A1722,Réception!$A$2:$G$2159,7,FALSE),"0")</f>
        <v>335</v>
      </c>
      <c r="J1722">
        <f t="shared" si="52"/>
        <v>1</v>
      </c>
      <c r="K1722" s="31">
        <f t="shared" si="53"/>
        <v>1</v>
      </c>
    </row>
    <row r="1723" spans="1:11" ht="12" customHeight="1" x14ac:dyDescent="0.2">
      <c r="A1723" t="s">
        <v>1625</v>
      </c>
      <c r="B1723" s="18">
        <v>44872</v>
      </c>
      <c r="C1723" s="6" t="s">
        <v>174</v>
      </c>
      <c r="D1723" s="9">
        <v>143429477</v>
      </c>
      <c r="E1723" s="3">
        <v>5540246191598</v>
      </c>
      <c r="F1723" s="3" t="str">
        <f>VLOOKUP(E1723,'Catégorie des articles'!$A$2:$E$163,4,FALSE)</f>
        <v>CREMERIE</v>
      </c>
      <c r="G1723" s="23">
        <v>44875</v>
      </c>
      <c r="H1723" s="9">
        <v>1601</v>
      </c>
      <c r="I1723" s="25">
        <f>IFERROR(VLOOKUP(A1723,Réception!$A$2:$G$2159,7,FALSE),"0")</f>
        <v>1601</v>
      </c>
      <c r="J1723">
        <f t="shared" si="52"/>
        <v>1</v>
      </c>
      <c r="K1723" s="31">
        <f t="shared" si="53"/>
        <v>1</v>
      </c>
    </row>
    <row r="1724" spans="1:11" ht="12" customHeight="1" x14ac:dyDescent="0.2">
      <c r="A1724" t="s">
        <v>1626</v>
      </c>
      <c r="B1724" s="17">
        <v>44872</v>
      </c>
      <c r="C1724" s="6" t="s">
        <v>174</v>
      </c>
      <c r="D1724" s="7">
        <v>143429478</v>
      </c>
      <c r="E1724" s="3">
        <v>5540246170256</v>
      </c>
      <c r="F1724" s="3" t="str">
        <f>VLOOKUP(E1724,'Catégorie des articles'!$A$2:$E$163,4,FALSE)</f>
        <v>BOULANGERIE</v>
      </c>
      <c r="G1724" s="22">
        <v>44880</v>
      </c>
      <c r="H1724" s="7">
        <v>3174</v>
      </c>
      <c r="I1724" s="25">
        <f>IFERROR(VLOOKUP(A1724,Réception!$A$2:$G$2159,7,FALSE),"0")</f>
        <v>2998</v>
      </c>
      <c r="J1724">
        <f t="shared" si="52"/>
        <v>0.94454946439823562</v>
      </c>
      <c r="K1724" s="31">
        <f t="shared" si="53"/>
        <v>0.94454946439823562</v>
      </c>
    </row>
    <row r="1725" spans="1:11" ht="12" customHeight="1" x14ac:dyDescent="0.2">
      <c r="A1725" t="s">
        <v>1627</v>
      </c>
      <c r="B1725" s="18">
        <v>44872</v>
      </c>
      <c r="C1725" s="6" t="s">
        <v>174</v>
      </c>
      <c r="D1725" s="9">
        <v>143429478</v>
      </c>
      <c r="E1725" s="3">
        <v>5540246171888</v>
      </c>
      <c r="F1725" s="3" t="str">
        <f>VLOOKUP(E1725,'Catégorie des articles'!$A$2:$E$163,4,FALSE)</f>
        <v>BOULANGERIE</v>
      </c>
      <c r="G1725" s="23">
        <v>44880</v>
      </c>
      <c r="H1725" s="9">
        <v>520</v>
      </c>
      <c r="I1725" s="25">
        <f>IFERROR(VLOOKUP(A1725,Réception!$A$2:$G$2159,7,FALSE),"0")</f>
        <v>650</v>
      </c>
      <c r="J1725">
        <f t="shared" si="52"/>
        <v>1.25</v>
      </c>
      <c r="K1725" s="31">
        <f t="shared" si="53"/>
        <v>1.25</v>
      </c>
    </row>
    <row r="1726" spans="1:11" ht="12" customHeight="1" x14ac:dyDescent="0.2">
      <c r="A1726" t="s">
        <v>1628</v>
      </c>
      <c r="B1726" s="17">
        <v>44872</v>
      </c>
      <c r="C1726" s="6" t="s">
        <v>174</v>
      </c>
      <c r="D1726" s="7">
        <v>143429479</v>
      </c>
      <c r="E1726" s="3">
        <v>5540246170256</v>
      </c>
      <c r="F1726" s="3" t="str">
        <f>VLOOKUP(E1726,'Catégorie des articles'!$A$2:$E$163,4,FALSE)</f>
        <v>BOULANGERIE</v>
      </c>
      <c r="G1726" s="22">
        <v>44887</v>
      </c>
      <c r="H1726" s="7">
        <v>3174</v>
      </c>
      <c r="I1726" s="25">
        <f>IFERROR(VLOOKUP(A1726,Réception!$A$2:$G$2159,7,FALSE),"0")</f>
        <v>3174</v>
      </c>
      <c r="J1726">
        <f t="shared" si="52"/>
        <v>1</v>
      </c>
      <c r="K1726" s="31">
        <f t="shared" si="53"/>
        <v>1</v>
      </c>
    </row>
    <row r="1727" spans="1:11" ht="12" customHeight="1" x14ac:dyDescent="0.2">
      <c r="A1727" t="s">
        <v>1629</v>
      </c>
      <c r="B1727" s="18">
        <v>44872</v>
      </c>
      <c r="C1727" s="6" t="s">
        <v>174</v>
      </c>
      <c r="D1727" s="9">
        <v>143429479</v>
      </c>
      <c r="E1727" s="3">
        <v>5540246171888</v>
      </c>
      <c r="F1727" s="3" t="str">
        <f>VLOOKUP(E1727,'Catégorie des articles'!$A$2:$E$163,4,FALSE)</f>
        <v>BOULANGERIE</v>
      </c>
      <c r="G1727" s="23">
        <v>44887</v>
      </c>
      <c r="H1727" s="9">
        <v>520</v>
      </c>
      <c r="I1727" s="25">
        <f>IFERROR(VLOOKUP(A1727,Réception!$A$2:$G$2159,7,FALSE),"0")</f>
        <v>520</v>
      </c>
      <c r="J1727">
        <f t="shared" si="52"/>
        <v>1</v>
      </c>
      <c r="K1727" s="31">
        <f t="shared" si="53"/>
        <v>1</v>
      </c>
    </row>
    <row r="1728" spans="1:11" ht="12" customHeight="1" x14ac:dyDescent="0.2">
      <c r="A1728" t="s">
        <v>1630</v>
      </c>
      <c r="B1728" s="17">
        <v>44872</v>
      </c>
      <c r="C1728" s="6" t="s">
        <v>174</v>
      </c>
      <c r="D1728" s="7">
        <v>143429480</v>
      </c>
      <c r="E1728" s="3">
        <v>5540246173472</v>
      </c>
      <c r="F1728" s="3" t="str">
        <f>VLOOKUP(E1728,'Catégorie des articles'!$A$2:$E$163,4,FALSE)</f>
        <v>CREMERIE</v>
      </c>
      <c r="G1728" s="22">
        <v>44879</v>
      </c>
      <c r="H1728" s="7">
        <v>279</v>
      </c>
      <c r="I1728" s="25">
        <f>IFERROR(VLOOKUP(A1728,Réception!$A$2:$G$2159,7,FALSE),"0")</f>
        <v>279</v>
      </c>
      <c r="J1728">
        <f t="shared" si="52"/>
        <v>1</v>
      </c>
      <c r="K1728" s="31">
        <f t="shared" si="53"/>
        <v>1</v>
      </c>
    </row>
    <row r="1729" spans="1:11" ht="12" customHeight="1" x14ac:dyDescent="0.2">
      <c r="A1729" t="s">
        <v>1631</v>
      </c>
      <c r="B1729" s="18">
        <v>44872</v>
      </c>
      <c r="C1729" s="6" t="s">
        <v>174</v>
      </c>
      <c r="D1729" s="9">
        <v>143429480</v>
      </c>
      <c r="E1729" s="3">
        <v>5540246175049</v>
      </c>
      <c r="F1729" s="3" t="str">
        <f>VLOOKUP(E1729,'Catégorie des articles'!$A$2:$E$163,4,FALSE)</f>
        <v>CREMERIE</v>
      </c>
      <c r="G1729" s="23">
        <v>44879</v>
      </c>
      <c r="H1729" s="9">
        <v>836</v>
      </c>
      <c r="I1729" s="25">
        <f>IFERROR(VLOOKUP(A1729,Réception!$A$2:$G$2159,7,FALSE),"0")</f>
        <v>836</v>
      </c>
      <c r="J1729">
        <f t="shared" si="52"/>
        <v>1</v>
      </c>
      <c r="K1729" s="31">
        <f t="shared" si="53"/>
        <v>1</v>
      </c>
    </row>
    <row r="1730" spans="1:11" ht="12" customHeight="1" x14ac:dyDescent="0.2">
      <c r="A1730" t="s">
        <v>1632</v>
      </c>
      <c r="B1730" s="17">
        <v>44872</v>
      </c>
      <c r="C1730" s="6" t="s">
        <v>174</v>
      </c>
      <c r="D1730" s="7">
        <v>143429480</v>
      </c>
      <c r="E1730" s="3">
        <v>5540246175050</v>
      </c>
      <c r="F1730" s="3" t="str">
        <f>VLOOKUP(E1730,'Catégorie des articles'!$A$2:$E$163,4,FALSE)</f>
        <v>CREMERIE</v>
      </c>
      <c r="G1730" s="22">
        <v>44879</v>
      </c>
      <c r="H1730" s="7">
        <v>836</v>
      </c>
      <c r="I1730" s="25">
        <f>IFERROR(VLOOKUP(A1730,Réception!$A$2:$G$2159,7,FALSE),"0")</f>
        <v>836</v>
      </c>
      <c r="J1730">
        <f t="shared" si="52"/>
        <v>1</v>
      </c>
      <c r="K1730" s="31">
        <f t="shared" si="53"/>
        <v>1</v>
      </c>
    </row>
    <row r="1731" spans="1:11" ht="12" customHeight="1" x14ac:dyDescent="0.2">
      <c r="A1731" t="s">
        <v>2400</v>
      </c>
      <c r="B1731" s="17">
        <v>44872</v>
      </c>
      <c r="C1731" s="6" t="s">
        <v>175</v>
      </c>
      <c r="D1731" s="7">
        <v>143429483</v>
      </c>
      <c r="E1731" s="3">
        <v>5540246195999</v>
      </c>
      <c r="F1731" s="3" t="str">
        <f>VLOOKUP(E1731,'Catégorie des articles'!$A$2:$E$163,4,FALSE)</f>
        <v>MIX LEGUMES</v>
      </c>
      <c r="G1731" s="22">
        <v>44907</v>
      </c>
      <c r="H1731" s="7">
        <v>7517</v>
      </c>
      <c r="I1731" s="25">
        <f>IFERROR(VLOOKUP(A1731,Réception!$A$2:$G$2159,7,FALSE),"0")</f>
        <v>7517</v>
      </c>
      <c r="J1731">
        <f t="shared" ref="J1731:J1794" si="54">I1731/H1731</f>
        <v>1</v>
      </c>
      <c r="K1731" s="31">
        <f t="shared" ref="K1731:K1794" si="55">J1731</f>
        <v>1</v>
      </c>
    </row>
    <row r="1732" spans="1:11" ht="12" customHeight="1" x14ac:dyDescent="0.2">
      <c r="A1732" t="s">
        <v>1633</v>
      </c>
      <c r="B1732" s="17">
        <v>44872</v>
      </c>
      <c r="C1732" s="6" t="s">
        <v>174</v>
      </c>
      <c r="D1732" s="7">
        <v>143429490</v>
      </c>
      <c r="E1732" s="3">
        <v>5540246177133</v>
      </c>
      <c r="F1732" s="3" t="str">
        <f>VLOOKUP(E1732,'Catégorie des articles'!$A$2:$E$163,4,FALSE)</f>
        <v>MIX LEGUMES</v>
      </c>
      <c r="G1732" s="22">
        <v>44881</v>
      </c>
      <c r="H1732" s="7">
        <v>3898</v>
      </c>
      <c r="I1732" s="25">
        <f>IFERROR(VLOOKUP(A1732,Réception!$A$2:$G$2159,7,FALSE),"0")</f>
        <v>3898</v>
      </c>
      <c r="J1732">
        <f t="shared" si="54"/>
        <v>1</v>
      </c>
      <c r="K1732" s="31">
        <f t="shared" si="55"/>
        <v>1</v>
      </c>
    </row>
    <row r="1733" spans="1:11" ht="12" customHeight="1" x14ac:dyDescent="0.2">
      <c r="A1733" t="s">
        <v>1634</v>
      </c>
      <c r="B1733" s="18">
        <v>44872</v>
      </c>
      <c r="C1733" s="6" t="s">
        <v>174</v>
      </c>
      <c r="D1733" s="9">
        <v>143429490</v>
      </c>
      <c r="E1733" s="3">
        <v>5540246192148</v>
      </c>
      <c r="F1733" s="3" t="str">
        <f>VLOOKUP(E1733,'Catégorie des articles'!$A$2:$E$163,4,FALSE)</f>
        <v>MIX LEGUMES</v>
      </c>
      <c r="G1733" s="23">
        <v>44881</v>
      </c>
      <c r="H1733" s="9">
        <v>22272</v>
      </c>
      <c r="I1733" s="25">
        <f>IFERROR(VLOOKUP(A1733,Réception!$A$2:$G$2159,7,FALSE),"0")</f>
        <v>22272</v>
      </c>
      <c r="J1733">
        <f t="shared" si="54"/>
        <v>1</v>
      </c>
      <c r="K1733" s="31">
        <f t="shared" si="55"/>
        <v>1</v>
      </c>
    </row>
    <row r="1734" spans="1:11" ht="12" customHeight="1" x14ac:dyDescent="0.2">
      <c r="A1734" t="s">
        <v>1635</v>
      </c>
      <c r="B1734" s="17">
        <v>44872</v>
      </c>
      <c r="C1734" s="6" t="s">
        <v>174</v>
      </c>
      <c r="D1734" s="7">
        <v>143429490</v>
      </c>
      <c r="E1734" s="3">
        <v>5540246192518</v>
      </c>
      <c r="F1734" s="3" t="str">
        <f>VLOOKUP(E1734,'Catégorie des articles'!$A$2:$E$163,4,FALSE)</f>
        <v>MIX LEGUMES</v>
      </c>
      <c r="G1734" s="22">
        <v>44881</v>
      </c>
      <c r="H1734" s="7">
        <v>4385</v>
      </c>
      <c r="I1734" s="25">
        <f>IFERROR(VLOOKUP(A1734,Réception!$A$2:$G$2159,7,FALSE),"0")</f>
        <v>4385</v>
      </c>
      <c r="J1734">
        <f t="shared" si="54"/>
        <v>1</v>
      </c>
      <c r="K1734" s="31">
        <f t="shared" si="55"/>
        <v>1</v>
      </c>
    </row>
    <row r="1735" spans="1:11" ht="12" customHeight="1" x14ac:dyDescent="0.2">
      <c r="A1735" t="s">
        <v>1636</v>
      </c>
      <c r="B1735" s="17">
        <v>44873</v>
      </c>
      <c r="C1735" s="6" t="s">
        <v>174</v>
      </c>
      <c r="D1735" s="7">
        <v>143429508</v>
      </c>
      <c r="E1735" s="3">
        <v>5540246176294</v>
      </c>
      <c r="F1735" s="3" t="str">
        <f>VLOOKUP(E1735,'Catégorie des articles'!$A$2:$E$163,4,FALSE)</f>
        <v>CREMERIE</v>
      </c>
      <c r="G1735" s="22">
        <v>44875</v>
      </c>
      <c r="H1735" s="7">
        <v>1114</v>
      </c>
      <c r="I1735" s="25">
        <f>IFERROR(VLOOKUP(A1735,Réception!$A$2:$G$2159,7,FALSE),"0")</f>
        <v>1114</v>
      </c>
      <c r="J1735">
        <f t="shared" si="54"/>
        <v>1</v>
      </c>
      <c r="K1735" s="31">
        <f t="shared" si="55"/>
        <v>1</v>
      </c>
    </row>
    <row r="1736" spans="1:11" ht="12" customHeight="1" x14ac:dyDescent="0.2">
      <c r="A1736" t="s">
        <v>1637</v>
      </c>
      <c r="B1736" s="18">
        <v>44873</v>
      </c>
      <c r="C1736" s="6" t="s">
        <v>174</v>
      </c>
      <c r="D1736" s="9">
        <v>143429508</v>
      </c>
      <c r="E1736" s="3">
        <v>5540246176295</v>
      </c>
      <c r="F1736" s="3" t="str">
        <f>VLOOKUP(E1736,'Catégorie des articles'!$A$2:$E$163,4,FALSE)</f>
        <v>CREMERIE</v>
      </c>
      <c r="G1736" s="23">
        <v>44875</v>
      </c>
      <c r="H1736" s="9">
        <v>7424</v>
      </c>
      <c r="I1736" s="25">
        <f>IFERROR(VLOOKUP(A1736,Réception!$A$2:$G$2159,7,FALSE),"0")</f>
        <v>7424</v>
      </c>
      <c r="J1736">
        <f t="shared" si="54"/>
        <v>1</v>
      </c>
      <c r="K1736" s="31">
        <f t="shared" si="55"/>
        <v>1</v>
      </c>
    </row>
    <row r="1737" spans="1:11" ht="12" customHeight="1" x14ac:dyDescent="0.2">
      <c r="A1737" t="s">
        <v>1638</v>
      </c>
      <c r="B1737" s="18">
        <v>44873</v>
      </c>
      <c r="C1737" s="6" t="s">
        <v>174</v>
      </c>
      <c r="D1737" s="9">
        <v>143429508</v>
      </c>
      <c r="E1737" s="3">
        <v>5540246187987</v>
      </c>
      <c r="F1737" s="3" t="str">
        <f>VLOOKUP(E1737,'Catégorie des articles'!$A$2:$E$163,4,FALSE)</f>
        <v>CREMERIE</v>
      </c>
      <c r="G1737" s="23">
        <v>44875</v>
      </c>
      <c r="H1737" s="9">
        <v>4455</v>
      </c>
      <c r="I1737" s="25">
        <f>IFERROR(VLOOKUP(A1737,Réception!$A$2:$G$2159,7,FALSE),"0")</f>
        <v>4455</v>
      </c>
      <c r="J1737">
        <f t="shared" si="54"/>
        <v>1</v>
      </c>
      <c r="K1737" s="31">
        <f t="shared" si="55"/>
        <v>1</v>
      </c>
    </row>
    <row r="1738" spans="1:11" ht="12" customHeight="1" x14ac:dyDescent="0.2">
      <c r="A1738" t="s">
        <v>1639</v>
      </c>
      <c r="B1738" s="18">
        <v>44873</v>
      </c>
      <c r="C1738" s="6" t="s">
        <v>174</v>
      </c>
      <c r="D1738" s="9">
        <v>143429509</v>
      </c>
      <c r="E1738" s="3">
        <v>5540246172978</v>
      </c>
      <c r="F1738" s="3" t="str">
        <f>VLOOKUP(E1738,'Catégorie des articles'!$A$2:$E$163,4,FALSE)</f>
        <v>CREMERIE</v>
      </c>
      <c r="G1738" s="23">
        <v>44875</v>
      </c>
      <c r="H1738" s="9">
        <v>1671</v>
      </c>
      <c r="I1738" s="25">
        <f>IFERROR(VLOOKUP(A1738,Réception!$A$2:$G$2159,7,FALSE),"0")</f>
        <v>1671</v>
      </c>
      <c r="J1738">
        <f t="shared" si="54"/>
        <v>1</v>
      </c>
      <c r="K1738" s="31">
        <f t="shared" si="55"/>
        <v>1</v>
      </c>
    </row>
    <row r="1739" spans="1:11" ht="12" customHeight="1" x14ac:dyDescent="0.2">
      <c r="A1739" t="s">
        <v>1640</v>
      </c>
      <c r="B1739" s="18">
        <v>44873</v>
      </c>
      <c r="C1739" s="6" t="s">
        <v>174</v>
      </c>
      <c r="D1739" s="9">
        <v>143429509</v>
      </c>
      <c r="E1739" s="3">
        <v>5540246188175</v>
      </c>
      <c r="F1739" s="3" t="str">
        <f>VLOOKUP(E1739,'Catégorie des articles'!$A$2:$E$163,4,FALSE)</f>
        <v>CREMERIE</v>
      </c>
      <c r="G1739" s="23">
        <v>44875</v>
      </c>
      <c r="H1739" s="9">
        <v>232</v>
      </c>
      <c r="I1739" s="25">
        <f>IFERROR(VLOOKUP(A1739,Réception!$A$2:$G$2159,7,FALSE),"0")</f>
        <v>232</v>
      </c>
      <c r="J1739">
        <f t="shared" si="54"/>
        <v>1</v>
      </c>
      <c r="K1739" s="31">
        <f t="shared" si="55"/>
        <v>1</v>
      </c>
    </row>
    <row r="1740" spans="1:11" ht="12" customHeight="1" x14ac:dyDescent="0.2">
      <c r="A1740" t="s">
        <v>1641</v>
      </c>
      <c r="B1740" s="17">
        <v>44874</v>
      </c>
      <c r="C1740" s="6" t="s">
        <v>174</v>
      </c>
      <c r="D1740" s="7">
        <v>143429538</v>
      </c>
      <c r="E1740" s="3">
        <v>5540246172978</v>
      </c>
      <c r="F1740" s="3" t="str">
        <f>VLOOKUP(E1740,'Catégorie des articles'!$A$2:$E$163,4,FALSE)</f>
        <v>CREMERIE</v>
      </c>
      <c r="G1740" s="22">
        <v>44878</v>
      </c>
      <c r="H1740" s="7">
        <v>836</v>
      </c>
      <c r="I1740" s="25">
        <f>IFERROR(VLOOKUP(A1740,Réception!$A$2:$G$2159,7,FALSE),"0")</f>
        <v>836</v>
      </c>
      <c r="J1740">
        <f t="shared" si="54"/>
        <v>1</v>
      </c>
      <c r="K1740" s="31">
        <f t="shared" si="55"/>
        <v>1</v>
      </c>
    </row>
    <row r="1741" spans="1:11" ht="12" customHeight="1" x14ac:dyDescent="0.2">
      <c r="A1741" t="s">
        <v>1642</v>
      </c>
      <c r="B1741" s="17">
        <v>44874</v>
      </c>
      <c r="C1741" s="6" t="s">
        <v>174</v>
      </c>
      <c r="D1741" s="7">
        <v>143429538</v>
      </c>
      <c r="E1741" s="3">
        <v>5540246176699</v>
      </c>
      <c r="F1741" s="3" t="str">
        <f>VLOOKUP(E1741,'Catégorie des articles'!$A$2:$E$163,4,FALSE)</f>
        <v>CREMERIE</v>
      </c>
      <c r="G1741" s="22">
        <v>44878</v>
      </c>
      <c r="H1741" s="7">
        <v>4176</v>
      </c>
      <c r="I1741" s="25">
        <f>IFERROR(VLOOKUP(A1741,Réception!$A$2:$G$2159,7,FALSE),"0")</f>
        <v>4176</v>
      </c>
      <c r="J1741">
        <f t="shared" si="54"/>
        <v>1</v>
      </c>
      <c r="K1741" s="31">
        <f t="shared" si="55"/>
        <v>1</v>
      </c>
    </row>
    <row r="1742" spans="1:11" ht="12" customHeight="1" x14ac:dyDescent="0.2">
      <c r="A1742" t="s">
        <v>1643</v>
      </c>
      <c r="B1742" s="18">
        <v>44874</v>
      </c>
      <c r="C1742" s="6" t="s">
        <v>174</v>
      </c>
      <c r="D1742" s="9">
        <v>143429538</v>
      </c>
      <c r="E1742" s="3">
        <v>5540246192102</v>
      </c>
      <c r="F1742" s="3" t="str">
        <f>VLOOKUP(E1742,'Catégorie des articles'!$A$2:$E$163,4,FALSE)</f>
        <v>CREMERIE</v>
      </c>
      <c r="G1742" s="23">
        <v>44878</v>
      </c>
      <c r="H1742" s="9">
        <v>4009</v>
      </c>
      <c r="I1742" s="25">
        <f>IFERROR(VLOOKUP(A1742,Réception!$A$2:$G$2159,7,FALSE),"0")</f>
        <v>4009</v>
      </c>
      <c r="J1742">
        <f t="shared" si="54"/>
        <v>1</v>
      </c>
      <c r="K1742" s="31">
        <f t="shared" si="55"/>
        <v>1</v>
      </c>
    </row>
    <row r="1743" spans="1:11" ht="12" customHeight="1" x14ac:dyDescent="0.2">
      <c r="A1743" t="s">
        <v>1644</v>
      </c>
      <c r="B1743" s="17">
        <v>44874</v>
      </c>
      <c r="C1743" s="6" t="s">
        <v>174</v>
      </c>
      <c r="D1743" s="7">
        <v>143429539</v>
      </c>
      <c r="E1743" s="3">
        <v>5540246187987</v>
      </c>
      <c r="F1743" s="3" t="str">
        <f>VLOOKUP(E1743,'Catégorie des articles'!$A$2:$E$163,4,FALSE)</f>
        <v>CREMERIE</v>
      </c>
      <c r="G1743" s="22">
        <v>44878</v>
      </c>
      <c r="H1743" s="7">
        <v>6682</v>
      </c>
      <c r="I1743" s="25">
        <f>IFERROR(VLOOKUP(A1743,Réception!$A$2:$G$2159,7,FALSE),"0")</f>
        <v>6682</v>
      </c>
      <c r="J1743">
        <f t="shared" si="54"/>
        <v>1</v>
      </c>
      <c r="K1743" s="31">
        <f t="shared" si="55"/>
        <v>1</v>
      </c>
    </row>
    <row r="1744" spans="1:11" ht="12" customHeight="1" x14ac:dyDescent="0.2">
      <c r="A1744" t="s">
        <v>1645</v>
      </c>
      <c r="B1744" s="18">
        <v>44874</v>
      </c>
      <c r="C1744" s="6" t="s">
        <v>174</v>
      </c>
      <c r="D1744" s="9">
        <v>143429539</v>
      </c>
      <c r="E1744" s="3">
        <v>5540246188200</v>
      </c>
      <c r="F1744" s="3" t="str">
        <f>VLOOKUP(E1744,'Catégorie des articles'!$A$2:$E$163,4,FALSE)</f>
        <v>CREMERIE</v>
      </c>
      <c r="G1744" s="23">
        <v>44878</v>
      </c>
      <c r="H1744" s="9">
        <v>2970</v>
      </c>
      <c r="I1744" s="25">
        <f>IFERROR(VLOOKUP(A1744,Réception!$A$2:$G$2159,7,FALSE),"0")</f>
        <v>2970</v>
      </c>
      <c r="J1744">
        <f t="shared" si="54"/>
        <v>1</v>
      </c>
      <c r="K1744" s="31">
        <f t="shared" si="55"/>
        <v>1</v>
      </c>
    </row>
    <row r="1745" spans="1:11" ht="12" customHeight="1" x14ac:dyDescent="0.2">
      <c r="A1745" t="s">
        <v>1646</v>
      </c>
      <c r="B1745" s="17">
        <v>44874</v>
      </c>
      <c r="C1745" s="6" t="s">
        <v>174</v>
      </c>
      <c r="D1745" s="7">
        <v>143429553</v>
      </c>
      <c r="E1745" s="3">
        <v>5540246185429</v>
      </c>
      <c r="F1745" s="3" t="str">
        <f>VLOOKUP(E1745,'Catégorie des articles'!$A$2:$E$163,4,FALSE)</f>
        <v>CREMERIE</v>
      </c>
      <c r="G1745" s="22">
        <v>44879</v>
      </c>
      <c r="H1745" s="7">
        <v>279</v>
      </c>
      <c r="I1745" s="25">
        <f>IFERROR(VLOOKUP(A1745,Réception!$A$2:$G$2159,7,FALSE),"0")</f>
        <v>279</v>
      </c>
      <c r="J1745">
        <f t="shared" si="54"/>
        <v>1</v>
      </c>
      <c r="K1745" s="31">
        <f t="shared" si="55"/>
        <v>1</v>
      </c>
    </row>
    <row r="1746" spans="1:11" ht="12" customHeight="1" x14ac:dyDescent="0.2">
      <c r="A1746" t="s">
        <v>1647</v>
      </c>
      <c r="B1746" s="17">
        <v>44875</v>
      </c>
      <c r="C1746" s="6" t="s">
        <v>174</v>
      </c>
      <c r="D1746" s="7">
        <v>143429584</v>
      </c>
      <c r="E1746" s="3">
        <v>5540246172539</v>
      </c>
      <c r="F1746" s="3" t="str">
        <f>VLOOKUP(E1746,'Catégorie des articles'!$A$2:$E$163,4,FALSE)</f>
        <v>CREMERIE</v>
      </c>
      <c r="G1746" s="22">
        <v>44879</v>
      </c>
      <c r="H1746" s="7">
        <v>24</v>
      </c>
      <c r="I1746" s="25">
        <f>IFERROR(VLOOKUP(A1746,Réception!$A$2:$G$2159,7,FALSE),"0")</f>
        <v>24</v>
      </c>
      <c r="J1746">
        <f t="shared" si="54"/>
        <v>1</v>
      </c>
      <c r="K1746" s="31">
        <f t="shared" si="55"/>
        <v>1</v>
      </c>
    </row>
    <row r="1747" spans="1:11" ht="12" customHeight="1" x14ac:dyDescent="0.2">
      <c r="A1747" t="s">
        <v>1648</v>
      </c>
      <c r="B1747" s="18">
        <v>44875</v>
      </c>
      <c r="C1747" s="6" t="s">
        <v>174</v>
      </c>
      <c r="D1747" s="9">
        <v>143429584</v>
      </c>
      <c r="E1747" s="3">
        <v>5540246172669</v>
      </c>
      <c r="F1747" s="3" t="str">
        <f>VLOOKUP(E1747,'Catégorie des articles'!$A$2:$E$163,4,FALSE)</f>
        <v>CREMERIE</v>
      </c>
      <c r="G1747" s="23">
        <v>44879</v>
      </c>
      <c r="H1747" s="9">
        <v>140</v>
      </c>
      <c r="I1747" s="25">
        <f>IFERROR(VLOOKUP(A1747,Réception!$A$2:$G$2159,7,FALSE),"0")</f>
        <v>140</v>
      </c>
      <c r="J1747">
        <f t="shared" si="54"/>
        <v>1</v>
      </c>
      <c r="K1747" s="31">
        <f t="shared" si="55"/>
        <v>1</v>
      </c>
    </row>
    <row r="1748" spans="1:11" ht="12" customHeight="1" x14ac:dyDescent="0.2">
      <c r="A1748" t="s">
        <v>1649</v>
      </c>
      <c r="B1748" s="17">
        <v>44875</v>
      </c>
      <c r="C1748" s="6" t="s">
        <v>174</v>
      </c>
      <c r="D1748" s="7">
        <v>143429584</v>
      </c>
      <c r="E1748" s="3">
        <v>5540246172978</v>
      </c>
      <c r="F1748" s="3" t="str">
        <f>VLOOKUP(E1748,'Catégorie des articles'!$A$2:$E$163,4,FALSE)</f>
        <v>CREMERIE</v>
      </c>
      <c r="G1748" s="22">
        <v>44879</v>
      </c>
      <c r="H1748" s="7">
        <v>836</v>
      </c>
      <c r="I1748" s="25">
        <f>IFERROR(VLOOKUP(A1748,Réception!$A$2:$G$2159,7,FALSE),"0")</f>
        <v>836</v>
      </c>
      <c r="J1748">
        <f t="shared" si="54"/>
        <v>1</v>
      </c>
      <c r="K1748" s="31">
        <f t="shared" si="55"/>
        <v>1</v>
      </c>
    </row>
    <row r="1749" spans="1:11" ht="12" customHeight="1" x14ac:dyDescent="0.2">
      <c r="A1749" t="s">
        <v>1650</v>
      </c>
      <c r="B1749" s="17">
        <v>44875</v>
      </c>
      <c r="C1749" s="6" t="s">
        <v>174</v>
      </c>
      <c r="D1749" s="7">
        <v>143429584</v>
      </c>
      <c r="E1749" s="3">
        <v>5540246174174</v>
      </c>
      <c r="F1749" s="3" t="str">
        <f>VLOOKUP(E1749,'Catégorie des articles'!$A$2:$E$163,4,FALSE)</f>
        <v>CREMERIE</v>
      </c>
      <c r="G1749" s="22">
        <v>44879</v>
      </c>
      <c r="H1749" s="7">
        <v>696</v>
      </c>
      <c r="I1749" s="25">
        <f>IFERROR(VLOOKUP(A1749,Réception!$A$2:$G$2159,7,FALSE),"0")</f>
        <v>696</v>
      </c>
      <c r="J1749">
        <f t="shared" si="54"/>
        <v>1</v>
      </c>
      <c r="K1749" s="31">
        <f t="shared" si="55"/>
        <v>1</v>
      </c>
    </row>
    <row r="1750" spans="1:11" ht="12" customHeight="1" x14ac:dyDescent="0.2">
      <c r="A1750" t="s">
        <v>1651</v>
      </c>
      <c r="B1750" s="17">
        <v>44875</v>
      </c>
      <c r="C1750" s="6" t="s">
        <v>174</v>
      </c>
      <c r="D1750" s="7">
        <v>143429584</v>
      </c>
      <c r="E1750" s="3">
        <v>5540246176699</v>
      </c>
      <c r="F1750" s="3" t="str">
        <f>VLOOKUP(E1750,'Catégorie des articles'!$A$2:$E$163,4,FALSE)</f>
        <v>CREMERIE</v>
      </c>
      <c r="G1750" s="22">
        <v>44879</v>
      </c>
      <c r="H1750" s="7">
        <v>8352</v>
      </c>
      <c r="I1750" s="25">
        <f>IFERROR(VLOOKUP(A1750,Réception!$A$2:$G$2159,7,FALSE),"0")</f>
        <v>8352</v>
      </c>
      <c r="J1750">
        <f t="shared" si="54"/>
        <v>1</v>
      </c>
      <c r="K1750" s="31">
        <f t="shared" si="55"/>
        <v>1</v>
      </c>
    </row>
    <row r="1751" spans="1:11" ht="12" customHeight="1" x14ac:dyDescent="0.2">
      <c r="A1751" t="s">
        <v>1652</v>
      </c>
      <c r="B1751" s="18">
        <v>44875</v>
      </c>
      <c r="C1751" s="6" t="s">
        <v>174</v>
      </c>
      <c r="D1751" s="9">
        <v>143429585</v>
      </c>
      <c r="E1751" s="3">
        <v>5540246176294</v>
      </c>
      <c r="F1751" s="3" t="str">
        <f>VLOOKUP(E1751,'Catégorie des articles'!$A$2:$E$163,4,FALSE)</f>
        <v>CREMERIE</v>
      </c>
      <c r="G1751" s="23">
        <v>44879</v>
      </c>
      <c r="H1751" s="9">
        <v>1485</v>
      </c>
      <c r="I1751" s="25">
        <f>IFERROR(VLOOKUP(A1751,Réception!$A$2:$G$2159,7,FALSE),"0")</f>
        <v>1485</v>
      </c>
      <c r="J1751">
        <f t="shared" si="54"/>
        <v>1</v>
      </c>
      <c r="K1751" s="31">
        <f t="shared" si="55"/>
        <v>1</v>
      </c>
    </row>
    <row r="1752" spans="1:11" ht="12" customHeight="1" x14ac:dyDescent="0.2">
      <c r="A1752" t="s">
        <v>1653</v>
      </c>
      <c r="B1752" s="17">
        <v>44875</v>
      </c>
      <c r="C1752" s="6" t="s">
        <v>174</v>
      </c>
      <c r="D1752" s="7">
        <v>143429585</v>
      </c>
      <c r="E1752" s="3">
        <v>5540246176295</v>
      </c>
      <c r="F1752" s="3" t="str">
        <f>VLOOKUP(E1752,'Catégorie des articles'!$A$2:$E$163,4,FALSE)</f>
        <v>CREMERIE</v>
      </c>
      <c r="G1752" s="22">
        <v>44879</v>
      </c>
      <c r="H1752" s="7">
        <v>4455</v>
      </c>
      <c r="I1752" s="25">
        <f>IFERROR(VLOOKUP(A1752,Réception!$A$2:$G$2159,7,FALSE),"0")</f>
        <v>4455</v>
      </c>
      <c r="J1752">
        <f t="shared" si="54"/>
        <v>1</v>
      </c>
      <c r="K1752" s="31">
        <f t="shared" si="55"/>
        <v>1</v>
      </c>
    </row>
    <row r="1753" spans="1:11" ht="12" customHeight="1" x14ac:dyDescent="0.2">
      <c r="A1753" t="s">
        <v>1654</v>
      </c>
      <c r="B1753" s="18">
        <v>44875</v>
      </c>
      <c r="C1753" s="6" t="s">
        <v>174</v>
      </c>
      <c r="D1753" s="9">
        <v>143429585</v>
      </c>
      <c r="E1753" s="3">
        <v>5540246187987</v>
      </c>
      <c r="F1753" s="3" t="str">
        <f>VLOOKUP(E1753,'Catégorie des articles'!$A$2:$E$163,4,FALSE)</f>
        <v>CREMERIE</v>
      </c>
      <c r="G1753" s="23">
        <v>44879</v>
      </c>
      <c r="H1753" s="9">
        <v>4455</v>
      </c>
      <c r="I1753" s="25">
        <f>IFERROR(VLOOKUP(A1753,Réception!$A$2:$G$2159,7,FALSE),"0")</f>
        <v>4455</v>
      </c>
      <c r="J1753">
        <f t="shared" si="54"/>
        <v>1</v>
      </c>
      <c r="K1753" s="31">
        <f t="shared" si="55"/>
        <v>1</v>
      </c>
    </row>
    <row r="1754" spans="1:11" ht="12" customHeight="1" x14ac:dyDescent="0.2">
      <c r="A1754" t="s">
        <v>1655</v>
      </c>
      <c r="B1754" s="17">
        <v>44875</v>
      </c>
      <c r="C1754" s="6" t="s">
        <v>174</v>
      </c>
      <c r="D1754" s="7">
        <v>143429586</v>
      </c>
      <c r="E1754" s="3">
        <v>5540246185429</v>
      </c>
      <c r="F1754" s="3" t="str">
        <f>VLOOKUP(E1754,'Catégorie des articles'!$A$2:$E$163,4,FALSE)</f>
        <v>CREMERIE</v>
      </c>
      <c r="G1754" s="22">
        <v>44881</v>
      </c>
      <c r="H1754" s="7">
        <v>140</v>
      </c>
      <c r="I1754" s="25">
        <f>IFERROR(VLOOKUP(A1754,Réception!$A$2:$G$2159,7,FALSE),"0")</f>
        <v>140</v>
      </c>
      <c r="J1754">
        <f t="shared" si="54"/>
        <v>1</v>
      </c>
      <c r="K1754" s="31">
        <f t="shared" si="55"/>
        <v>1</v>
      </c>
    </row>
    <row r="1755" spans="1:11" ht="12" customHeight="1" x14ac:dyDescent="0.2">
      <c r="A1755" t="s">
        <v>1656</v>
      </c>
      <c r="B1755" s="18">
        <v>44875</v>
      </c>
      <c r="C1755" s="6" t="s">
        <v>174</v>
      </c>
      <c r="D1755" s="9">
        <v>143429586</v>
      </c>
      <c r="E1755" s="3">
        <v>5540246185562</v>
      </c>
      <c r="F1755" s="3" t="str">
        <f>VLOOKUP(E1755,'Catégorie des articles'!$A$2:$E$163,4,FALSE)</f>
        <v>CREMERIE</v>
      </c>
      <c r="G1755" s="23">
        <v>44881</v>
      </c>
      <c r="H1755" s="9">
        <v>209</v>
      </c>
      <c r="I1755" s="25">
        <f>IFERROR(VLOOKUP(A1755,Réception!$A$2:$G$2159,7,FALSE),"0")</f>
        <v>209</v>
      </c>
      <c r="J1755">
        <f t="shared" si="54"/>
        <v>1</v>
      </c>
      <c r="K1755" s="31">
        <f t="shared" si="55"/>
        <v>1</v>
      </c>
    </row>
    <row r="1756" spans="1:11" ht="12" customHeight="1" x14ac:dyDescent="0.2">
      <c r="A1756" t="s">
        <v>1657</v>
      </c>
      <c r="B1756" s="17">
        <v>44875</v>
      </c>
      <c r="C1756" s="6" t="s">
        <v>174</v>
      </c>
      <c r="D1756" s="7">
        <v>143429586</v>
      </c>
      <c r="E1756" s="3">
        <v>5540246186325</v>
      </c>
      <c r="F1756" s="3" t="str">
        <f>VLOOKUP(E1756,'Catégorie des articles'!$A$2:$E$163,4,FALSE)</f>
        <v>CREMERIE</v>
      </c>
      <c r="G1756" s="22">
        <v>44881</v>
      </c>
      <c r="H1756" s="7">
        <v>279</v>
      </c>
      <c r="I1756" s="25">
        <f>IFERROR(VLOOKUP(A1756,Réception!$A$2:$G$2159,7,FALSE),"0")</f>
        <v>279</v>
      </c>
      <c r="J1756">
        <f t="shared" si="54"/>
        <v>1</v>
      </c>
      <c r="K1756" s="31">
        <f t="shared" si="55"/>
        <v>1</v>
      </c>
    </row>
    <row r="1757" spans="1:11" ht="12" customHeight="1" x14ac:dyDescent="0.2">
      <c r="A1757" t="s">
        <v>1658</v>
      </c>
      <c r="B1757" s="17">
        <v>44875</v>
      </c>
      <c r="C1757" s="6" t="s">
        <v>174</v>
      </c>
      <c r="D1757" s="7">
        <v>143429592</v>
      </c>
      <c r="E1757" s="3">
        <v>5540246181061</v>
      </c>
      <c r="F1757" s="3" t="str">
        <f>VLOOKUP(E1757,'Catégorie des articles'!$A$2:$E$163,4,FALSE)</f>
        <v>VOLAILLE</v>
      </c>
      <c r="G1757" s="22">
        <v>44887</v>
      </c>
      <c r="H1757" s="7">
        <v>6615</v>
      </c>
      <c r="I1757" s="25">
        <f>IFERROR(VLOOKUP(A1757,Réception!$A$2:$G$2159,7,FALSE),"0")</f>
        <v>6615</v>
      </c>
      <c r="J1757">
        <f t="shared" si="54"/>
        <v>1</v>
      </c>
      <c r="K1757" s="31">
        <f t="shared" si="55"/>
        <v>1</v>
      </c>
    </row>
    <row r="1758" spans="1:11" ht="12" customHeight="1" x14ac:dyDescent="0.2">
      <c r="A1758" t="s">
        <v>1659</v>
      </c>
      <c r="B1758" s="18">
        <v>44875</v>
      </c>
      <c r="C1758" s="6" t="s">
        <v>174</v>
      </c>
      <c r="D1758" s="9">
        <v>143429592</v>
      </c>
      <c r="E1758" s="3">
        <v>5540246183547</v>
      </c>
      <c r="F1758" s="3" t="str">
        <f>VLOOKUP(E1758,'Catégorie des articles'!$A$2:$E$163,4,FALSE)</f>
        <v>VOLAILLE</v>
      </c>
      <c r="G1758" s="23">
        <v>44887</v>
      </c>
      <c r="H1758" s="9">
        <v>13364</v>
      </c>
      <c r="I1758" s="25">
        <f>IFERROR(VLOOKUP(A1758,Réception!$A$2:$G$2159,7,FALSE),"0")</f>
        <v>13364</v>
      </c>
      <c r="J1758">
        <f t="shared" si="54"/>
        <v>1</v>
      </c>
      <c r="K1758" s="31">
        <f t="shared" si="55"/>
        <v>1</v>
      </c>
    </row>
    <row r="1759" spans="1:11" ht="12" customHeight="1" x14ac:dyDescent="0.2">
      <c r="A1759" t="s">
        <v>1660</v>
      </c>
      <c r="B1759" s="17">
        <v>44875</v>
      </c>
      <c r="C1759" s="6" t="s">
        <v>174</v>
      </c>
      <c r="D1759" s="7">
        <v>143429592</v>
      </c>
      <c r="E1759" s="3">
        <v>5540246185278</v>
      </c>
      <c r="F1759" s="3" t="str">
        <f>VLOOKUP(E1759,'Catégorie des articles'!$A$2:$E$163,4,FALSE)</f>
        <v>VOLAILLE</v>
      </c>
      <c r="G1759" s="22">
        <v>44887</v>
      </c>
      <c r="H1759" s="7">
        <v>3358</v>
      </c>
      <c r="I1759" s="25">
        <f>IFERROR(VLOOKUP(A1759,Réception!$A$2:$G$2159,7,FALSE),"0")</f>
        <v>3358</v>
      </c>
      <c r="J1759">
        <f t="shared" si="54"/>
        <v>1</v>
      </c>
      <c r="K1759" s="31">
        <f t="shared" si="55"/>
        <v>1</v>
      </c>
    </row>
    <row r="1760" spans="1:11" ht="12" customHeight="1" x14ac:dyDescent="0.2">
      <c r="A1760" t="s">
        <v>1661</v>
      </c>
      <c r="B1760" s="18">
        <v>44875</v>
      </c>
      <c r="C1760" s="6" t="s">
        <v>174</v>
      </c>
      <c r="D1760" s="9">
        <v>143429593</v>
      </c>
      <c r="E1760" s="3">
        <v>5540246183587</v>
      </c>
      <c r="F1760" s="3" t="str">
        <f>VLOOKUP(E1760,'Catégorie des articles'!$A$2:$E$163,4,FALSE)</f>
        <v>MIX LEGUMES</v>
      </c>
      <c r="G1760" s="23">
        <v>44892</v>
      </c>
      <c r="H1760" s="9">
        <v>1003</v>
      </c>
      <c r="I1760" s="25">
        <f>IFERROR(VLOOKUP(A1760,Réception!$A$2:$G$2159,7,FALSE),"0")</f>
        <v>1003</v>
      </c>
      <c r="J1760">
        <f t="shared" si="54"/>
        <v>1</v>
      </c>
      <c r="K1760" s="31">
        <f t="shared" si="55"/>
        <v>1</v>
      </c>
    </row>
    <row r="1761" spans="1:11" ht="12" customHeight="1" x14ac:dyDescent="0.2">
      <c r="A1761" t="s">
        <v>1662</v>
      </c>
      <c r="B1761" s="17">
        <v>44875</v>
      </c>
      <c r="C1761" s="6" t="s">
        <v>174</v>
      </c>
      <c r="D1761" s="7">
        <v>143429593</v>
      </c>
      <c r="E1761" s="3">
        <v>5540246183589</v>
      </c>
      <c r="F1761" s="3" t="str">
        <f>VLOOKUP(E1761,'Catégorie des articles'!$A$2:$E$163,4,FALSE)</f>
        <v>MIX LEGUMES</v>
      </c>
      <c r="G1761" s="22">
        <v>44892</v>
      </c>
      <c r="H1761" s="7">
        <v>1300</v>
      </c>
      <c r="I1761" s="25">
        <f>IFERROR(VLOOKUP(A1761,Réception!$A$2:$G$2159,7,FALSE),"0")</f>
        <v>1300</v>
      </c>
      <c r="J1761">
        <f t="shared" si="54"/>
        <v>1</v>
      </c>
      <c r="K1761" s="31">
        <f t="shared" si="55"/>
        <v>1</v>
      </c>
    </row>
    <row r="1762" spans="1:11" ht="12" customHeight="1" x14ac:dyDescent="0.2">
      <c r="A1762" t="s">
        <v>1663</v>
      </c>
      <c r="B1762" s="18">
        <v>44875</v>
      </c>
      <c r="C1762" s="6" t="s">
        <v>174</v>
      </c>
      <c r="D1762" s="9">
        <v>143429599</v>
      </c>
      <c r="E1762" s="3">
        <v>5540246177376</v>
      </c>
      <c r="F1762" s="3" t="str">
        <f>VLOOKUP(E1762,'Catégorie des articles'!$A$2:$E$163,4,FALSE)</f>
        <v>BOULANGERIE</v>
      </c>
      <c r="G1762" s="23">
        <v>44892</v>
      </c>
      <c r="H1762" s="9">
        <v>1420</v>
      </c>
      <c r="I1762" s="25">
        <f>IFERROR(VLOOKUP(A1762,Réception!$A$2:$G$2159,7,FALSE),"0")</f>
        <v>1420</v>
      </c>
      <c r="J1762">
        <f t="shared" si="54"/>
        <v>1</v>
      </c>
      <c r="K1762" s="31">
        <f t="shared" si="55"/>
        <v>1</v>
      </c>
    </row>
    <row r="1763" spans="1:11" ht="12" customHeight="1" x14ac:dyDescent="0.2">
      <c r="A1763" t="s">
        <v>1664</v>
      </c>
      <c r="B1763" s="17">
        <v>44875</v>
      </c>
      <c r="C1763" s="6" t="s">
        <v>174</v>
      </c>
      <c r="D1763" s="7">
        <v>143429600</v>
      </c>
      <c r="E1763" s="3">
        <v>5540246180522</v>
      </c>
      <c r="F1763" s="3" t="str">
        <f>VLOOKUP(E1763,'Catégorie des articles'!$A$2:$E$163,4,FALSE)</f>
        <v>BOULANGERIE</v>
      </c>
      <c r="G1763" s="22">
        <v>44895</v>
      </c>
      <c r="H1763" s="7">
        <v>1671</v>
      </c>
      <c r="I1763" s="25">
        <f>IFERROR(VLOOKUP(A1763,Réception!$A$2:$G$2159,7,FALSE),"0")</f>
        <v>1671</v>
      </c>
      <c r="J1763">
        <f t="shared" si="54"/>
        <v>1</v>
      </c>
      <c r="K1763" s="31">
        <f t="shared" si="55"/>
        <v>1</v>
      </c>
    </row>
    <row r="1764" spans="1:11" ht="12" customHeight="1" x14ac:dyDescent="0.2">
      <c r="A1764" t="s">
        <v>1665</v>
      </c>
      <c r="B1764" s="17">
        <v>44875</v>
      </c>
      <c r="C1764" s="6" t="s">
        <v>174</v>
      </c>
      <c r="D1764" s="7">
        <v>143429604</v>
      </c>
      <c r="E1764" s="3">
        <v>5540246182684</v>
      </c>
      <c r="F1764" s="3" t="str">
        <f>VLOOKUP(E1764,'Catégorie des articles'!$A$2:$E$163,4,FALSE)</f>
        <v>BOULANGERIE</v>
      </c>
      <c r="G1764" s="22">
        <v>44892</v>
      </c>
      <c r="H1764" s="7">
        <v>232</v>
      </c>
      <c r="I1764" s="25">
        <f>IFERROR(VLOOKUP(A1764,Réception!$A$2:$G$2159,7,FALSE),"0")</f>
        <v>232</v>
      </c>
      <c r="J1764">
        <f t="shared" si="54"/>
        <v>1</v>
      </c>
      <c r="K1764" s="31">
        <f t="shared" si="55"/>
        <v>1</v>
      </c>
    </row>
    <row r="1765" spans="1:11" ht="12" customHeight="1" x14ac:dyDescent="0.2">
      <c r="A1765" t="s">
        <v>1666</v>
      </c>
      <c r="B1765" s="18">
        <v>44875</v>
      </c>
      <c r="C1765" s="6" t="s">
        <v>174</v>
      </c>
      <c r="D1765" s="9">
        <v>143429604</v>
      </c>
      <c r="E1765" s="3">
        <v>5540246183844</v>
      </c>
      <c r="F1765" s="3" t="str">
        <f>VLOOKUP(E1765,'Catégorie des articles'!$A$2:$E$163,4,FALSE)</f>
        <v>BOULANGERIE</v>
      </c>
      <c r="G1765" s="23">
        <v>44892</v>
      </c>
      <c r="H1765" s="9">
        <v>464</v>
      </c>
      <c r="I1765" s="25">
        <f>IFERROR(VLOOKUP(A1765,Réception!$A$2:$G$2159,7,FALSE),"0")</f>
        <v>464</v>
      </c>
      <c r="J1765">
        <f t="shared" si="54"/>
        <v>1</v>
      </c>
      <c r="K1765" s="31">
        <f t="shared" si="55"/>
        <v>1</v>
      </c>
    </row>
    <row r="1766" spans="1:11" ht="12" customHeight="1" x14ac:dyDescent="0.2">
      <c r="A1766" t="s">
        <v>1667</v>
      </c>
      <c r="B1766" s="17">
        <v>44875</v>
      </c>
      <c r="C1766" s="6" t="s">
        <v>174</v>
      </c>
      <c r="D1766" s="7">
        <v>143429604</v>
      </c>
      <c r="E1766" s="3">
        <v>5540246194467</v>
      </c>
      <c r="F1766" s="3" t="str">
        <f>VLOOKUP(E1766,'Catégorie des articles'!$A$2:$E$163,4,FALSE)</f>
        <v>BOULANGERIE</v>
      </c>
      <c r="G1766" s="22">
        <v>44892</v>
      </c>
      <c r="H1766" s="7">
        <v>17818</v>
      </c>
      <c r="I1766" s="25">
        <f>IFERROR(VLOOKUP(A1766,Réception!$A$2:$G$2159,7,FALSE),"0")</f>
        <v>17818</v>
      </c>
      <c r="J1766">
        <f t="shared" si="54"/>
        <v>1</v>
      </c>
      <c r="K1766" s="31">
        <f t="shared" si="55"/>
        <v>1</v>
      </c>
    </row>
    <row r="1767" spans="1:11" ht="12" customHeight="1" x14ac:dyDescent="0.2">
      <c r="A1767" t="s">
        <v>1668</v>
      </c>
      <c r="B1767" s="17">
        <v>44875</v>
      </c>
      <c r="C1767" s="6" t="s">
        <v>174</v>
      </c>
      <c r="D1767" s="7">
        <v>143429614</v>
      </c>
      <c r="E1767" s="3">
        <v>5540246183130</v>
      </c>
      <c r="F1767" s="3" t="str">
        <f>VLOOKUP(E1767,'Catégorie des articles'!$A$2:$E$163,4,FALSE)</f>
        <v>MIX LEGUMES</v>
      </c>
      <c r="G1767" s="22">
        <v>44895</v>
      </c>
      <c r="H1767" s="7">
        <v>3383</v>
      </c>
      <c r="I1767" s="25">
        <f>IFERROR(VLOOKUP(A1767,Réception!$A$2:$G$2159,7,FALSE),"0")</f>
        <v>3383</v>
      </c>
      <c r="J1767">
        <f t="shared" si="54"/>
        <v>1</v>
      </c>
      <c r="K1767" s="31">
        <f t="shared" si="55"/>
        <v>1</v>
      </c>
    </row>
    <row r="1768" spans="1:11" ht="12" customHeight="1" x14ac:dyDescent="0.2">
      <c r="A1768" t="s">
        <v>1669</v>
      </c>
      <c r="B1768" s="18">
        <v>44875</v>
      </c>
      <c r="C1768" s="6" t="s">
        <v>174</v>
      </c>
      <c r="D1768" s="9">
        <v>143429614</v>
      </c>
      <c r="E1768" s="3">
        <v>5540246183455</v>
      </c>
      <c r="F1768" s="3" t="str">
        <f>VLOOKUP(E1768,'Catégorie des articles'!$A$2:$E$163,4,FALSE)</f>
        <v>MIX LEGUMES</v>
      </c>
      <c r="G1768" s="23">
        <v>44895</v>
      </c>
      <c r="H1768" s="9">
        <v>1044</v>
      </c>
      <c r="I1768" s="25">
        <f>IFERROR(VLOOKUP(A1768,Réception!$A$2:$G$2159,7,FALSE),"0")</f>
        <v>1044</v>
      </c>
      <c r="J1768">
        <f t="shared" si="54"/>
        <v>1</v>
      </c>
      <c r="K1768" s="31">
        <f t="shared" si="55"/>
        <v>1</v>
      </c>
    </row>
    <row r="1769" spans="1:11" ht="12" customHeight="1" x14ac:dyDescent="0.2">
      <c r="A1769" t="s">
        <v>1670</v>
      </c>
      <c r="B1769" s="17">
        <v>44875</v>
      </c>
      <c r="C1769" s="6" t="s">
        <v>174</v>
      </c>
      <c r="D1769" s="7">
        <v>143429614</v>
      </c>
      <c r="E1769" s="3">
        <v>5540246183555</v>
      </c>
      <c r="F1769" s="3" t="str">
        <f>VLOOKUP(E1769,'Catégorie des articles'!$A$2:$E$163,4,FALSE)</f>
        <v>MIX LEGUMES</v>
      </c>
      <c r="G1769" s="22">
        <v>44895</v>
      </c>
      <c r="H1769" s="7">
        <v>543</v>
      </c>
      <c r="I1769" s="25">
        <f>IFERROR(VLOOKUP(A1769,Réception!$A$2:$G$2159,7,FALSE),"0")</f>
        <v>543</v>
      </c>
      <c r="J1769">
        <f t="shared" si="54"/>
        <v>1</v>
      </c>
      <c r="K1769" s="31">
        <f t="shared" si="55"/>
        <v>1</v>
      </c>
    </row>
    <row r="1770" spans="1:11" ht="12" customHeight="1" x14ac:dyDescent="0.2">
      <c r="A1770" t="s">
        <v>2401</v>
      </c>
      <c r="B1770" s="18">
        <v>44875</v>
      </c>
      <c r="C1770" s="6" t="s">
        <v>175</v>
      </c>
      <c r="D1770" s="9">
        <v>143429615</v>
      </c>
      <c r="E1770" s="3">
        <v>5540246195943</v>
      </c>
      <c r="F1770" s="3" t="str">
        <f>VLOOKUP(E1770,'Catégorie des articles'!$A$2:$E$163,4,FALSE)</f>
        <v>CREMERIE</v>
      </c>
      <c r="G1770" s="23">
        <v>44906</v>
      </c>
      <c r="H1770" s="9">
        <v>928</v>
      </c>
      <c r="I1770" s="25">
        <f>IFERROR(VLOOKUP(A1770,Réception!$A$2:$G$2159,7,FALSE),"0")</f>
        <v>928</v>
      </c>
      <c r="J1770">
        <f t="shared" si="54"/>
        <v>1</v>
      </c>
      <c r="K1770" s="31">
        <f t="shared" si="55"/>
        <v>1</v>
      </c>
    </row>
    <row r="1771" spans="1:11" ht="12" customHeight="1" x14ac:dyDescent="0.2">
      <c r="A1771" t="s">
        <v>2402</v>
      </c>
      <c r="B1771" s="17">
        <v>44875</v>
      </c>
      <c r="C1771" s="6" t="s">
        <v>175</v>
      </c>
      <c r="D1771" s="7">
        <v>143429615</v>
      </c>
      <c r="E1771" s="3">
        <v>5540246195944</v>
      </c>
      <c r="F1771" s="3" t="str">
        <f>VLOOKUP(E1771,'Catégorie des articles'!$A$2:$E$163,4,FALSE)</f>
        <v>CREMERIE</v>
      </c>
      <c r="G1771" s="22">
        <v>44906</v>
      </c>
      <c r="H1771" s="7">
        <v>928</v>
      </c>
      <c r="I1771" s="25">
        <f>IFERROR(VLOOKUP(A1771,Réception!$A$2:$G$2159,7,FALSE),"0")</f>
        <v>928</v>
      </c>
      <c r="J1771">
        <f t="shared" si="54"/>
        <v>1</v>
      </c>
      <c r="K1771" s="31">
        <f t="shared" si="55"/>
        <v>1</v>
      </c>
    </row>
    <row r="1772" spans="1:11" ht="12" customHeight="1" x14ac:dyDescent="0.2">
      <c r="A1772" t="s">
        <v>1671</v>
      </c>
      <c r="B1772" s="18">
        <v>44875</v>
      </c>
      <c r="C1772" s="6" t="s">
        <v>174</v>
      </c>
      <c r="D1772" s="9">
        <v>143429616</v>
      </c>
      <c r="E1772" s="3">
        <v>5540246183558</v>
      </c>
      <c r="F1772" s="3" t="str">
        <f>VLOOKUP(E1772,'Catégorie des articles'!$A$2:$E$163,4,FALSE)</f>
        <v>MIX LEGUMES</v>
      </c>
      <c r="G1772" s="23">
        <v>44886</v>
      </c>
      <c r="H1772" s="9">
        <v>5197</v>
      </c>
      <c r="I1772" s="25">
        <f>IFERROR(VLOOKUP(A1772,Réception!$A$2:$G$2159,7,FALSE),"0")</f>
        <v>5197</v>
      </c>
      <c r="J1772">
        <f t="shared" si="54"/>
        <v>1</v>
      </c>
      <c r="K1772" s="31">
        <f t="shared" si="55"/>
        <v>1</v>
      </c>
    </row>
    <row r="1773" spans="1:11" ht="12" customHeight="1" x14ac:dyDescent="0.2">
      <c r="A1773" t="s">
        <v>1672</v>
      </c>
      <c r="B1773" s="17">
        <v>44875</v>
      </c>
      <c r="C1773" s="6" t="s">
        <v>174</v>
      </c>
      <c r="D1773" s="7">
        <v>143429616</v>
      </c>
      <c r="E1773" s="3">
        <v>5540246192209</v>
      </c>
      <c r="F1773" s="3" t="str">
        <f>VLOOKUP(E1773,'Catégorie des articles'!$A$2:$E$163,4,FALSE)</f>
        <v>MIX LEGUMES</v>
      </c>
      <c r="G1773" s="22">
        <v>44886</v>
      </c>
      <c r="H1773" s="7">
        <v>2228</v>
      </c>
      <c r="I1773" s="25">
        <f>IFERROR(VLOOKUP(A1773,Réception!$A$2:$G$2159,7,FALSE),"0")</f>
        <v>2228</v>
      </c>
      <c r="J1773">
        <f t="shared" si="54"/>
        <v>1</v>
      </c>
      <c r="K1773" s="31">
        <f t="shared" si="55"/>
        <v>1</v>
      </c>
    </row>
    <row r="1774" spans="1:11" ht="12" customHeight="1" x14ac:dyDescent="0.2">
      <c r="A1774" t="s">
        <v>1673</v>
      </c>
      <c r="B1774" s="18">
        <v>44875</v>
      </c>
      <c r="C1774" s="6" t="s">
        <v>174</v>
      </c>
      <c r="D1774" s="9">
        <v>143429618</v>
      </c>
      <c r="E1774" s="3">
        <v>5540246190727</v>
      </c>
      <c r="F1774" s="3" t="str">
        <f>VLOOKUP(E1774,'Catégorie des articles'!$A$2:$E$163,4,FALSE)</f>
        <v>BOULANGERIE</v>
      </c>
      <c r="G1774" s="23">
        <v>44894</v>
      </c>
      <c r="H1774" s="9">
        <v>877</v>
      </c>
      <c r="I1774" s="25">
        <f>IFERROR(VLOOKUP(A1774,Réception!$A$2:$G$2159,7,FALSE),"0")</f>
        <v>877</v>
      </c>
      <c r="J1774">
        <f t="shared" si="54"/>
        <v>1</v>
      </c>
      <c r="K1774" s="31">
        <f t="shared" si="55"/>
        <v>1</v>
      </c>
    </row>
    <row r="1775" spans="1:11" ht="12" customHeight="1" x14ac:dyDescent="0.2">
      <c r="A1775" t="s">
        <v>2403</v>
      </c>
      <c r="B1775" s="18">
        <v>44875</v>
      </c>
      <c r="C1775" s="6" t="s">
        <v>175</v>
      </c>
      <c r="D1775" s="9">
        <v>143429651</v>
      </c>
      <c r="E1775" s="3">
        <v>5540246194947</v>
      </c>
      <c r="F1775" s="3" t="str">
        <f>VLOOKUP(E1775,'Catégorie des articles'!$A$2:$E$163,4,FALSE)</f>
        <v>EMBALLAGES</v>
      </c>
      <c r="G1775" s="23">
        <v>44903</v>
      </c>
      <c r="H1775" s="9">
        <v>232</v>
      </c>
      <c r="I1775" s="25">
        <f>IFERROR(VLOOKUP(A1775,Réception!$A$2:$G$2159,7,FALSE),"0")</f>
        <v>232</v>
      </c>
      <c r="J1775">
        <f t="shared" si="54"/>
        <v>1</v>
      </c>
      <c r="K1775" s="31">
        <f t="shared" si="55"/>
        <v>1</v>
      </c>
    </row>
    <row r="1776" spans="1:11" ht="12" customHeight="1" x14ac:dyDescent="0.2">
      <c r="A1776" t="s">
        <v>1674</v>
      </c>
      <c r="B1776" s="17">
        <v>44878</v>
      </c>
      <c r="C1776" s="6" t="s">
        <v>174</v>
      </c>
      <c r="D1776" s="7">
        <v>143439653</v>
      </c>
      <c r="E1776" s="3">
        <v>5540246172539</v>
      </c>
      <c r="F1776" s="3" t="str">
        <f>VLOOKUP(E1776,'Catégorie des articles'!$A$2:$E$163,4,FALSE)</f>
        <v>CREMERIE</v>
      </c>
      <c r="G1776" s="22">
        <v>44880</v>
      </c>
      <c r="H1776" s="7">
        <v>24</v>
      </c>
      <c r="I1776" s="25">
        <f>IFERROR(VLOOKUP(A1776,Réception!$A$2:$G$2159,7,FALSE),"0")</f>
        <v>24</v>
      </c>
      <c r="J1776">
        <f t="shared" si="54"/>
        <v>1</v>
      </c>
      <c r="K1776" s="31">
        <f t="shared" si="55"/>
        <v>1</v>
      </c>
    </row>
    <row r="1777" spans="1:11" ht="12" customHeight="1" x14ac:dyDescent="0.2">
      <c r="A1777" t="s">
        <v>1675</v>
      </c>
      <c r="B1777" s="18">
        <v>44878</v>
      </c>
      <c r="C1777" s="6" t="s">
        <v>174</v>
      </c>
      <c r="D1777" s="9">
        <v>143439653</v>
      </c>
      <c r="E1777" s="3">
        <v>5540246172669</v>
      </c>
      <c r="F1777" s="3" t="str">
        <f>VLOOKUP(E1777,'Catégorie des articles'!$A$2:$E$163,4,FALSE)</f>
        <v>CREMERIE</v>
      </c>
      <c r="G1777" s="23">
        <v>44880</v>
      </c>
      <c r="H1777" s="9">
        <v>140</v>
      </c>
      <c r="I1777" s="25">
        <f>IFERROR(VLOOKUP(A1777,Réception!$A$2:$G$2159,7,FALSE),"0")</f>
        <v>140</v>
      </c>
      <c r="J1777">
        <f t="shared" si="54"/>
        <v>1</v>
      </c>
      <c r="K1777" s="31">
        <f t="shared" si="55"/>
        <v>1</v>
      </c>
    </row>
    <row r="1778" spans="1:11" ht="12" customHeight="1" x14ac:dyDescent="0.2">
      <c r="A1778" t="s">
        <v>1676</v>
      </c>
      <c r="B1778" s="17">
        <v>44878</v>
      </c>
      <c r="C1778" s="6" t="s">
        <v>174</v>
      </c>
      <c r="D1778" s="7">
        <v>143439655</v>
      </c>
      <c r="E1778" s="3">
        <v>5540246176294</v>
      </c>
      <c r="F1778" s="3" t="str">
        <f>VLOOKUP(E1778,'Catégorie des articles'!$A$2:$E$163,4,FALSE)</f>
        <v>CREMERIE</v>
      </c>
      <c r="G1778" s="22">
        <v>44880</v>
      </c>
      <c r="H1778" s="7">
        <v>1485</v>
      </c>
      <c r="I1778" s="25">
        <f>IFERROR(VLOOKUP(A1778,Réception!$A$2:$G$2159,7,FALSE),"0")</f>
        <v>1485</v>
      </c>
      <c r="J1778">
        <f t="shared" si="54"/>
        <v>1</v>
      </c>
      <c r="K1778" s="31">
        <f t="shared" si="55"/>
        <v>1</v>
      </c>
    </row>
    <row r="1779" spans="1:11" ht="12" customHeight="1" x14ac:dyDescent="0.2">
      <c r="A1779" t="s">
        <v>1677</v>
      </c>
      <c r="B1779" s="18">
        <v>44878</v>
      </c>
      <c r="C1779" s="6" t="s">
        <v>174</v>
      </c>
      <c r="D1779" s="9">
        <v>143439655</v>
      </c>
      <c r="E1779" s="3">
        <v>5540246176295</v>
      </c>
      <c r="F1779" s="3" t="str">
        <f>VLOOKUP(E1779,'Catégorie des articles'!$A$2:$E$163,4,FALSE)</f>
        <v>CREMERIE</v>
      </c>
      <c r="G1779" s="23">
        <v>44880</v>
      </c>
      <c r="H1779" s="9">
        <v>4455</v>
      </c>
      <c r="I1779" s="25">
        <f>IFERROR(VLOOKUP(A1779,Réception!$A$2:$G$2159,7,FALSE),"0")</f>
        <v>4455</v>
      </c>
      <c r="J1779">
        <f t="shared" si="54"/>
        <v>1</v>
      </c>
      <c r="K1779" s="31">
        <f t="shared" si="55"/>
        <v>1</v>
      </c>
    </row>
    <row r="1780" spans="1:11" ht="12" customHeight="1" x14ac:dyDescent="0.2">
      <c r="A1780" t="s">
        <v>1678</v>
      </c>
      <c r="B1780" s="17">
        <v>44878</v>
      </c>
      <c r="C1780" s="6" t="s">
        <v>174</v>
      </c>
      <c r="D1780" s="7">
        <v>143439655</v>
      </c>
      <c r="E1780" s="3">
        <v>5540246187987</v>
      </c>
      <c r="F1780" s="3" t="str">
        <f>VLOOKUP(E1780,'Catégorie des articles'!$A$2:$E$163,4,FALSE)</f>
        <v>CREMERIE</v>
      </c>
      <c r="G1780" s="22">
        <v>44880</v>
      </c>
      <c r="H1780" s="7">
        <v>2228</v>
      </c>
      <c r="I1780" s="25">
        <f>IFERROR(VLOOKUP(A1780,Réception!$A$2:$G$2159,7,FALSE),"0")</f>
        <v>2228</v>
      </c>
      <c r="J1780">
        <f t="shared" si="54"/>
        <v>1</v>
      </c>
      <c r="K1780" s="31">
        <f t="shared" si="55"/>
        <v>1</v>
      </c>
    </row>
    <row r="1781" spans="1:11" ht="12" customHeight="1" x14ac:dyDescent="0.2">
      <c r="A1781" t="s">
        <v>1679</v>
      </c>
      <c r="B1781" s="18">
        <v>44878</v>
      </c>
      <c r="C1781" s="6" t="s">
        <v>174</v>
      </c>
      <c r="D1781" s="9">
        <v>143439655</v>
      </c>
      <c r="E1781" s="3">
        <v>5540246188200</v>
      </c>
      <c r="F1781" s="3" t="str">
        <f>VLOOKUP(E1781,'Catégorie des articles'!$A$2:$E$163,4,FALSE)</f>
        <v>CREMERIE</v>
      </c>
      <c r="G1781" s="23">
        <v>44880</v>
      </c>
      <c r="H1781" s="9">
        <v>2228</v>
      </c>
      <c r="I1781" s="25">
        <f>IFERROR(VLOOKUP(A1781,Réception!$A$2:$G$2159,7,FALSE),"0")</f>
        <v>2228</v>
      </c>
      <c r="J1781">
        <f t="shared" si="54"/>
        <v>1</v>
      </c>
      <c r="K1781" s="31">
        <f t="shared" si="55"/>
        <v>1</v>
      </c>
    </row>
    <row r="1782" spans="1:11" ht="12" customHeight="1" x14ac:dyDescent="0.2">
      <c r="A1782" t="s">
        <v>1680</v>
      </c>
      <c r="B1782" s="18">
        <v>44878</v>
      </c>
      <c r="C1782" s="6" t="s">
        <v>174</v>
      </c>
      <c r="D1782" s="9">
        <v>143439659</v>
      </c>
      <c r="E1782" s="3">
        <v>5540246173472</v>
      </c>
      <c r="F1782" s="3" t="str">
        <f>VLOOKUP(E1782,'Catégorie des articles'!$A$2:$E$163,4,FALSE)</f>
        <v>CREMERIE</v>
      </c>
      <c r="G1782" s="23">
        <v>44882</v>
      </c>
      <c r="H1782" s="9">
        <v>279</v>
      </c>
      <c r="I1782" s="25">
        <f>IFERROR(VLOOKUP(A1782,Réception!$A$2:$G$2159,7,FALSE),"0")</f>
        <v>279</v>
      </c>
      <c r="J1782">
        <f t="shared" si="54"/>
        <v>1</v>
      </c>
      <c r="K1782" s="31">
        <f t="shared" si="55"/>
        <v>1</v>
      </c>
    </row>
    <row r="1783" spans="1:11" ht="12" customHeight="1" x14ac:dyDescent="0.2">
      <c r="A1783" t="s">
        <v>1681</v>
      </c>
      <c r="B1783" s="17">
        <v>44878</v>
      </c>
      <c r="C1783" s="6" t="s">
        <v>174</v>
      </c>
      <c r="D1783" s="7">
        <v>143439659</v>
      </c>
      <c r="E1783" s="3">
        <v>5540246175049</v>
      </c>
      <c r="F1783" s="3" t="str">
        <f>VLOOKUP(E1783,'Catégorie des articles'!$A$2:$E$163,4,FALSE)</f>
        <v>CREMERIE</v>
      </c>
      <c r="G1783" s="22">
        <v>44882</v>
      </c>
      <c r="H1783" s="7">
        <v>836</v>
      </c>
      <c r="I1783" s="25">
        <f>IFERROR(VLOOKUP(A1783,Réception!$A$2:$G$2159,7,FALSE),"0")</f>
        <v>836</v>
      </c>
      <c r="J1783">
        <f t="shared" si="54"/>
        <v>1</v>
      </c>
      <c r="K1783" s="31">
        <f t="shared" si="55"/>
        <v>1</v>
      </c>
    </row>
    <row r="1784" spans="1:11" ht="12" customHeight="1" x14ac:dyDescent="0.2">
      <c r="A1784" t="s">
        <v>1682</v>
      </c>
      <c r="B1784" s="18">
        <v>44878</v>
      </c>
      <c r="C1784" s="6" t="s">
        <v>174</v>
      </c>
      <c r="D1784" s="9">
        <v>143439659</v>
      </c>
      <c r="E1784" s="3">
        <v>5540246175050</v>
      </c>
      <c r="F1784" s="3" t="str">
        <f>VLOOKUP(E1784,'Catégorie des articles'!$A$2:$E$163,4,FALSE)</f>
        <v>CREMERIE</v>
      </c>
      <c r="G1784" s="23">
        <v>44882</v>
      </c>
      <c r="H1784" s="9">
        <v>836</v>
      </c>
      <c r="I1784" s="25">
        <f>IFERROR(VLOOKUP(A1784,Réception!$A$2:$G$2159,7,FALSE),"0")</f>
        <v>836</v>
      </c>
      <c r="J1784">
        <f t="shared" si="54"/>
        <v>1</v>
      </c>
      <c r="K1784" s="31">
        <f t="shared" si="55"/>
        <v>1</v>
      </c>
    </row>
    <row r="1785" spans="1:11" ht="12" customHeight="1" x14ac:dyDescent="0.2">
      <c r="A1785" t="s">
        <v>1683</v>
      </c>
      <c r="B1785" s="18">
        <v>44879</v>
      </c>
      <c r="C1785" s="6" t="s">
        <v>174</v>
      </c>
      <c r="D1785" s="9">
        <v>143439679</v>
      </c>
      <c r="E1785" s="3">
        <v>5540246171759</v>
      </c>
      <c r="F1785" s="3" t="str">
        <f>VLOOKUP(E1785,'Catégorie des articles'!$A$2:$E$163,4,FALSE)</f>
        <v>MIX LEGUMES</v>
      </c>
      <c r="G1785" s="23">
        <v>44886</v>
      </c>
      <c r="H1785" s="9">
        <v>6682</v>
      </c>
      <c r="I1785" s="25">
        <f>IFERROR(VLOOKUP(A1785,Réception!$A$2:$G$2159,7,FALSE),"0")</f>
        <v>6682</v>
      </c>
      <c r="J1785">
        <f t="shared" si="54"/>
        <v>1</v>
      </c>
      <c r="K1785" s="31">
        <f t="shared" si="55"/>
        <v>1</v>
      </c>
    </row>
    <row r="1786" spans="1:11" ht="12" customHeight="1" x14ac:dyDescent="0.2">
      <c r="A1786" t="s">
        <v>1684</v>
      </c>
      <c r="B1786" s="17">
        <v>44879</v>
      </c>
      <c r="C1786" s="6" t="s">
        <v>174</v>
      </c>
      <c r="D1786" s="7">
        <v>143439679</v>
      </c>
      <c r="E1786" s="3">
        <v>5540246177133</v>
      </c>
      <c r="F1786" s="3" t="str">
        <f>VLOOKUP(E1786,'Catégorie des articles'!$A$2:$E$163,4,FALSE)</f>
        <v>MIX LEGUMES</v>
      </c>
      <c r="G1786" s="22">
        <v>44886</v>
      </c>
      <c r="H1786" s="7">
        <v>8909</v>
      </c>
      <c r="I1786" s="25">
        <f>IFERROR(VLOOKUP(A1786,Réception!$A$2:$G$2159,7,FALSE),"0")</f>
        <v>8318</v>
      </c>
      <c r="J1786">
        <f t="shared" si="54"/>
        <v>0.93366258839375915</v>
      </c>
      <c r="K1786" s="31">
        <f t="shared" si="55"/>
        <v>0.93366258839375915</v>
      </c>
    </row>
    <row r="1787" spans="1:11" ht="12" customHeight="1" x14ac:dyDescent="0.2">
      <c r="A1787" t="s">
        <v>1685</v>
      </c>
      <c r="B1787" s="17">
        <v>44879</v>
      </c>
      <c r="C1787" s="6" t="s">
        <v>174</v>
      </c>
      <c r="D1787" s="7">
        <v>143439682</v>
      </c>
      <c r="E1787" s="3">
        <v>5540246176699</v>
      </c>
      <c r="F1787" s="3" t="str">
        <f>VLOOKUP(E1787,'Catégorie des articles'!$A$2:$E$163,4,FALSE)</f>
        <v>CREMERIE</v>
      </c>
      <c r="G1787" s="22">
        <v>44881</v>
      </c>
      <c r="H1787" s="7">
        <v>8352</v>
      </c>
      <c r="I1787" s="25">
        <f>IFERROR(VLOOKUP(A1787,Réception!$A$2:$G$2159,7,FALSE),"0")</f>
        <v>8352</v>
      </c>
      <c r="J1787">
        <f t="shared" si="54"/>
        <v>1</v>
      </c>
      <c r="K1787" s="31">
        <f t="shared" si="55"/>
        <v>1</v>
      </c>
    </row>
    <row r="1788" spans="1:11" ht="12" customHeight="1" x14ac:dyDescent="0.2">
      <c r="A1788" t="s">
        <v>1686</v>
      </c>
      <c r="B1788" s="17">
        <v>44879</v>
      </c>
      <c r="C1788" s="6" t="s">
        <v>174</v>
      </c>
      <c r="D1788" s="7">
        <v>143439683</v>
      </c>
      <c r="E1788" s="3">
        <v>5540246176295</v>
      </c>
      <c r="F1788" s="3" t="str">
        <f>VLOOKUP(E1788,'Catégorie des articles'!$A$2:$E$163,4,FALSE)</f>
        <v>CREMERIE</v>
      </c>
      <c r="G1788" s="22">
        <v>44881</v>
      </c>
      <c r="H1788" s="7">
        <v>4455</v>
      </c>
      <c r="I1788" s="25">
        <f>IFERROR(VLOOKUP(A1788,Réception!$A$2:$G$2159,7,FALSE),"0")</f>
        <v>4455</v>
      </c>
      <c r="J1788">
        <f t="shared" si="54"/>
        <v>1</v>
      </c>
      <c r="K1788" s="31">
        <f t="shared" si="55"/>
        <v>1</v>
      </c>
    </row>
    <row r="1789" spans="1:11" ht="12" customHeight="1" x14ac:dyDescent="0.2">
      <c r="A1789" t="s">
        <v>1687</v>
      </c>
      <c r="B1789" s="18">
        <v>44879</v>
      </c>
      <c r="C1789" s="6" t="s">
        <v>174</v>
      </c>
      <c r="D1789" s="9">
        <v>143439690</v>
      </c>
      <c r="E1789" s="3">
        <v>5540246191598</v>
      </c>
      <c r="F1789" s="3" t="str">
        <f>VLOOKUP(E1789,'Catégorie des articles'!$A$2:$E$163,4,FALSE)</f>
        <v>CREMERIE</v>
      </c>
      <c r="G1789" s="23">
        <v>44885</v>
      </c>
      <c r="H1789" s="9">
        <v>1601</v>
      </c>
      <c r="I1789" s="25">
        <f>IFERROR(VLOOKUP(A1789,Réception!$A$2:$G$2159,7,FALSE),"0")</f>
        <v>1601</v>
      </c>
      <c r="J1789">
        <f t="shared" si="54"/>
        <v>1</v>
      </c>
      <c r="K1789" s="31">
        <f t="shared" si="55"/>
        <v>1</v>
      </c>
    </row>
    <row r="1790" spans="1:11" ht="12" customHeight="1" x14ac:dyDescent="0.2">
      <c r="A1790" t="s">
        <v>2404</v>
      </c>
      <c r="B1790" s="18">
        <v>44879</v>
      </c>
      <c r="C1790" s="6" t="s">
        <v>175</v>
      </c>
      <c r="D1790" s="9">
        <v>143439691</v>
      </c>
      <c r="E1790" s="3">
        <v>5540246195943</v>
      </c>
      <c r="F1790" s="3" t="str">
        <f>VLOOKUP(E1790,'Catégorie des articles'!$A$2:$E$163,4,FALSE)</f>
        <v>CREMERIE</v>
      </c>
      <c r="G1790" s="23">
        <v>44914</v>
      </c>
      <c r="H1790" s="9">
        <v>928</v>
      </c>
      <c r="I1790" s="25">
        <f>IFERROR(VLOOKUP(A1790,Réception!$A$2:$G$2159,7,FALSE),"0")</f>
        <v>928</v>
      </c>
      <c r="J1790">
        <f t="shared" si="54"/>
        <v>1</v>
      </c>
      <c r="K1790" s="31">
        <f t="shared" si="55"/>
        <v>1</v>
      </c>
    </row>
    <row r="1791" spans="1:11" ht="12" customHeight="1" x14ac:dyDescent="0.2">
      <c r="A1791" t="s">
        <v>2405</v>
      </c>
      <c r="B1791" s="17">
        <v>44879</v>
      </c>
      <c r="C1791" s="6" t="s">
        <v>175</v>
      </c>
      <c r="D1791" s="7">
        <v>143439691</v>
      </c>
      <c r="E1791" s="3">
        <v>5540246195944</v>
      </c>
      <c r="F1791" s="3" t="str">
        <f>VLOOKUP(E1791,'Catégorie des articles'!$A$2:$E$163,4,FALSE)</f>
        <v>CREMERIE</v>
      </c>
      <c r="G1791" s="22">
        <v>44914</v>
      </c>
      <c r="H1791" s="7">
        <v>928</v>
      </c>
      <c r="I1791" s="25">
        <f>IFERROR(VLOOKUP(A1791,Réception!$A$2:$G$2159,7,FALSE),"0")</f>
        <v>928</v>
      </c>
      <c r="J1791">
        <f t="shared" si="54"/>
        <v>1</v>
      </c>
      <c r="K1791" s="31">
        <f t="shared" si="55"/>
        <v>1</v>
      </c>
    </row>
    <row r="1792" spans="1:11" ht="12" customHeight="1" x14ac:dyDescent="0.2">
      <c r="A1792" t="s">
        <v>1688</v>
      </c>
      <c r="B1792" s="18">
        <v>44880</v>
      </c>
      <c r="C1792" s="6" t="s">
        <v>174</v>
      </c>
      <c r="D1792" s="9">
        <v>143439720</v>
      </c>
      <c r="E1792" s="3">
        <v>5540246172669</v>
      </c>
      <c r="F1792" s="3" t="str">
        <f>VLOOKUP(E1792,'Catégorie des articles'!$A$2:$E$163,4,FALSE)</f>
        <v>CREMERIE</v>
      </c>
      <c r="G1792" s="23">
        <v>44882</v>
      </c>
      <c r="H1792" s="9">
        <v>140</v>
      </c>
      <c r="I1792" s="25">
        <f>IFERROR(VLOOKUP(A1792,Réception!$A$2:$G$2159,7,FALSE),"0")</f>
        <v>140</v>
      </c>
      <c r="J1792">
        <f t="shared" si="54"/>
        <v>1</v>
      </c>
      <c r="K1792" s="31">
        <f t="shared" si="55"/>
        <v>1</v>
      </c>
    </row>
    <row r="1793" spans="1:11" ht="12" customHeight="1" x14ac:dyDescent="0.2">
      <c r="A1793" t="s">
        <v>1689</v>
      </c>
      <c r="B1793" s="17">
        <v>44880</v>
      </c>
      <c r="C1793" s="6" t="s">
        <v>174</v>
      </c>
      <c r="D1793" s="7">
        <v>143439720</v>
      </c>
      <c r="E1793" s="3">
        <v>5540246172978</v>
      </c>
      <c r="F1793" s="3" t="str">
        <f>VLOOKUP(E1793,'Catégorie des articles'!$A$2:$E$163,4,FALSE)</f>
        <v>CREMERIE</v>
      </c>
      <c r="G1793" s="22">
        <v>44882</v>
      </c>
      <c r="H1793" s="7">
        <v>1671</v>
      </c>
      <c r="I1793" s="25">
        <f>IFERROR(VLOOKUP(A1793,Réception!$A$2:$G$2159,7,FALSE),"0")</f>
        <v>1253</v>
      </c>
      <c r="J1793">
        <f t="shared" si="54"/>
        <v>0.74985038898862955</v>
      </c>
      <c r="K1793" s="31">
        <f t="shared" si="55"/>
        <v>0.74985038898862955</v>
      </c>
    </row>
    <row r="1794" spans="1:11" ht="12" customHeight="1" x14ac:dyDescent="0.2">
      <c r="A1794" t="s">
        <v>1690</v>
      </c>
      <c r="B1794" s="17">
        <v>44880</v>
      </c>
      <c r="C1794" s="6" t="s">
        <v>174</v>
      </c>
      <c r="D1794" s="7">
        <v>143439720</v>
      </c>
      <c r="E1794" s="3">
        <v>5540246174174</v>
      </c>
      <c r="F1794" s="3" t="str">
        <f>VLOOKUP(E1794,'Catégorie des articles'!$A$2:$E$163,4,FALSE)</f>
        <v>CREMERIE</v>
      </c>
      <c r="G1794" s="22">
        <v>44882</v>
      </c>
      <c r="H1794" s="7">
        <v>232</v>
      </c>
      <c r="I1794" s="25">
        <f>IFERROR(VLOOKUP(A1794,Réception!$A$2:$G$2159,7,FALSE),"0")</f>
        <v>232</v>
      </c>
      <c r="J1794">
        <f t="shared" si="54"/>
        <v>1</v>
      </c>
      <c r="K1794" s="31">
        <f t="shared" si="55"/>
        <v>1</v>
      </c>
    </row>
    <row r="1795" spans="1:11" ht="12" customHeight="1" x14ac:dyDescent="0.2">
      <c r="A1795" t="s">
        <v>1691</v>
      </c>
      <c r="B1795" s="17">
        <v>44880</v>
      </c>
      <c r="C1795" s="6" t="s">
        <v>174</v>
      </c>
      <c r="D1795" s="7">
        <v>143439720</v>
      </c>
      <c r="E1795" s="3">
        <v>5540246188175</v>
      </c>
      <c r="F1795" s="3" t="str">
        <f>VLOOKUP(E1795,'Catégorie des articles'!$A$2:$E$163,4,FALSE)</f>
        <v>CREMERIE</v>
      </c>
      <c r="G1795" s="22">
        <v>44882</v>
      </c>
      <c r="H1795" s="7">
        <v>232</v>
      </c>
      <c r="I1795" s="25">
        <f>IFERROR(VLOOKUP(A1795,Réception!$A$2:$G$2159,7,FALSE),"0")</f>
        <v>232</v>
      </c>
      <c r="J1795">
        <f t="shared" ref="J1795:J1858" si="56">I1795/H1795</f>
        <v>1</v>
      </c>
      <c r="K1795" s="31">
        <f t="shared" ref="K1795:K1858" si="57">J1795</f>
        <v>1</v>
      </c>
    </row>
    <row r="1796" spans="1:11" ht="12" customHeight="1" x14ac:dyDescent="0.2">
      <c r="A1796" t="s">
        <v>1692</v>
      </c>
      <c r="B1796" s="17">
        <v>44880</v>
      </c>
      <c r="C1796" s="6" t="s">
        <v>174</v>
      </c>
      <c r="D1796" s="7">
        <v>143439723</v>
      </c>
      <c r="E1796" s="3">
        <v>5540246171933</v>
      </c>
      <c r="F1796" s="3" t="str">
        <f>VLOOKUP(E1796,'Catégorie des articles'!$A$2:$E$163,4,FALSE)</f>
        <v>CREMERIE</v>
      </c>
      <c r="G1796" s="22">
        <v>44882</v>
      </c>
      <c r="H1796" s="7">
        <v>1671</v>
      </c>
      <c r="I1796" s="25">
        <f>IFERROR(VLOOKUP(A1796,Réception!$A$2:$G$2159,7,FALSE),"0")</f>
        <v>1671</v>
      </c>
      <c r="J1796">
        <f t="shared" si="56"/>
        <v>1</v>
      </c>
      <c r="K1796" s="31">
        <f t="shared" si="57"/>
        <v>1</v>
      </c>
    </row>
    <row r="1797" spans="1:11" ht="12" customHeight="1" x14ac:dyDescent="0.2">
      <c r="A1797" t="s">
        <v>1693</v>
      </c>
      <c r="B1797" s="17">
        <v>44880</v>
      </c>
      <c r="C1797" s="6" t="s">
        <v>174</v>
      </c>
      <c r="D1797" s="7">
        <v>143439723</v>
      </c>
      <c r="E1797" s="3">
        <v>5540246176294</v>
      </c>
      <c r="F1797" s="3" t="str">
        <f>VLOOKUP(E1797,'Catégorie des articles'!$A$2:$E$163,4,FALSE)</f>
        <v>CREMERIE</v>
      </c>
      <c r="G1797" s="22">
        <v>44882</v>
      </c>
      <c r="H1797" s="7">
        <v>743</v>
      </c>
      <c r="I1797" s="25">
        <f>IFERROR(VLOOKUP(A1797,Réception!$A$2:$G$2159,7,FALSE),"0")</f>
        <v>743</v>
      </c>
      <c r="J1797">
        <f t="shared" si="56"/>
        <v>1</v>
      </c>
      <c r="K1797" s="31">
        <f t="shared" si="57"/>
        <v>1</v>
      </c>
    </row>
    <row r="1798" spans="1:11" ht="12" customHeight="1" x14ac:dyDescent="0.2">
      <c r="A1798" t="s">
        <v>1694</v>
      </c>
      <c r="B1798" s="18">
        <v>44880</v>
      </c>
      <c r="C1798" s="6" t="s">
        <v>174</v>
      </c>
      <c r="D1798" s="9">
        <v>143439723</v>
      </c>
      <c r="E1798" s="3">
        <v>5540246176295</v>
      </c>
      <c r="F1798" s="3" t="str">
        <f>VLOOKUP(E1798,'Catégorie des articles'!$A$2:$E$163,4,FALSE)</f>
        <v>CREMERIE</v>
      </c>
      <c r="G1798" s="23">
        <v>44882</v>
      </c>
      <c r="H1798" s="9">
        <v>7424</v>
      </c>
      <c r="I1798" s="25">
        <f>IFERROR(VLOOKUP(A1798,Réception!$A$2:$G$2159,7,FALSE),"0")</f>
        <v>7424</v>
      </c>
      <c r="J1798">
        <f t="shared" si="56"/>
        <v>1</v>
      </c>
      <c r="K1798" s="31">
        <f t="shared" si="57"/>
        <v>1</v>
      </c>
    </row>
    <row r="1799" spans="1:11" ht="12" customHeight="1" x14ac:dyDescent="0.2">
      <c r="A1799" t="s">
        <v>1695</v>
      </c>
      <c r="B1799" s="18">
        <v>44880</v>
      </c>
      <c r="C1799" s="6" t="s">
        <v>174</v>
      </c>
      <c r="D1799" s="9">
        <v>143439723</v>
      </c>
      <c r="E1799" s="3">
        <v>5540246187987</v>
      </c>
      <c r="F1799" s="3" t="str">
        <f>VLOOKUP(E1799,'Catégorie des articles'!$A$2:$E$163,4,FALSE)</f>
        <v>CREMERIE</v>
      </c>
      <c r="G1799" s="23">
        <v>44882</v>
      </c>
      <c r="H1799" s="9">
        <v>4455</v>
      </c>
      <c r="I1799" s="25">
        <f>IFERROR(VLOOKUP(A1799,Réception!$A$2:$G$2159,7,FALSE),"0")</f>
        <v>4455</v>
      </c>
      <c r="J1799">
        <f t="shared" si="56"/>
        <v>1</v>
      </c>
      <c r="K1799" s="31">
        <f t="shared" si="57"/>
        <v>1</v>
      </c>
    </row>
    <row r="1800" spans="1:11" ht="12" customHeight="1" x14ac:dyDescent="0.2">
      <c r="A1800" t="s">
        <v>1696</v>
      </c>
      <c r="B1800" s="17">
        <v>44880</v>
      </c>
      <c r="C1800" s="6" t="s">
        <v>174</v>
      </c>
      <c r="D1800" s="7">
        <v>143439723</v>
      </c>
      <c r="E1800" s="3">
        <v>5540246188200</v>
      </c>
      <c r="F1800" s="3" t="str">
        <f>VLOOKUP(E1800,'Catégorie des articles'!$A$2:$E$163,4,FALSE)</f>
        <v>CREMERIE</v>
      </c>
      <c r="G1800" s="22">
        <v>44882</v>
      </c>
      <c r="H1800" s="7">
        <v>1485</v>
      </c>
      <c r="I1800" s="25">
        <f>IFERROR(VLOOKUP(A1800,Réception!$A$2:$G$2159,7,FALSE),"0")</f>
        <v>1485</v>
      </c>
      <c r="J1800">
        <f t="shared" si="56"/>
        <v>1</v>
      </c>
      <c r="K1800" s="31">
        <f t="shared" si="57"/>
        <v>1</v>
      </c>
    </row>
    <row r="1801" spans="1:11" ht="12" customHeight="1" x14ac:dyDescent="0.2">
      <c r="A1801" t="s">
        <v>1697</v>
      </c>
      <c r="B1801" s="18">
        <v>44880</v>
      </c>
      <c r="C1801" s="6" t="s">
        <v>174</v>
      </c>
      <c r="D1801" s="9">
        <v>143439726</v>
      </c>
      <c r="E1801" s="3">
        <v>5540246194632</v>
      </c>
      <c r="F1801" s="3" t="str">
        <f>VLOOKUP(E1801,'Catégorie des articles'!$A$2:$E$163,4,FALSE)</f>
        <v>BOULANGERIE</v>
      </c>
      <c r="G1801" s="23">
        <v>44887</v>
      </c>
      <c r="H1801" s="9">
        <v>1003</v>
      </c>
      <c r="I1801" s="25">
        <f>IFERROR(VLOOKUP(A1801,Réception!$A$2:$G$2159,7,FALSE),"0")</f>
        <v>1003</v>
      </c>
      <c r="J1801">
        <f t="shared" si="56"/>
        <v>1</v>
      </c>
      <c r="K1801" s="31">
        <f t="shared" si="57"/>
        <v>1</v>
      </c>
    </row>
    <row r="1802" spans="1:11" ht="12" customHeight="1" x14ac:dyDescent="0.2">
      <c r="A1802" t="s">
        <v>1698</v>
      </c>
      <c r="B1802" s="17">
        <v>44880</v>
      </c>
      <c r="C1802" s="6" t="s">
        <v>174</v>
      </c>
      <c r="D1802" s="7">
        <v>143439726</v>
      </c>
      <c r="E1802" s="3">
        <v>5540246196046</v>
      </c>
      <c r="F1802" s="3" t="str">
        <f>VLOOKUP(E1802,'Catégorie des articles'!$A$2:$E$163,4,FALSE)</f>
        <v>BOULANGERIE</v>
      </c>
      <c r="G1802" s="22">
        <v>44887</v>
      </c>
      <c r="H1802" s="7">
        <v>251</v>
      </c>
      <c r="I1802" s="25">
        <f>IFERROR(VLOOKUP(A1802,Réception!$A$2:$G$2159,7,FALSE),"0")</f>
        <v>251</v>
      </c>
      <c r="J1802">
        <f t="shared" si="56"/>
        <v>1</v>
      </c>
      <c r="K1802" s="31">
        <f t="shared" si="57"/>
        <v>1</v>
      </c>
    </row>
    <row r="1803" spans="1:11" ht="12" customHeight="1" x14ac:dyDescent="0.2">
      <c r="A1803" t="s">
        <v>1699</v>
      </c>
      <c r="B1803" s="18">
        <v>44880</v>
      </c>
      <c r="C1803" s="6" t="s">
        <v>174</v>
      </c>
      <c r="D1803" s="9">
        <v>143439731</v>
      </c>
      <c r="E1803" s="3">
        <v>5540246194632</v>
      </c>
      <c r="F1803" s="3" t="str">
        <f>VLOOKUP(E1803,'Catégorie des articles'!$A$2:$E$163,4,FALSE)</f>
        <v>BOULANGERIE</v>
      </c>
      <c r="G1803" s="23">
        <v>44889</v>
      </c>
      <c r="H1803" s="9">
        <v>1170</v>
      </c>
      <c r="I1803" s="25">
        <f>IFERROR(VLOOKUP(A1803,Réception!$A$2:$G$2159,7,FALSE),"0")</f>
        <v>1170</v>
      </c>
      <c r="J1803">
        <f t="shared" si="56"/>
        <v>1</v>
      </c>
      <c r="K1803" s="31">
        <f t="shared" si="57"/>
        <v>1</v>
      </c>
    </row>
    <row r="1804" spans="1:11" ht="12" customHeight="1" x14ac:dyDescent="0.2">
      <c r="A1804" t="s">
        <v>2406</v>
      </c>
      <c r="B1804" s="17">
        <v>44880</v>
      </c>
      <c r="C1804" s="6" t="s">
        <v>175</v>
      </c>
      <c r="D1804" s="7">
        <v>143439747</v>
      </c>
      <c r="E1804" s="3">
        <v>5540246170256</v>
      </c>
      <c r="F1804" s="3" t="str">
        <f>VLOOKUP(E1804,'Catégorie des articles'!$A$2:$E$163,4,FALSE)</f>
        <v>BOULANGERIE</v>
      </c>
      <c r="G1804" s="22">
        <v>44901</v>
      </c>
      <c r="H1804" s="7">
        <v>3174</v>
      </c>
      <c r="I1804" s="25">
        <f>IFERROR(VLOOKUP(A1804,Réception!$A$2:$G$2159,7,FALSE),"0")</f>
        <v>3174</v>
      </c>
      <c r="J1804">
        <f t="shared" si="56"/>
        <v>1</v>
      </c>
      <c r="K1804" s="31">
        <f t="shared" si="57"/>
        <v>1</v>
      </c>
    </row>
    <row r="1805" spans="1:11" ht="12" customHeight="1" x14ac:dyDescent="0.2">
      <c r="A1805" t="s">
        <v>2407</v>
      </c>
      <c r="B1805" s="18">
        <v>44880</v>
      </c>
      <c r="C1805" s="6" t="s">
        <v>175</v>
      </c>
      <c r="D1805" s="9">
        <v>143439747</v>
      </c>
      <c r="E1805" s="3">
        <v>5540246171888</v>
      </c>
      <c r="F1805" s="3" t="str">
        <f>VLOOKUP(E1805,'Catégorie des articles'!$A$2:$E$163,4,FALSE)</f>
        <v>BOULANGERIE</v>
      </c>
      <c r="G1805" s="23">
        <v>44901</v>
      </c>
      <c r="H1805" s="9">
        <v>520</v>
      </c>
      <c r="I1805" s="25">
        <f>IFERROR(VLOOKUP(A1805,Réception!$A$2:$G$2159,7,FALSE),"0")</f>
        <v>520</v>
      </c>
      <c r="J1805">
        <f t="shared" si="56"/>
        <v>1</v>
      </c>
      <c r="K1805" s="31">
        <f t="shared" si="57"/>
        <v>1</v>
      </c>
    </row>
    <row r="1806" spans="1:11" ht="12" customHeight="1" x14ac:dyDescent="0.2">
      <c r="A1806" t="s">
        <v>2408</v>
      </c>
      <c r="B1806" s="17">
        <v>44880</v>
      </c>
      <c r="C1806" s="6" t="s">
        <v>175</v>
      </c>
      <c r="D1806" s="7">
        <v>143439748</v>
      </c>
      <c r="E1806" s="3">
        <v>5540246170256</v>
      </c>
      <c r="F1806" s="3" t="str">
        <f>VLOOKUP(E1806,'Catégorie des articles'!$A$2:$E$163,4,FALSE)</f>
        <v>BOULANGERIE</v>
      </c>
      <c r="G1806" s="22">
        <v>44908</v>
      </c>
      <c r="H1806" s="7">
        <v>3174</v>
      </c>
      <c r="I1806" s="25">
        <f>IFERROR(VLOOKUP(A1806,Réception!$A$2:$G$2159,7,FALSE),"0")</f>
        <v>3174</v>
      </c>
      <c r="J1806">
        <f t="shared" si="56"/>
        <v>1</v>
      </c>
      <c r="K1806" s="31">
        <f t="shared" si="57"/>
        <v>1</v>
      </c>
    </row>
    <row r="1807" spans="1:11" ht="12" customHeight="1" x14ac:dyDescent="0.2">
      <c r="A1807" t="s">
        <v>2409</v>
      </c>
      <c r="B1807" s="18">
        <v>44880</v>
      </c>
      <c r="C1807" s="6" t="s">
        <v>175</v>
      </c>
      <c r="D1807" s="9">
        <v>143439748</v>
      </c>
      <c r="E1807" s="3">
        <v>5540246171888</v>
      </c>
      <c r="F1807" s="3" t="str">
        <f>VLOOKUP(E1807,'Catégorie des articles'!$A$2:$E$163,4,FALSE)</f>
        <v>BOULANGERIE</v>
      </c>
      <c r="G1807" s="23">
        <v>44908</v>
      </c>
      <c r="H1807" s="9">
        <v>520</v>
      </c>
      <c r="I1807" s="25">
        <f>IFERROR(VLOOKUP(A1807,Réception!$A$2:$G$2159,7,FALSE),"0")</f>
        <v>520</v>
      </c>
      <c r="J1807">
        <f t="shared" si="56"/>
        <v>1</v>
      </c>
      <c r="K1807" s="31">
        <f t="shared" si="57"/>
        <v>1</v>
      </c>
    </row>
    <row r="1808" spans="1:11" ht="12" customHeight="1" x14ac:dyDescent="0.2">
      <c r="A1808" t="s">
        <v>2410</v>
      </c>
      <c r="B1808" s="17">
        <v>44880</v>
      </c>
      <c r="C1808" s="6" t="s">
        <v>175</v>
      </c>
      <c r="D1808" s="7">
        <v>143439749</v>
      </c>
      <c r="E1808" s="3">
        <v>5540246170256</v>
      </c>
      <c r="F1808" s="3" t="str">
        <f>VLOOKUP(E1808,'Catégorie des articles'!$A$2:$E$163,4,FALSE)</f>
        <v>BOULANGERIE</v>
      </c>
      <c r="G1808" s="22">
        <v>44915</v>
      </c>
      <c r="H1808" s="7">
        <v>3174</v>
      </c>
      <c r="I1808" s="25">
        <f>IFERROR(VLOOKUP(A1808,Réception!$A$2:$G$2159,7,FALSE),"0")</f>
        <v>3112</v>
      </c>
      <c r="J1808">
        <f t="shared" si="56"/>
        <v>0.98046628859483298</v>
      </c>
      <c r="K1808" s="31">
        <f t="shared" si="57"/>
        <v>0.98046628859483298</v>
      </c>
    </row>
    <row r="1809" spans="1:11" ht="12" customHeight="1" x14ac:dyDescent="0.2">
      <c r="A1809" t="s">
        <v>2411</v>
      </c>
      <c r="B1809" s="18">
        <v>44880</v>
      </c>
      <c r="C1809" s="6" t="s">
        <v>175</v>
      </c>
      <c r="D1809" s="9">
        <v>143439749</v>
      </c>
      <c r="E1809" s="3">
        <v>5540246171888</v>
      </c>
      <c r="F1809" s="3" t="str">
        <f>VLOOKUP(E1809,'Catégorie des articles'!$A$2:$E$163,4,FALSE)</f>
        <v>BOULANGERIE</v>
      </c>
      <c r="G1809" s="23">
        <v>44915</v>
      </c>
      <c r="H1809" s="9">
        <v>520</v>
      </c>
      <c r="I1809" s="25">
        <f>IFERROR(VLOOKUP(A1809,Réception!$A$2:$G$2159,7,FALSE),"0")</f>
        <v>520</v>
      </c>
      <c r="J1809">
        <f t="shared" si="56"/>
        <v>1</v>
      </c>
      <c r="K1809" s="31">
        <f t="shared" si="57"/>
        <v>1</v>
      </c>
    </row>
    <row r="1810" spans="1:11" ht="12" customHeight="1" x14ac:dyDescent="0.2">
      <c r="A1810" t="s">
        <v>1700</v>
      </c>
      <c r="B1810" s="17">
        <v>44881</v>
      </c>
      <c r="C1810" s="6" t="s">
        <v>174</v>
      </c>
      <c r="D1810" s="7">
        <v>143439771</v>
      </c>
      <c r="E1810" s="3">
        <v>5540246172669</v>
      </c>
      <c r="F1810" s="3" t="str">
        <f>VLOOKUP(E1810,'Catégorie des articles'!$A$2:$E$163,4,FALSE)</f>
        <v>CREMERIE</v>
      </c>
      <c r="G1810" s="22">
        <v>44885</v>
      </c>
      <c r="H1810" s="7">
        <v>140</v>
      </c>
      <c r="I1810" s="25">
        <f>IFERROR(VLOOKUP(A1810,Réception!$A$2:$G$2159,7,FALSE),"0")</f>
        <v>140</v>
      </c>
      <c r="J1810">
        <f t="shared" si="56"/>
        <v>1</v>
      </c>
      <c r="K1810" s="31">
        <f t="shared" si="57"/>
        <v>1</v>
      </c>
    </row>
    <row r="1811" spans="1:11" ht="12" customHeight="1" x14ac:dyDescent="0.2">
      <c r="A1811" t="s">
        <v>1701</v>
      </c>
      <c r="B1811" s="17">
        <v>44881</v>
      </c>
      <c r="C1811" s="6" t="s">
        <v>174</v>
      </c>
      <c r="D1811" s="7">
        <v>143439771</v>
      </c>
      <c r="E1811" s="3">
        <v>5540246191594</v>
      </c>
      <c r="F1811" s="3" t="str">
        <f>VLOOKUP(E1811,'Catégorie des articles'!$A$2:$E$163,4,FALSE)</f>
        <v>CREMERIE</v>
      </c>
      <c r="G1811" s="22">
        <v>44885</v>
      </c>
      <c r="H1811" s="7">
        <v>1504</v>
      </c>
      <c r="I1811" s="25">
        <f>IFERROR(VLOOKUP(A1811,Réception!$A$2:$G$2159,7,FALSE),"0")</f>
        <v>1504</v>
      </c>
      <c r="J1811">
        <f t="shared" si="56"/>
        <v>1</v>
      </c>
      <c r="K1811" s="31">
        <f t="shared" si="57"/>
        <v>1</v>
      </c>
    </row>
    <row r="1812" spans="1:11" ht="12" customHeight="1" x14ac:dyDescent="0.2">
      <c r="A1812" t="s">
        <v>1702</v>
      </c>
      <c r="B1812" s="18">
        <v>44881</v>
      </c>
      <c r="C1812" s="6" t="s">
        <v>174</v>
      </c>
      <c r="D1812" s="9">
        <v>143439773</v>
      </c>
      <c r="E1812" s="3">
        <v>5540246171933</v>
      </c>
      <c r="F1812" s="3" t="str">
        <f>VLOOKUP(E1812,'Catégorie des articles'!$A$2:$E$163,4,FALSE)</f>
        <v>CREMERIE</v>
      </c>
      <c r="G1812" s="23">
        <v>44885</v>
      </c>
      <c r="H1812" s="9">
        <v>1114</v>
      </c>
      <c r="I1812" s="25">
        <f>IFERROR(VLOOKUP(A1812,Réception!$A$2:$G$2159,7,FALSE),"0")</f>
        <v>1114</v>
      </c>
      <c r="J1812">
        <f t="shared" si="56"/>
        <v>1</v>
      </c>
      <c r="K1812" s="31">
        <f t="shared" si="57"/>
        <v>1</v>
      </c>
    </row>
    <row r="1813" spans="1:11" ht="12" customHeight="1" x14ac:dyDescent="0.2">
      <c r="A1813" t="s">
        <v>1703</v>
      </c>
      <c r="B1813" s="17">
        <v>44881</v>
      </c>
      <c r="C1813" s="6" t="s">
        <v>174</v>
      </c>
      <c r="D1813" s="7">
        <v>143439773</v>
      </c>
      <c r="E1813" s="3">
        <v>5540246176295</v>
      </c>
      <c r="F1813" s="3" t="str">
        <f>VLOOKUP(E1813,'Catégorie des articles'!$A$2:$E$163,4,FALSE)</f>
        <v>CREMERIE</v>
      </c>
      <c r="G1813" s="22">
        <v>44885</v>
      </c>
      <c r="H1813" s="7">
        <v>8909</v>
      </c>
      <c r="I1813" s="25">
        <f>IFERROR(VLOOKUP(A1813,Réception!$A$2:$G$2159,7,FALSE),"0")</f>
        <v>8909</v>
      </c>
      <c r="J1813">
        <f t="shared" si="56"/>
        <v>1</v>
      </c>
      <c r="K1813" s="31">
        <f t="shared" si="57"/>
        <v>1</v>
      </c>
    </row>
    <row r="1814" spans="1:11" ht="12" customHeight="1" x14ac:dyDescent="0.2">
      <c r="A1814" t="s">
        <v>1704</v>
      </c>
      <c r="B1814" s="18">
        <v>44881</v>
      </c>
      <c r="C1814" s="6" t="s">
        <v>174</v>
      </c>
      <c r="D1814" s="9">
        <v>143439773</v>
      </c>
      <c r="E1814" s="3">
        <v>5540246187987</v>
      </c>
      <c r="F1814" s="3" t="str">
        <f>VLOOKUP(E1814,'Catégorie des articles'!$A$2:$E$163,4,FALSE)</f>
        <v>CREMERIE</v>
      </c>
      <c r="G1814" s="23">
        <v>44885</v>
      </c>
      <c r="H1814" s="9">
        <v>4455</v>
      </c>
      <c r="I1814" s="25">
        <f>IFERROR(VLOOKUP(A1814,Réception!$A$2:$G$2159,7,FALSE),"0")</f>
        <v>4455</v>
      </c>
      <c r="J1814">
        <f t="shared" si="56"/>
        <v>1</v>
      </c>
      <c r="K1814" s="31">
        <f t="shared" si="57"/>
        <v>1</v>
      </c>
    </row>
    <row r="1815" spans="1:11" ht="12" customHeight="1" x14ac:dyDescent="0.2">
      <c r="A1815" t="s">
        <v>1705</v>
      </c>
      <c r="B1815" s="18">
        <v>44881</v>
      </c>
      <c r="C1815" s="6" t="s">
        <v>174</v>
      </c>
      <c r="D1815" s="9">
        <v>143439780</v>
      </c>
      <c r="E1815" s="3">
        <v>5540246177133</v>
      </c>
      <c r="F1815" s="3" t="str">
        <f>VLOOKUP(E1815,'Catégorie des articles'!$A$2:$E$163,4,FALSE)</f>
        <v>MIX LEGUMES</v>
      </c>
      <c r="G1815" s="23">
        <v>44885</v>
      </c>
      <c r="H1815" s="9">
        <v>499</v>
      </c>
      <c r="I1815" s="25">
        <f>IFERROR(VLOOKUP(A1815,Réception!$A$2:$G$2159,7,FALSE),"0")</f>
        <v>499</v>
      </c>
      <c r="J1815">
        <f t="shared" si="56"/>
        <v>1</v>
      </c>
      <c r="K1815" s="31">
        <f t="shared" si="57"/>
        <v>1</v>
      </c>
    </row>
    <row r="1816" spans="1:11" ht="12" customHeight="1" x14ac:dyDescent="0.2">
      <c r="A1816" t="s">
        <v>1706</v>
      </c>
      <c r="B1816" s="17">
        <v>44881</v>
      </c>
      <c r="C1816" s="6" t="s">
        <v>174</v>
      </c>
      <c r="D1816" s="7">
        <v>143439780</v>
      </c>
      <c r="E1816" s="3">
        <v>5540246192148</v>
      </c>
      <c r="F1816" s="3" t="str">
        <f>VLOOKUP(E1816,'Catégorie des articles'!$A$2:$E$163,4,FALSE)</f>
        <v>MIX LEGUMES</v>
      </c>
      <c r="G1816" s="22">
        <v>44885</v>
      </c>
      <c r="H1816" s="7">
        <v>22272</v>
      </c>
      <c r="I1816" s="25">
        <f>IFERROR(VLOOKUP(A1816,Réception!$A$2:$G$2159,7,FALSE),"0")</f>
        <v>22272</v>
      </c>
      <c r="J1816">
        <f t="shared" si="56"/>
        <v>1</v>
      </c>
      <c r="K1816" s="31">
        <f t="shared" si="57"/>
        <v>1</v>
      </c>
    </row>
    <row r="1817" spans="1:11" ht="12" customHeight="1" x14ac:dyDescent="0.2">
      <c r="A1817" t="s">
        <v>1707</v>
      </c>
      <c r="B1817" s="17">
        <v>44881</v>
      </c>
      <c r="C1817" s="6" t="s">
        <v>174</v>
      </c>
      <c r="D1817" s="7">
        <v>143439787</v>
      </c>
      <c r="E1817" s="3">
        <v>5540246174095</v>
      </c>
      <c r="F1817" s="3" t="str">
        <f>VLOOKUP(E1817,'Catégorie des articles'!$A$2:$E$163,4,FALSE)</f>
        <v>CREMERIE</v>
      </c>
      <c r="G1817" s="22">
        <v>44887</v>
      </c>
      <c r="H1817" s="7">
        <v>140</v>
      </c>
      <c r="I1817" s="25">
        <f>IFERROR(VLOOKUP(A1817,Réception!$A$2:$G$2159,7,FALSE),"0")</f>
        <v>140</v>
      </c>
      <c r="J1817">
        <f t="shared" si="56"/>
        <v>1</v>
      </c>
      <c r="K1817" s="31">
        <f t="shared" si="57"/>
        <v>1</v>
      </c>
    </row>
    <row r="1818" spans="1:11" ht="12" customHeight="1" x14ac:dyDescent="0.2">
      <c r="A1818" t="s">
        <v>1708</v>
      </c>
      <c r="B1818" s="18">
        <v>44881</v>
      </c>
      <c r="C1818" s="6" t="s">
        <v>174</v>
      </c>
      <c r="D1818" s="9">
        <v>143439787</v>
      </c>
      <c r="E1818" s="3">
        <v>5540246175049</v>
      </c>
      <c r="F1818" s="3" t="str">
        <f>VLOOKUP(E1818,'Catégorie des articles'!$A$2:$E$163,4,FALSE)</f>
        <v>CREMERIE</v>
      </c>
      <c r="G1818" s="23">
        <v>44887</v>
      </c>
      <c r="H1818" s="9">
        <v>557</v>
      </c>
      <c r="I1818" s="25">
        <f>IFERROR(VLOOKUP(A1818,Réception!$A$2:$G$2159,7,FALSE),"0")</f>
        <v>557</v>
      </c>
      <c r="J1818">
        <f t="shared" si="56"/>
        <v>1</v>
      </c>
      <c r="K1818" s="31">
        <f t="shared" si="57"/>
        <v>1</v>
      </c>
    </row>
    <row r="1819" spans="1:11" ht="12" customHeight="1" x14ac:dyDescent="0.2">
      <c r="A1819" t="s">
        <v>1709</v>
      </c>
      <c r="B1819" s="17">
        <v>44881</v>
      </c>
      <c r="C1819" s="6" t="s">
        <v>174</v>
      </c>
      <c r="D1819" s="7">
        <v>143439787</v>
      </c>
      <c r="E1819" s="3">
        <v>5540246175050</v>
      </c>
      <c r="F1819" s="3" t="str">
        <f>VLOOKUP(E1819,'Catégorie des articles'!$A$2:$E$163,4,FALSE)</f>
        <v>CREMERIE</v>
      </c>
      <c r="G1819" s="22">
        <v>44887</v>
      </c>
      <c r="H1819" s="7">
        <v>557</v>
      </c>
      <c r="I1819" s="25">
        <f>IFERROR(VLOOKUP(A1819,Réception!$A$2:$G$2159,7,FALSE),"0")</f>
        <v>557</v>
      </c>
      <c r="J1819">
        <f t="shared" si="56"/>
        <v>1</v>
      </c>
      <c r="K1819" s="31">
        <f t="shared" si="57"/>
        <v>1</v>
      </c>
    </row>
    <row r="1820" spans="1:11" ht="12" customHeight="1" x14ac:dyDescent="0.2">
      <c r="A1820" t="s">
        <v>1710</v>
      </c>
      <c r="B1820" s="18">
        <v>44881</v>
      </c>
      <c r="C1820" s="6" t="s">
        <v>174</v>
      </c>
      <c r="D1820" s="9">
        <v>143439789</v>
      </c>
      <c r="E1820" s="3">
        <v>5540246185562</v>
      </c>
      <c r="F1820" s="3" t="str">
        <f>VLOOKUP(E1820,'Catégorie des articles'!$A$2:$E$163,4,FALSE)</f>
        <v>CREMERIE</v>
      </c>
      <c r="G1820" s="23">
        <v>44887</v>
      </c>
      <c r="H1820" s="9">
        <v>70</v>
      </c>
      <c r="I1820" s="25">
        <f>IFERROR(VLOOKUP(A1820,Réception!$A$2:$G$2159,7,FALSE),"0")</f>
        <v>70</v>
      </c>
      <c r="J1820">
        <f t="shared" si="56"/>
        <v>1</v>
      </c>
      <c r="K1820" s="31">
        <f t="shared" si="57"/>
        <v>1</v>
      </c>
    </row>
    <row r="1821" spans="1:11" ht="12" customHeight="1" x14ac:dyDescent="0.2">
      <c r="A1821" t="s">
        <v>1711</v>
      </c>
      <c r="B1821" s="17">
        <v>44882</v>
      </c>
      <c r="C1821" s="6" t="s">
        <v>174</v>
      </c>
      <c r="D1821" s="7">
        <v>143439803</v>
      </c>
      <c r="E1821" s="3">
        <v>5540246176699</v>
      </c>
      <c r="F1821" s="3" t="str">
        <f>VLOOKUP(E1821,'Catégorie des articles'!$A$2:$E$163,4,FALSE)</f>
        <v>CREMERIE</v>
      </c>
      <c r="G1821" s="22">
        <v>44886</v>
      </c>
      <c r="H1821" s="7">
        <v>8352</v>
      </c>
      <c r="I1821" s="25">
        <f>IFERROR(VLOOKUP(A1821,Réception!$A$2:$G$2159,7,FALSE),"0")</f>
        <v>8352</v>
      </c>
      <c r="J1821">
        <f t="shared" si="56"/>
        <v>1</v>
      </c>
      <c r="K1821" s="31">
        <f t="shared" si="57"/>
        <v>1</v>
      </c>
    </row>
    <row r="1822" spans="1:11" ht="12" customHeight="1" x14ac:dyDescent="0.2">
      <c r="A1822" t="s">
        <v>1712</v>
      </c>
      <c r="B1822" s="17">
        <v>44882</v>
      </c>
      <c r="C1822" s="6" t="s">
        <v>174</v>
      </c>
      <c r="D1822" s="7">
        <v>143439803</v>
      </c>
      <c r="E1822" s="3">
        <v>5540246192102</v>
      </c>
      <c r="F1822" s="3" t="str">
        <f>VLOOKUP(E1822,'Catégorie des articles'!$A$2:$E$163,4,FALSE)</f>
        <v>CREMERIE</v>
      </c>
      <c r="G1822" s="22">
        <v>44886</v>
      </c>
      <c r="H1822" s="7">
        <v>2005</v>
      </c>
      <c r="I1822" s="25">
        <f>IFERROR(VLOOKUP(A1822,Réception!$A$2:$G$2159,7,FALSE),"0")</f>
        <v>2005</v>
      </c>
      <c r="J1822">
        <f t="shared" si="56"/>
        <v>1</v>
      </c>
      <c r="K1822" s="31">
        <f t="shared" si="57"/>
        <v>1</v>
      </c>
    </row>
    <row r="1823" spans="1:11" ht="12" customHeight="1" x14ac:dyDescent="0.2">
      <c r="A1823" t="s">
        <v>1713</v>
      </c>
      <c r="B1823" s="17">
        <v>44882</v>
      </c>
      <c r="C1823" s="6" t="s">
        <v>174</v>
      </c>
      <c r="D1823" s="7">
        <v>143439805</v>
      </c>
      <c r="E1823" s="3">
        <v>5540246171933</v>
      </c>
      <c r="F1823" s="3" t="str">
        <f>VLOOKUP(E1823,'Catégorie des articles'!$A$2:$E$163,4,FALSE)</f>
        <v>CREMERIE</v>
      </c>
      <c r="G1823" s="22">
        <v>44886</v>
      </c>
      <c r="H1823" s="7">
        <v>1114</v>
      </c>
      <c r="I1823" s="25">
        <f>IFERROR(VLOOKUP(A1823,Réception!$A$2:$G$2159,7,FALSE),"0")</f>
        <v>1114</v>
      </c>
      <c r="J1823">
        <f t="shared" si="56"/>
        <v>1</v>
      </c>
      <c r="K1823" s="31">
        <f t="shared" si="57"/>
        <v>1</v>
      </c>
    </row>
    <row r="1824" spans="1:11" ht="12" customHeight="1" x14ac:dyDescent="0.2">
      <c r="A1824" t="s">
        <v>1714</v>
      </c>
      <c r="B1824" s="18">
        <v>44882</v>
      </c>
      <c r="C1824" s="6" t="s">
        <v>174</v>
      </c>
      <c r="D1824" s="9">
        <v>143439805</v>
      </c>
      <c r="E1824" s="3">
        <v>5540246176294</v>
      </c>
      <c r="F1824" s="3" t="str">
        <f>VLOOKUP(E1824,'Catégorie des articles'!$A$2:$E$163,4,FALSE)</f>
        <v>CREMERIE</v>
      </c>
      <c r="G1824" s="23">
        <v>44886</v>
      </c>
      <c r="H1824" s="9">
        <v>1485</v>
      </c>
      <c r="I1824" s="25">
        <f>IFERROR(VLOOKUP(A1824,Réception!$A$2:$G$2159,7,FALSE),"0")</f>
        <v>1485</v>
      </c>
      <c r="J1824">
        <f t="shared" si="56"/>
        <v>1</v>
      </c>
      <c r="K1824" s="31">
        <f t="shared" si="57"/>
        <v>1</v>
      </c>
    </row>
    <row r="1825" spans="1:11" ht="12" customHeight="1" x14ac:dyDescent="0.2">
      <c r="A1825" t="s">
        <v>1715</v>
      </c>
      <c r="B1825" s="17">
        <v>44882</v>
      </c>
      <c r="C1825" s="6" t="s">
        <v>174</v>
      </c>
      <c r="D1825" s="7">
        <v>143439805</v>
      </c>
      <c r="E1825" s="3">
        <v>5540246176295</v>
      </c>
      <c r="F1825" s="3" t="str">
        <f>VLOOKUP(E1825,'Catégorie des articles'!$A$2:$E$163,4,FALSE)</f>
        <v>CREMERIE</v>
      </c>
      <c r="G1825" s="22">
        <v>44886</v>
      </c>
      <c r="H1825" s="7">
        <v>8909</v>
      </c>
      <c r="I1825" s="25">
        <f>IFERROR(VLOOKUP(A1825,Réception!$A$2:$G$2159,7,FALSE),"0")</f>
        <v>8909</v>
      </c>
      <c r="J1825">
        <f t="shared" si="56"/>
        <v>1</v>
      </c>
      <c r="K1825" s="31">
        <f t="shared" si="57"/>
        <v>1</v>
      </c>
    </row>
    <row r="1826" spans="1:11" ht="12" customHeight="1" x14ac:dyDescent="0.2">
      <c r="A1826" t="s">
        <v>1716</v>
      </c>
      <c r="B1826" s="17">
        <v>44882</v>
      </c>
      <c r="C1826" s="6" t="s">
        <v>174</v>
      </c>
      <c r="D1826" s="7">
        <v>143439805</v>
      </c>
      <c r="E1826" s="3">
        <v>5540246187987</v>
      </c>
      <c r="F1826" s="3" t="str">
        <f>VLOOKUP(E1826,'Catégorie des articles'!$A$2:$E$163,4,FALSE)</f>
        <v>CREMERIE</v>
      </c>
      <c r="G1826" s="22">
        <v>44886</v>
      </c>
      <c r="H1826" s="7">
        <v>3341</v>
      </c>
      <c r="I1826" s="25">
        <f>IFERROR(VLOOKUP(A1826,Réception!$A$2:$G$2159,7,FALSE),"0")</f>
        <v>3341</v>
      </c>
      <c r="J1826">
        <f t="shared" si="56"/>
        <v>1</v>
      </c>
      <c r="K1826" s="31">
        <f t="shared" si="57"/>
        <v>1</v>
      </c>
    </row>
    <row r="1827" spans="1:11" ht="12" customHeight="1" x14ac:dyDescent="0.2">
      <c r="A1827" t="s">
        <v>1717</v>
      </c>
      <c r="B1827" s="18">
        <v>44882</v>
      </c>
      <c r="C1827" s="6" t="s">
        <v>174</v>
      </c>
      <c r="D1827" s="9">
        <v>143439806</v>
      </c>
      <c r="E1827" s="3">
        <v>5540246191598</v>
      </c>
      <c r="F1827" s="3" t="str">
        <f>VLOOKUP(E1827,'Catégorie des articles'!$A$2:$E$163,4,FALSE)</f>
        <v>CREMERIE</v>
      </c>
      <c r="G1827" s="23">
        <v>44887</v>
      </c>
      <c r="H1827" s="9">
        <v>1601</v>
      </c>
      <c r="I1827" s="25">
        <f>IFERROR(VLOOKUP(A1827,Réception!$A$2:$G$2159,7,FALSE),"0")</f>
        <v>1476</v>
      </c>
      <c r="J1827">
        <f t="shared" si="56"/>
        <v>0.92192379762648347</v>
      </c>
      <c r="K1827" s="31">
        <f t="shared" si="57"/>
        <v>0.92192379762648347</v>
      </c>
    </row>
    <row r="1828" spans="1:11" ht="12" customHeight="1" x14ac:dyDescent="0.2">
      <c r="A1828" t="s">
        <v>1718</v>
      </c>
      <c r="B1828" s="18">
        <v>44882</v>
      </c>
      <c r="C1828" s="6" t="s">
        <v>174</v>
      </c>
      <c r="D1828" s="9">
        <v>143439825</v>
      </c>
      <c r="E1828" s="3">
        <v>5540246194632</v>
      </c>
      <c r="F1828" s="3" t="str">
        <f>VLOOKUP(E1828,'Catégorie des articles'!$A$2:$E$163,4,FALSE)</f>
        <v>BOULANGERIE</v>
      </c>
      <c r="G1828" s="23">
        <v>44886</v>
      </c>
      <c r="H1828" s="9">
        <v>251</v>
      </c>
      <c r="I1828" s="25">
        <f>IFERROR(VLOOKUP(A1828,Réception!$A$2:$G$2159,7,FALSE),"0")</f>
        <v>251</v>
      </c>
      <c r="J1828">
        <f t="shared" si="56"/>
        <v>1</v>
      </c>
      <c r="K1828" s="31">
        <f t="shared" si="57"/>
        <v>1</v>
      </c>
    </row>
    <row r="1829" spans="1:11" ht="12" customHeight="1" x14ac:dyDescent="0.2">
      <c r="A1829" t="s">
        <v>1719</v>
      </c>
      <c r="B1829" s="17">
        <v>44882</v>
      </c>
      <c r="C1829" s="6" t="s">
        <v>174</v>
      </c>
      <c r="D1829" s="7">
        <v>143439825</v>
      </c>
      <c r="E1829" s="3">
        <v>5540246195250</v>
      </c>
      <c r="F1829" s="3" t="str">
        <f>VLOOKUP(E1829,'Catégorie des articles'!$A$2:$E$163,4,FALSE)</f>
        <v>BOULANGERIE</v>
      </c>
      <c r="G1829" s="22">
        <v>44886</v>
      </c>
      <c r="H1829" s="7">
        <v>65</v>
      </c>
      <c r="I1829" s="25">
        <f>IFERROR(VLOOKUP(A1829,Réception!$A$2:$G$2159,7,FALSE),"0")</f>
        <v>58</v>
      </c>
      <c r="J1829">
        <f t="shared" si="56"/>
        <v>0.89230769230769236</v>
      </c>
      <c r="K1829" s="31">
        <f t="shared" si="57"/>
        <v>0.89230769230769236</v>
      </c>
    </row>
    <row r="1830" spans="1:11" ht="12" customHeight="1" x14ac:dyDescent="0.2">
      <c r="A1830" t="s">
        <v>1720</v>
      </c>
      <c r="B1830" s="18">
        <v>44882</v>
      </c>
      <c r="C1830" s="6" t="s">
        <v>174</v>
      </c>
      <c r="D1830" s="9">
        <v>143439825</v>
      </c>
      <c r="E1830" s="3">
        <v>5540246196046</v>
      </c>
      <c r="F1830" s="3" t="str">
        <f>VLOOKUP(E1830,'Catégorie des articles'!$A$2:$E$163,4,FALSE)</f>
        <v>BOULANGERIE</v>
      </c>
      <c r="G1830" s="23">
        <v>44886</v>
      </c>
      <c r="H1830" s="9">
        <v>61</v>
      </c>
      <c r="I1830" s="25">
        <f>IFERROR(VLOOKUP(A1830,Réception!$A$2:$G$2159,7,FALSE),"0")</f>
        <v>58</v>
      </c>
      <c r="J1830">
        <f t="shared" si="56"/>
        <v>0.95081967213114749</v>
      </c>
      <c r="K1830" s="31">
        <f t="shared" si="57"/>
        <v>0.95081967213114749</v>
      </c>
    </row>
    <row r="1831" spans="1:11" ht="12" customHeight="1" x14ac:dyDescent="0.2">
      <c r="A1831" t="s">
        <v>1721</v>
      </c>
      <c r="B1831" s="17">
        <v>44882</v>
      </c>
      <c r="C1831" s="6" t="s">
        <v>174</v>
      </c>
      <c r="D1831" s="7">
        <v>143439827</v>
      </c>
      <c r="E1831" s="3">
        <v>5540246194632</v>
      </c>
      <c r="F1831" s="3" t="str">
        <f>VLOOKUP(E1831,'Catégorie des articles'!$A$2:$E$163,4,FALSE)</f>
        <v>BOULANGERIE</v>
      </c>
      <c r="G1831" s="22">
        <v>44893</v>
      </c>
      <c r="H1831" s="7">
        <v>919</v>
      </c>
      <c r="I1831" s="25">
        <f>IFERROR(VLOOKUP(A1831,Réception!$A$2:$G$2159,7,FALSE),"0")</f>
        <v>919</v>
      </c>
      <c r="J1831">
        <f t="shared" si="56"/>
        <v>1</v>
      </c>
      <c r="K1831" s="31">
        <f t="shared" si="57"/>
        <v>1</v>
      </c>
    </row>
    <row r="1832" spans="1:11" ht="12" customHeight="1" x14ac:dyDescent="0.2">
      <c r="A1832" t="s">
        <v>1722</v>
      </c>
      <c r="B1832" s="18">
        <v>44882</v>
      </c>
      <c r="C1832" s="6" t="s">
        <v>174</v>
      </c>
      <c r="D1832" s="9">
        <v>143439827</v>
      </c>
      <c r="E1832" s="3">
        <v>5540246196046</v>
      </c>
      <c r="F1832" s="3" t="str">
        <f>VLOOKUP(E1832,'Catégorie des articles'!$A$2:$E$163,4,FALSE)</f>
        <v>BOULANGERIE</v>
      </c>
      <c r="G1832" s="23">
        <v>44893</v>
      </c>
      <c r="H1832" s="9">
        <v>251</v>
      </c>
      <c r="I1832" s="25">
        <f>IFERROR(VLOOKUP(A1832,Réception!$A$2:$G$2159,7,FALSE),"0")</f>
        <v>251</v>
      </c>
      <c r="J1832">
        <f t="shared" si="56"/>
        <v>1</v>
      </c>
      <c r="K1832" s="31">
        <f t="shared" si="57"/>
        <v>1</v>
      </c>
    </row>
    <row r="1833" spans="1:11" ht="12" customHeight="1" x14ac:dyDescent="0.2">
      <c r="A1833" t="s">
        <v>1723</v>
      </c>
      <c r="B1833" s="18">
        <v>44882</v>
      </c>
      <c r="C1833" s="6" t="s">
        <v>174</v>
      </c>
      <c r="D1833" s="9">
        <v>143439828</v>
      </c>
      <c r="E1833" s="3">
        <v>5540246194632</v>
      </c>
      <c r="F1833" s="3" t="str">
        <f>VLOOKUP(E1833,'Catégorie des articles'!$A$2:$E$163,4,FALSE)</f>
        <v>BOULANGERIE</v>
      </c>
      <c r="G1833" s="23">
        <v>44895</v>
      </c>
      <c r="H1833" s="9">
        <v>1003</v>
      </c>
      <c r="I1833" s="25">
        <f>IFERROR(VLOOKUP(A1833,Réception!$A$2:$G$2159,7,FALSE),"0")</f>
        <v>1003</v>
      </c>
      <c r="J1833">
        <f t="shared" si="56"/>
        <v>1</v>
      </c>
      <c r="K1833" s="31">
        <f t="shared" si="57"/>
        <v>1</v>
      </c>
    </row>
    <row r="1834" spans="1:11" ht="12" customHeight="1" x14ac:dyDescent="0.2">
      <c r="A1834" t="s">
        <v>1724</v>
      </c>
      <c r="B1834" s="18">
        <v>44885</v>
      </c>
      <c r="C1834" s="6" t="s">
        <v>174</v>
      </c>
      <c r="D1834" s="9">
        <v>143449857</v>
      </c>
      <c r="E1834" s="3">
        <v>5540246172978</v>
      </c>
      <c r="F1834" s="3" t="str">
        <f>VLOOKUP(E1834,'Catégorie des articles'!$A$2:$E$163,4,FALSE)</f>
        <v>CREMERIE</v>
      </c>
      <c r="G1834" s="23">
        <v>44887</v>
      </c>
      <c r="H1834" s="9">
        <v>836</v>
      </c>
      <c r="I1834" s="25">
        <f>IFERROR(VLOOKUP(A1834,Réception!$A$2:$G$2159,7,FALSE),"0")</f>
        <v>836</v>
      </c>
      <c r="J1834">
        <f t="shared" si="56"/>
        <v>1</v>
      </c>
      <c r="K1834" s="31">
        <f t="shared" si="57"/>
        <v>1</v>
      </c>
    </row>
    <row r="1835" spans="1:11" ht="12" customHeight="1" x14ac:dyDescent="0.2">
      <c r="A1835" t="s">
        <v>1725</v>
      </c>
      <c r="B1835" s="17">
        <v>44885</v>
      </c>
      <c r="C1835" s="6" t="s">
        <v>174</v>
      </c>
      <c r="D1835" s="7">
        <v>143449860</v>
      </c>
      <c r="E1835" s="3">
        <v>5540246176294</v>
      </c>
      <c r="F1835" s="3" t="str">
        <f>VLOOKUP(E1835,'Catégorie des articles'!$A$2:$E$163,4,FALSE)</f>
        <v>CREMERIE</v>
      </c>
      <c r="G1835" s="22">
        <v>44887</v>
      </c>
      <c r="H1835" s="7">
        <v>743</v>
      </c>
      <c r="I1835" s="25">
        <f>IFERROR(VLOOKUP(A1835,Réception!$A$2:$G$2159,7,FALSE),"0")</f>
        <v>743</v>
      </c>
      <c r="J1835">
        <f t="shared" si="56"/>
        <v>1</v>
      </c>
      <c r="K1835" s="31">
        <f t="shared" si="57"/>
        <v>1</v>
      </c>
    </row>
    <row r="1836" spans="1:11" ht="12" customHeight="1" x14ac:dyDescent="0.2">
      <c r="A1836" t="s">
        <v>1726</v>
      </c>
      <c r="B1836" s="18">
        <v>44885</v>
      </c>
      <c r="C1836" s="6" t="s">
        <v>174</v>
      </c>
      <c r="D1836" s="9">
        <v>143449860</v>
      </c>
      <c r="E1836" s="3">
        <v>5540246176295</v>
      </c>
      <c r="F1836" s="3" t="str">
        <f>VLOOKUP(E1836,'Catégorie des articles'!$A$2:$E$163,4,FALSE)</f>
        <v>CREMERIE</v>
      </c>
      <c r="G1836" s="23">
        <v>44887</v>
      </c>
      <c r="H1836" s="9">
        <v>4455</v>
      </c>
      <c r="I1836" s="25">
        <f>IFERROR(VLOOKUP(A1836,Réception!$A$2:$G$2159,7,FALSE),"0")</f>
        <v>4455</v>
      </c>
      <c r="J1836">
        <f t="shared" si="56"/>
        <v>1</v>
      </c>
      <c r="K1836" s="31">
        <f t="shared" si="57"/>
        <v>1</v>
      </c>
    </row>
    <row r="1837" spans="1:11" ht="12" customHeight="1" x14ac:dyDescent="0.2">
      <c r="A1837" t="s">
        <v>1727</v>
      </c>
      <c r="B1837" s="18">
        <v>44885</v>
      </c>
      <c r="C1837" s="6" t="s">
        <v>174</v>
      </c>
      <c r="D1837" s="9">
        <v>143449860</v>
      </c>
      <c r="E1837" s="3">
        <v>5540246188200</v>
      </c>
      <c r="F1837" s="3" t="str">
        <f>VLOOKUP(E1837,'Catégorie des articles'!$A$2:$E$163,4,FALSE)</f>
        <v>CREMERIE</v>
      </c>
      <c r="G1837" s="23">
        <v>44887</v>
      </c>
      <c r="H1837" s="9">
        <v>1485</v>
      </c>
      <c r="I1837" s="25">
        <f>IFERROR(VLOOKUP(A1837,Réception!$A$2:$G$2159,7,FALSE),"0")</f>
        <v>1485</v>
      </c>
      <c r="J1837">
        <f t="shared" si="56"/>
        <v>1</v>
      </c>
      <c r="K1837" s="31">
        <f t="shared" si="57"/>
        <v>1</v>
      </c>
    </row>
    <row r="1838" spans="1:11" ht="12" customHeight="1" x14ac:dyDescent="0.2">
      <c r="A1838" t="s">
        <v>1728</v>
      </c>
      <c r="B1838" s="17">
        <v>44885</v>
      </c>
      <c r="C1838" s="6" t="s">
        <v>174</v>
      </c>
      <c r="D1838" s="7">
        <v>143449862</v>
      </c>
      <c r="E1838" s="3">
        <v>5540246172978</v>
      </c>
      <c r="F1838" s="3" t="str">
        <f>VLOOKUP(E1838,'Catégorie des articles'!$A$2:$E$163,4,FALSE)</f>
        <v>CREMERIE</v>
      </c>
      <c r="G1838" s="22">
        <v>44886</v>
      </c>
      <c r="H1838" s="7">
        <v>3341</v>
      </c>
      <c r="I1838" s="25">
        <f>IFERROR(VLOOKUP(A1838,Réception!$A$2:$G$2159,7,FALSE),"0")</f>
        <v>3341</v>
      </c>
      <c r="J1838">
        <f t="shared" si="56"/>
        <v>1</v>
      </c>
      <c r="K1838" s="31">
        <f t="shared" si="57"/>
        <v>1</v>
      </c>
    </row>
    <row r="1839" spans="1:11" ht="12" customHeight="1" x14ac:dyDescent="0.2">
      <c r="A1839" t="s">
        <v>2412</v>
      </c>
      <c r="B1839" s="18">
        <v>44885</v>
      </c>
      <c r="C1839" s="6" t="s">
        <v>175</v>
      </c>
      <c r="D1839" s="9">
        <v>143449875</v>
      </c>
      <c r="E1839" s="3">
        <v>5540246170256</v>
      </c>
      <c r="F1839" s="3" t="str">
        <f>VLOOKUP(E1839,'Catégorie des articles'!$A$2:$E$163,4,FALSE)</f>
        <v>BOULANGERIE</v>
      </c>
      <c r="G1839" s="23">
        <v>44922</v>
      </c>
      <c r="H1839" s="9">
        <v>3174</v>
      </c>
      <c r="I1839" s="25">
        <f>IFERROR(VLOOKUP(A1839,Réception!$A$2:$G$2159,7,FALSE),"0")</f>
        <v>3174</v>
      </c>
      <c r="J1839">
        <f t="shared" si="56"/>
        <v>1</v>
      </c>
      <c r="K1839" s="31">
        <f t="shared" si="57"/>
        <v>1</v>
      </c>
    </row>
    <row r="1840" spans="1:11" ht="12" customHeight="1" x14ac:dyDescent="0.2">
      <c r="A1840" t="s">
        <v>2413</v>
      </c>
      <c r="B1840" s="17">
        <v>44885</v>
      </c>
      <c r="C1840" s="6" t="s">
        <v>175</v>
      </c>
      <c r="D1840" s="7">
        <v>143449875</v>
      </c>
      <c r="E1840" s="3">
        <v>5540246171888</v>
      </c>
      <c r="F1840" s="3" t="str">
        <f>VLOOKUP(E1840,'Catégorie des articles'!$A$2:$E$163,4,FALSE)</f>
        <v>BOULANGERIE</v>
      </c>
      <c r="G1840" s="22">
        <v>44922</v>
      </c>
      <c r="H1840" s="7">
        <v>520</v>
      </c>
      <c r="I1840" s="25">
        <f>IFERROR(VLOOKUP(A1840,Réception!$A$2:$G$2159,7,FALSE),"0")</f>
        <v>520</v>
      </c>
      <c r="J1840">
        <f t="shared" si="56"/>
        <v>1</v>
      </c>
      <c r="K1840" s="31">
        <f t="shared" si="57"/>
        <v>1</v>
      </c>
    </row>
    <row r="1841" spans="1:11" ht="12" customHeight="1" x14ac:dyDescent="0.2">
      <c r="A1841" t="s">
        <v>2675</v>
      </c>
      <c r="B1841" s="18">
        <v>44885</v>
      </c>
      <c r="C1841" s="6" t="s">
        <v>176</v>
      </c>
      <c r="D1841" s="9">
        <v>143449876</v>
      </c>
      <c r="E1841" s="3">
        <v>5540246170256</v>
      </c>
      <c r="F1841" s="3" t="str">
        <f>VLOOKUP(E1841,'Catégorie des articles'!$A$2:$E$163,4,FALSE)</f>
        <v>BOULANGERIE</v>
      </c>
      <c r="G1841" s="23">
        <v>44929</v>
      </c>
      <c r="H1841" s="9">
        <v>3174</v>
      </c>
      <c r="I1841" s="25" t="str">
        <f>IFERROR(VLOOKUP(A1841,Réception!$A$2:$G$2159,7,FALSE),"0")</f>
        <v>0</v>
      </c>
      <c r="J1841">
        <f t="shared" si="56"/>
        <v>0</v>
      </c>
      <c r="K1841" s="31">
        <f t="shared" si="57"/>
        <v>0</v>
      </c>
    </row>
    <row r="1842" spans="1:11" ht="12" customHeight="1" x14ac:dyDescent="0.2">
      <c r="A1842" t="s">
        <v>2676</v>
      </c>
      <c r="B1842" s="17">
        <v>44885</v>
      </c>
      <c r="C1842" s="6" t="s">
        <v>176</v>
      </c>
      <c r="D1842" s="7">
        <v>143449876</v>
      </c>
      <c r="E1842" s="3">
        <v>5540246171888</v>
      </c>
      <c r="F1842" s="3" t="str">
        <f>VLOOKUP(E1842,'Catégorie des articles'!$A$2:$E$163,4,FALSE)</f>
        <v>BOULANGERIE</v>
      </c>
      <c r="G1842" s="22">
        <v>44929</v>
      </c>
      <c r="H1842" s="7">
        <v>520</v>
      </c>
      <c r="I1842" s="25" t="str">
        <f>IFERROR(VLOOKUP(A1842,Réception!$A$2:$G$2159,7,FALSE),"0")</f>
        <v>0</v>
      </c>
      <c r="J1842">
        <f t="shared" si="56"/>
        <v>0</v>
      </c>
      <c r="K1842" s="31">
        <f t="shared" si="57"/>
        <v>0</v>
      </c>
    </row>
    <row r="1843" spans="1:11" ht="12" customHeight="1" x14ac:dyDescent="0.2">
      <c r="A1843" t="s">
        <v>2416</v>
      </c>
      <c r="B1843" s="18">
        <v>44885</v>
      </c>
      <c r="C1843" s="6" t="s">
        <v>176</v>
      </c>
      <c r="D1843" s="9">
        <v>143449877</v>
      </c>
      <c r="E1843" s="3">
        <v>5540246170256</v>
      </c>
      <c r="F1843" s="3" t="str">
        <f>VLOOKUP(E1843,'Catégorie des articles'!$A$2:$E$163,4,FALSE)</f>
        <v>BOULANGERIE</v>
      </c>
      <c r="G1843" s="23">
        <v>44936</v>
      </c>
      <c r="H1843" s="9">
        <v>3174</v>
      </c>
      <c r="I1843" s="25">
        <f>IFERROR(VLOOKUP(A1843,Réception!$A$2:$G$2159,7,FALSE),"0")</f>
        <v>3174</v>
      </c>
      <c r="J1843">
        <f t="shared" si="56"/>
        <v>1</v>
      </c>
      <c r="K1843" s="31">
        <f t="shared" si="57"/>
        <v>1</v>
      </c>
    </row>
    <row r="1844" spans="1:11" ht="12" customHeight="1" x14ac:dyDescent="0.2">
      <c r="A1844" t="s">
        <v>2417</v>
      </c>
      <c r="B1844" s="17">
        <v>44885</v>
      </c>
      <c r="C1844" s="6" t="s">
        <v>176</v>
      </c>
      <c r="D1844" s="7">
        <v>143449877</v>
      </c>
      <c r="E1844" s="3">
        <v>5540246171888</v>
      </c>
      <c r="F1844" s="3" t="str">
        <f>VLOOKUP(E1844,'Catégorie des articles'!$A$2:$E$163,4,FALSE)</f>
        <v>BOULANGERIE</v>
      </c>
      <c r="G1844" s="22">
        <v>44936</v>
      </c>
      <c r="H1844" s="7">
        <v>520</v>
      </c>
      <c r="I1844" s="25">
        <f>IFERROR(VLOOKUP(A1844,Réception!$A$2:$G$2159,7,FALSE),"0")</f>
        <v>390</v>
      </c>
      <c r="J1844">
        <f t="shared" si="56"/>
        <v>0.75</v>
      </c>
      <c r="K1844" s="31">
        <f t="shared" si="57"/>
        <v>0.75</v>
      </c>
    </row>
    <row r="1845" spans="1:11" ht="12" customHeight="1" x14ac:dyDescent="0.2">
      <c r="A1845" t="s">
        <v>1729</v>
      </c>
      <c r="B1845" s="18">
        <v>44885</v>
      </c>
      <c r="C1845" s="6" t="s">
        <v>174</v>
      </c>
      <c r="D1845" s="9">
        <v>143449891</v>
      </c>
      <c r="E1845" s="3">
        <v>5540246181016</v>
      </c>
      <c r="F1845" s="3" t="str">
        <f>VLOOKUP(E1845,'Catégorie des articles'!$A$2:$E$163,4,FALSE)</f>
        <v>VOLAILLE</v>
      </c>
      <c r="G1845" s="23">
        <v>44892</v>
      </c>
      <c r="H1845" s="9">
        <v>10691</v>
      </c>
      <c r="I1845" s="25">
        <f>IFERROR(VLOOKUP(A1845,Réception!$A$2:$G$2159,7,FALSE),"0")</f>
        <v>10691</v>
      </c>
      <c r="J1845">
        <f t="shared" si="56"/>
        <v>1</v>
      </c>
      <c r="K1845" s="31">
        <f t="shared" si="57"/>
        <v>1</v>
      </c>
    </row>
    <row r="1846" spans="1:11" ht="12" customHeight="1" x14ac:dyDescent="0.2">
      <c r="A1846" t="s">
        <v>2418</v>
      </c>
      <c r="B1846" s="18">
        <v>44886</v>
      </c>
      <c r="C1846" s="6" t="s">
        <v>175</v>
      </c>
      <c r="D1846" s="9">
        <v>143449917</v>
      </c>
      <c r="E1846" s="3">
        <v>5540246183130</v>
      </c>
      <c r="F1846" s="3" t="str">
        <f>VLOOKUP(E1846,'Catégorie des articles'!$A$2:$E$163,4,FALSE)</f>
        <v>MIX LEGUMES</v>
      </c>
      <c r="G1846" s="23">
        <v>44900</v>
      </c>
      <c r="H1846" s="9">
        <v>4511</v>
      </c>
      <c r="I1846" s="25">
        <f>IFERROR(VLOOKUP(A1846,Réception!$A$2:$G$2159,7,FALSE),"0")</f>
        <v>1692</v>
      </c>
      <c r="J1846">
        <f t="shared" si="56"/>
        <v>0.3750831301263578</v>
      </c>
      <c r="K1846" s="31">
        <f t="shared" si="57"/>
        <v>0.3750831301263578</v>
      </c>
    </row>
    <row r="1847" spans="1:11" ht="12" customHeight="1" x14ac:dyDescent="0.2">
      <c r="A1847" t="s">
        <v>2419</v>
      </c>
      <c r="B1847" s="17">
        <v>44886</v>
      </c>
      <c r="C1847" s="6" t="s">
        <v>175</v>
      </c>
      <c r="D1847" s="7">
        <v>143449917</v>
      </c>
      <c r="E1847" s="3">
        <v>5540246183537</v>
      </c>
      <c r="F1847" s="3" t="str">
        <f>VLOOKUP(E1847,'Catégorie des articles'!$A$2:$E$163,4,FALSE)</f>
        <v>MIX LEGUMES</v>
      </c>
      <c r="G1847" s="22">
        <v>44900</v>
      </c>
      <c r="H1847" s="7">
        <v>961</v>
      </c>
      <c r="I1847" s="25">
        <f>IFERROR(VLOOKUP(A1847,Réception!$A$2:$G$2159,7,FALSE),"0")</f>
        <v>961</v>
      </c>
      <c r="J1847">
        <f t="shared" si="56"/>
        <v>1</v>
      </c>
      <c r="K1847" s="31">
        <f t="shared" si="57"/>
        <v>1</v>
      </c>
    </row>
    <row r="1848" spans="1:11" ht="12" customHeight="1" x14ac:dyDescent="0.2">
      <c r="A1848" t="s">
        <v>1730</v>
      </c>
      <c r="B1848" s="18">
        <v>44886</v>
      </c>
      <c r="C1848" s="6" t="s">
        <v>174</v>
      </c>
      <c r="D1848" s="9">
        <v>143449919</v>
      </c>
      <c r="E1848" s="3">
        <v>5540246172539</v>
      </c>
      <c r="F1848" s="3" t="str">
        <f>VLOOKUP(E1848,'Catégorie des articles'!$A$2:$E$163,4,FALSE)</f>
        <v>CREMERIE</v>
      </c>
      <c r="G1848" s="23">
        <v>44889</v>
      </c>
      <c r="H1848" s="9">
        <v>24</v>
      </c>
      <c r="I1848" s="25">
        <f>IFERROR(VLOOKUP(A1848,Réception!$A$2:$G$2159,7,FALSE),"0")</f>
        <v>24</v>
      </c>
      <c r="J1848">
        <f t="shared" si="56"/>
        <v>1</v>
      </c>
      <c r="K1848" s="31">
        <f t="shared" si="57"/>
        <v>1</v>
      </c>
    </row>
    <row r="1849" spans="1:11" ht="12" customHeight="1" x14ac:dyDescent="0.2">
      <c r="A1849" t="s">
        <v>1731</v>
      </c>
      <c r="B1849" s="17">
        <v>44886</v>
      </c>
      <c r="C1849" s="6" t="s">
        <v>174</v>
      </c>
      <c r="D1849" s="7">
        <v>143449919</v>
      </c>
      <c r="E1849" s="3">
        <v>5540246172669</v>
      </c>
      <c r="F1849" s="3" t="str">
        <f>VLOOKUP(E1849,'Catégorie des articles'!$A$2:$E$163,4,FALSE)</f>
        <v>CREMERIE</v>
      </c>
      <c r="G1849" s="22">
        <v>44889</v>
      </c>
      <c r="H1849" s="7">
        <v>140</v>
      </c>
      <c r="I1849" s="25">
        <f>IFERROR(VLOOKUP(A1849,Réception!$A$2:$G$2159,7,FALSE),"0")</f>
        <v>140</v>
      </c>
      <c r="J1849">
        <f t="shared" si="56"/>
        <v>1</v>
      </c>
      <c r="K1849" s="31">
        <f t="shared" si="57"/>
        <v>1</v>
      </c>
    </row>
    <row r="1850" spans="1:11" ht="12" customHeight="1" x14ac:dyDescent="0.2">
      <c r="A1850" t="s">
        <v>1732</v>
      </c>
      <c r="B1850" s="18">
        <v>44886</v>
      </c>
      <c r="C1850" s="6" t="s">
        <v>174</v>
      </c>
      <c r="D1850" s="9">
        <v>143449919</v>
      </c>
      <c r="E1850" s="3">
        <v>5540246172978</v>
      </c>
      <c r="F1850" s="3" t="str">
        <f>VLOOKUP(E1850,'Catégorie des articles'!$A$2:$E$163,4,FALSE)</f>
        <v>CREMERIE</v>
      </c>
      <c r="G1850" s="23">
        <v>44889</v>
      </c>
      <c r="H1850" s="9">
        <v>1671</v>
      </c>
      <c r="I1850" s="25">
        <f>IFERROR(VLOOKUP(A1850,Réception!$A$2:$G$2159,7,FALSE),"0")</f>
        <v>752</v>
      </c>
      <c r="J1850">
        <f t="shared" si="56"/>
        <v>0.45002992220227411</v>
      </c>
      <c r="K1850" s="31">
        <f t="shared" si="57"/>
        <v>0.45002992220227411</v>
      </c>
    </row>
    <row r="1851" spans="1:11" ht="12" customHeight="1" x14ac:dyDescent="0.2">
      <c r="A1851" t="s">
        <v>1733</v>
      </c>
      <c r="B1851" s="17">
        <v>44886</v>
      </c>
      <c r="C1851" s="6" t="s">
        <v>174</v>
      </c>
      <c r="D1851" s="7">
        <v>143449919</v>
      </c>
      <c r="E1851" s="3">
        <v>5540246174174</v>
      </c>
      <c r="F1851" s="3" t="str">
        <f>VLOOKUP(E1851,'Catégorie des articles'!$A$2:$E$163,4,FALSE)</f>
        <v>CREMERIE</v>
      </c>
      <c r="G1851" s="22">
        <v>44889</v>
      </c>
      <c r="H1851" s="7">
        <v>696</v>
      </c>
      <c r="I1851" s="25">
        <f>IFERROR(VLOOKUP(A1851,Réception!$A$2:$G$2159,7,FALSE),"0")</f>
        <v>696</v>
      </c>
      <c r="J1851">
        <f t="shared" si="56"/>
        <v>1</v>
      </c>
      <c r="K1851" s="31">
        <f t="shared" si="57"/>
        <v>1</v>
      </c>
    </row>
    <row r="1852" spans="1:11" ht="12" customHeight="1" x14ac:dyDescent="0.2">
      <c r="A1852" t="s">
        <v>1734</v>
      </c>
      <c r="B1852" s="17">
        <v>44886</v>
      </c>
      <c r="C1852" s="6" t="s">
        <v>174</v>
      </c>
      <c r="D1852" s="7">
        <v>143449919</v>
      </c>
      <c r="E1852" s="3">
        <v>5540246176699</v>
      </c>
      <c r="F1852" s="3" t="str">
        <f>VLOOKUP(E1852,'Catégorie des articles'!$A$2:$E$163,4,FALSE)</f>
        <v>CREMERIE</v>
      </c>
      <c r="G1852" s="22">
        <v>44889</v>
      </c>
      <c r="H1852" s="7">
        <v>4176</v>
      </c>
      <c r="I1852" s="25">
        <f>IFERROR(VLOOKUP(A1852,Réception!$A$2:$G$2159,7,FALSE),"0")</f>
        <v>2924</v>
      </c>
      <c r="J1852">
        <f t="shared" si="56"/>
        <v>0.70019157088122608</v>
      </c>
      <c r="K1852" s="31">
        <f t="shared" si="57"/>
        <v>0.70019157088122608</v>
      </c>
    </row>
    <row r="1853" spans="1:11" ht="12" customHeight="1" x14ac:dyDescent="0.2">
      <c r="A1853" t="s">
        <v>1735</v>
      </c>
      <c r="B1853" s="18">
        <v>44886</v>
      </c>
      <c r="C1853" s="6" t="s">
        <v>174</v>
      </c>
      <c r="D1853" s="9">
        <v>143449919</v>
      </c>
      <c r="E1853" s="3">
        <v>5540246188175</v>
      </c>
      <c r="F1853" s="3" t="str">
        <f>VLOOKUP(E1853,'Catégorie des articles'!$A$2:$E$163,4,FALSE)</f>
        <v>CREMERIE</v>
      </c>
      <c r="G1853" s="23">
        <v>44889</v>
      </c>
      <c r="H1853" s="9">
        <v>116</v>
      </c>
      <c r="I1853" s="25">
        <f>IFERROR(VLOOKUP(A1853,Réception!$A$2:$G$2159,7,FALSE),"0")</f>
        <v>116</v>
      </c>
      <c r="J1853">
        <f t="shared" si="56"/>
        <v>1</v>
      </c>
      <c r="K1853" s="31">
        <f t="shared" si="57"/>
        <v>1</v>
      </c>
    </row>
    <row r="1854" spans="1:11" ht="12" customHeight="1" x14ac:dyDescent="0.2">
      <c r="A1854" t="s">
        <v>1736</v>
      </c>
      <c r="B1854" s="18">
        <v>44886</v>
      </c>
      <c r="C1854" s="6" t="s">
        <v>174</v>
      </c>
      <c r="D1854" s="9">
        <v>143449919</v>
      </c>
      <c r="E1854" s="3">
        <v>5540246191594</v>
      </c>
      <c r="F1854" s="3" t="str">
        <f>VLOOKUP(E1854,'Catégorie des articles'!$A$2:$E$163,4,FALSE)</f>
        <v>CREMERIE</v>
      </c>
      <c r="G1854" s="23">
        <v>44889</v>
      </c>
      <c r="H1854" s="9">
        <v>1504</v>
      </c>
      <c r="I1854" s="25">
        <f>IFERROR(VLOOKUP(A1854,Réception!$A$2:$G$2159,7,FALSE),"0")</f>
        <v>1476</v>
      </c>
      <c r="J1854">
        <f t="shared" si="56"/>
        <v>0.9813829787234043</v>
      </c>
      <c r="K1854" s="31">
        <f t="shared" si="57"/>
        <v>0.9813829787234043</v>
      </c>
    </row>
    <row r="1855" spans="1:11" ht="12" customHeight="1" x14ac:dyDescent="0.2">
      <c r="A1855" t="s">
        <v>1737</v>
      </c>
      <c r="B1855" s="17">
        <v>44886</v>
      </c>
      <c r="C1855" s="6" t="s">
        <v>174</v>
      </c>
      <c r="D1855" s="7">
        <v>143449919</v>
      </c>
      <c r="E1855" s="3">
        <v>5540246191598</v>
      </c>
      <c r="F1855" s="3" t="str">
        <f>VLOOKUP(E1855,'Catégorie des articles'!$A$2:$E$163,4,FALSE)</f>
        <v>CREMERIE</v>
      </c>
      <c r="G1855" s="22">
        <v>44889</v>
      </c>
      <c r="H1855" s="7">
        <v>1601</v>
      </c>
      <c r="I1855" s="25">
        <f>IFERROR(VLOOKUP(A1855,Réception!$A$2:$G$2159,7,FALSE),"0")</f>
        <v>1601</v>
      </c>
      <c r="J1855">
        <f t="shared" si="56"/>
        <v>1</v>
      </c>
      <c r="K1855" s="31">
        <f t="shared" si="57"/>
        <v>1</v>
      </c>
    </row>
    <row r="1856" spans="1:11" ht="12" customHeight="1" x14ac:dyDescent="0.2">
      <c r="A1856" t="s">
        <v>1738</v>
      </c>
      <c r="B1856" s="17">
        <v>44886</v>
      </c>
      <c r="C1856" s="6" t="s">
        <v>174</v>
      </c>
      <c r="D1856" s="7">
        <v>143449922</v>
      </c>
      <c r="E1856" s="3">
        <v>5540246176294</v>
      </c>
      <c r="F1856" s="3" t="str">
        <f>VLOOKUP(E1856,'Catégorie des articles'!$A$2:$E$163,4,FALSE)</f>
        <v>CREMERIE</v>
      </c>
      <c r="G1856" s="22">
        <v>44889</v>
      </c>
      <c r="H1856" s="7">
        <v>743</v>
      </c>
      <c r="I1856" s="25">
        <f>IFERROR(VLOOKUP(A1856,Réception!$A$2:$G$2159,7,FALSE),"0")</f>
        <v>743</v>
      </c>
      <c r="J1856">
        <f t="shared" si="56"/>
        <v>1</v>
      </c>
      <c r="K1856" s="31">
        <f t="shared" si="57"/>
        <v>1</v>
      </c>
    </row>
    <row r="1857" spans="1:11" ht="12" customHeight="1" x14ac:dyDescent="0.2">
      <c r="A1857" t="s">
        <v>1739</v>
      </c>
      <c r="B1857" s="17">
        <v>44886</v>
      </c>
      <c r="C1857" s="6" t="s">
        <v>174</v>
      </c>
      <c r="D1857" s="7">
        <v>143449922</v>
      </c>
      <c r="E1857" s="3">
        <v>5540246187987</v>
      </c>
      <c r="F1857" s="3" t="str">
        <f>VLOOKUP(E1857,'Catégorie des articles'!$A$2:$E$163,4,FALSE)</f>
        <v>CREMERIE</v>
      </c>
      <c r="G1857" s="22">
        <v>44889</v>
      </c>
      <c r="H1857" s="7">
        <v>2228</v>
      </c>
      <c r="I1857" s="25">
        <f>IFERROR(VLOOKUP(A1857,Réception!$A$2:$G$2159,7,FALSE),"0")</f>
        <v>2228</v>
      </c>
      <c r="J1857">
        <f t="shared" si="56"/>
        <v>1</v>
      </c>
      <c r="K1857" s="31">
        <f t="shared" si="57"/>
        <v>1</v>
      </c>
    </row>
    <row r="1858" spans="1:11" ht="12" customHeight="1" x14ac:dyDescent="0.2">
      <c r="A1858" t="s">
        <v>1740</v>
      </c>
      <c r="B1858" s="18">
        <v>44886</v>
      </c>
      <c r="C1858" s="6" t="s">
        <v>174</v>
      </c>
      <c r="D1858" s="9">
        <v>143449922</v>
      </c>
      <c r="E1858" s="3">
        <v>5540246188200</v>
      </c>
      <c r="F1858" s="3" t="str">
        <f>VLOOKUP(E1858,'Catégorie des articles'!$A$2:$E$163,4,FALSE)</f>
        <v>CREMERIE</v>
      </c>
      <c r="G1858" s="23">
        <v>44889</v>
      </c>
      <c r="H1858" s="9">
        <v>1485</v>
      </c>
      <c r="I1858" s="25">
        <f>IFERROR(VLOOKUP(A1858,Réception!$A$2:$G$2159,7,FALSE),"0")</f>
        <v>1485</v>
      </c>
      <c r="J1858">
        <f t="shared" si="56"/>
        <v>1</v>
      </c>
      <c r="K1858" s="31">
        <f t="shared" si="57"/>
        <v>1</v>
      </c>
    </row>
    <row r="1859" spans="1:11" ht="12" customHeight="1" x14ac:dyDescent="0.2">
      <c r="A1859" t="s">
        <v>1741</v>
      </c>
      <c r="B1859" s="17">
        <v>44886</v>
      </c>
      <c r="C1859" s="6" t="s">
        <v>174</v>
      </c>
      <c r="D1859" s="7">
        <v>143449928</v>
      </c>
      <c r="E1859" s="3">
        <v>5540246174095</v>
      </c>
      <c r="F1859" s="3" t="str">
        <f>VLOOKUP(E1859,'Catégorie des articles'!$A$2:$E$163,4,FALSE)</f>
        <v>CREMERIE</v>
      </c>
      <c r="G1859" s="22">
        <v>44895</v>
      </c>
      <c r="H1859" s="7">
        <v>70</v>
      </c>
      <c r="I1859" s="25">
        <f>IFERROR(VLOOKUP(A1859,Réception!$A$2:$G$2159,7,FALSE),"0")</f>
        <v>70</v>
      </c>
      <c r="J1859">
        <f t="shared" ref="J1859:J1922" si="58">I1859/H1859</f>
        <v>1</v>
      </c>
      <c r="K1859" s="31">
        <f t="shared" ref="K1859:K1922" si="59">J1859</f>
        <v>1</v>
      </c>
    </row>
    <row r="1860" spans="1:11" ht="12" customHeight="1" x14ac:dyDescent="0.2">
      <c r="A1860" t="s">
        <v>1742</v>
      </c>
      <c r="B1860" s="18">
        <v>44886</v>
      </c>
      <c r="C1860" s="6" t="s">
        <v>174</v>
      </c>
      <c r="D1860" s="9">
        <v>143449928</v>
      </c>
      <c r="E1860" s="3">
        <v>5540246175049</v>
      </c>
      <c r="F1860" s="3" t="str">
        <f>VLOOKUP(E1860,'Catégorie des articles'!$A$2:$E$163,4,FALSE)</f>
        <v>CREMERIE</v>
      </c>
      <c r="G1860" s="23">
        <v>44895</v>
      </c>
      <c r="H1860" s="9">
        <v>557</v>
      </c>
      <c r="I1860" s="25">
        <f>IFERROR(VLOOKUP(A1860,Réception!$A$2:$G$2159,7,FALSE),"0")</f>
        <v>557</v>
      </c>
      <c r="J1860">
        <f t="shared" si="58"/>
        <v>1</v>
      </c>
      <c r="K1860" s="31">
        <f t="shared" si="59"/>
        <v>1</v>
      </c>
    </row>
    <row r="1861" spans="1:11" ht="12" customHeight="1" x14ac:dyDescent="0.2">
      <c r="A1861" t="s">
        <v>1743</v>
      </c>
      <c r="B1861" s="17">
        <v>44886</v>
      </c>
      <c r="C1861" s="6" t="s">
        <v>174</v>
      </c>
      <c r="D1861" s="7">
        <v>143449928</v>
      </c>
      <c r="E1861" s="3">
        <v>5540246175050</v>
      </c>
      <c r="F1861" s="3" t="str">
        <f>VLOOKUP(E1861,'Catégorie des articles'!$A$2:$E$163,4,FALSE)</f>
        <v>CREMERIE</v>
      </c>
      <c r="G1861" s="22">
        <v>44895</v>
      </c>
      <c r="H1861" s="7">
        <v>418</v>
      </c>
      <c r="I1861" s="25">
        <f>IFERROR(VLOOKUP(A1861,Réception!$A$2:$G$2159,7,FALSE),"0")</f>
        <v>418</v>
      </c>
      <c r="J1861">
        <f t="shared" si="58"/>
        <v>1</v>
      </c>
      <c r="K1861" s="31">
        <f t="shared" si="59"/>
        <v>1</v>
      </c>
    </row>
    <row r="1862" spans="1:11" ht="12" customHeight="1" x14ac:dyDescent="0.2">
      <c r="A1862" t="s">
        <v>1744</v>
      </c>
      <c r="B1862" s="18">
        <v>44886</v>
      </c>
      <c r="C1862" s="6" t="s">
        <v>174</v>
      </c>
      <c r="D1862" s="9">
        <v>143449928</v>
      </c>
      <c r="E1862" s="3">
        <v>5540246190743</v>
      </c>
      <c r="F1862" s="3" t="str">
        <f>VLOOKUP(E1862,'Catégorie des articles'!$A$2:$E$163,4,FALSE)</f>
        <v>CREMERIE</v>
      </c>
      <c r="G1862" s="23">
        <v>44895</v>
      </c>
      <c r="H1862" s="9">
        <v>279</v>
      </c>
      <c r="I1862" s="25">
        <f>IFERROR(VLOOKUP(A1862,Réception!$A$2:$G$2159,7,FALSE),"0")</f>
        <v>279</v>
      </c>
      <c r="J1862">
        <f t="shared" si="58"/>
        <v>1</v>
      </c>
      <c r="K1862" s="31">
        <f t="shared" si="59"/>
        <v>1</v>
      </c>
    </row>
    <row r="1863" spans="1:11" ht="12" customHeight="1" x14ac:dyDescent="0.2">
      <c r="A1863" t="s">
        <v>2420</v>
      </c>
      <c r="B1863" s="17">
        <v>44886</v>
      </c>
      <c r="C1863" s="6" t="s">
        <v>175</v>
      </c>
      <c r="D1863" s="7">
        <v>143449929</v>
      </c>
      <c r="E1863" s="3">
        <v>5540246196148</v>
      </c>
      <c r="F1863" s="3" t="str">
        <f>VLOOKUP(E1863,'Catégorie des articles'!$A$2:$E$163,4,FALSE)</f>
        <v>EMBALLAGES</v>
      </c>
      <c r="G1863" s="22">
        <v>44915</v>
      </c>
      <c r="H1863" s="7">
        <v>975</v>
      </c>
      <c r="I1863" s="25">
        <f>IFERROR(VLOOKUP(A1863,Réception!$A$2:$G$2159,7,FALSE),"0")</f>
        <v>975</v>
      </c>
      <c r="J1863">
        <f t="shared" si="58"/>
        <v>1</v>
      </c>
      <c r="K1863" s="31">
        <f t="shared" si="59"/>
        <v>1</v>
      </c>
    </row>
    <row r="1864" spans="1:11" ht="12" customHeight="1" x14ac:dyDescent="0.2">
      <c r="A1864" t="s">
        <v>1745</v>
      </c>
      <c r="B1864" s="18">
        <v>44886</v>
      </c>
      <c r="C1864" s="6" t="s">
        <v>174</v>
      </c>
      <c r="D1864" s="9">
        <v>143449946</v>
      </c>
      <c r="E1864" s="3">
        <v>5540246185429</v>
      </c>
      <c r="F1864" s="3" t="str">
        <f>VLOOKUP(E1864,'Catégorie des articles'!$A$2:$E$163,4,FALSE)</f>
        <v>CREMERIE</v>
      </c>
      <c r="G1864" s="23">
        <v>44895</v>
      </c>
      <c r="H1864" s="9">
        <v>140</v>
      </c>
      <c r="I1864" s="25">
        <f>IFERROR(VLOOKUP(A1864,Réception!$A$2:$G$2159,7,FALSE),"0")</f>
        <v>140</v>
      </c>
      <c r="J1864">
        <f t="shared" si="58"/>
        <v>1</v>
      </c>
      <c r="K1864" s="31">
        <f t="shared" si="59"/>
        <v>1</v>
      </c>
    </row>
    <row r="1865" spans="1:11" ht="12" customHeight="1" x14ac:dyDescent="0.2">
      <c r="A1865" t="s">
        <v>1746</v>
      </c>
      <c r="B1865" s="17">
        <v>44886</v>
      </c>
      <c r="C1865" s="6" t="s">
        <v>174</v>
      </c>
      <c r="D1865" s="7">
        <v>143449946</v>
      </c>
      <c r="E1865" s="3">
        <v>5540246185562</v>
      </c>
      <c r="F1865" s="3" t="str">
        <f>VLOOKUP(E1865,'Catégorie des articles'!$A$2:$E$163,4,FALSE)</f>
        <v>CREMERIE</v>
      </c>
      <c r="G1865" s="22">
        <v>44895</v>
      </c>
      <c r="H1865" s="7">
        <v>140</v>
      </c>
      <c r="I1865" s="25">
        <f>IFERROR(VLOOKUP(A1865,Réception!$A$2:$G$2159,7,FALSE),"0")</f>
        <v>168</v>
      </c>
      <c r="J1865">
        <f t="shared" si="58"/>
        <v>1.2</v>
      </c>
      <c r="K1865" s="31">
        <f t="shared" si="59"/>
        <v>1.2</v>
      </c>
    </row>
    <row r="1866" spans="1:11" ht="12" customHeight="1" x14ac:dyDescent="0.2">
      <c r="A1866" t="s">
        <v>1747</v>
      </c>
      <c r="B1866" s="18">
        <v>44886</v>
      </c>
      <c r="C1866" s="6" t="s">
        <v>174</v>
      </c>
      <c r="D1866" s="9">
        <v>143449946</v>
      </c>
      <c r="E1866" s="3">
        <v>5540246186325</v>
      </c>
      <c r="F1866" s="3" t="str">
        <f>VLOOKUP(E1866,'Catégorie des articles'!$A$2:$E$163,4,FALSE)</f>
        <v>CREMERIE</v>
      </c>
      <c r="G1866" s="23">
        <v>44895</v>
      </c>
      <c r="H1866" s="9">
        <v>140</v>
      </c>
      <c r="I1866" s="25">
        <f>IFERROR(VLOOKUP(A1866,Réception!$A$2:$G$2159,7,FALSE),"0")</f>
        <v>140</v>
      </c>
      <c r="J1866">
        <f t="shared" si="58"/>
        <v>1</v>
      </c>
      <c r="K1866" s="31">
        <f t="shared" si="59"/>
        <v>1</v>
      </c>
    </row>
    <row r="1867" spans="1:11" ht="12" customHeight="1" x14ac:dyDescent="0.2">
      <c r="A1867" t="s">
        <v>2421</v>
      </c>
      <c r="B1867" s="17">
        <v>44886</v>
      </c>
      <c r="C1867" s="6" t="s">
        <v>175</v>
      </c>
      <c r="D1867" s="7">
        <v>143449947</v>
      </c>
      <c r="E1867" s="3">
        <v>5540246194632</v>
      </c>
      <c r="F1867" s="3" t="str">
        <f>VLOOKUP(E1867,'Catégorie des articles'!$A$2:$E$163,4,FALSE)</f>
        <v>BOULANGERIE</v>
      </c>
      <c r="G1867" s="22">
        <v>44900</v>
      </c>
      <c r="H1867" s="7">
        <v>919</v>
      </c>
      <c r="I1867" s="25">
        <f>IFERROR(VLOOKUP(A1867,Réception!$A$2:$G$2159,7,FALSE),"0")</f>
        <v>919</v>
      </c>
      <c r="J1867">
        <f t="shared" si="58"/>
        <v>1</v>
      </c>
      <c r="K1867" s="31">
        <f t="shared" si="59"/>
        <v>1</v>
      </c>
    </row>
    <row r="1868" spans="1:11" ht="12" customHeight="1" x14ac:dyDescent="0.2">
      <c r="A1868" t="s">
        <v>2422</v>
      </c>
      <c r="B1868" s="18">
        <v>44886</v>
      </c>
      <c r="C1868" s="6" t="s">
        <v>175</v>
      </c>
      <c r="D1868" s="9">
        <v>143449947</v>
      </c>
      <c r="E1868" s="3">
        <v>5540246195250</v>
      </c>
      <c r="F1868" s="3" t="str">
        <f>VLOOKUP(E1868,'Catégorie des articles'!$A$2:$E$163,4,FALSE)</f>
        <v>BOULANGERIE</v>
      </c>
      <c r="G1868" s="23">
        <v>44900</v>
      </c>
      <c r="H1868" s="9">
        <v>251</v>
      </c>
      <c r="I1868" s="25">
        <f>IFERROR(VLOOKUP(A1868,Réception!$A$2:$G$2159,7,FALSE),"0")</f>
        <v>251</v>
      </c>
      <c r="J1868">
        <f t="shared" si="58"/>
        <v>1</v>
      </c>
      <c r="K1868" s="31">
        <f t="shared" si="59"/>
        <v>1</v>
      </c>
    </row>
    <row r="1869" spans="1:11" ht="12" customHeight="1" x14ac:dyDescent="0.2">
      <c r="A1869" t="s">
        <v>2423</v>
      </c>
      <c r="B1869" s="17">
        <v>44886</v>
      </c>
      <c r="C1869" s="6" t="s">
        <v>175</v>
      </c>
      <c r="D1869" s="7">
        <v>143449947</v>
      </c>
      <c r="E1869" s="3">
        <v>5540246196046</v>
      </c>
      <c r="F1869" s="3" t="str">
        <f>VLOOKUP(E1869,'Catégorie des articles'!$A$2:$E$163,4,FALSE)</f>
        <v>BOULANGERIE</v>
      </c>
      <c r="G1869" s="22">
        <v>44900</v>
      </c>
      <c r="H1869" s="7">
        <v>168</v>
      </c>
      <c r="I1869" s="25">
        <f>IFERROR(VLOOKUP(A1869,Réception!$A$2:$G$2159,7,FALSE),"0")</f>
        <v>168</v>
      </c>
      <c r="J1869">
        <f t="shared" si="58"/>
        <v>1</v>
      </c>
      <c r="K1869" s="31">
        <f t="shared" si="59"/>
        <v>1</v>
      </c>
    </row>
    <row r="1870" spans="1:11" ht="12" customHeight="1" x14ac:dyDescent="0.2">
      <c r="A1870" t="s">
        <v>2424</v>
      </c>
      <c r="B1870" s="18">
        <v>44886</v>
      </c>
      <c r="C1870" s="6" t="s">
        <v>175</v>
      </c>
      <c r="D1870" s="9">
        <v>143449948</v>
      </c>
      <c r="E1870" s="3">
        <v>5540246194632</v>
      </c>
      <c r="F1870" s="3" t="str">
        <f>VLOOKUP(E1870,'Catégorie des articles'!$A$2:$E$163,4,FALSE)</f>
        <v>BOULANGERIE</v>
      </c>
      <c r="G1870" s="23">
        <v>44903</v>
      </c>
      <c r="H1870" s="9">
        <v>2256</v>
      </c>
      <c r="I1870" s="25">
        <f>IFERROR(VLOOKUP(A1870,Réception!$A$2:$G$2159,7,FALSE),"0")</f>
        <v>2256</v>
      </c>
      <c r="J1870">
        <f t="shared" si="58"/>
        <v>1</v>
      </c>
      <c r="K1870" s="31">
        <f t="shared" si="59"/>
        <v>1</v>
      </c>
    </row>
    <row r="1871" spans="1:11" ht="12" customHeight="1" x14ac:dyDescent="0.2">
      <c r="A1871" t="s">
        <v>2425</v>
      </c>
      <c r="B1871" s="18">
        <v>44886</v>
      </c>
      <c r="C1871" s="6" t="s">
        <v>175</v>
      </c>
      <c r="D1871" s="9">
        <v>143449949</v>
      </c>
      <c r="E1871" s="3">
        <v>5540246194632</v>
      </c>
      <c r="F1871" s="3" t="str">
        <f>VLOOKUP(E1871,'Catégorie des articles'!$A$2:$E$163,4,FALSE)</f>
        <v>BOULANGERIE</v>
      </c>
      <c r="G1871" s="23">
        <v>44907</v>
      </c>
      <c r="H1871" s="9">
        <v>836</v>
      </c>
      <c r="I1871" s="25">
        <f>IFERROR(VLOOKUP(A1871,Réception!$A$2:$G$2159,7,FALSE),"0")</f>
        <v>1337</v>
      </c>
      <c r="J1871">
        <f t="shared" si="58"/>
        <v>1.5992822966507176</v>
      </c>
      <c r="K1871" s="31">
        <f t="shared" si="59"/>
        <v>1.5992822966507176</v>
      </c>
    </row>
    <row r="1872" spans="1:11" ht="12" customHeight="1" x14ac:dyDescent="0.2">
      <c r="A1872" t="s">
        <v>2426</v>
      </c>
      <c r="B1872" s="18">
        <v>44886</v>
      </c>
      <c r="C1872" s="6" t="s">
        <v>175</v>
      </c>
      <c r="D1872" s="9">
        <v>143449951</v>
      </c>
      <c r="E1872" s="3">
        <v>5540246194632</v>
      </c>
      <c r="F1872" s="3" t="str">
        <f>VLOOKUP(E1872,'Catégorie des articles'!$A$2:$E$163,4,FALSE)</f>
        <v>BOULANGERIE</v>
      </c>
      <c r="G1872" s="23">
        <v>44910</v>
      </c>
      <c r="H1872" s="9">
        <v>2172</v>
      </c>
      <c r="I1872" s="25">
        <f>IFERROR(VLOOKUP(A1872,Réception!$A$2:$G$2159,7,FALSE),"0")</f>
        <v>1365</v>
      </c>
      <c r="J1872">
        <f t="shared" si="58"/>
        <v>0.62845303867403313</v>
      </c>
      <c r="K1872" s="31">
        <f t="shared" si="59"/>
        <v>0.62845303867403313</v>
      </c>
    </row>
    <row r="1873" spans="1:11" ht="12" customHeight="1" x14ac:dyDescent="0.2">
      <c r="A1873" t="s">
        <v>2427</v>
      </c>
      <c r="B1873" s="18">
        <v>44886</v>
      </c>
      <c r="C1873" s="6" t="s">
        <v>175</v>
      </c>
      <c r="D1873" s="9">
        <v>143449952</v>
      </c>
      <c r="E1873" s="3">
        <v>5540246194632</v>
      </c>
      <c r="F1873" s="3" t="str">
        <f>VLOOKUP(E1873,'Catégorie des articles'!$A$2:$E$163,4,FALSE)</f>
        <v>BOULANGERIE</v>
      </c>
      <c r="G1873" s="23">
        <v>44914</v>
      </c>
      <c r="H1873" s="9">
        <v>1921</v>
      </c>
      <c r="I1873" s="25">
        <f>IFERROR(VLOOKUP(A1873,Réception!$A$2:$G$2159,7,FALSE),"0")</f>
        <v>585</v>
      </c>
      <c r="J1873">
        <f t="shared" si="58"/>
        <v>0.30452889120249871</v>
      </c>
      <c r="K1873" s="31">
        <f t="shared" si="59"/>
        <v>0.30452889120249871</v>
      </c>
    </row>
    <row r="1874" spans="1:11" ht="12" customHeight="1" x14ac:dyDescent="0.2">
      <c r="A1874" t="s">
        <v>2428</v>
      </c>
      <c r="B1874" s="17">
        <v>44886</v>
      </c>
      <c r="C1874" s="6" t="s">
        <v>175</v>
      </c>
      <c r="D1874" s="7">
        <v>143449953</v>
      </c>
      <c r="E1874" s="3">
        <v>5540246194632</v>
      </c>
      <c r="F1874" s="3" t="str">
        <f>VLOOKUP(E1874,'Catégorie des articles'!$A$2:$E$163,4,FALSE)</f>
        <v>BOULANGERIE</v>
      </c>
      <c r="G1874" s="22">
        <v>44922</v>
      </c>
      <c r="H1874" s="7">
        <v>2757</v>
      </c>
      <c r="I1874" s="25">
        <f>IFERROR(VLOOKUP(A1874,Réception!$A$2:$G$2159,7,FALSE),"0")</f>
        <v>1086</v>
      </c>
      <c r="J1874">
        <f t="shared" si="58"/>
        <v>0.39390642002176279</v>
      </c>
      <c r="K1874" s="31">
        <f t="shared" si="59"/>
        <v>0.39390642002176279</v>
      </c>
    </row>
    <row r="1875" spans="1:11" ht="12" customHeight="1" x14ac:dyDescent="0.2">
      <c r="A1875" t="s">
        <v>2429</v>
      </c>
      <c r="B1875" s="17">
        <v>44887</v>
      </c>
      <c r="C1875" s="6" t="s">
        <v>176</v>
      </c>
      <c r="D1875" s="7">
        <v>143449961</v>
      </c>
      <c r="E1875" s="3">
        <v>5540246192907</v>
      </c>
      <c r="F1875" s="3" t="str">
        <f>VLOOKUP(E1875,'Catégorie des articles'!$A$2:$E$163,4,FALSE)</f>
        <v>VOLAILLE</v>
      </c>
      <c r="G1875" s="22">
        <v>44930</v>
      </c>
      <c r="H1875" s="7">
        <v>3341</v>
      </c>
      <c r="I1875" s="25">
        <f>IFERROR(VLOOKUP(A1875,Réception!$A$2:$G$2159,7,FALSE),"0")</f>
        <v>3248</v>
      </c>
      <c r="J1875">
        <f t="shared" si="58"/>
        <v>0.97216402274768032</v>
      </c>
      <c r="K1875" s="31">
        <f t="shared" si="59"/>
        <v>0.97216402274768032</v>
      </c>
    </row>
    <row r="1876" spans="1:11" ht="12" customHeight="1" x14ac:dyDescent="0.2">
      <c r="A1876" t="s">
        <v>2430</v>
      </c>
      <c r="B1876" s="18">
        <v>44887</v>
      </c>
      <c r="C1876" s="6" t="s">
        <v>176</v>
      </c>
      <c r="D1876" s="9">
        <v>143449962</v>
      </c>
      <c r="E1876" s="3">
        <v>5540246192907</v>
      </c>
      <c r="F1876" s="3" t="str">
        <f>VLOOKUP(E1876,'Catégorie des articles'!$A$2:$E$163,4,FALSE)</f>
        <v>VOLAILLE</v>
      </c>
      <c r="G1876" s="23">
        <v>44952</v>
      </c>
      <c r="H1876" s="9">
        <v>11136</v>
      </c>
      <c r="I1876" s="25">
        <f>IFERROR(VLOOKUP(A1876,Réception!$A$2:$G$2159,7,FALSE),"0")</f>
        <v>11136</v>
      </c>
      <c r="J1876">
        <f t="shared" si="58"/>
        <v>1</v>
      </c>
      <c r="K1876" s="31">
        <f t="shared" si="59"/>
        <v>1</v>
      </c>
    </row>
    <row r="1877" spans="1:11" ht="12" customHeight="1" x14ac:dyDescent="0.2">
      <c r="A1877" t="s">
        <v>1748</v>
      </c>
      <c r="B1877" s="18">
        <v>44887</v>
      </c>
      <c r="C1877" s="6" t="s">
        <v>174</v>
      </c>
      <c r="D1877" s="9">
        <v>143449966</v>
      </c>
      <c r="E1877" s="3">
        <v>5540246172978</v>
      </c>
      <c r="F1877" s="3" t="str">
        <f>VLOOKUP(E1877,'Catégorie des articles'!$A$2:$E$163,4,FALSE)</f>
        <v>CREMERIE</v>
      </c>
      <c r="G1877" s="23">
        <v>44892</v>
      </c>
      <c r="H1877" s="9">
        <v>1671</v>
      </c>
      <c r="I1877" s="25">
        <f>IFERROR(VLOOKUP(A1877,Réception!$A$2:$G$2159,7,FALSE),"0")</f>
        <v>1671</v>
      </c>
      <c r="J1877">
        <f t="shared" si="58"/>
        <v>1</v>
      </c>
      <c r="K1877" s="31">
        <f t="shared" si="59"/>
        <v>1</v>
      </c>
    </row>
    <row r="1878" spans="1:11" ht="12" customHeight="1" x14ac:dyDescent="0.2">
      <c r="A1878" t="s">
        <v>1749</v>
      </c>
      <c r="B1878" s="17">
        <v>44887</v>
      </c>
      <c r="C1878" s="6" t="s">
        <v>174</v>
      </c>
      <c r="D1878" s="7">
        <v>143449966</v>
      </c>
      <c r="E1878" s="3">
        <v>5540246176699</v>
      </c>
      <c r="F1878" s="3" t="str">
        <f>VLOOKUP(E1878,'Catégorie des articles'!$A$2:$E$163,4,FALSE)</f>
        <v>CREMERIE</v>
      </c>
      <c r="G1878" s="22">
        <v>44892</v>
      </c>
      <c r="H1878" s="7">
        <v>4176</v>
      </c>
      <c r="I1878" s="25">
        <f>IFERROR(VLOOKUP(A1878,Réception!$A$2:$G$2159,7,FALSE),"0")</f>
        <v>4176</v>
      </c>
      <c r="J1878">
        <f t="shared" si="58"/>
        <v>1</v>
      </c>
      <c r="K1878" s="31">
        <f t="shared" si="59"/>
        <v>1</v>
      </c>
    </row>
    <row r="1879" spans="1:11" ht="12" customHeight="1" x14ac:dyDescent="0.2">
      <c r="A1879" t="s">
        <v>1750</v>
      </c>
      <c r="B1879" s="17">
        <v>44887</v>
      </c>
      <c r="C1879" s="6" t="s">
        <v>174</v>
      </c>
      <c r="D1879" s="7">
        <v>143449966</v>
      </c>
      <c r="E1879" s="3">
        <v>5540246188175</v>
      </c>
      <c r="F1879" s="3" t="str">
        <f>VLOOKUP(E1879,'Catégorie des articles'!$A$2:$E$163,4,FALSE)</f>
        <v>CREMERIE</v>
      </c>
      <c r="G1879" s="22">
        <v>44892</v>
      </c>
      <c r="H1879" s="7">
        <v>116</v>
      </c>
      <c r="I1879" s="25">
        <f>IFERROR(VLOOKUP(A1879,Réception!$A$2:$G$2159,7,FALSE),"0")</f>
        <v>116</v>
      </c>
      <c r="J1879">
        <f t="shared" si="58"/>
        <v>1</v>
      </c>
      <c r="K1879" s="31">
        <f t="shared" si="59"/>
        <v>1</v>
      </c>
    </row>
    <row r="1880" spans="1:11" ht="12" customHeight="1" x14ac:dyDescent="0.2">
      <c r="A1880" t="s">
        <v>1751</v>
      </c>
      <c r="B1880" s="18">
        <v>44887</v>
      </c>
      <c r="C1880" s="6" t="s">
        <v>174</v>
      </c>
      <c r="D1880" s="9">
        <v>143449967</v>
      </c>
      <c r="E1880" s="3">
        <v>5540246187987</v>
      </c>
      <c r="F1880" s="3" t="str">
        <f>VLOOKUP(E1880,'Catégorie des articles'!$A$2:$E$163,4,FALSE)</f>
        <v>CREMERIE</v>
      </c>
      <c r="G1880" s="23">
        <v>44892</v>
      </c>
      <c r="H1880" s="9">
        <v>2228</v>
      </c>
      <c r="I1880" s="25">
        <f>IFERROR(VLOOKUP(A1880,Réception!$A$2:$G$2159,7,FALSE),"0")</f>
        <v>2228</v>
      </c>
      <c r="J1880">
        <f t="shared" si="58"/>
        <v>1</v>
      </c>
      <c r="K1880" s="31">
        <f t="shared" si="59"/>
        <v>1</v>
      </c>
    </row>
    <row r="1881" spans="1:11" ht="12" customHeight="1" x14ac:dyDescent="0.2">
      <c r="A1881" t="s">
        <v>1752</v>
      </c>
      <c r="B1881" s="17">
        <v>44887</v>
      </c>
      <c r="C1881" s="6" t="s">
        <v>174</v>
      </c>
      <c r="D1881" s="7">
        <v>143449967</v>
      </c>
      <c r="E1881" s="3">
        <v>5540246188200</v>
      </c>
      <c r="F1881" s="3" t="str">
        <f>VLOOKUP(E1881,'Catégorie des articles'!$A$2:$E$163,4,FALSE)</f>
        <v>CREMERIE</v>
      </c>
      <c r="G1881" s="22">
        <v>44892</v>
      </c>
      <c r="H1881" s="7">
        <v>1485</v>
      </c>
      <c r="I1881" s="25">
        <f>IFERROR(VLOOKUP(A1881,Réception!$A$2:$G$2159,7,FALSE),"0")</f>
        <v>1485</v>
      </c>
      <c r="J1881">
        <f t="shared" si="58"/>
        <v>1</v>
      </c>
      <c r="K1881" s="31">
        <f t="shared" si="59"/>
        <v>1</v>
      </c>
    </row>
    <row r="1882" spans="1:11" ht="12" customHeight="1" x14ac:dyDescent="0.2">
      <c r="A1882" t="s">
        <v>2677</v>
      </c>
      <c r="B1882" s="17">
        <v>44887</v>
      </c>
      <c r="C1882" s="6" t="s">
        <v>175</v>
      </c>
      <c r="D1882" s="7">
        <v>143449971</v>
      </c>
      <c r="E1882" s="3">
        <v>5540246171759</v>
      </c>
      <c r="F1882" s="3" t="str">
        <f>VLOOKUP(E1882,'Catégorie des articles'!$A$2:$E$163,4,FALSE)</f>
        <v>MIX LEGUMES</v>
      </c>
      <c r="G1882" s="22">
        <v>44896</v>
      </c>
      <c r="H1882" s="7">
        <v>8352</v>
      </c>
      <c r="I1882" s="25" t="str">
        <f>IFERROR(VLOOKUP(A1882,Réception!$A$2:$G$2159,7,FALSE),"0")</f>
        <v>0</v>
      </c>
      <c r="J1882">
        <f t="shared" si="58"/>
        <v>0</v>
      </c>
      <c r="K1882" s="31">
        <f t="shared" si="59"/>
        <v>0</v>
      </c>
    </row>
    <row r="1883" spans="1:11" ht="12" customHeight="1" x14ac:dyDescent="0.2">
      <c r="A1883" t="s">
        <v>2678</v>
      </c>
      <c r="B1883" s="18">
        <v>44887</v>
      </c>
      <c r="C1883" s="6" t="s">
        <v>175</v>
      </c>
      <c r="D1883" s="9">
        <v>143449971</v>
      </c>
      <c r="E1883" s="3">
        <v>5540246192518</v>
      </c>
      <c r="F1883" s="3" t="str">
        <f>VLOOKUP(E1883,'Catégorie des articles'!$A$2:$E$163,4,FALSE)</f>
        <v>MIX LEGUMES</v>
      </c>
      <c r="G1883" s="23">
        <v>44896</v>
      </c>
      <c r="H1883" s="9">
        <v>26309</v>
      </c>
      <c r="I1883" s="25" t="str">
        <f>IFERROR(VLOOKUP(A1883,Réception!$A$2:$G$2159,7,FALSE),"0")</f>
        <v>0</v>
      </c>
      <c r="J1883">
        <f t="shared" si="58"/>
        <v>0</v>
      </c>
      <c r="K1883" s="31">
        <f t="shared" si="59"/>
        <v>0</v>
      </c>
    </row>
    <row r="1884" spans="1:11" ht="12" customHeight="1" x14ac:dyDescent="0.2">
      <c r="A1884" t="s">
        <v>1755</v>
      </c>
      <c r="B1884" s="17">
        <v>44887</v>
      </c>
      <c r="C1884" s="6" t="s">
        <v>174</v>
      </c>
      <c r="D1884" s="7">
        <v>143449974</v>
      </c>
      <c r="E1884" s="3">
        <v>5540246192148</v>
      </c>
      <c r="F1884" s="3" t="str">
        <f>VLOOKUP(E1884,'Catégorie des articles'!$A$2:$E$163,4,FALSE)</f>
        <v>MIX LEGUMES</v>
      </c>
      <c r="G1884" s="22">
        <v>44894</v>
      </c>
      <c r="H1884" s="7">
        <v>45936</v>
      </c>
      <c r="I1884" s="25">
        <f>IFERROR(VLOOKUP(A1884,Réception!$A$2:$G$2159,7,FALSE),"0")</f>
        <v>45936</v>
      </c>
      <c r="J1884">
        <f t="shared" si="58"/>
        <v>1</v>
      </c>
      <c r="K1884" s="31">
        <f t="shared" si="59"/>
        <v>1</v>
      </c>
    </row>
    <row r="1885" spans="1:11" ht="12" customHeight="1" x14ac:dyDescent="0.2">
      <c r="A1885" t="s">
        <v>2431</v>
      </c>
      <c r="B1885" s="18">
        <v>44887</v>
      </c>
      <c r="C1885" s="6" t="s">
        <v>175</v>
      </c>
      <c r="D1885" s="9">
        <v>143449975</v>
      </c>
      <c r="E1885" s="3">
        <v>5540246192148</v>
      </c>
      <c r="F1885" s="3" t="str">
        <f>VLOOKUP(E1885,'Catégorie des articles'!$A$2:$E$163,4,FALSE)</f>
        <v>MIX LEGUMES</v>
      </c>
      <c r="G1885" s="23">
        <v>44901</v>
      </c>
      <c r="H1885" s="9">
        <v>45936</v>
      </c>
      <c r="I1885" s="25">
        <f>IFERROR(VLOOKUP(A1885,Réception!$A$2:$G$2159,7,FALSE),"0")</f>
        <v>45936</v>
      </c>
      <c r="J1885">
        <f t="shared" si="58"/>
        <v>1</v>
      </c>
      <c r="K1885" s="31">
        <f t="shared" si="59"/>
        <v>1</v>
      </c>
    </row>
    <row r="1886" spans="1:11" ht="12" customHeight="1" x14ac:dyDescent="0.2">
      <c r="A1886" t="s">
        <v>2432</v>
      </c>
      <c r="B1886" s="18">
        <v>44887</v>
      </c>
      <c r="C1886" s="6" t="s">
        <v>175</v>
      </c>
      <c r="D1886" s="9">
        <v>143449977</v>
      </c>
      <c r="E1886" s="3">
        <v>5540246195943</v>
      </c>
      <c r="F1886" s="3" t="str">
        <f>VLOOKUP(E1886,'Catégorie des articles'!$A$2:$E$163,4,FALSE)</f>
        <v>CREMERIE</v>
      </c>
      <c r="G1886" s="23">
        <v>44922</v>
      </c>
      <c r="H1886" s="9">
        <v>928</v>
      </c>
      <c r="I1886" s="25">
        <f>IFERROR(VLOOKUP(A1886,Réception!$A$2:$G$2159,7,FALSE),"0")</f>
        <v>928</v>
      </c>
      <c r="J1886">
        <f t="shared" si="58"/>
        <v>1</v>
      </c>
      <c r="K1886" s="31">
        <f t="shared" si="59"/>
        <v>1</v>
      </c>
    </row>
    <row r="1887" spans="1:11" ht="12" customHeight="1" x14ac:dyDescent="0.2">
      <c r="A1887" t="s">
        <v>2433</v>
      </c>
      <c r="B1887" s="17">
        <v>44887</v>
      </c>
      <c r="C1887" s="6" t="s">
        <v>175</v>
      </c>
      <c r="D1887" s="7">
        <v>143449977</v>
      </c>
      <c r="E1887" s="3">
        <v>5540246195944</v>
      </c>
      <c r="F1887" s="3" t="str">
        <f>VLOOKUP(E1887,'Catégorie des articles'!$A$2:$E$163,4,FALSE)</f>
        <v>CREMERIE</v>
      </c>
      <c r="G1887" s="22">
        <v>44922</v>
      </c>
      <c r="H1887" s="7">
        <v>928</v>
      </c>
      <c r="I1887" s="25">
        <f>IFERROR(VLOOKUP(A1887,Réception!$A$2:$G$2159,7,FALSE),"0")</f>
        <v>928</v>
      </c>
      <c r="J1887">
        <f t="shared" si="58"/>
        <v>1</v>
      </c>
      <c r="K1887" s="31">
        <f t="shared" si="59"/>
        <v>1</v>
      </c>
    </row>
    <row r="1888" spans="1:11" ht="12" customHeight="1" x14ac:dyDescent="0.2">
      <c r="A1888" t="s">
        <v>2679</v>
      </c>
      <c r="B1888" s="18">
        <v>44887</v>
      </c>
      <c r="C1888" s="6" t="s">
        <v>176</v>
      </c>
      <c r="D1888" s="9">
        <v>143449978</v>
      </c>
      <c r="E1888" s="3">
        <v>5540246195943</v>
      </c>
      <c r="F1888" s="3" t="str">
        <f>VLOOKUP(E1888,'Catégorie des articles'!$A$2:$E$163,4,FALSE)</f>
        <v>CREMERIE</v>
      </c>
      <c r="G1888" s="23">
        <v>44928</v>
      </c>
      <c r="H1888" s="9">
        <v>928</v>
      </c>
      <c r="I1888" s="25" t="str">
        <f>IFERROR(VLOOKUP(A1888,Réception!$A$2:$G$2159,7,FALSE),"0")</f>
        <v>0</v>
      </c>
      <c r="J1888">
        <f t="shared" si="58"/>
        <v>0</v>
      </c>
      <c r="K1888" s="31">
        <f t="shared" si="59"/>
        <v>0</v>
      </c>
    </row>
    <row r="1889" spans="1:11" ht="12" customHeight="1" x14ac:dyDescent="0.2">
      <c r="A1889" t="s">
        <v>2680</v>
      </c>
      <c r="B1889" s="17">
        <v>44887</v>
      </c>
      <c r="C1889" s="6" t="s">
        <v>176</v>
      </c>
      <c r="D1889" s="7">
        <v>143449978</v>
      </c>
      <c r="E1889" s="3">
        <v>5540246195944</v>
      </c>
      <c r="F1889" s="3" t="str">
        <f>VLOOKUP(E1889,'Catégorie des articles'!$A$2:$E$163,4,FALSE)</f>
        <v>CREMERIE</v>
      </c>
      <c r="G1889" s="22">
        <v>44928</v>
      </c>
      <c r="H1889" s="7">
        <v>928</v>
      </c>
      <c r="I1889" s="25" t="str">
        <f>IFERROR(VLOOKUP(A1889,Réception!$A$2:$G$2159,7,FALSE),"0")</f>
        <v>0</v>
      </c>
      <c r="J1889">
        <f t="shared" si="58"/>
        <v>0</v>
      </c>
      <c r="K1889" s="31">
        <f t="shared" si="59"/>
        <v>0</v>
      </c>
    </row>
    <row r="1890" spans="1:11" ht="12" customHeight="1" x14ac:dyDescent="0.2">
      <c r="A1890" t="s">
        <v>2436</v>
      </c>
      <c r="B1890" s="18">
        <v>44887</v>
      </c>
      <c r="C1890" s="6" t="s">
        <v>175</v>
      </c>
      <c r="D1890" s="9">
        <v>143449981</v>
      </c>
      <c r="E1890" s="3">
        <v>5540246191596</v>
      </c>
      <c r="F1890" s="3" t="str">
        <f>VLOOKUP(E1890,'Catégorie des articles'!$A$2:$E$163,4,FALSE)</f>
        <v>BOULANGERIE</v>
      </c>
      <c r="G1890" s="23">
        <v>44902</v>
      </c>
      <c r="H1890" s="9">
        <v>223</v>
      </c>
      <c r="I1890" s="25">
        <f>IFERROR(VLOOKUP(A1890,Réception!$A$2:$G$2159,7,FALSE),"0")</f>
        <v>223</v>
      </c>
      <c r="J1890">
        <f t="shared" si="58"/>
        <v>1</v>
      </c>
      <c r="K1890" s="31">
        <f t="shared" si="59"/>
        <v>1</v>
      </c>
    </row>
    <row r="1891" spans="1:11" ht="12" customHeight="1" x14ac:dyDescent="0.2">
      <c r="A1891" t="s">
        <v>1756</v>
      </c>
      <c r="B1891" s="17">
        <v>44889</v>
      </c>
      <c r="C1891" s="6" t="s">
        <v>174</v>
      </c>
      <c r="D1891" s="7">
        <v>143449996</v>
      </c>
      <c r="E1891" s="3">
        <v>5540246171933</v>
      </c>
      <c r="F1891" s="3" t="str">
        <f>VLOOKUP(E1891,'Catégorie des articles'!$A$2:$E$163,4,FALSE)</f>
        <v>CREMERIE</v>
      </c>
      <c r="G1891" s="22">
        <v>44893</v>
      </c>
      <c r="H1891" s="7">
        <v>669</v>
      </c>
      <c r="I1891" s="25">
        <f>IFERROR(VLOOKUP(A1891,Réception!$A$2:$G$2159,7,FALSE),"0")</f>
        <v>669</v>
      </c>
      <c r="J1891">
        <f t="shared" si="58"/>
        <v>1</v>
      </c>
      <c r="K1891" s="31">
        <f t="shared" si="59"/>
        <v>1</v>
      </c>
    </row>
    <row r="1892" spans="1:11" ht="12" customHeight="1" x14ac:dyDescent="0.2">
      <c r="A1892" t="s">
        <v>1757</v>
      </c>
      <c r="B1892" s="18">
        <v>44889</v>
      </c>
      <c r="C1892" s="6" t="s">
        <v>174</v>
      </c>
      <c r="D1892" s="9">
        <v>143449996</v>
      </c>
      <c r="E1892" s="3">
        <v>5540246176295</v>
      </c>
      <c r="F1892" s="3" t="str">
        <f>VLOOKUP(E1892,'Catégorie des articles'!$A$2:$E$163,4,FALSE)</f>
        <v>CREMERIE</v>
      </c>
      <c r="G1892" s="23">
        <v>44893</v>
      </c>
      <c r="H1892" s="9">
        <v>2228</v>
      </c>
      <c r="I1892" s="25">
        <f>IFERROR(VLOOKUP(A1892,Réception!$A$2:$G$2159,7,FALSE),"0")</f>
        <v>2228</v>
      </c>
      <c r="J1892">
        <f t="shared" si="58"/>
        <v>1</v>
      </c>
      <c r="K1892" s="31">
        <f t="shared" si="59"/>
        <v>1</v>
      </c>
    </row>
    <row r="1893" spans="1:11" ht="12" customHeight="1" x14ac:dyDescent="0.2">
      <c r="A1893" t="s">
        <v>1758</v>
      </c>
      <c r="B1893" s="17">
        <v>44889</v>
      </c>
      <c r="C1893" s="6" t="s">
        <v>174</v>
      </c>
      <c r="D1893" s="7">
        <v>143449996</v>
      </c>
      <c r="E1893" s="3">
        <v>5540246187987</v>
      </c>
      <c r="F1893" s="3" t="str">
        <f>VLOOKUP(E1893,'Catégorie des articles'!$A$2:$E$163,4,FALSE)</f>
        <v>CREMERIE</v>
      </c>
      <c r="G1893" s="22">
        <v>44893</v>
      </c>
      <c r="H1893" s="7">
        <v>3341</v>
      </c>
      <c r="I1893" s="25">
        <f>IFERROR(VLOOKUP(A1893,Réception!$A$2:$G$2159,7,FALSE),"0")</f>
        <v>3341</v>
      </c>
      <c r="J1893">
        <f t="shared" si="58"/>
        <v>1</v>
      </c>
      <c r="K1893" s="31">
        <f t="shared" si="59"/>
        <v>1</v>
      </c>
    </row>
    <row r="1894" spans="1:11" ht="12" customHeight="1" x14ac:dyDescent="0.2">
      <c r="A1894" t="s">
        <v>2437</v>
      </c>
      <c r="B1894" s="18">
        <v>44889</v>
      </c>
      <c r="C1894" s="6" t="s">
        <v>175</v>
      </c>
      <c r="D1894" s="9">
        <v>143450004</v>
      </c>
      <c r="E1894" s="3">
        <v>5540246182684</v>
      </c>
      <c r="F1894" s="3" t="str">
        <f>VLOOKUP(E1894,'Catégorie des articles'!$A$2:$E$163,4,FALSE)</f>
        <v>BOULANGERIE</v>
      </c>
      <c r="G1894" s="23">
        <v>44902</v>
      </c>
      <c r="H1894" s="9">
        <v>372</v>
      </c>
      <c r="I1894" s="25">
        <f>IFERROR(VLOOKUP(A1894,Réception!$A$2:$G$2159,7,FALSE),"0")</f>
        <v>372</v>
      </c>
      <c r="J1894">
        <f t="shared" si="58"/>
        <v>1</v>
      </c>
      <c r="K1894" s="31">
        <f t="shared" si="59"/>
        <v>1</v>
      </c>
    </row>
    <row r="1895" spans="1:11" ht="12" customHeight="1" x14ac:dyDescent="0.2">
      <c r="A1895" t="s">
        <v>2438</v>
      </c>
      <c r="B1895" s="18">
        <v>44889</v>
      </c>
      <c r="C1895" s="6" t="s">
        <v>175</v>
      </c>
      <c r="D1895" s="9">
        <v>143450004</v>
      </c>
      <c r="E1895" s="3">
        <v>5540246194467</v>
      </c>
      <c r="F1895" s="3" t="str">
        <f>VLOOKUP(E1895,'Catégorie des articles'!$A$2:$E$163,4,FALSE)</f>
        <v>BOULANGERIE</v>
      </c>
      <c r="G1895" s="23">
        <v>44902</v>
      </c>
      <c r="H1895" s="9">
        <v>12473</v>
      </c>
      <c r="I1895" s="25">
        <f>IFERROR(VLOOKUP(A1895,Réception!$A$2:$G$2159,7,FALSE),"0")</f>
        <v>12473</v>
      </c>
      <c r="J1895">
        <f t="shared" si="58"/>
        <v>1</v>
      </c>
      <c r="K1895" s="31">
        <f t="shared" si="59"/>
        <v>1</v>
      </c>
    </row>
    <row r="1896" spans="1:11" ht="12" customHeight="1" x14ac:dyDescent="0.2">
      <c r="A1896" t="s">
        <v>1759</v>
      </c>
      <c r="B1896" s="17">
        <v>44892</v>
      </c>
      <c r="C1896" s="6" t="s">
        <v>174</v>
      </c>
      <c r="D1896" s="7">
        <v>143460020</v>
      </c>
      <c r="E1896" s="3">
        <v>5540246193878</v>
      </c>
      <c r="F1896" s="3" t="str">
        <f>VLOOKUP(E1896,'Catégorie des articles'!$A$2:$E$163,4,FALSE)</f>
        <v>VOLAILLE</v>
      </c>
      <c r="G1896" s="22">
        <v>44894</v>
      </c>
      <c r="H1896" s="7">
        <v>26727</v>
      </c>
      <c r="I1896" s="25">
        <f>IFERROR(VLOOKUP(A1896,Réception!$A$2:$G$2159,7,FALSE),"0")</f>
        <v>22272</v>
      </c>
      <c r="J1896">
        <f t="shared" si="58"/>
        <v>0.83331462565944547</v>
      </c>
      <c r="K1896" s="31">
        <f t="shared" si="59"/>
        <v>0.83331462565944547</v>
      </c>
    </row>
    <row r="1897" spans="1:11" ht="12" customHeight="1" x14ac:dyDescent="0.2">
      <c r="A1897" t="s">
        <v>1760</v>
      </c>
      <c r="B1897" s="18">
        <v>44892</v>
      </c>
      <c r="C1897" s="6" t="s">
        <v>174</v>
      </c>
      <c r="D1897" s="9">
        <v>143460029</v>
      </c>
      <c r="E1897" s="3">
        <v>5540246172539</v>
      </c>
      <c r="F1897" s="3" t="str">
        <f>VLOOKUP(E1897,'Catégorie des articles'!$A$2:$E$163,4,FALSE)</f>
        <v>CREMERIE</v>
      </c>
      <c r="G1897" s="23">
        <v>44894</v>
      </c>
      <c r="H1897" s="9">
        <v>24</v>
      </c>
      <c r="I1897" s="25">
        <f>IFERROR(VLOOKUP(A1897,Réception!$A$2:$G$2159,7,FALSE),"0")</f>
        <v>24</v>
      </c>
      <c r="J1897">
        <f t="shared" si="58"/>
        <v>1</v>
      </c>
      <c r="K1897" s="31">
        <f t="shared" si="59"/>
        <v>1</v>
      </c>
    </row>
    <row r="1898" spans="1:11" ht="12" customHeight="1" x14ac:dyDescent="0.2">
      <c r="A1898" t="s">
        <v>1761</v>
      </c>
      <c r="B1898" s="17">
        <v>44892</v>
      </c>
      <c r="C1898" s="6" t="s">
        <v>174</v>
      </c>
      <c r="D1898" s="7">
        <v>143460029</v>
      </c>
      <c r="E1898" s="3">
        <v>5540246172669</v>
      </c>
      <c r="F1898" s="3" t="str">
        <f>VLOOKUP(E1898,'Catégorie des articles'!$A$2:$E$163,4,FALSE)</f>
        <v>CREMERIE</v>
      </c>
      <c r="G1898" s="22">
        <v>44894</v>
      </c>
      <c r="H1898" s="7">
        <v>279</v>
      </c>
      <c r="I1898" s="25">
        <f>IFERROR(VLOOKUP(A1898,Réception!$A$2:$G$2159,7,FALSE),"0")</f>
        <v>279</v>
      </c>
      <c r="J1898">
        <f t="shared" si="58"/>
        <v>1</v>
      </c>
      <c r="K1898" s="31">
        <f t="shared" si="59"/>
        <v>1</v>
      </c>
    </row>
    <row r="1899" spans="1:11" ht="12" customHeight="1" x14ac:dyDescent="0.2">
      <c r="A1899" t="s">
        <v>1762</v>
      </c>
      <c r="B1899" s="18">
        <v>44892</v>
      </c>
      <c r="C1899" s="6" t="s">
        <v>174</v>
      </c>
      <c r="D1899" s="9">
        <v>143460029</v>
      </c>
      <c r="E1899" s="3">
        <v>5540246172978</v>
      </c>
      <c r="F1899" s="3" t="str">
        <f>VLOOKUP(E1899,'Catégorie des articles'!$A$2:$E$163,4,FALSE)</f>
        <v>CREMERIE</v>
      </c>
      <c r="G1899" s="23">
        <v>44894</v>
      </c>
      <c r="H1899" s="9">
        <v>1671</v>
      </c>
      <c r="I1899" s="25">
        <f>IFERROR(VLOOKUP(A1899,Réception!$A$2:$G$2159,7,FALSE),"0")</f>
        <v>1671</v>
      </c>
      <c r="J1899">
        <f t="shared" si="58"/>
        <v>1</v>
      </c>
      <c r="K1899" s="31">
        <f t="shared" si="59"/>
        <v>1</v>
      </c>
    </row>
    <row r="1900" spans="1:11" ht="12" customHeight="1" x14ac:dyDescent="0.2">
      <c r="A1900" t="s">
        <v>1763</v>
      </c>
      <c r="B1900" s="17">
        <v>44892</v>
      </c>
      <c r="C1900" s="6" t="s">
        <v>174</v>
      </c>
      <c r="D1900" s="7">
        <v>143460029</v>
      </c>
      <c r="E1900" s="3">
        <v>5540246174174</v>
      </c>
      <c r="F1900" s="3" t="str">
        <f>VLOOKUP(E1900,'Catégorie des articles'!$A$2:$E$163,4,FALSE)</f>
        <v>CREMERIE</v>
      </c>
      <c r="G1900" s="22">
        <v>44894</v>
      </c>
      <c r="H1900" s="7">
        <v>232</v>
      </c>
      <c r="I1900" s="25">
        <f>IFERROR(VLOOKUP(A1900,Réception!$A$2:$G$2159,7,FALSE),"0")</f>
        <v>232</v>
      </c>
      <c r="J1900">
        <f t="shared" si="58"/>
        <v>1</v>
      </c>
      <c r="K1900" s="31">
        <f t="shared" si="59"/>
        <v>1</v>
      </c>
    </row>
    <row r="1901" spans="1:11" ht="12" customHeight="1" x14ac:dyDescent="0.2">
      <c r="A1901" t="s">
        <v>1764</v>
      </c>
      <c r="B1901" s="17">
        <v>44892</v>
      </c>
      <c r="C1901" s="6" t="s">
        <v>174</v>
      </c>
      <c r="D1901" s="7">
        <v>143460029</v>
      </c>
      <c r="E1901" s="3">
        <v>5540246176699</v>
      </c>
      <c r="F1901" s="3" t="str">
        <f>VLOOKUP(E1901,'Catégorie des articles'!$A$2:$E$163,4,FALSE)</f>
        <v>CREMERIE</v>
      </c>
      <c r="G1901" s="22">
        <v>44894</v>
      </c>
      <c r="H1901" s="7">
        <v>4176</v>
      </c>
      <c r="I1901" s="25">
        <f>IFERROR(VLOOKUP(A1901,Réception!$A$2:$G$2159,7,FALSE),"0")</f>
        <v>4176</v>
      </c>
      <c r="J1901">
        <f t="shared" si="58"/>
        <v>1</v>
      </c>
      <c r="K1901" s="31">
        <f t="shared" si="59"/>
        <v>1</v>
      </c>
    </row>
    <row r="1902" spans="1:11" ht="12" customHeight="1" x14ac:dyDescent="0.2">
      <c r="A1902" t="s">
        <v>1765</v>
      </c>
      <c r="B1902" s="18">
        <v>44892</v>
      </c>
      <c r="C1902" s="6" t="s">
        <v>174</v>
      </c>
      <c r="D1902" s="9">
        <v>143460030</v>
      </c>
      <c r="E1902" s="3">
        <v>5540246171933</v>
      </c>
      <c r="F1902" s="3" t="str">
        <f>VLOOKUP(E1902,'Catégorie des articles'!$A$2:$E$163,4,FALSE)</f>
        <v>CREMERIE</v>
      </c>
      <c r="G1902" s="23">
        <v>44894</v>
      </c>
      <c r="H1902" s="9">
        <v>557</v>
      </c>
      <c r="I1902" s="25">
        <f>IFERROR(VLOOKUP(A1902,Réception!$A$2:$G$2159,7,FALSE),"0")</f>
        <v>557</v>
      </c>
      <c r="J1902">
        <f t="shared" si="58"/>
        <v>1</v>
      </c>
      <c r="K1902" s="31">
        <f t="shared" si="59"/>
        <v>1</v>
      </c>
    </row>
    <row r="1903" spans="1:11" ht="12" customHeight="1" x14ac:dyDescent="0.2">
      <c r="A1903" t="s">
        <v>1766</v>
      </c>
      <c r="B1903" s="17">
        <v>44892</v>
      </c>
      <c r="C1903" s="6" t="s">
        <v>174</v>
      </c>
      <c r="D1903" s="7">
        <v>143460030</v>
      </c>
      <c r="E1903" s="3">
        <v>5540246176295</v>
      </c>
      <c r="F1903" s="3" t="str">
        <f>VLOOKUP(E1903,'Catégorie des articles'!$A$2:$E$163,4,FALSE)</f>
        <v>CREMERIE</v>
      </c>
      <c r="G1903" s="22">
        <v>44894</v>
      </c>
      <c r="H1903" s="7">
        <v>8909</v>
      </c>
      <c r="I1903" s="25">
        <f>IFERROR(VLOOKUP(A1903,Réception!$A$2:$G$2159,7,FALSE),"0")</f>
        <v>8909</v>
      </c>
      <c r="J1903">
        <f t="shared" si="58"/>
        <v>1</v>
      </c>
      <c r="K1903" s="31">
        <f t="shared" si="59"/>
        <v>1</v>
      </c>
    </row>
    <row r="1904" spans="1:11" ht="12" customHeight="1" x14ac:dyDescent="0.2">
      <c r="A1904" t="s">
        <v>1767</v>
      </c>
      <c r="B1904" s="18">
        <v>44892</v>
      </c>
      <c r="C1904" s="6" t="s">
        <v>174</v>
      </c>
      <c r="D1904" s="9">
        <v>143460030</v>
      </c>
      <c r="E1904" s="3">
        <v>5540246187987</v>
      </c>
      <c r="F1904" s="3" t="str">
        <f>VLOOKUP(E1904,'Catégorie des articles'!$A$2:$E$163,4,FALSE)</f>
        <v>CREMERIE</v>
      </c>
      <c r="G1904" s="23">
        <v>44894</v>
      </c>
      <c r="H1904" s="9">
        <v>1671</v>
      </c>
      <c r="I1904" s="25">
        <f>IFERROR(VLOOKUP(A1904,Réception!$A$2:$G$2159,7,FALSE),"0")</f>
        <v>1671</v>
      </c>
      <c r="J1904">
        <f t="shared" si="58"/>
        <v>1</v>
      </c>
      <c r="K1904" s="31">
        <f t="shared" si="59"/>
        <v>1</v>
      </c>
    </row>
    <row r="1905" spans="1:11" ht="12" customHeight="1" x14ac:dyDescent="0.2">
      <c r="A1905" t="s">
        <v>2439</v>
      </c>
      <c r="B1905" s="17">
        <v>44892</v>
      </c>
      <c r="C1905" s="6" t="s">
        <v>175</v>
      </c>
      <c r="D1905" s="7">
        <v>143460035</v>
      </c>
      <c r="E1905" s="3">
        <v>5540246181061</v>
      </c>
      <c r="F1905" s="3" t="str">
        <f>VLOOKUP(E1905,'Catégorie des articles'!$A$2:$E$163,4,FALSE)</f>
        <v>VOLAILLE</v>
      </c>
      <c r="G1905" s="22">
        <v>44908</v>
      </c>
      <c r="H1905" s="7">
        <v>3308</v>
      </c>
      <c r="I1905" s="25">
        <f>IFERROR(VLOOKUP(A1905,Réception!$A$2:$G$2159,7,FALSE),"0")</f>
        <v>1964</v>
      </c>
      <c r="J1905">
        <f t="shared" si="58"/>
        <v>0.59371221281741238</v>
      </c>
      <c r="K1905" s="31">
        <f t="shared" si="59"/>
        <v>0.59371221281741238</v>
      </c>
    </row>
    <row r="1906" spans="1:11" ht="12" customHeight="1" x14ac:dyDescent="0.2">
      <c r="A1906" t="s">
        <v>2440</v>
      </c>
      <c r="B1906" s="18">
        <v>44892</v>
      </c>
      <c r="C1906" s="6" t="s">
        <v>175</v>
      </c>
      <c r="D1906" s="9">
        <v>143460035</v>
      </c>
      <c r="E1906" s="3">
        <v>5540246185278</v>
      </c>
      <c r="F1906" s="3" t="str">
        <f>VLOOKUP(E1906,'Catégorie des articles'!$A$2:$E$163,4,FALSE)</f>
        <v>VOLAILLE</v>
      </c>
      <c r="G1906" s="23">
        <v>44908</v>
      </c>
      <c r="H1906" s="9">
        <v>2239</v>
      </c>
      <c r="I1906" s="25">
        <f>IFERROR(VLOOKUP(A1906,Réception!$A$2:$G$2159,7,FALSE),"0")</f>
        <v>2239</v>
      </c>
      <c r="J1906">
        <f t="shared" si="58"/>
        <v>1</v>
      </c>
      <c r="K1906" s="31">
        <f t="shared" si="59"/>
        <v>1</v>
      </c>
    </row>
    <row r="1907" spans="1:11" ht="12" customHeight="1" x14ac:dyDescent="0.2">
      <c r="A1907" t="s">
        <v>2441</v>
      </c>
      <c r="B1907" s="18">
        <v>44892</v>
      </c>
      <c r="C1907" s="6" t="s">
        <v>175</v>
      </c>
      <c r="D1907" s="9">
        <v>143460037</v>
      </c>
      <c r="E1907" s="3">
        <v>5540246183130</v>
      </c>
      <c r="F1907" s="3" t="str">
        <f>VLOOKUP(E1907,'Catégorie des articles'!$A$2:$E$163,4,FALSE)</f>
        <v>MIX LEGUMES</v>
      </c>
      <c r="G1907" s="23">
        <v>44909</v>
      </c>
      <c r="H1907" s="9">
        <v>2256</v>
      </c>
      <c r="I1907" s="25">
        <f>IFERROR(VLOOKUP(A1907,Réception!$A$2:$G$2159,7,FALSE),"0")</f>
        <v>2256</v>
      </c>
      <c r="J1907">
        <f t="shared" si="58"/>
        <v>1</v>
      </c>
      <c r="K1907" s="31">
        <f t="shared" si="59"/>
        <v>1</v>
      </c>
    </row>
    <row r="1908" spans="1:11" ht="12" customHeight="1" x14ac:dyDescent="0.2">
      <c r="A1908" t="s">
        <v>2442</v>
      </c>
      <c r="B1908" s="17">
        <v>44892</v>
      </c>
      <c r="C1908" s="6" t="s">
        <v>175</v>
      </c>
      <c r="D1908" s="7">
        <v>143460037</v>
      </c>
      <c r="E1908" s="3">
        <v>5540246183538</v>
      </c>
      <c r="F1908" s="3" t="str">
        <f>VLOOKUP(E1908,'Catégorie des articles'!$A$2:$E$163,4,FALSE)</f>
        <v>MIX LEGUMES</v>
      </c>
      <c r="G1908" s="22">
        <v>44909</v>
      </c>
      <c r="H1908" s="7">
        <v>919</v>
      </c>
      <c r="I1908" s="25">
        <f>IFERROR(VLOOKUP(A1908,Réception!$A$2:$G$2159,7,FALSE),"0")</f>
        <v>919</v>
      </c>
      <c r="J1908">
        <f t="shared" si="58"/>
        <v>1</v>
      </c>
      <c r="K1908" s="31">
        <f t="shared" si="59"/>
        <v>1</v>
      </c>
    </row>
    <row r="1909" spans="1:11" ht="12" customHeight="1" x14ac:dyDescent="0.2">
      <c r="A1909" t="s">
        <v>2443</v>
      </c>
      <c r="B1909" s="18">
        <v>44892</v>
      </c>
      <c r="C1909" s="6" t="s">
        <v>175</v>
      </c>
      <c r="D1909" s="9">
        <v>143460044</v>
      </c>
      <c r="E1909" s="3">
        <v>5540246174095</v>
      </c>
      <c r="F1909" s="3" t="str">
        <f>VLOOKUP(E1909,'Catégorie des articles'!$A$2:$E$163,4,FALSE)</f>
        <v>CREMERIE</v>
      </c>
      <c r="G1909" s="23">
        <v>44901</v>
      </c>
      <c r="H1909" s="9">
        <v>140</v>
      </c>
      <c r="I1909" s="25">
        <f>IFERROR(VLOOKUP(A1909,Réception!$A$2:$G$2159,7,FALSE),"0")</f>
        <v>140</v>
      </c>
      <c r="J1909">
        <f t="shared" si="58"/>
        <v>1</v>
      </c>
      <c r="K1909" s="31">
        <f t="shared" si="59"/>
        <v>1</v>
      </c>
    </row>
    <row r="1910" spans="1:11" ht="12" customHeight="1" x14ac:dyDescent="0.2">
      <c r="A1910" t="s">
        <v>2444</v>
      </c>
      <c r="B1910" s="17">
        <v>44892</v>
      </c>
      <c r="C1910" s="6" t="s">
        <v>175</v>
      </c>
      <c r="D1910" s="7">
        <v>143460044</v>
      </c>
      <c r="E1910" s="3">
        <v>5540246175047</v>
      </c>
      <c r="F1910" s="3" t="str">
        <f>VLOOKUP(E1910,'Catégorie des articles'!$A$2:$E$163,4,FALSE)</f>
        <v>CREMERIE</v>
      </c>
      <c r="G1910" s="22">
        <v>44901</v>
      </c>
      <c r="H1910" s="7">
        <v>279</v>
      </c>
      <c r="I1910" s="25">
        <f>IFERROR(VLOOKUP(A1910,Réception!$A$2:$G$2159,7,FALSE),"0")</f>
        <v>279</v>
      </c>
      <c r="J1910">
        <f t="shared" si="58"/>
        <v>1</v>
      </c>
      <c r="K1910" s="31">
        <f t="shared" si="59"/>
        <v>1</v>
      </c>
    </row>
    <row r="1911" spans="1:11" ht="12" customHeight="1" x14ac:dyDescent="0.2">
      <c r="A1911" t="s">
        <v>2445</v>
      </c>
      <c r="B1911" s="18">
        <v>44892</v>
      </c>
      <c r="C1911" s="6" t="s">
        <v>175</v>
      </c>
      <c r="D1911" s="9">
        <v>143460044</v>
      </c>
      <c r="E1911" s="3">
        <v>5540246175049</v>
      </c>
      <c r="F1911" s="3" t="str">
        <f>VLOOKUP(E1911,'Catégorie des articles'!$A$2:$E$163,4,FALSE)</f>
        <v>CREMERIE</v>
      </c>
      <c r="G1911" s="23">
        <v>44901</v>
      </c>
      <c r="H1911" s="9">
        <v>557</v>
      </c>
      <c r="I1911" s="25">
        <f>IFERROR(VLOOKUP(A1911,Réception!$A$2:$G$2159,7,FALSE),"0")</f>
        <v>557</v>
      </c>
      <c r="J1911">
        <f t="shared" si="58"/>
        <v>1</v>
      </c>
      <c r="K1911" s="31">
        <f t="shared" si="59"/>
        <v>1</v>
      </c>
    </row>
    <row r="1912" spans="1:11" ht="12" customHeight="1" x14ac:dyDescent="0.2">
      <c r="A1912" t="s">
        <v>2446</v>
      </c>
      <c r="B1912" s="17">
        <v>44892</v>
      </c>
      <c r="C1912" s="6" t="s">
        <v>175</v>
      </c>
      <c r="D1912" s="7">
        <v>143460044</v>
      </c>
      <c r="E1912" s="3">
        <v>5540246190743</v>
      </c>
      <c r="F1912" s="3" t="str">
        <f>VLOOKUP(E1912,'Catégorie des articles'!$A$2:$E$163,4,FALSE)</f>
        <v>CREMERIE</v>
      </c>
      <c r="G1912" s="22">
        <v>44901</v>
      </c>
      <c r="H1912" s="7">
        <v>279</v>
      </c>
      <c r="I1912" s="25">
        <f>IFERROR(VLOOKUP(A1912,Réception!$A$2:$G$2159,7,FALSE),"0")</f>
        <v>279</v>
      </c>
      <c r="J1912">
        <f t="shared" si="58"/>
        <v>1</v>
      </c>
      <c r="K1912" s="31">
        <f t="shared" si="59"/>
        <v>1</v>
      </c>
    </row>
    <row r="1913" spans="1:11" ht="12" customHeight="1" x14ac:dyDescent="0.2">
      <c r="A1913" t="s">
        <v>2447</v>
      </c>
      <c r="B1913" s="17">
        <v>44892</v>
      </c>
      <c r="C1913" s="6" t="s">
        <v>175</v>
      </c>
      <c r="D1913" s="7">
        <v>143460045</v>
      </c>
      <c r="E1913" s="3">
        <v>5540246183587</v>
      </c>
      <c r="F1913" s="3" t="str">
        <f>VLOOKUP(E1913,'Catégorie des articles'!$A$2:$E$163,4,FALSE)</f>
        <v>MIX LEGUMES</v>
      </c>
      <c r="G1913" s="22">
        <v>44902</v>
      </c>
      <c r="H1913" s="7">
        <v>502</v>
      </c>
      <c r="I1913" s="25">
        <f>IFERROR(VLOOKUP(A1913,Réception!$A$2:$G$2159,7,FALSE),"0")</f>
        <v>502</v>
      </c>
      <c r="J1913">
        <f t="shared" si="58"/>
        <v>1</v>
      </c>
      <c r="K1913" s="31">
        <f t="shared" si="59"/>
        <v>1</v>
      </c>
    </row>
    <row r="1914" spans="1:11" ht="12" customHeight="1" x14ac:dyDescent="0.2">
      <c r="A1914" t="s">
        <v>2448</v>
      </c>
      <c r="B1914" s="18">
        <v>44892</v>
      </c>
      <c r="C1914" s="6" t="s">
        <v>175</v>
      </c>
      <c r="D1914" s="9">
        <v>143460045</v>
      </c>
      <c r="E1914" s="3">
        <v>5540246183589</v>
      </c>
      <c r="F1914" s="3" t="str">
        <f>VLOOKUP(E1914,'Catégorie des articles'!$A$2:$E$163,4,FALSE)</f>
        <v>MIX LEGUMES</v>
      </c>
      <c r="G1914" s="23">
        <v>44902</v>
      </c>
      <c r="H1914" s="9">
        <v>650</v>
      </c>
      <c r="I1914" s="25">
        <f>IFERROR(VLOOKUP(A1914,Réception!$A$2:$G$2159,7,FALSE),"0")</f>
        <v>650</v>
      </c>
      <c r="J1914">
        <f t="shared" si="58"/>
        <v>1</v>
      </c>
      <c r="K1914" s="31">
        <f t="shared" si="59"/>
        <v>1</v>
      </c>
    </row>
    <row r="1915" spans="1:11" ht="12" customHeight="1" x14ac:dyDescent="0.2">
      <c r="A1915" t="s">
        <v>2449</v>
      </c>
      <c r="B1915" s="17">
        <v>44892</v>
      </c>
      <c r="C1915" s="6" t="s">
        <v>175</v>
      </c>
      <c r="D1915" s="7">
        <v>143460045</v>
      </c>
      <c r="E1915" s="3">
        <v>5540246186352</v>
      </c>
      <c r="F1915" s="3" t="str">
        <f>VLOOKUP(E1915,'Catégorie des articles'!$A$2:$E$163,4,FALSE)</f>
        <v>MIX LEGUMES</v>
      </c>
      <c r="G1915" s="22">
        <v>44902</v>
      </c>
      <c r="H1915" s="7">
        <v>1880</v>
      </c>
      <c r="I1915" s="25">
        <f>IFERROR(VLOOKUP(A1915,Réception!$A$2:$G$2159,7,FALSE),"0")</f>
        <v>1880</v>
      </c>
      <c r="J1915">
        <f t="shared" si="58"/>
        <v>1</v>
      </c>
      <c r="K1915" s="31">
        <f t="shared" si="59"/>
        <v>1</v>
      </c>
    </row>
    <row r="1916" spans="1:11" ht="12" customHeight="1" x14ac:dyDescent="0.2">
      <c r="A1916" t="s">
        <v>2450</v>
      </c>
      <c r="B1916" s="17">
        <v>44892</v>
      </c>
      <c r="C1916" s="6" t="s">
        <v>175</v>
      </c>
      <c r="D1916" s="7">
        <v>143460047</v>
      </c>
      <c r="E1916" s="3">
        <v>5540246183558</v>
      </c>
      <c r="F1916" s="3" t="str">
        <f>VLOOKUP(E1916,'Catégorie des articles'!$A$2:$E$163,4,FALSE)</f>
        <v>MIX LEGUMES</v>
      </c>
      <c r="G1916" s="22">
        <v>44906</v>
      </c>
      <c r="H1916" s="7">
        <v>2599</v>
      </c>
      <c r="I1916" s="25">
        <f>IFERROR(VLOOKUP(A1916,Réception!$A$2:$G$2159,7,FALSE),"0")</f>
        <v>2784</v>
      </c>
      <c r="J1916">
        <f t="shared" si="58"/>
        <v>1.0711812235475182</v>
      </c>
      <c r="K1916" s="31">
        <f t="shared" si="59"/>
        <v>1.0711812235475182</v>
      </c>
    </row>
    <row r="1917" spans="1:11" ht="12" customHeight="1" x14ac:dyDescent="0.2">
      <c r="A1917" t="s">
        <v>2451</v>
      </c>
      <c r="B1917" s="18">
        <v>44892</v>
      </c>
      <c r="C1917" s="6" t="s">
        <v>175</v>
      </c>
      <c r="D1917" s="9">
        <v>143460047</v>
      </c>
      <c r="E1917" s="3">
        <v>5540246192209</v>
      </c>
      <c r="F1917" s="3" t="str">
        <f>VLOOKUP(E1917,'Catégorie des articles'!$A$2:$E$163,4,FALSE)</f>
        <v>MIX LEGUMES</v>
      </c>
      <c r="G1917" s="23">
        <v>44906</v>
      </c>
      <c r="H1917" s="9">
        <v>2228</v>
      </c>
      <c r="I1917" s="25">
        <f>IFERROR(VLOOKUP(A1917,Réception!$A$2:$G$2159,7,FALSE),"0")</f>
        <v>2228</v>
      </c>
      <c r="J1917">
        <f t="shared" si="58"/>
        <v>1</v>
      </c>
      <c r="K1917" s="31">
        <f t="shared" si="59"/>
        <v>1</v>
      </c>
    </row>
    <row r="1918" spans="1:11" ht="12" customHeight="1" x14ac:dyDescent="0.2">
      <c r="A1918" t="s">
        <v>2452</v>
      </c>
      <c r="B1918" s="17">
        <v>44892</v>
      </c>
      <c r="C1918" s="6" t="s">
        <v>175</v>
      </c>
      <c r="D1918" s="7">
        <v>143460047</v>
      </c>
      <c r="E1918" s="3">
        <v>5540246192462</v>
      </c>
      <c r="F1918" s="3" t="str">
        <f>VLOOKUP(E1918,'Catégorie des articles'!$A$2:$E$163,4,FALSE)</f>
        <v>MIX LEGUMES</v>
      </c>
      <c r="G1918" s="22">
        <v>44906</v>
      </c>
      <c r="H1918" s="7">
        <v>1114</v>
      </c>
      <c r="I1918" s="25">
        <f>IFERROR(VLOOKUP(A1918,Réception!$A$2:$G$2159,7,FALSE),"0")</f>
        <v>1114</v>
      </c>
      <c r="J1918">
        <f t="shared" si="58"/>
        <v>1</v>
      </c>
      <c r="K1918" s="31">
        <f t="shared" si="59"/>
        <v>1</v>
      </c>
    </row>
    <row r="1919" spans="1:11" ht="12" customHeight="1" x14ac:dyDescent="0.2">
      <c r="A1919" t="s">
        <v>2453</v>
      </c>
      <c r="B1919" s="18">
        <v>44892</v>
      </c>
      <c r="C1919" s="6" t="s">
        <v>175</v>
      </c>
      <c r="D1919" s="9">
        <v>143460047</v>
      </c>
      <c r="E1919" s="3">
        <v>5540246192594</v>
      </c>
      <c r="F1919" s="3" t="str">
        <f>VLOOKUP(E1919,'Catégorie des articles'!$A$2:$E$163,4,FALSE)</f>
        <v>MIX LEGUMES</v>
      </c>
      <c r="G1919" s="23">
        <v>44906</v>
      </c>
      <c r="H1919" s="9">
        <v>743</v>
      </c>
      <c r="I1919" s="25">
        <f>IFERROR(VLOOKUP(A1919,Réception!$A$2:$G$2159,7,FALSE),"0")</f>
        <v>743</v>
      </c>
      <c r="J1919">
        <f t="shared" si="58"/>
        <v>1</v>
      </c>
      <c r="K1919" s="31">
        <f t="shared" si="59"/>
        <v>1</v>
      </c>
    </row>
    <row r="1920" spans="1:11" ht="12" customHeight="1" x14ac:dyDescent="0.2">
      <c r="A1920" t="s">
        <v>2454</v>
      </c>
      <c r="B1920" s="17">
        <v>44892</v>
      </c>
      <c r="C1920" s="6" t="s">
        <v>175</v>
      </c>
      <c r="D1920" s="7">
        <v>143460047</v>
      </c>
      <c r="E1920" s="3">
        <v>5540246192831</v>
      </c>
      <c r="F1920" s="3" t="str">
        <f>VLOOKUP(E1920,'Catégorie des articles'!$A$2:$E$163,4,FALSE)</f>
        <v>MIX LEGUMES</v>
      </c>
      <c r="G1920" s="22">
        <v>44906</v>
      </c>
      <c r="H1920" s="7">
        <v>1300</v>
      </c>
      <c r="I1920" s="25">
        <f>IFERROR(VLOOKUP(A1920,Réception!$A$2:$G$2159,7,FALSE),"0")</f>
        <v>1300</v>
      </c>
      <c r="J1920">
        <f t="shared" si="58"/>
        <v>1</v>
      </c>
      <c r="K1920" s="31">
        <f t="shared" si="59"/>
        <v>1</v>
      </c>
    </row>
    <row r="1921" spans="1:11" ht="12" customHeight="1" x14ac:dyDescent="0.2">
      <c r="A1921" t="s">
        <v>2455</v>
      </c>
      <c r="B1921" s="17">
        <v>44892</v>
      </c>
      <c r="C1921" s="6" t="s">
        <v>175</v>
      </c>
      <c r="D1921" s="7">
        <v>143460048</v>
      </c>
      <c r="E1921" s="3">
        <v>5540246187995</v>
      </c>
      <c r="F1921" s="3" t="str">
        <f>VLOOKUP(E1921,'Catégorie des articles'!$A$2:$E$163,4,FALSE)</f>
        <v>EMBALLAGES</v>
      </c>
      <c r="G1921" s="22">
        <v>44903</v>
      </c>
      <c r="H1921" s="7">
        <v>1337</v>
      </c>
      <c r="I1921" s="25">
        <f>IFERROR(VLOOKUP(A1921,Réception!$A$2:$G$2159,7,FALSE),"0")</f>
        <v>1318</v>
      </c>
      <c r="J1921">
        <f t="shared" si="58"/>
        <v>0.98578908002991772</v>
      </c>
      <c r="K1921" s="31">
        <f t="shared" si="59"/>
        <v>0.98578908002991772</v>
      </c>
    </row>
    <row r="1922" spans="1:11" ht="12" customHeight="1" x14ac:dyDescent="0.2">
      <c r="A1922" t="s">
        <v>2456</v>
      </c>
      <c r="B1922" s="18">
        <v>44892</v>
      </c>
      <c r="C1922" s="6" t="s">
        <v>175</v>
      </c>
      <c r="D1922" s="9">
        <v>143460051</v>
      </c>
      <c r="E1922" s="3">
        <v>5540246177133</v>
      </c>
      <c r="F1922" s="3" t="str">
        <f>VLOOKUP(E1922,'Catégorie des articles'!$A$2:$E$163,4,FALSE)</f>
        <v>MIX LEGUMES</v>
      </c>
      <c r="G1922" s="23">
        <v>44909</v>
      </c>
      <c r="H1922" s="9">
        <v>18375</v>
      </c>
      <c r="I1922" s="25">
        <f>IFERROR(VLOOKUP(A1922,Réception!$A$2:$G$2159,7,FALSE),"0")</f>
        <v>18375</v>
      </c>
      <c r="J1922">
        <f t="shared" si="58"/>
        <v>1</v>
      </c>
      <c r="K1922" s="31">
        <f t="shared" si="59"/>
        <v>1</v>
      </c>
    </row>
    <row r="1923" spans="1:11" ht="12" customHeight="1" x14ac:dyDescent="0.2">
      <c r="A1923" t="s">
        <v>2457</v>
      </c>
      <c r="B1923" s="17">
        <v>44892</v>
      </c>
      <c r="C1923" s="6" t="s">
        <v>175</v>
      </c>
      <c r="D1923" s="7">
        <v>143460052</v>
      </c>
      <c r="E1923" s="3">
        <v>5540246192148</v>
      </c>
      <c r="F1923" s="3" t="str">
        <f>VLOOKUP(E1923,'Catégorie des articles'!$A$2:$E$163,4,FALSE)</f>
        <v>MIX LEGUMES</v>
      </c>
      <c r="G1923" s="22">
        <v>44909</v>
      </c>
      <c r="H1923" s="7">
        <v>45936</v>
      </c>
      <c r="I1923" s="25">
        <f>IFERROR(VLOOKUP(A1923,Réception!$A$2:$G$2159,7,FALSE),"0")</f>
        <v>45936</v>
      </c>
      <c r="J1923">
        <f t="shared" ref="J1923:J1986" si="60">I1923/H1923</f>
        <v>1</v>
      </c>
      <c r="K1923" s="31">
        <f t="shared" ref="K1923:K1986" si="61">J1923</f>
        <v>1</v>
      </c>
    </row>
    <row r="1924" spans="1:11" ht="12" customHeight="1" x14ac:dyDescent="0.2">
      <c r="A1924" t="s">
        <v>2458</v>
      </c>
      <c r="B1924" s="17">
        <v>44892</v>
      </c>
      <c r="C1924" s="6" t="s">
        <v>175</v>
      </c>
      <c r="D1924" s="7">
        <v>143460054</v>
      </c>
      <c r="E1924" s="3">
        <v>5540246194632</v>
      </c>
      <c r="F1924" s="3" t="str">
        <f>VLOOKUP(E1924,'Catégorie des articles'!$A$2:$E$163,4,FALSE)</f>
        <v>BOULANGERIE</v>
      </c>
      <c r="G1924" s="22">
        <v>44922</v>
      </c>
      <c r="H1924" s="7">
        <v>2757</v>
      </c>
      <c r="I1924" s="25">
        <f>IFERROR(VLOOKUP(A1924,Réception!$A$2:$G$2159,7,FALSE),"0")</f>
        <v>1056</v>
      </c>
      <c r="J1924">
        <f t="shared" si="60"/>
        <v>0.38302502720348203</v>
      </c>
      <c r="K1924" s="31">
        <f t="shared" si="61"/>
        <v>0.38302502720348203</v>
      </c>
    </row>
    <row r="1925" spans="1:11" ht="12" customHeight="1" x14ac:dyDescent="0.2">
      <c r="A1925" t="s">
        <v>2459</v>
      </c>
      <c r="B1925" s="17">
        <v>44892</v>
      </c>
      <c r="C1925" s="6" t="s">
        <v>175</v>
      </c>
      <c r="D1925" s="7">
        <v>143460056</v>
      </c>
      <c r="E1925" s="3">
        <v>5540246185429</v>
      </c>
      <c r="F1925" s="3" t="str">
        <f>VLOOKUP(E1925,'Catégorie des articles'!$A$2:$E$163,4,FALSE)</f>
        <v>CREMERIE</v>
      </c>
      <c r="G1925" s="22">
        <v>44901</v>
      </c>
      <c r="H1925" s="7">
        <v>70</v>
      </c>
      <c r="I1925" s="25">
        <f>IFERROR(VLOOKUP(A1925,Réception!$A$2:$G$2159,7,FALSE),"0")</f>
        <v>70</v>
      </c>
      <c r="J1925">
        <f t="shared" si="60"/>
        <v>1</v>
      </c>
      <c r="K1925" s="31">
        <f t="shared" si="61"/>
        <v>1</v>
      </c>
    </row>
    <row r="1926" spans="1:11" ht="12" customHeight="1" x14ac:dyDescent="0.2">
      <c r="A1926" t="s">
        <v>1768</v>
      </c>
      <c r="B1926" s="17">
        <v>44893</v>
      </c>
      <c r="C1926" s="6" t="s">
        <v>174</v>
      </c>
      <c r="D1926" s="7">
        <v>143460070</v>
      </c>
      <c r="E1926" s="3">
        <v>5540246174174</v>
      </c>
      <c r="F1926" s="3" t="str">
        <f>VLOOKUP(E1926,'Catégorie des articles'!$A$2:$E$163,4,FALSE)</f>
        <v>CREMERIE</v>
      </c>
      <c r="G1926" s="22">
        <v>44895</v>
      </c>
      <c r="H1926" s="7">
        <v>464</v>
      </c>
      <c r="I1926" s="25">
        <f>IFERROR(VLOOKUP(A1926,Réception!$A$2:$G$2159,7,FALSE),"0")</f>
        <v>464</v>
      </c>
      <c r="J1926">
        <f t="shared" si="60"/>
        <v>1</v>
      </c>
      <c r="K1926" s="31">
        <f t="shared" si="61"/>
        <v>1</v>
      </c>
    </row>
    <row r="1927" spans="1:11" ht="12" customHeight="1" x14ac:dyDescent="0.2">
      <c r="A1927" t="s">
        <v>1769</v>
      </c>
      <c r="B1927" s="17">
        <v>44893</v>
      </c>
      <c r="C1927" s="6" t="s">
        <v>174</v>
      </c>
      <c r="D1927" s="7">
        <v>143460070</v>
      </c>
      <c r="E1927" s="3">
        <v>5540246176699</v>
      </c>
      <c r="F1927" s="3" t="str">
        <f>VLOOKUP(E1927,'Catégorie des articles'!$A$2:$E$163,4,FALSE)</f>
        <v>CREMERIE</v>
      </c>
      <c r="G1927" s="22">
        <v>44895</v>
      </c>
      <c r="H1927" s="7">
        <v>4176</v>
      </c>
      <c r="I1927" s="25">
        <f>IFERROR(VLOOKUP(A1927,Réception!$A$2:$G$2159,7,FALSE),"0")</f>
        <v>3968</v>
      </c>
      <c r="J1927">
        <f t="shared" si="60"/>
        <v>0.95019157088122608</v>
      </c>
      <c r="K1927" s="31">
        <f t="shared" si="61"/>
        <v>0.95019157088122608</v>
      </c>
    </row>
    <row r="1928" spans="1:11" ht="12" customHeight="1" x14ac:dyDescent="0.2">
      <c r="A1928" t="s">
        <v>1770</v>
      </c>
      <c r="B1928" s="17">
        <v>44893</v>
      </c>
      <c r="C1928" s="6" t="s">
        <v>174</v>
      </c>
      <c r="D1928" s="7">
        <v>143460070</v>
      </c>
      <c r="E1928" s="3">
        <v>5540246188175</v>
      </c>
      <c r="F1928" s="3" t="str">
        <f>VLOOKUP(E1928,'Catégorie des articles'!$A$2:$E$163,4,FALSE)</f>
        <v>CREMERIE</v>
      </c>
      <c r="G1928" s="22">
        <v>44895</v>
      </c>
      <c r="H1928" s="7">
        <v>464</v>
      </c>
      <c r="I1928" s="25">
        <f>IFERROR(VLOOKUP(A1928,Réception!$A$2:$G$2159,7,FALSE),"0")</f>
        <v>464</v>
      </c>
      <c r="J1928">
        <f t="shared" si="60"/>
        <v>1</v>
      </c>
      <c r="K1928" s="31">
        <f t="shared" si="61"/>
        <v>1</v>
      </c>
    </row>
    <row r="1929" spans="1:11" ht="12" customHeight="1" x14ac:dyDescent="0.2">
      <c r="A1929" t="s">
        <v>1771</v>
      </c>
      <c r="B1929" s="17">
        <v>44893</v>
      </c>
      <c r="C1929" s="6" t="s">
        <v>174</v>
      </c>
      <c r="D1929" s="7">
        <v>143460070</v>
      </c>
      <c r="E1929" s="3">
        <v>5540246192102</v>
      </c>
      <c r="F1929" s="3" t="str">
        <f>VLOOKUP(E1929,'Catégorie des articles'!$A$2:$E$163,4,FALSE)</f>
        <v>CREMERIE</v>
      </c>
      <c r="G1929" s="22">
        <v>44895</v>
      </c>
      <c r="H1929" s="7">
        <v>2005</v>
      </c>
      <c r="I1929" s="25">
        <f>IFERROR(VLOOKUP(A1929,Réception!$A$2:$G$2159,7,FALSE),"0")</f>
        <v>2005</v>
      </c>
      <c r="J1929">
        <f t="shared" si="60"/>
        <v>1</v>
      </c>
      <c r="K1929" s="31">
        <f t="shared" si="61"/>
        <v>1</v>
      </c>
    </row>
    <row r="1930" spans="1:11" ht="12" customHeight="1" x14ac:dyDescent="0.2">
      <c r="A1930" t="s">
        <v>1772</v>
      </c>
      <c r="B1930" s="18">
        <v>44893</v>
      </c>
      <c r="C1930" s="6" t="s">
        <v>174</v>
      </c>
      <c r="D1930" s="9">
        <v>143460073</v>
      </c>
      <c r="E1930" s="3">
        <v>5540246171933</v>
      </c>
      <c r="F1930" s="3" t="str">
        <f>VLOOKUP(E1930,'Catégorie des articles'!$A$2:$E$163,4,FALSE)</f>
        <v>CREMERIE</v>
      </c>
      <c r="G1930" s="23">
        <v>44895</v>
      </c>
      <c r="H1930" s="9">
        <v>1114</v>
      </c>
      <c r="I1930" s="25">
        <f>IFERROR(VLOOKUP(A1930,Réception!$A$2:$G$2159,7,FALSE),"0")</f>
        <v>1114</v>
      </c>
      <c r="J1930">
        <f t="shared" si="60"/>
        <v>1</v>
      </c>
      <c r="K1930" s="31">
        <f t="shared" si="61"/>
        <v>1</v>
      </c>
    </row>
    <row r="1931" spans="1:11" ht="12" customHeight="1" x14ac:dyDescent="0.2">
      <c r="A1931" t="s">
        <v>1773</v>
      </c>
      <c r="B1931" s="17">
        <v>44893</v>
      </c>
      <c r="C1931" s="6" t="s">
        <v>174</v>
      </c>
      <c r="D1931" s="7">
        <v>143460073</v>
      </c>
      <c r="E1931" s="3">
        <v>5540246176294</v>
      </c>
      <c r="F1931" s="3" t="str">
        <f>VLOOKUP(E1931,'Catégorie des articles'!$A$2:$E$163,4,FALSE)</f>
        <v>CREMERIE</v>
      </c>
      <c r="G1931" s="22">
        <v>44895</v>
      </c>
      <c r="H1931" s="7">
        <v>743</v>
      </c>
      <c r="I1931" s="25">
        <f>IFERROR(VLOOKUP(A1931,Réception!$A$2:$G$2159,7,FALSE),"0")</f>
        <v>743</v>
      </c>
      <c r="J1931">
        <f t="shared" si="60"/>
        <v>1</v>
      </c>
      <c r="K1931" s="31">
        <f t="shared" si="61"/>
        <v>1</v>
      </c>
    </row>
    <row r="1932" spans="1:11" ht="12" customHeight="1" x14ac:dyDescent="0.2">
      <c r="A1932" t="s">
        <v>1774</v>
      </c>
      <c r="B1932" s="17">
        <v>44893</v>
      </c>
      <c r="C1932" s="6" t="s">
        <v>174</v>
      </c>
      <c r="D1932" s="7">
        <v>143460073</v>
      </c>
      <c r="E1932" s="3">
        <v>5540246187987</v>
      </c>
      <c r="F1932" s="3" t="str">
        <f>VLOOKUP(E1932,'Catégorie des articles'!$A$2:$E$163,4,FALSE)</f>
        <v>CREMERIE</v>
      </c>
      <c r="G1932" s="22">
        <v>44895</v>
      </c>
      <c r="H1932" s="7">
        <v>3341</v>
      </c>
      <c r="I1932" s="25">
        <f>IFERROR(VLOOKUP(A1932,Réception!$A$2:$G$2159,7,FALSE),"0")</f>
        <v>3341</v>
      </c>
      <c r="J1932">
        <f t="shared" si="60"/>
        <v>1</v>
      </c>
      <c r="K1932" s="31">
        <f t="shared" si="61"/>
        <v>1</v>
      </c>
    </row>
    <row r="1933" spans="1:11" ht="12" customHeight="1" x14ac:dyDescent="0.2">
      <c r="A1933" t="s">
        <v>1775</v>
      </c>
      <c r="B1933" s="18">
        <v>44893</v>
      </c>
      <c r="C1933" s="6" t="s">
        <v>174</v>
      </c>
      <c r="D1933" s="9">
        <v>143460073</v>
      </c>
      <c r="E1933" s="3">
        <v>5540246188200</v>
      </c>
      <c r="F1933" s="3" t="str">
        <f>VLOOKUP(E1933,'Catégorie des articles'!$A$2:$E$163,4,FALSE)</f>
        <v>CREMERIE</v>
      </c>
      <c r="G1933" s="23">
        <v>44895</v>
      </c>
      <c r="H1933" s="9">
        <v>1485</v>
      </c>
      <c r="I1933" s="25">
        <f>IFERROR(VLOOKUP(A1933,Réception!$A$2:$G$2159,7,FALSE),"0")</f>
        <v>1485</v>
      </c>
      <c r="J1933">
        <f t="shared" si="60"/>
        <v>1</v>
      </c>
      <c r="K1933" s="31">
        <f t="shared" si="61"/>
        <v>1</v>
      </c>
    </row>
    <row r="1934" spans="1:11" ht="12" customHeight="1" x14ac:dyDescent="0.2">
      <c r="A1934" t="s">
        <v>2460</v>
      </c>
      <c r="B1934" s="17">
        <v>44893</v>
      </c>
      <c r="C1934" s="6" t="s">
        <v>175</v>
      </c>
      <c r="D1934" s="7">
        <v>143460075</v>
      </c>
      <c r="E1934" s="3">
        <v>5540246194632</v>
      </c>
      <c r="F1934" s="3" t="str">
        <f>VLOOKUP(E1934,'Catégorie des articles'!$A$2:$E$163,4,FALSE)</f>
        <v>BOULANGERIE</v>
      </c>
      <c r="G1934" s="22">
        <v>44913</v>
      </c>
      <c r="H1934" s="7">
        <v>502</v>
      </c>
      <c r="I1934" s="25">
        <f>IFERROR(VLOOKUP(A1934,Réception!$A$2:$G$2159,7,FALSE),"0")</f>
        <v>293</v>
      </c>
      <c r="J1934">
        <f t="shared" si="60"/>
        <v>0.58366533864541836</v>
      </c>
      <c r="K1934" s="31">
        <f t="shared" si="61"/>
        <v>0.58366533864541836</v>
      </c>
    </row>
    <row r="1935" spans="1:11" ht="12" customHeight="1" x14ac:dyDescent="0.2">
      <c r="A1935" t="s">
        <v>2461</v>
      </c>
      <c r="B1935" s="18">
        <v>44893</v>
      </c>
      <c r="C1935" s="6" t="s">
        <v>175</v>
      </c>
      <c r="D1935" s="9">
        <v>143460075</v>
      </c>
      <c r="E1935" s="3">
        <v>5540246195250</v>
      </c>
      <c r="F1935" s="3" t="str">
        <f>VLOOKUP(E1935,'Catégorie des articles'!$A$2:$E$163,4,FALSE)</f>
        <v>BOULANGERIE</v>
      </c>
      <c r="G1935" s="23">
        <v>44913</v>
      </c>
      <c r="H1935" s="9">
        <v>168</v>
      </c>
      <c r="I1935" s="25">
        <f>IFERROR(VLOOKUP(A1935,Réception!$A$2:$G$2159,7,FALSE),"0")</f>
        <v>121</v>
      </c>
      <c r="J1935">
        <f t="shared" si="60"/>
        <v>0.72023809523809523</v>
      </c>
      <c r="K1935" s="31">
        <f t="shared" si="61"/>
        <v>0.72023809523809523</v>
      </c>
    </row>
    <row r="1936" spans="1:11" ht="12" customHeight="1" x14ac:dyDescent="0.2">
      <c r="A1936" t="s">
        <v>2462</v>
      </c>
      <c r="B1936" s="17">
        <v>44893</v>
      </c>
      <c r="C1936" s="6" t="s">
        <v>175</v>
      </c>
      <c r="D1936" s="7">
        <v>143460075</v>
      </c>
      <c r="E1936" s="3">
        <v>5540246196046</v>
      </c>
      <c r="F1936" s="3" t="str">
        <f>VLOOKUP(E1936,'Catégorie des articles'!$A$2:$E$163,4,FALSE)</f>
        <v>BOULANGERIE</v>
      </c>
      <c r="G1936" s="22">
        <v>44913</v>
      </c>
      <c r="H1936" s="7">
        <v>418</v>
      </c>
      <c r="I1936" s="25">
        <f>IFERROR(VLOOKUP(A1936,Réception!$A$2:$G$2159,7,FALSE),"0")</f>
        <v>84</v>
      </c>
      <c r="J1936">
        <f t="shared" si="60"/>
        <v>0.20095693779904306</v>
      </c>
      <c r="K1936" s="31">
        <f t="shared" si="61"/>
        <v>0.20095693779904306</v>
      </c>
    </row>
    <row r="1937" spans="1:11" ht="12" customHeight="1" x14ac:dyDescent="0.2">
      <c r="A1937" t="s">
        <v>2681</v>
      </c>
      <c r="B1937" s="17">
        <v>44894</v>
      </c>
      <c r="C1937" s="6" t="s">
        <v>175</v>
      </c>
      <c r="D1937" s="7">
        <v>143460091</v>
      </c>
      <c r="E1937" s="3">
        <v>5540246172669</v>
      </c>
      <c r="F1937" s="3" t="str">
        <f>VLOOKUP(E1937,'Catégorie des articles'!$A$2:$E$163,4,FALSE)</f>
        <v>CREMERIE</v>
      </c>
      <c r="G1937" s="22">
        <v>44896</v>
      </c>
      <c r="H1937" s="7">
        <v>209</v>
      </c>
      <c r="I1937" s="25" t="str">
        <f>IFERROR(VLOOKUP(A1937,Réception!$A$2:$G$2159,7,FALSE),"0")</f>
        <v>0</v>
      </c>
      <c r="J1937">
        <f t="shared" si="60"/>
        <v>0</v>
      </c>
      <c r="K1937" s="31">
        <f t="shared" si="61"/>
        <v>0</v>
      </c>
    </row>
    <row r="1938" spans="1:11" ht="12" customHeight="1" x14ac:dyDescent="0.2">
      <c r="A1938" t="s">
        <v>2682</v>
      </c>
      <c r="B1938" s="17">
        <v>44894</v>
      </c>
      <c r="C1938" s="6" t="s">
        <v>175</v>
      </c>
      <c r="D1938" s="7">
        <v>143460091</v>
      </c>
      <c r="E1938" s="3">
        <v>5540246174174</v>
      </c>
      <c r="F1938" s="3" t="str">
        <f>VLOOKUP(E1938,'Catégorie des articles'!$A$2:$E$163,4,FALSE)</f>
        <v>CREMERIE</v>
      </c>
      <c r="G1938" s="22">
        <v>44896</v>
      </c>
      <c r="H1938" s="7">
        <v>232</v>
      </c>
      <c r="I1938" s="25" t="str">
        <f>IFERROR(VLOOKUP(A1938,Réception!$A$2:$G$2159,7,FALSE),"0")</f>
        <v>0</v>
      </c>
      <c r="J1938">
        <f t="shared" si="60"/>
        <v>0</v>
      </c>
      <c r="K1938" s="31">
        <f t="shared" si="61"/>
        <v>0</v>
      </c>
    </row>
    <row r="1939" spans="1:11" ht="12" customHeight="1" x14ac:dyDescent="0.2">
      <c r="A1939" t="s">
        <v>2683</v>
      </c>
      <c r="B1939" s="18">
        <v>44894</v>
      </c>
      <c r="C1939" s="6" t="s">
        <v>175</v>
      </c>
      <c r="D1939" s="9">
        <v>143460091</v>
      </c>
      <c r="E1939" s="3">
        <v>5540246176699</v>
      </c>
      <c r="F1939" s="3" t="str">
        <f>VLOOKUP(E1939,'Catégorie des articles'!$A$2:$E$163,4,FALSE)</f>
        <v>CREMERIE</v>
      </c>
      <c r="G1939" s="23">
        <v>44896</v>
      </c>
      <c r="H1939" s="9">
        <v>8352</v>
      </c>
      <c r="I1939" s="25" t="str">
        <f>IFERROR(VLOOKUP(A1939,Réception!$A$2:$G$2159,7,FALSE),"0")</f>
        <v>0</v>
      </c>
      <c r="J1939">
        <f t="shared" si="60"/>
        <v>0</v>
      </c>
      <c r="K1939" s="31">
        <f t="shared" si="61"/>
        <v>0</v>
      </c>
    </row>
    <row r="1940" spans="1:11" ht="12" customHeight="1" x14ac:dyDescent="0.2">
      <c r="A1940" t="s">
        <v>2684</v>
      </c>
      <c r="B1940" s="18">
        <v>44894</v>
      </c>
      <c r="C1940" s="6" t="s">
        <v>175</v>
      </c>
      <c r="D1940" s="9">
        <v>143460091</v>
      </c>
      <c r="E1940" s="3">
        <v>5540246192102</v>
      </c>
      <c r="F1940" s="3" t="str">
        <f>VLOOKUP(E1940,'Catégorie des articles'!$A$2:$E$163,4,FALSE)</f>
        <v>CREMERIE</v>
      </c>
      <c r="G1940" s="23">
        <v>44896</v>
      </c>
      <c r="H1940" s="9">
        <v>2005</v>
      </c>
      <c r="I1940" s="25" t="str">
        <f>IFERROR(VLOOKUP(A1940,Réception!$A$2:$G$2159,7,FALSE),"0")</f>
        <v>0</v>
      </c>
      <c r="J1940">
        <f t="shared" si="60"/>
        <v>0</v>
      </c>
      <c r="K1940" s="31">
        <f t="shared" si="61"/>
        <v>0</v>
      </c>
    </row>
    <row r="1941" spans="1:11" ht="12" customHeight="1" x14ac:dyDescent="0.2">
      <c r="A1941" t="s">
        <v>2685</v>
      </c>
      <c r="B1941" s="18">
        <v>44894</v>
      </c>
      <c r="C1941" s="6" t="s">
        <v>175</v>
      </c>
      <c r="D1941" s="9">
        <v>143460092</v>
      </c>
      <c r="E1941" s="3">
        <v>5540246171933</v>
      </c>
      <c r="F1941" s="3" t="str">
        <f>VLOOKUP(E1941,'Catégorie des articles'!$A$2:$E$163,4,FALSE)</f>
        <v>CREMERIE</v>
      </c>
      <c r="G1941" s="23">
        <v>44896</v>
      </c>
      <c r="H1941" s="9">
        <v>1114</v>
      </c>
      <c r="I1941" s="25" t="str">
        <f>IFERROR(VLOOKUP(A1941,Réception!$A$2:$G$2159,7,FALSE),"0")</f>
        <v>0</v>
      </c>
      <c r="J1941">
        <f t="shared" si="60"/>
        <v>0</v>
      </c>
      <c r="K1941" s="31">
        <f t="shared" si="61"/>
        <v>0</v>
      </c>
    </row>
    <row r="1942" spans="1:11" ht="12" customHeight="1" x14ac:dyDescent="0.2">
      <c r="A1942" t="s">
        <v>2686</v>
      </c>
      <c r="B1942" s="17">
        <v>44894</v>
      </c>
      <c r="C1942" s="6" t="s">
        <v>175</v>
      </c>
      <c r="D1942" s="7">
        <v>143460092</v>
      </c>
      <c r="E1942" s="3">
        <v>5540246176295</v>
      </c>
      <c r="F1942" s="3" t="str">
        <f>VLOOKUP(E1942,'Catégorie des articles'!$A$2:$E$163,4,FALSE)</f>
        <v>CREMERIE</v>
      </c>
      <c r="G1942" s="22">
        <v>44896</v>
      </c>
      <c r="H1942" s="7">
        <v>5940</v>
      </c>
      <c r="I1942" s="25" t="str">
        <f>IFERROR(VLOOKUP(A1942,Réception!$A$2:$G$2159,7,FALSE),"0")</f>
        <v>0</v>
      </c>
      <c r="J1942">
        <f t="shared" si="60"/>
        <v>0</v>
      </c>
      <c r="K1942" s="31">
        <f t="shared" si="61"/>
        <v>0</v>
      </c>
    </row>
    <row r="1943" spans="1:11" ht="12" customHeight="1" x14ac:dyDescent="0.2">
      <c r="A1943" t="s">
        <v>2687</v>
      </c>
      <c r="B1943" s="18">
        <v>44894</v>
      </c>
      <c r="C1943" s="6" t="s">
        <v>175</v>
      </c>
      <c r="D1943" s="9">
        <v>143460092</v>
      </c>
      <c r="E1943" s="3">
        <v>5540246187987</v>
      </c>
      <c r="F1943" s="3" t="str">
        <f>VLOOKUP(E1943,'Catégorie des articles'!$A$2:$E$163,4,FALSE)</f>
        <v>CREMERIE</v>
      </c>
      <c r="G1943" s="23">
        <v>44896</v>
      </c>
      <c r="H1943" s="9">
        <v>4455</v>
      </c>
      <c r="I1943" s="25" t="str">
        <f>IFERROR(VLOOKUP(A1943,Réception!$A$2:$G$2159,7,FALSE),"0")</f>
        <v>0</v>
      </c>
      <c r="J1943">
        <f t="shared" si="60"/>
        <v>0</v>
      </c>
      <c r="K1943" s="31">
        <f t="shared" si="61"/>
        <v>0</v>
      </c>
    </row>
    <row r="1944" spans="1:11" ht="12" customHeight="1" x14ac:dyDescent="0.2">
      <c r="A1944" t="s">
        <v>2688</v>
      </c>
      <c r="B1944" s="17">
        <v>44894</v>
      </c>
      <c r="C1944" s="6" t="s">
        <v>175</v>
      </c>
      <c r="D1944" s="7">
        <v>143460092</v>
      </c>
      <c r="E1944" s="3">
        <v>5540246188200</v>
      </c>
      <c r="F1944" s="3" t="str">
        <f>VLOOKUP(E1944,'Catégorie des articles'!$A$2:$E$163,4,FALSE)</f>
        <v>CREMERIE</v>
      </c>
      <c r="G1944" s="22">
        <v>44896</v>
      </c>
      <c r="H1944" s="7">
        <v>743</v>
      </c>
      <c r="I1944" s="25" t="str">
        <f>IFERROR(VLOOKUP(A1944,Réception!$A$2:$G$2159,7,FALSE),"0")</f>
        <v>0</v>
      </c>
      <c r="J1944">
        <f t="shared" si="60"/>
        <v>0</v>
      </c>
      <c r="K1944" s="31">
        <f t="shared" si="61"/>
        <v>0</v>
      </c>
    </row>
    <row r="1945" spans="1:11" ht="12" customHeight="1" x14ac:dyDescent="0.2">
      <c r="A1945" t="s">
        <v>2463</v>
      </c>
      <c r="B1945" s="17">
        <v>44894</v>
      </c>
      <c r="C1945" s="6" t="s">
        <v>175</v>
      </c>
      <c r="D1945" s="7">
        <v>143460095</v>
      </c>
      <c r="E1945" s="3">
        <v>5540246175049</v>
      </c>
      <c r="F1945" s="3" t="str">
        <f>VLOOKUP(E1945,'Catégorie des articles'!$A$2:$E$163,4,FALSE)</f>
        <v>CREMERIE</v>
      </c>
      <c r="G1945" s="22">
        <v>44903</v>
      </c>
      <c r="H1945" s="7">
        <v>836</v>
      </c>
      <c r="I1945" s="25">
        <f>IFERROR(VLOOKUP(A1945,Réception!$A$2:$G$2159,7,FALSE),"0")</f>
        <v>836</v>
      </c>
      <c r="J1945">
        <f t="shared" si="60"/>
        <v>1</v>
      </c>
      <c r="K1945" s="31">
        <f t="shared" si="61"/>
        <v>1</v>
      </c>
    </row>
    <row r="1946" spans="1:11" ht="12" customHeight="1" x14ac:dyDescent="0.2">
      <c r="A1946" t="s">
        <v>2464</v>
      </c>
      <c r="B1946" s="17">
        <v>44894</v>
      </c>
      <c r="C1946" s="6" t="s">
        <v>175</v>
      </c>
      <c r="D1946" s="7">
        <v>143460096</v>
      </c>
      <c r="E1946" s="3">
        <v>5540246192148</v>
      </c>
      <c r="F1946" s="3" t="str">
        <f>VLOOKUP(E1946,'Catégorie des articles'!$A$2:$E$163,4,FALSE)</f>
        <v>MIX LEGUMES</v>
      </c>
      <c r="G1946" s="22">
        <v>44916</v>
      </c>
      <c r="H1946" s="7">
        <v>45936</v>
      </c>
      <c r="I1946" s="25">
        <f>IFERROR(VLOOKUP(A1946,Réception!$A$2:$G$2159,7,FALSE),"0")</f>
        <v>45936</v>
      </c>
      <c r="J1946">
        <f t="shared" si="60"/>
        <v>1</v>
      </c>
      <c r="K1946" s="31">
        <f t="shared" si="61"/>
        <v>1</v>
      </c>
    </row>
    <row r="1947" spans="1:11" ht="12" customHeight="1" x14ac:dyDescent="0.2">
      <c r="A1947" t="s">
        <v>2465</v>
      </c>
      <c r="B1947" s="17">
        <v>44894</v>
      </c>
      <c r="C1947" s="6" t="s">
        <v>175</v>
      </c>
      <c r="D1947" s="7">
        <v>143460107</v>
      </c>
      <c r="E1947" s="3">
        <v>5540246196466</v>
      </c>
      <c r="F1947" s="3" t="str">
        <f>VLOOKUP(E1947,'Catégorie des articles'!$A$2:$E$163,4,FALSE)</f>
        <v>BOULANGERIE</v>
      </c>
      <c r="G1947" s="22">
        <v>44901</v>
      </c>
      <c r="H1947" s="7">
        <v>1782</v>
      </c>
      <c r="I1947" s="25">
        <f>IFERROR(VLOOKUP(A1947,Réception!$A$2:$G$2159,7,FALSE),"0")</f>
        <v>1782</v>
      </c>
      <c r="J1947">
        <f t="shared" si="60"/>
        <v>1</v>
      </c>
      <c r="K1947" s="31">
        <f t="shared" si="61"/>
        <v>1</v>
      </c>
    </row>
    <row r="1948" spans="1:11" ht="12" customHeight="1" x14ac:dyDescent="0.2">
      <c r="A1948" t="s">
        <v>2466</v>
      </c>
      <c r="B1948" s="18">
        <v>44894</v>
      </c>
      <c r="C1948" s="6" t="s">
        <v>175</v>
      </c>
      <c r="D1948" s="9">
        <v>143460135</v>
      </c>
      <c r="E1948" s="3">
        <v>5540246183547</v>
      </c>
      <c r="F1948" s="3" t="str">
        <f>VLOOKUP(E1948,'Catégorie des articles'!$A$2:$E$163,4,FALSE)</f>
        <v>VOLAILLE</v>
      </c>
      <c r="G1948" s="23">
        <v>44908</v>
      </c>
      <c r="H1948" s="9">
        <v>8909</v>
      </c>
      <c r="I1948" s="25">
        <f>IFERROR(VLOOKUP(A1948,Réception!$A$2:$G$2159,7,FALSE),"0")</f>
        <v>8909</v>
      </c>
      <c r="J1948">
        <f t="shared" si="60"/>
        <v>1</v>
      </c>
      <c r="K1948" s="31">
        <f t="shared" si="61"/>
        <v>1</v>
      </c>
    </row>
    <row r="1949" spans="1:11" ht="12" customHeight="1" x14ac:dyDescent="0.2">
      <c r="A1949" t="s">
        <v>2467</v>
      </c>
      <c r="B1949" s="18">
        <v>44895</v>
      </c>
      <c r="C1949" s="6" t="s">
        <v>175</v>
      </c>
      <c r="D1949" s="9">
        <v>143460152</v>
      </c>
      <c r="E1949" s="3">
        <v>5540246171933</v>
      </c>
      <c r="F1949" s="3" t="str">
        <f>VLOOKUP(E1949,'Catégorie des articles'!$A$2:$E$163,4,FALSE)</f>
        <v>CREMERIE</v>
      </c>
      <c r="G1949" s="23">
        <v>44900</v>
      </c>
      <c r="H1949" s="9">
        <v>2228</v>
      </c>
      <c r="I1949" s="25">
        <f>IFERROR(VLOOKUP(A1949,Réception!$A$2:$G$2159,7,FALSE),"0")</f>
        <v>2116</v>
      </c>
      <c r="J1949">
        <f t="shared" si="60"/>
        <v>0.9497307001795332</v>
      </c>
      <c r="K1949" s="31">
        <f t="shared" si="61"/>
        <v>0.9497307001795332</v>
      </c>
    </row>
    <row r="1950" spans="1:11" ht="12" customHeight="1" x14ac:dyDescent="0.2">
      <c r="A1950" t="s">
        <v>2468</v>
      </c>
      <c r="B1950" s="17">
        <v>44895</v>
      </c>
      <c r="C1950" s="6" t="s">
        <v>175</v>
      </c>
      <c r="D1950" s="7">
        <v>143460152</v>
      </c>
      <c r="E1950" s="3">
        <v>5540246176294</v>
      </c>
      <c r="F1950" s="3" t="str">
        <f>VLOOKUP(E1950,'Catégorie des articles'!$A$2:$E$163,4,FALSE)</f>
        <v>CREMERIE</v>
      </c>
      <c r="G1950" s="22">
        <v>44900</v>
      </c>
      <c r="H1950" s="7">
        <v>743</v>
      </c>
      <c r="I1950" s="25">
        <f>IFERROR(VLOOKUP(A1950,Réception!$A$2:$G$2159,7,FALSE),"0")</f>
        <v>743</v>
      </c>
      <c r="J1950">
        <f t="shared" si="60"/>
        <v>1</v>
      </c>
      <c r="K1950" s="31">
        <f t="shared" si="61"/>
        <v>1</v>
      </c>
    </row>
    <row r="1951" spans="1:11" ht="12" customHeight="1" x14ac:dyDescent="0.2">
      <c r="A1951" t="s">
        <v>2469</v>
      </c>
      <c r="B1951" s="18">
        <v>44895</v>
      </c>
      <c r="C1951" s="6" t="s">
        <v>175</v>
      </c>
      <c r="D1951" s="9">
        <v>143460152</v>
      </c>
      <c r="E1951" s="3">
        <v>5540246176295</v>
      </c>
      <c r="F1951" s="3" t="str">
        <f>VLOOKUP(E1951,'Catégorie des articles'!$A$2:$E$163,4,FALSE)</f>
        <v>CREMERIE</v>
      </c>
      <c r="G1951" s="23">
        <v>44900</v>
      </c>
      <c r="H1951" s="9">
        <v>4455</v>
      </c>
      <c r="I1951" s="25">
        <f>IFERROR(VLOOKUP(A1951,Réception!$A$2:$G$2159,7,FALSE),"0")</f>
        <v>4455</v>
      </c>
      <c r="J1951">
        <f t="shared" si="60"/>
        <v>1</v>
      </c>
      <c r="K1951" s="31">
        <f t="shared" si="61"/>
        <v>1</v>
      </c>
    </row>
    <row r="1952" spans="1:11" ht="12" customHeight="1" x14ac:dyDescent="0.2">
      <c r="A1952" t="s">
        <v>2470</v>
      </c>
      <c r="B1952" s="17">
        <v>44895</v>
      </c>
      <c r="C1952" s="6" t="s">
        <v>175</v>
      </c>
      <c r="D1952" s="7">
        <v>143460152</v>
      </c>
      <c r="E1952" s="3">
        <v>5540246187987</v>
      </c>
      <c r="F1952" s="3" t="str">
        <f>VLOOKUP(E1952,'Catégorie des articles'!$A$2:$E$163,4,FALSE)</f>
        <v>CREMERIE</v>
      </c>
      <c r="G1952" s="22">
        <v>44900</v>
      </c>
      <c r="H1952" s="7">
        <v>6682</v>
      </c>
      <c r="I1952" s="25">
        <f>IFERROR(VLOOKUP(A1952,Réception!$A$2:$G$2159,7,FALSE),"0")</f>
        <v>6682</v>
      </c>
      <c r="J1952">
        <f t="shared" si="60"/>
        <v>1</v>
      </c>
      <c r="K1952" s="31">
        <f t="shared" si="61"/>
        <v>1</v>
      </c>
    </row>
    <row r="1953" spans="1:11" ht="12" customHeight="1" x14ac:dyDescent="0.2">
      <c r="A1953" t="s">
        <v>2471</v>
      </c>
      <c r="B1953" s="18">
        <v>44895</v>
      </c>
      <c r="C1953" s="6" t="s">
        <v>175</v>
      </c>
      <c r="D1953" s="9">
        <v>143460152</v>
      </c>
      <c r="E1953" s="3">
        <v>5540246188200</v>
      </c>
      <c r="F1953" s="3" t="str">
        <f>VLOOKUP(E1953,'Catégorie des articles'!$A$2:$E$163,4,FALSE)</f>
        <v>CREMERIE</v>
      </c>
      <c r="G1953" s="23">
        <v>44900</v>
      </c>
      <c r="H1953" s="9">
        <v>1485</v>
      </c>
      <c r="I1953" s="25">
        <f>IFERROR(VLOOKUP(A1953,Réception!$A$2:$G$2159,7,FALSE),"0")</f>
        <v>1485</v>
      </c>
      <c r="J1953">
        <f t="shared" si="60"/>
        <v>1</v>
      </c>
      <c r="K1953" s="31">
        <f t="shared" si="61"/>
        <v>1</v>
      </c>
    </row>
    <row r="1954" spans="1:11" ht="12" customHeight="1" x14ac:dyDescent="0.2">
      <c r="A1954" t="s">
        <v>2472</v>
      </c>
      <c r="B1954" s="18">
        <v>44895</v>
      </c>
      <c r="C1954" s="6" t="s">
        <v>175</v>
      </c>
      <c r="D1954" s="9">
        <v>143460153</v>
      </c>
      <c r="E1954" s="3">
        <v>5540246172539</v>
      </c>
      <c r="F1954" s="3" t="str">
        <f>VLOOKUP(E1954,'Catégorie des articles'!$A$2:$E$163,4,FALSE)</f>
        <v>CREMERIE</v>
      </c>
      <c r="G1954" s="23">
        <v>44900</v>
      </c>
      <c r="H1954" s="9">
        <v>47</v>
      </c>
      <c r="I1954" s="25">
        <f>IFERROR(VLOOKUP(A1954,Réception!$A$2:$G$2159,7,FALSE),"0")</f>
        <v>47</v>
      </c>
      <c r="J1954">
        <f t="shared" si="60"/>
        <v>1</v>
      </c>
      <c r="K1954" s="31">
        <f t="shared" si="61"/>
        <v>1</v>
      </c>
    </row>
    <row r="1955" spans="1:11" ht="12" customHeight="1" x14ac:dyDescent="0.2">
      <c r="A1955" t="s">
        <v>2473</v>
      </c>
      <c r="B1955" s="17">
        <v>44895</v>
      </c>
      <c r="C1955" s="6" t="s">
        <v>175</v>
      </c>
      <c r="D1955" s="7">
        <v>143460153</v>
      </c>
      <c r="E1955" s="3">
        <v>5540246172669</v>
      </c>
      <c r="F1955" s="3" t="str">
        <f>VLOOKUP(E1955,'Catégorie des articles'!$A$2:$E$163,4,FALSE)</f>
        <v>CREMERIE</v>
      </c>
      <c r="G1955" s="22">
        <v>44900</v>
      </c>
      <c r="H1955" s="7">
        <v>279</v>
      </c>
      <c r="I1955" s="25">
        <f>IFERROR(VLOOKUP(A1955,Réception!$A$2:$G$2159,7,FALSE),"0")</f>
        <v>279</v>
      </c>
      <c r="J1955">
        <f t="shared" si="60"/>
        <v>1</v>
      </c>
      <c r="K1955" s="31">
        <f t="shared" si="61"/>
        <v>1</v>
      </c>
    </row>
    <row r="1956" spans="1:11" ht="12" customHeight="1" x14ac:dyDescent="0.2">
      <c r="A1956" t="s">
        <v>2474</v>
      </c>
      <c r="B1956" s="18">
        <v>44895</v>
      </c>
      <c r="C1956" s="6" t="s">
        <v>175</v>
      </c>
      <c r="D1956" s="9">
        <v>143460153</v>
      </c>
      <c r="E1956" s="3">
        <v>5540246172978</v>
      </c>
      <c r="F1956" s="3" t="str">
        <f>VLOOKUP(E1956,'Catégorie des articles'!$A$2:$E$163,4,FALSE)</f>
        <v>CREMERIE</v>
      </c>
      <c r="G1956" s="23">
        <v>44900</v>
      </c>
      <c r="H1956" s="9">
        <v>1671</v>
      </c>
      <c r="I1956" s="25">
        <f>IFERROR(VLOOKUP(A1956,Réception!$A$2:$G$2159,7,FALSE),"0")</f>
        <v>1671</v>
      </c>
      <c r="J1956">
        <f t="shared" si="60"/>
        <v>1</v>
      </c>
      <c r="K1956" s="31">
        <f t="shared" si="61"/>
        <v>1</v>
      </c>
    </row>
    <row r="1957" spans="1:11" ht="12" customHeight="1" x14ac:dyDescent="0.2">
      <c r="A1957" t="s">
        <v>2475</v>
      </c>
      <c r="B1957" s="17">
        <v>44895</v>
      </c>
      <c r="C1957" s="6" t="s">
        <v>175</v>
      </c>
      <c r="D1957" s="7">
        <v>143460153</v>
      </c>
      <c r="E1957" s="3">
        <v>5540246174174</v>
      </c>
      <c r="F1957" s="3" t="str">
        <f>VLOOKUP(E1957,'Catégorie des articles'!$A$2:$E$163,4,FALSE)</f>
        <v>CREMERIE</v>
      </c>
      <c r="G1957" s="22">
        <v>44900</v>
      </c>
      <c r="H1957" s="7">
        <v>232</v>
      </c>
      <c r="I1957" s="25">
        <f>IFERROR(VLOOKUP(A1957,Réception!$A$2:$G$2159,7,FALSE),"0")</f>
        <v>232</v>
      </c>
      <c r="J1957">
        <f t="shared" si="60"/>
        <v>1</v>
      </c>
      <c r="K1957" s="31">
        <f t="shared" si="61"/>
        <v>1</v>
      </c>
    </row>
    <row r="1958" spans="1:11" ht="12" customHeight="1" x14ac:dyDescent="0.2">
      <c r="A1958" t="s">
        <v>2476</v>
      </c>
      <c r="B1958" s="17">
        <v>44895</v>
      </c>
      <c r="C1958" s="6" t="s">
        <v>175</v>
      </c>
      <c r="D1958" s="7">
        <v>143460153</v>
      </c>
      <c r="E1958" s="3">
        <v>5540246176699</v>
      </c>
      <c r="F1958" s="3" t="str">
        <f>VLOOKUP(E1958,'Catégorie des articles'!$A$2:$E$163,4,FALSE)</f>
        <v>CREMERIE</v>
      </c>
      <c r="G1958" s="22">
        <v>44900</v>
      </c>
      <c r="H1958" s="7">
        <v>4176</v>
      </c>
      <c r="I1958" s="25">
        <f>IFERROR(VLOOKUP(A1958,Réception!$A$2:$G$2159,7,FALSE),"0")</f>
        <v>4176</v>
      </c>
      <c r="J1958">
        <f t="shared" si="60"/>
        <v>1</v>
      </c>
      <c r="K1958" s="31">
        <f t="shared" si="61"/>
        <v>1</v>
      </c>
    </row>
    <row r="1959" spans="1:11" ht="12" customHeight="1" x14ac:dyDescent="0.2">
      <c r="A1959" t="s">
        <v>2477</v>
      </c>
      <c r="B1959" s="17">
        <v>44895</v>
      </c>
      <c r="C1959" s="6" t="s">
        <v>175</v>
      </c>
      <c r="D1959" s="7">
        <v>143460157</v>
      </c>
      <c r="E1959" s="3">
        <v>5540246185562</v>
      </c>
      <c r="F1959" s="3" t="str">
        <f>VLOOKUP(E1959,'Catégorie des articles'!$A$2:$E$163,4,FALSE)</f>
        <v>CREMERIE</v>
      </c>
      <c r="G1959" s="22">
        <v>44903</v>
      </c>
      <c r="H1959" s="7">
        <v>140</v>
      </c>
      <c r="I1959" s="25">
        <f>IFERROR(VLOOKUP(A1959,Réception!$A$2:$G$2159,7,FALSE),"0")</f>
        <v>140</v>
      </c>
      <c r="J1959">
        <f t="shared" si="60"/>
        <v>1</v>
      </c>
      <c r="K1959" s="31">
        <f t="shared" si="61"/>
        <v>1</v>
      </c>
    </row>
    <row r="1960" spans="1:11" ht="12" customHeight="1" x14ac:dyDescent="0.2">
      <c r="A1960" t="s">
        <v>2478</v>
      </c>
      <c r="B1960" s="18">
        <v>44895</v>
      </c>
      <c r="C1960" s="6" t="s">
        <v>175</v>
      </c>
      <c r="D1960" s="9">
        <v>143460157</v>
      </c>
      <c r="E1960" s="3">
        <v>5540246186325</v>
      </c>
      <c r="F1960" s="3" t="str">
        <f>VLOOKUP(E1960,'Catégorie des articles'!$A$2:$E$163,4,FALSE)</f>
        <v>CREMERIE</v>
      </c>
      <c r="G1960" s="23">
        <v>44903</v>
      </c>
      <c r="H1960" s="9">
        <v>279</v>
      </c>
      <c r="I1960" s="25">
        <f>IFERROR(VLOOKUP(A1960,Réception!$A$2:$G$2159,7,FALSE),"0")</f>
        <v>279</v>
      </c>
      <c r="J1960">
        <f t="shared" si="60"/>
        <v>1</v>
      </c>
      <c r="K1960" s="31">
        <f t="shared" si="61"/>
        <v>1</v>
      </c>
    </row>
    <row r="1961" spans="1:11" ht="12" customHeight="1" x14ac:dyDescent="0.2">
      <c r="A1961" t="s">
        <v>2479</v>
      </c>
      <c r="B1961" s="17">
        <v>44895</v>
      </c>
      <c r="C1961" s="6" t="s">
        <v>175</v>
      </c>
      <c r="D1961" s="7">
        <v>143460158</v>
      </c>
      <c r="E1961" s="3">
        <v>5540246175047</v>
      </c>
      <c r="F1961" s="3" t="str">
        <f>VLOOKUP(E1961,'Catégorie des articles'!$A$2:$E$163,4,FALSE)</f>
        <v>CREMERIE</v>
      </c>
      <c r="G1961" s="22">
        <v>44903</v>
      </c>
      <c r="H1961" s="7">
        <v>279</v>
      </c>
      <c r="I1961" s="25">
        <f>IFERROR(VLOOKUP(A1961,Réception!$A$2:$G$2159,7,FALSE),"0")</f>
        <v>279</v>
      </c>
      <c r="J1961">
        <f t="shared" si="60"/>
        <v>1</v>
      </c>
      <c r="K1961" s="31">
        <f t="shared" si="61"/>
        <v>1</v>
      </c>
    </row>
    <row r="1962" spans="1:11" ht="12" customHeight="1" x14ac:dyDescent="0.2">
      <c r="A1962" t="s">
        <v>1784</v>
      </c>
      <c r="B1962" s="17">
        <v>44896</v>
      </c>
      <c r="C1962" s="6" t="s">
        <v>175</v>
      </c>
      <c r="D1962" s="7">
        <v>143460199</v>
      </c>
      <c r="E1962" s="3">
        <v>5540246176294</v>
      </c>
      <c r="F1962" s="3" t="str">
        <f>VLOOKUP(E1962,'Catégorie des articles'!$A$2:$E$163,4,FALSE)</f>
        <v>CREMERIE</v>
      </c>
      <c r="G1962" s="22">
        <v>44901</v>
      </c>
      <c r="H1962" s="7">
        <v>2228</v>
      </c>
      <c r="I1962" s="25">
        <f>IFERROR(VLOOKUP(A1962,Réception!$A$2:$G$2159,7,FALSE),"0")</f>
        <v>2228</v>
      </c>
      <c r="J1962">
        <f t="shared" si="60"/>
        <v>1</v>
      </c>
      <c r="K1962" s="31">
        <f t="shared" si="61"/>
        <v>1</v>
      </c>
    </row>
    <row r="1963" spans="1:11" ht="12" customHeight="1" x14ac:dyDescent="0.2">
      <c r="A1963" t="s">
        <v>1785</v>
      </c>
      <c r="B1963" s="18">
        <v>44896</v>
      </c>
      <c r="C1963" s="6" t="s">
        <v>175</v>
      </c>
      <c r="D1963" s="9">
        <v>143460199</v>
      </c>
      <c r="E1963" s="3">
        <v>5540246176295</v>
      </c>
      <c r="F1963" s="3" t="str">
        <f>VLOOKUP(E1963,'Catégorie des articles'!$A$2:$E$163,4,FALSE)</f>
        <v>CREMERIE</v>
      </c>
      <c r="G1963" s="23">
        <v>44901</v>
      </c>
      <c r="H1963" s="9">
        <v>4455</v>
      </c>
      <c r="I1963" s="25">
        <f>IFERROR(VLOOKUP(A1963,Réception!$A$2:$G$2159,7,FALSE),"0")</f>
        <v>4084</v>
      </c>
      <c r="J1963">
        <f t="shared" si="60"/>
        <v>0.91672278338945001</v>
      </c>
      <c r="K1963" s="31">
        <f t="shared" si="61"/>
        <v>0.91672278338945001</v>
      </c>
    </row>
    <row r="1964" spans="1:11" ht="12" customHeight="1" x14ac:dyDescent="0.2">
      <c r="A1964" t="s">
        <v>1786</v>
      </c>
      <c r="B1964" s="18">
        <v>44896</v>
      </c>
      <c r="C1964" s="6" t="s">
        <v>175</v>
      </c>
      <c r="D1964" s="9">
        <v>143460199</v>
      </c>
      <c r="E1964" s="3">
        <v>5540246187987</v>
      </c>
      <c r="F1964" s="3" t="str">
        <f>VLOOKUP(E1964,'Catégorie des articles'!$A$2:$E$163,4,FALSE)</f>
        <v>CREMERIE</v>
      </c>
      <c r="G1964" s="23">
        <v>44901</v>
      </c>
      <c r="H1964" s="9">
        <v>4455</v>
      </c>
      <c r="I1964" s="25">
        <f>IFERROR(VLOOKUP(A1964,Réception!$A$2:$G$2159,7,FALSE),"0")</f>
        <v>4455</v>
      </c>
      <c r="J1964">
        <f t="shared" si="60"/>
        <v>1</v>
      </c>
      <c r="K1964" s="31">
        <f t="shared" si="61"/>
        <v>1</v>
      </c>
    </row>
    <row r="1965" spans="1:11" ht="12" customHeight="1" x14ac:dyDescent="0.2">
      <c r="A1965" t="s">
        <v>1787</v>
      </c>
      <c r="B1965" s="17">
        <v>44896</v>
      </c>
      <c r="C1965" s="6" t="s">
        <v>175</v>
      </c>
      <c r="D1965" s="7">
        <v>143460199</v>
      </c>
      <c r="E1965" s="3">
        <v>5540246188200</v>
      </c>
      <c r="F1965" s="3" t="str">
        <f>VLOOKUP(E1965,'Catégorie des articles'!$A$2:$E$163,4,FALSE)</f>
        <v>CREMERIE</v>
      </c>
      <c r="G1965" s="22">
        <v>44901</v>
      </c>
      <c r="H1965" s="7">
        <v>743</v>
      </c>
      <c r="I1965" s="25">
        <f>IFERROR(VLOOKUP(A1965,Réception!$A$2:$G$2159,7,FALSE),"0")</f>
        <v>743</v>
      </c>
      <c r="J1965">
        <f t="shared" si="60"/>
        <v>1</v>
      </c>
      <c r="K1965" s="31">
        <f t="shared" si="61"/>
        <v>1</v>
      </c>
    </row>
    <row r="1966" spans="1:11" ht="12" customHeight="1" x14ac:dyDescent="0.2">
      <c r="A1966" t="s">
        <v>1788</v>
      </c>
      <c r="B1966" s="17">
        <v>44896</v>
      </c>
      <c r="C1966" s="6" t="s">
        <v>175</v>
      </c>
      <c r="D1966" s="7">
        <v>143460200</v>
      </c>
      <c r="E1966" s="3">
        <v>5540246172978</v>
      </c>
      <c r="F1966" s="3" t="str">
        <f>VLOOKUP(E1966,'Catégorie des articles'!$A$2:$E$163,4,FALSE)</f>
        <v>CREMERIE</v>
      </c>
      <c r="G1966" s="22">
        <v>44901</v>
      </c>
      <c r="H1966" s="7">
        <v>1671</v>
      </c>
      <c r="I1966" s="25">
        <f>IFERROR(VLOOKUP(A1966,Réception!$A$2:$G$2159,7,FALSE),"0")</f>
        <v>1671</v>
      </c>
      <c r="J1966">
        <f t="shared" si="60"/>
        <v>1</v>
      </c>
      <c r="K1966" s="31">
        <f t="shared" si="61"/>
        <v>1</v>
      </c>
    </row>
    <row r="1967" spans="1:11" ht="12" customHeight="1" x14ac:dyDescent="0.2">
      <c r="A1967" t="s">
        <v>1789</v>
      </c>
      <c r="B1967" s="18">
        <v>44896</v>
      </c>
      <c r="C1967" s="6" t="s">
        <v>175</v>
      </c>
      <c r="D1967" s="9">
        <v>143460200</v>
      </c>
      <c r="E1967" s="3">
        <v>5540246176699</v>
      </c>
      <c r="F1967" s="3" t="str">
        <f>VLOOKUP(E1967,'Catégorie des articles'!$A$2:$E$163,4,FALSE)</f>
        <v>CREMERIE</v>
      </c>
      <c r="G1967" s="23">
        <v>44901</v>
      </c>
      <c r="H1967" s="9">
        <v>8352</v>
      </c>
      <c r="I1967" s="25">
        <f>IFERROR(VLOOKUP(A1967,Réception!$A$2:$G$2159,7,FALSE),"0")</f>
        <v>8352</v>
      </c>
      <c r="J1967">
        <f t="shared" si="60"/>
        <v>1</v>
      </c>
      <c r="K1967" s="31">
        <f t="shared" si="61"/>
        <v>1</v>
      </c>
    </row>
    <row r="1968" spans="1:11" ht="12" customHeight="1" x14ac:dyDescent="0.2">
      <c r="A1968" t="s">
        <v>1790</v>
      </c>
      <c r="B1968" s="17">
        <v>44900</v>
      </c>
      <c r="C1968" s="6" t="s">
        <v>175</v>
      </c>
      <c r="D1968" s="7">
        <v>143470228</v>
      </c>
      <c r="E1968" s="3">
        <v>5540246172669</v>
      </c>
      <c r="F1968" s="3" t="str">
        <f>VLOOKUP(E1968,'Catégorie des articles'!$A$2:$E$163,4,FALSE)</f>
        <v>CREMERIE</v>
      </c>
      <c r="G1968" s="22">
        <v>44902</v>
      </c>
      <c r="H1968" s="7">
        <v>279</v>
      </c>
      <c r="I1968" s="25">
        <f>IFERROR(VLOOKUP(A1968,Réception!$A$2:$G$2159,7,FALSE),"0")</f>
        <v>279</v>
      </c>
      <c r="J1968">
        <f t="shared" si="60"/>
        <v>1</v>
      </c>
      <c r="K1968" s="31">
        <f t="shared" si="61"/>
        <v>1</v>
      </c>
    </row>
    <row r="1969" spans="1:11" ht="12" customHeight="1" x14ac:dyDescent="0.2">
      <c r="A1969" t="s">
        <v>1791</v>
      </c>
      <c r="B1969" s="18">
        <v>44900</v>
      </c>
      <c r="C1969" s="6" t="s">
        <v>175</v>
      </c>
      <c r="D1969" s="9">
        <v>143470228</v>
      </c>
      <c r="E1969" s="3">
        <v>5540246176699</v>
      </c>
      <c r="F1969" s="3" t="str">
        <f>VLOOKUP(E1969,'Catégorie des articles'!$A$2:$E$163,4,FALSE)</f>
        <v>CREMERIE</v>
      </c>
      <c r="G1969" s="23">
        <v>44902</v>
      </c>
      <c r="H1969" s="9">
        <v>8352</v>
      </c>
      <c r="I1969" s="25">
        <f>IFERROR(VLOOKUP(A1969,Réception!$A$2:$G$2159,7,FALSE),"0")</f>
        <v>3341</v>
      </c>
      <c r="J1969">
        <f t="shared" si="60"/>
        <v>0.40002394636015326</v>
      </c>
      <c r="K1969" s="31">
        <f t="shared" si="61"/>
        <v>0.40002394636015326</v>
      </c>
    </row>
    <row r="1970" spans="1:11" ht="12" customHeight="1" x14ac:dyDescent="0.2">
      <c r="A1970" t="s">
        <v>1792</v>
      </c>
      <c r="B1970" s="17">
        <v>44900</v>
      </c>
      <c r="C1970" s="6" t="s">
        <v>175</v>
      </c>
      <c r="D1970" s="7">
        <v>143470229</v>
      </c>
      <c r="E1970" s="3">
        <v>5540246176295</v>
      </c>
      <c r="F1970" s="3" t="str">
        <f>VLOOKUP(E1970,'Catégorie des articles'!$A$2:$E$163,4,FALSE)</f>
        <v>CREMERIE</v>
      </c>
      <c r="G1970" s="22">
        <v>44902</v>
      </c>
      <c r="H1970" s="7">
        <v>7424</v>
      </c>
      <c r="I1970" s="25">
        <f>IFERROR(VLOOKUP(A1970,Réception!$A$2:$G$2159,7,FALSE),"0")</f>
        <v>7424</v>
      </c>
      <c r="J1970">
        <f t="shared" si="60"/>
        <v>1</v>
      </c>
      <c r="K1970" s="31">
        <f t="shared" si="61"/>
        <v>1</v>
      </c>
    </row>
    <row r="1971" spans="1:11" ht="12" customHeight="1" x14ac:dyDescent="0.2">
      <c r="A1971" t="s">
        <v>1793</v>
      </c>
      <c r="B1971" s="18">
        <v>44900</v>
      </c>
      <c r="C1971" s="6" t="s">
        <v>175</v>
      </c>
      <c r="D1971" s="9">
        <v>143470229</v>
      </c>
      <c r="E1971" s="3">
        <v>5540246187987</v>
      </c>
      <c r="F1971" s="3" t="str">
        <f>VLOOKUP(E1971,'Catégorie des articles'!$A$2:$E$163,4,FALSE)</f>
        <v>CREMERIE</v>
      </c>
      <c r="G1971" s="23">
        <v>44902</v>
      </c>
      <c r="H1971" s="9">
        <v>4455</v>
      </c>
      <c r="I1971" s="25">
        <f>IFERROR(VLOOKUP(A1971,Réception!$A$2:$G$2159,7,FALSE),"0")</f>
        <v>4455</v>
      </c>
      <c r="J1971">
        <f t="shared" si="60"/>
        <v>1</v>
      </c>
      <c r="K1971" s="31">
        <f t="shared" si="61"/>
        <v>1</v>
      </c>
    </row>
    <row r="1972" spans="1:11" ht="12" customHeight="1" x14ac:dyDescent="0.2">
      <c r="A1972" t="s">
        <v>1794</v>
      </c>
      <c r="B1972" s="17">
        <v>44900</v>
      </c>
      <c r="C1972" s="6" t="s">
        <v>175</v>
      </c>
      <c r="D1972" s="7">
        <v>143470229</v>
      </c>
      <c r="E1972" s="3">
        <v>5540246188200</v>
      </c>
      <c r="F1972" s="3" t="str">
        <f>VLOOKUP(E1972,'Catégorie des articles'!$A$2:$E$163,4,FALSE)</f>
        <v>CREMERIE</v>
      </c>
      <c r="G1972" s="22">
        <v>44902</v>
      </c>
      <c r="H1972" s="7">
        <v>1114</v>
      </c>
      <c r="I1972" s="25">
        <f>IFERROR(VLOOKUP(A1972,Réception!$A$2:$G$2159,7,FALSE),"0")</f>
        <v>1114</v>
      </c>
      <c r="J1972">
        <f t="shared" si="60"/>
        <v>1</v>
      </c>
      <c r="K1972" s="31">
        <f t="shared" si="61"/>
        <v>1</v>
      </c>
    </row>
    <row r="1973" spans="1:11" ht="12" customHeight="1" x14ac:dyDescent="0.2">
      <c r="A1973" t="s">
        <v>1795</v>
      </c>
      <c r="B1973" s="17">
        <v>44900</v>
      </c>
      <c r="C1973" s="6" t="s">
        <v>175</v>
      </c>
      <c r="D1973" s="7">
        <v>143470230</v>
      </c>
      <c r="E1973" s="3">
        <v>5540246175049</v>
      </c>
      <c r="F1973" s="3" t="str">
        <f>VLOOKUP(E1973,'Catégorie des articles'!$A$2:$E$163,4,FALSE)</f>
        <v>CREMERIE</v>
      </c>
      <c r="G1973" s="22">
        <v>44908</v>
      </c>
      <c r="H1973" s="7">
        <v>1114</v>
      </c>
      <c r="I1973" s="25">
        <f>IFERROR(VLOOKUP(A1973,Réception!$A$2:$G$2159,7,FALSE),"0")</f>
        <v>1114</v>
      </c>
      <c r="J1973">
        <f t="shared" si="60"/>
        <v>1</v>
      </c>
      <c r="K1973" s="31">
        <f t="shared" si="61"/>
        <v>1</v>
      </c>
    </row>
    <row r="1974" spans="1:11" ht="12" customHeight="1" x14ac:dyDescent="0.2">
      <c r="A1974" t="s">
        <v>1796</v>
      </c>
      <c r="B1974" s="18">
        <v>44900</v>
      </c>
      <c r="C1974" s="6" t="s">
        <v>175</v>
      </c>
      <c r="D1974" s="9">
        <v>143470230</v>
      </c>
      <c r="E1974" s="3">
        <v>5540246175050</v>
      </c>
      <c r="F1974" s="3" t="str">
        <f>VLOOKUP(E1974,'Catégorie des articles'!$A$2:$E$163,4,FALSE)</f>
        <v>CREMERIE</v>
      </c>
      <c r="G1974" s="23">
        <v>44908</v>
      </c>
      <c r="H1974" s="9">
        <v>1114</v>
      </c>
      <c r="I1974" s="25">
        <f>IFERROR(VLOOKUP(A1974,Réception!$A$2:$G$2159,7,FALSE),"0")</f>
        <v>1114</v>
      </c>
      <c r="J1974">
        <f t="shared" si="60"/>
        <v>1</v>
      </c>
      <c r="K1974" s="31">
        <f t="shared" si="61"/>
        <v>1</v>
      </c>
    </row>
    <row r="1975" spans="1:11" ht="12" customHeight="1" x14ac:dyDescent="0.2">
      <c r="A1975" t="s">
        <v>1797</v>
      </c>
      <c r="B1975" s="17">
        <v>44900</v>
      </c>
      <c r="C1975" s="6" t="s">
        <v>175</v>
      </c>
      <c r="D1975" s="7">
        <v>143470230</v>
      </c>
      <c r="E1975" s="3">
        <v>5540246190743</v>
      </c>
      <c r="F1975" s="3" t="str">
        <f>VLOOKUP(E1975,'Catégorie des articles'!$A$2:$E$163,4,FALSE)</f>
        <v>CREMERIE</v>
      </c>
      <c r="G1975" s="22">
        <v>44908</v>
      </c>
      <c r="H1975" s="7">
        <v>279</v>
      </c>
      <c r="I1975" s="25">
        <f>IFERROR(VLOOKUP(A1975,Réception!$A$2:$G$2159,7,FALSE),"0")</f>
        <v>279</v>
      </c>
      <c r="J1975">
        <f t="shared" si="60"/>
        <v>1</v>
      </c>
      <c r="K1975" s="31">
        <f t="shared" si="61"/>
        <v>1</v>
      </c>
    </row>
    <row r="1976" spans="1:11" ht="12" customHeight="1" x14ac:dyDescent="0.2">
      <c r="A1976" t="s">
        <v>1798</v>
      </c>
      <c r="B1976" s="18">
        <v>44900</v>
      </c>
      <c r="C1976" s="6" t="s">
        <v>175</v>
      </c>
      <c r="D1976" s="9">
        <v>143470246</v>
      </c>
      <c r="E1976" s="3">
        <v>5540246182684</v>
      </c>
      <c r="F1976" s="3" t="str">
        <f>VLOOKUP(E1976,'Catégorie des articles'!$A$2:$E$163,4,FALSE)</f>
        <v>BOULANGERIE</v>
      </c>
      <c r="G1976" s="23">
        <v>44910</v>
      </c>
      <c r="H1976" s="9">
        <v>140</v>
      </c>
      <c r="I1976" s="25">
        <f>IFERROR(VLOOKUP(A1976,Réception!$A$2:$G$2159,7,FALSE),"0")</f>
        <v>140</v>
      </c>
      <c r="J1976">
        <f t="shared" si="60"/>
        <v>1</v>
      </c>
      <c r="K1976" s="31">
        <f t="shared" si="61"/>
        <v>1</v>
      </c>
    </row>
    <row r="1977" spans="1:11" ht="12" customHeight="1" x14ac:dyDescent="0.2">
      <c r="A1977" t="s">
        <v>1799</v>
      </c>
      <c r="B1977" s="17">
        <v>44900</v>
      </c>
      <c r="C1977" s="6" t="s">
        <v>175</v>
      </c>
      <c r="D1977" s="7">
        <v>143470246</v>
      </c>
      <c r="E1977" s="3">
        <v>5540246183844</v>
      </c>
      <c r="F1977" s="3" t="str">
        <f>VLOOKUP(E1977,'Catégorie des articles'!$A$2:$E$163,4,FALSE)</f>
        <v>BOULANGERIE</v>
      </c>
      <c r="G1977" s="22">
        <v>44910</v>
      </c>
      <c r="H1977" s="7">
        <v>186</v>
      </c>
      <c r="I1977" s="25">
        <f>IFERROR(VLOOKUP(A1977,Réception!$A$2:$G$2159,7,FALSE),"0")</f>
        <v>186</v>
      </c>
      <c r="J1977">
        <f t="shared" si="60"/>
        <v>1</v>
      </c>
      <c r="K1977" s="31">
        <f t="shared" si="61"/>
        <v>1</v>
      </c>
    </row>
    <row r="1978" spans="1:11" ht="12" customHeight="1" x14ac:dyDescent="0.2">
      <c r="A1978" t="s">
        <v>1800</v>
      </c>
      <c r="B1978" s="17">
        <v>44900</v>
      </c>
      <c r="C1978" s="6" t="s">
        <v>175</v>
      </c>
      <c r="D1978" s="7">
        <v>143470246</v>
      </c>
      <c r="E1978" s="3">
        <v>5540246194467</v>
      </c>
      <c r="F1978" s="3" t="str">
        <f>VLOOKUP(E1978,'Catégorie des articles'!$A$2:$E$163,4,FALSE)</f>
        <v>BOULANGERIE</v>
      </c>
      <c r="G1978" s="22">
        <v>44910</v>
      </c>
      <c r="H1978" s="7">
        <v>12473</v>
      </c>
      <c r="I1978" s="25">
        <f>IFERROR(VLOOKUP(A1978,Réception!$A$2:$G$2159,7,FALSE),"0")</f>
        <v>12473</v>
      </c>
      <c r="J1978">
        <f t="shared" si="60"/>
        <v>1</v>
      </c>
      <c r="K1978" s="31">
        <f t="shared" si="61"/>
        <v>1</v>
      </c>
    </row>
    <row r="1979" spans="1:11" ht="12" customHeight="1" x14ac:dyDescent="0.2">
      <c r="A1979" t="s">
        <v>1801</v>
      </c>
      <c r="B1979" s="18">
        <v>44900</v>
      </c>
      <c r="C1979" s="6" t="s">
        <v>175</v>
      </c>
      <c r="D1979" s="9">
        <v>143470255</v>
      </c>
      <c r="E1979" s="3">
        <v>5540246171759</v>
      </c>
      <c r="F1979" s="3" t="str">
        <f>VLOOKUP(E1979,'Catégorie des articles'!$A$2:$E$163,4,FALSE)</f>
        <v>MIX LEGUMES</v>
      </c>
      <c r="G1979" s="23">
        <v>44920</v>
      </c>
      <c r="H1979" s="9">
        <v>3341</v>
      </c>
      <c r="I1979" s="25">
        <f>IFERROR(VLOOKUP(A1979,Réception!$A$2:$G$2159,7,FALSE),"0")</f>
        <v>3341</v>
      </c>
      <c r="J1979">
        <f t="shared" si="60"/>
        <v>1</v>
      </c>
      <c r="K1979" s="31">
        <f t="shared" si="61"/>
        <v>1</v>
      </c>
    </row>
    <row r="1980" spans="1:11" ht="12" customHeight="1" x14ac:dyDescent="0.2">
      <c r="A1980" t="s">
        <v>1802</v>
      </c>
      <c r="B1980" s="17">
        <v>44900</v>
      </c>
      <c r="C1980" s="6" t="s">
        <v>175</v>
      </c>
      <c r="D1980" s="7">
        <v>143470255</v>
      </c>
      <c r="E1980" s="3">
        <v>5540246177133</v>
      </c>
      <c r="F1980" s="3" t="str">
        <f>VLOOKUP(E1980,'Catégorie des articles'!$A$2:$E$163,4,FALSE)</f>
        <v>MIX LEGUMES</v>
      </c>
      <c r="G1980" s="22">
        <v>44920</v>
      </c>
      <c r="H1980" s="7">
        <v>10023</v>
      </c>
      <c r="I1980" s="25">
        <f>IFERROR(VLOOKUP(A1980,Réception!$A$2:$G$2159,7,FALSE),"0")</f>
        <v>10023</v>
      </c>
      <c r="J1980">
        <f t="shared" si="60"/>
        <v>1</v>
      </c>
      <c r="K1980" s="31">
        <f t="shared" si="61"/>
        <v>1</v>
      </c>
    </row>
    <row r="1981" spans="1:11" ht="12" customHeight="1" x14ac:dyDescent="0.2">
      <c r="A1981" t="s">
        <v>1803</v>
      </c>
      <c r="B1981" s="18">
        <v>44900</v>
      </c>
      <c r="C1981" s="6" t="s">
        <v>175</v>
      </c>
      <c r="D1981" s="9">
        <v>143470255</v>
      </c>
      <c r="E1981" s="3">
        <v>5540246192148</v>
      </c>
      <c r="F1981" s="3" t="str">
        <f>VLOOKUP(E1981,'Catégorie des articles'!$A$2:$E$163,4,FALSE)</f>
        <v>MIX LEGUMES</v>
      </c>
      <c r="G1981" s="23">
        <v>44920</v>
      </c>
      <c r="H1981" s="9">
        <v>6960</v>
      </c>
      <c r="I1981" s="25">
        <f>IFERROR(VLOOKUP(A1981,Réception!$A$2:$G$2159,7,FALSE),"0")</f>
        <v>6960</v>
      </c>
      <c r="J1981">
        <f t="shared" si="60"/>
        <v>1</v>
      </c>
      <c r="K1981" s="31">
        <f t="shared" si="61"/>
        <v>1</v>
      </c>
    </row>
    <row r="1982" spans="1:11" ht="12" customHeight="1" x14ac:dyDescent="0.2">
      <c r="A1982" t="s">
        <v>1804</v>
      </c>
      <c r="B1982" s="17">
        <v>44900</v>
      </c>
      <c r="C1982" s="6" t="s">
        <v>175</v>
      </c>
      <c r="D1982" s="7">
        <v>143470255</v>
      </c>
      <c r="E1982" s="3">
        <v>5540246192518</v>
      </c>
      <c r="F1982" s="3" t="str">
        <f>VLOOKUP(E1982,'Catégorie des articles'!$A$2:$E$163,4,FALSE)</f>
        <v>MIX LEGUMES</v>
      </c>
      <c r="G1982" s="22">
        <v>44920</v>
      </c>
      <c r="H1982" s="7">
        <v>5847</v>
      </c>
      <c r="I1982" s="25">
        <f>IFERROR(VLOOKUP(A1982,Réception!$A$2:$G$2159,7,FALSE),"0")</f>
        <v>5847</v>
      </c>
      <c r="J1982">
        <f t="shared" si="60"/>
        <v>1</v>
      </c>
      <c r="K1982" s="31">
        <f t="shared" si="61"/>
        <v>1</v>
      </c>
    </row>
    <row r="1983" spans="1:11" ht="12" customHeight="1" x14ac:dyDescent="0.2">
      <c r="A1983" t="s">
        <v>1805</v>
      </c>
      <c r="B1983" s="17">
        <v>44901</v>
      </c>
      <c r="C1983" s="6" t="s">
        <v>175</v>
      </c>
      <c r="D1983" s="7">
        <v>143470275</v>
      </c>
      <c r="E1983" s="3">
        <v>5540246176294</v>
      </c>
      <c r="F1983" s="3" t="str">
        <f>VLOOKUP(E1983,'Catégorie des articles'!$A$2:$E$163,4,FALSE)</f>
        <v>CREMERIE</v>
      </c>
      <c r="G1983" s="22">
        <v>44903</v>
      </c>
      <c r="H1983" s="7">
        <v>1485</v>
      </c>
      <c r="I1983" s="25">
        <f>IFERROR(VLOOKUP(A1983,Réception!$A$2:$G$2159,7,FALSE),"0")</f>
        <v>1485</v>
      </c>
      <c r="J1983">
        <f t="shared" si="60"/>
        <v>1</v>
      </c>
      <c r="K1983" s="31">
        <f t="shared" si="61"/>
        <v>1</v>
      </c>
    </row>
    <row r="1984" spans="1:11" ht="12" customHeight="1" x14ac:dyDescent="0.2">
      <c r="A1984" t="s">
        <v>1806</v>
      </c>
      <c r="B1984" s="18">
        <v>44901</v>
      </c>
      <c r="C1984" s="6" t="s">
        <v>175</v>
      </c>
      <c r="D1984" s="9">
        <v>143470275</v>
      </c>
      <c r="E1984" s="3">
        <v>5540246176295</v>
      </c>
      <c r="F1984" s="3" t="str">
        <f>VLOOKUP(E1984,'Catégorie des articles'!$A$2:$E$163,4,FALSE)</f>
        <v>CREMERIE</v>
      </c>
      <c r="G1984" s="23">
        <v>44903</v>
      </c>
      <c r="H1984" s="9">
        <v>7424</v>
      </c>
      <c r="I1984" s="25">
        <f>IFERROR(VLOOKUP(A1984,Réception!$A$2:$G$2159,7,FALSE),"0")</f>
        <v>7424</v>
      </c>
      <c r="J1984">
        <f t="shared" si="60"/>
        <v>1</v>
      </c>
      <c r="K1984" s="31">
        <f t="shared" si="61"/>
        <v>1</v>
      </c>
    </row>
    <row r="1985" spans="1:11" ht="12" customHeight="1" x14ac:dyDescent="0.2">
      <c r="A1985" t="s">
        <v>1807</v>
      </c>
      <c r="B1985" s="18">
        <v>44901</v>
      </c>
      <c r="C1985" s="6" t="s">
        <v>175</v>
      </c>
      <c r="D1985" s="9">
        <v>143470275</v>
      </c>
      <c r="E1985" s="3">
        <v>5540246187987</v>
      </c>
      <c r="F1985" s="3" t="str">
        <f>VLOOKUP(E1985,'Catégorie des articles'!$A$2:$E$163,4,FALSE)</f>
        <v>CREMERIE</v>
      </c>
      <c r="G1985" s="23">
        <v>44903</v>
      </c>
      <c r="H1985" s="9">
        <v>4455</v>
      </c>
      <c r="I1985" s="25">
        <f>IFERROR(VLOOKUP(A1985,Réception!$A$2:$G$2159,7,FALSE),"0")</f>
        <v>4455</v>
      </c>
      <c r="J1985">
        <f t="shared" si="60"/>
        <v>1</v>
      </c>
      <c r="K1985" s="31">
        <f t="shared" si="61"/>
        <v>1</v>
      </c>
    </row>
    <row r="1986" spans="1:11" ht="12" customHeight="1" x14ac:dyDescent="0.2">
      <c r="A1986" t="s">
        <v>1808</v>
      </c>
      <c r="B1986" s="18">
        <v>44901</v>
      </c>
      <c r="C1986" s="6" t="s">
        <v>175</v>
      </c>
      <c r="D1986" s="9">
        <v>143470276</v>
      </c>
      <c r="E1986" s="3">
        <v>5540246174174</v>
      </c>
      <c r="F1986" s="3" t="str">
        <f>VLOOKUP(E1986,'Catégorie des articles'!$A$2:$E$163,4,FALSE)</f>
        <v>CREMERIE</v>
      </c>
      <c r="G1986" s="23">
        <v>44903</v>
      </c>
      <c r="H1986" s="9">
        <v>232</v>
      </c>
      <c r="I1986" s="25">
        <f>IFERROR(VLOOKUP(A1986,Réception!$A$2:$G$2159,7,FALSE),"0")</f>
        <v>232</v>
      </c>
      <c r="J1986">
        <f t="shared" si="60"/>
        <v>1</v>
      </c>
      <c r="K1986" s="31">
        <f t="shared" si="61"/>
        <v>1</v>
      </c>
    </row>
    <row r="1987" spans="1:11" ht="12" customHeight="1" x14ac:dyDescent="0.2">
      <c r="A1987" t="s">
        <v>1809</v>
      </c>
      <c r="B1987" s="18">
        <v>44901</v>
      </c>
      <c r="C1987" s="6" t="s">
        <v>175</v>
      </c>
      <c r="D1987" s="9">
        <v>143470276</v>
      </c>
      <c r="E1987" s="3">
        <v>5540246176699</v>
      </c>
      <c r="F1987" s="3" t="str">
        <f>VLOOKUP(E1987,'Catégorie des articles'!$A$2:$E$163,4,FALSE)</f>
        <v>CREMERIE</v>
      </c>
      <c r="G1987" s="23">
        <v>44903</v>
      </c>
      <c r="H1987" s="9">
        <v>8352</v>
      </c>
      <c r="I1987" s="25">
        <f>IFERROR(VLOOKUP(A1987,Réception!$A$2:$G$2159,7,FALSE),"0")</f>
        <v>8352</v>
      </c>
      <c r="J1987">
        <f t="shared" ref="J1987:J2050" si="62">I1987/H1987</f>
        <v>1</v>
      </c>
      <c r="K1987" s="31">
        <f t="shared" ref="K1987:K2050" si="63">J1987</f>
        <v>1</v>
      </c>
    </row>
    <row r="1988" spans="1:11" ht="12" customHeight="1" x14ac:dyDescent="0.2">
      <c r="A1988" t="s">
        <v>1810</v>
      </c>
      <c r="B1988" s="17">
        <v>44901</v>
      </c>
      <c r="C1988" s="6" t="s">
        <v>175</v>
      </c>
      <c r="D1988" s="7">
        <v>143470276</v>
      </c>
      <c r="E1988" s="3">
        <v>5540246192102</v>
      </c>
      <c r="F1988" s="3" t="str">
        <f>VLOOKUP(E1988,'Catégorie des articles'!$A$2:$E$163,4,FALSE)</f>
        <v>CREMERIE</v>
      </c>
      <c r="G1988" s="22">
        <v>44903</v>
      </c>
      <c r="H1988" s="7">
        <v>4009</v>
      </c>
      <c r="I1988" s="25">
        <f>IFERROR(VLOOKUP(A1988,Réception!$A$2:$G$2159,7,FALSE),"0")</f>
        <v>4009</v>
      </c>
      <c r="J1988">
        <f t="shared" si="62"/>
        <v>1</v>
      </c>
      <c r="K1988" s="31">
        <f t="shared" si="63"/>
        <v>1</v>
      </c>
    </row>
    <row r="1989" spans="1:11" ht="12" customHeight="1" x14ac:dyDescent="0.2">
      <c r="A1989" t="s">
        <v>2689</v>
      </c>
      <c r="B1989" s="18">
        <v>44901</v>
      </c>
      <c r="C1989" s="6" t="s">
        <v>176</v>
      </c>
      <c r="D1989" s="9">
        <v>143470313</v>
      </c>
      <c r="E1989" s="3">
        <v>5540246194632</v>
      </c>
      <c r="F1989" s="3" t="str">
        <f>VLOOKUP(E1989,'Catégorie des articles'!$A$2:$E$163,4,FALSE)</f>
        <v>BOULANGERIE</v>
      </c>
      <c r="G1989" s="23">
        <v>44929</v>
      </c>
      <c r="H1989" s="9">
        <v>919</v>
      </c>
      <c r="I1989" s="25" t="str">
        <f>IFERROR(VLOOKUP(A1989,Réception!$A$2:$G$2159,7,FALSE),"0")</f>
        <v>0</v>
      </c>
      <c r="J1989">
        <f t="shared" si="62"/>
        <v>0</v>
      </c>
      <c r="K1989" s="31">
        <f t="shared" si="63"/>
        <v>0</v>
      </c>
    </row>
    <row r="1990" spans="1:11" ht="12" customHeight="1" x14ac:dyDescent="0.2">
      <c r="A1990" t="s">
        <v>1812</v>
      </c>
      <c r="B1990" s="18">
        <v>44901</v>
      </c>
      <c r="C1990" s="6" t="s">
        <v>175</v>
      </c>
      <c r="D1990" s="9">
        <v>143470317</v>
      </c>
      <c r="E1990" s="3">
        <v>5540246194467</v>
      </c>
      <c r="F1990" s="3" t="str">
        <f>VLOOKUP(E1990,'Catégorie des articles'!$A$2:$E$163,4,FALSE)</f>
        <v>BOULANGERIE</v>
      </c>
      <c r="G1990" s="23">
        <v>44917</v>
      </c>
      <c r="H1990" s="9">
        <v>58799</v>
      </c>
      <c r="I1990" s="25">
        <f>IFERROR(VLOOKUP(A1990,Réception!$A$2:$G$2159,7,FALSE),"0")</f>
        <v>58743</v>
      </c>
      <c r="J1990">
        <f t="shared" si="62"/>
        <v>0.99904760285038863</v>
      </c>
      <c r="K1990" s="31">
        <f t="shared" si="63"/>
        <v>0.99904760285038863</v>
      </c>
    </row>
    <row r="1991" spans="1:11" ht="12" customHeight="1" x14ac:dyDescent="0.2">
      <c r="A1991" t="s">
        <v>1813</v>
      </c>
      <c r="B1991" s="17">
        <v>44902</v>
      </c>
      <c r="C1991" s="6" t="s">
        <v>175</v>
      </c>
      <c r="D1991" s="7">
        <v>143470330</v>
      </c>
      <c r="E1991" s="3">
        <v>5540246174174</v>
      </c>
      <c r="F1991" s="3" t="str">
        <f>VLOOKUP(E1991,'Catégorie des articles'!$A$2:$E$163,4,FALSE)</f>
        <v>CREMERIE</v>
      </c>
      <c r="G1991" s="22">
        <v>44906</v>
      </c>
      <c r="H1991" s="7">
        <v>464</v>
      </c>
      <c r="I1991" s="25">
        <f>IFERROR(VLOOKUP(A1991,Réception!$A$2:$G$2159,7,FALSE),"0")</f>
        <v>464</v>
      </c>
      <c r="J1991">
        <f t="shared" si="62"/>
        <v>1</v>
      </c>
      <c r="K1991" s="31">
        <f t="shared" si="63"/>
        <v>1</v>
      </c>
    </row>
    <row r="1992" spans="1:11" ht="12" customHeight="1" x14ac:dyDescent="0.2">
      <c r="A1992" t="s">
        <v>1814</v>
      </c>
      <c r="B1992" s="17">
        <v>44902</v>
      </c>
      <c r="C1992" s="6" t="s">
        <v>175</v>
      </c>
      <c r="D1992" s="7">
        <v>143470332</v>
      </c>
      <c r="E1992" s="3">
        <v>5540246176295</v>
      </c>
      <c r="F1992" s="3" t="str">
        <f>VLOOKUP(E1992,'Catégorie des articles'!$A$2:$E$163,4,FALSE)</f>
        <v>CREMERIE</v>
      </c>
      <c r="G1992" s="22">
        <v>44906</v>
      </c>
      <c r="H1992" s="7">
        <v>4455</v>
      </c>
      <c r="I1992" s="25">
        <f>IFERROR(VLOOKUP(A1992,Réception!$A$2:$G$2159,7,FALSE),"0")</f>
        <v>4455</v>
      </c>
      <c r="J1992">
        <f t="shared" si="62"/>
        <v>1</v>
      </c>
      <c r="K1992" s="31">
        <f t="shared" si="63"/>
        <v>1</v>
      </c>
    </row>
    <row r="1993" spans="1:11" ht="12" customHeight="1" x14ac:dyDescent="0.2">
      <c r="A1993" t="s">
        <v>1815</v>
      </c>
      <c r="B1993" s="18">
        <v>44902</v>
      </c>
      <c r="C1993" s="6" t="s">
        <v>175</v>
      </c>
      <c r="D1993" s="9">
        <v>143470332</v>
      </c>
      <c r="E1993" s="3">
        <v>5540246187987</v>
      </c>
      <c r="F1993" s="3" t="str">
        <f>VLOOKUP(E1993,'Catégorie des articles'!$A$2:$E$163,4,FALSE)</f>
        <v>CREMERIE</v>
      </c>
      <c r="G1993" s="23">
        <v>44906</v>
      </c>
      <c r="H1993" s="9">
        <v>6682</v>
      </c>
      <c r="I1993" s="25">
        <f>IFERROR(VLOOKUP(A1993,Réception!$A$2:$G$2159,7,FALSE),"0")</f>
        <v>6682</v>
      </c>
      <c r="J1993">
        <f t="shared" si="62"/>
        <v>1</v>
      </c>
      <c r="K1993" s="31">
        <f t="shared" si="63"/>
        <v>1</v>
      </c>
    </row>
    <row r="1994" spans="1:11" ht="12" customHeight="1" x14ac:dyDescent="0.2">
      <c r="A1994" t="s">
        <v>1816</v>
      </c>
      <c r="B1994" s="18">
        <v>44902</v>
      </c>
      <c r="C1994" s="6" t="s">
        <v>175</v>
      </c>
      <c r="D1994" s="9">
        <v>143470334</v>
      </c>
      <c r="E1994" s="3">
        <v>5540246177133</v>
      </c>
      <c r="F1994" s="3" t="str">
        <f>VLOOKUP(E1994,'Catégorie des articles'!$A$2:$E$163,4,FALSE)</f>
        <v>MIX LEGUMES</v>
      </c>
      <c r="G1994" s="23">
        <v>44924</v>
      </c>
      <c r="H1994" s="9">
        <v>9466</v>
      </c>
      <c r="I1994" s="25">
        <f>IFERROR(VLOOKUP(A1994,Réception!$A$2:$G$2159,7,FALSE),"0")</f>
        <v>9466</v>
      </c>
      <c r="J1994">
        <f t="shared" si="62"/>
        <v>1</v>
      </c>
      <c r="K1994" s="31">
        <f t="shared" si="63"/>
        <v>1</v>
      </c>
    </row>
    <row r="1995" spans="1:11" ht="12" customHeight="1" x14ac:dyDescent="0.2">
      <c r="A1995" t="s">
        <v>1817</v>
      </c>
      <c r="B1995" s="17">
        <v>44902</v>
      </c>
      <c r="C1995" s="6" t="s">
        <v>175</v>
      </c>
      <c r="D1995" s="7">
        <v>143470334</v>
      </c>
      <c r="E1995" s="3">
        <v>5540246192148</v>
      </c>
      <c r="F1995" s="3" t="str">
        <f>VLOOKUP(E1995,'Catégorie des articles'!$A$2:$E$163,4,FALSE)</f>
        <v>MIX LEGUMES</v>
      </c>
      <c r="G1995" s="22">
        <v>44924</v>
      </c>
      <c r="H1995" s="7">
        <v>15312</v>
      </c>
      <c r="I1995" s="25">
        <f>IFERROR(VLOOKUP(A1995,Réception!$A$2:$G$2159,7,FALSE),"0")</f>
        <v>15312</v>
      </c>
      <c r="J1995">
        <f t="shared" si="62"/>
        <v>1</v>
      </c>
      <c r="K1995" s="31">
        <f t="shared" si="63"/>
        <v>1</v>
      </c>
    </row>
    <row r="1996" spans="1:11" ht="12" customHeight="1" x14ac:dyDescent="0.2">
      <c r="A1996" t="s">
        <v>1818</v>
      </c>
      <c r="B1996" s="18">
        <v>44902</v>
      </c>
      <c r="C1996" s="6" t="s">
        <v>175</v>
      </c>
      <c r="D1996" s="9">
        <v>143470335</v>
      </c>
      <c r="E1996" s="3">
        <v>5540246190727</v>
      </c>
      <c r="F1996" s="3" t="str">
        <f>VLOOKUP(E1996,'Catégorie des articles'!$A$2:$E$163,4,FALSE)</f>
        <v>BOULANGERIE</v>
      </c>
      <c r="G1996" s="23">
        <v>44923</v>
      </c>
      <c r="H1996" s="9">
        <v>877</v>
      </c>
      <c r="I1996" s="25">
        <f>IFERROR(VLOOKUP(A1996,Réception!$A$2:$G$2159,7,FALSE),"0")</f>
        <v>877</v>
      </c>
      <c r="J1996">
        <f t="shared" si="62"/>
        <v>1</v>
      </c>
      <c r="K1996" s="31">
        <f t="shared" si="63"/>
        <v>1</v>
      </c>
    </row>
    <row r="1997" spans="1:11" ht="12" customHeight="1" x14ac:dyDescent="0.2">
      <c r="A1997" t="s">
        <v>1819</v>
      </c>
      <c r="B1997" s="17">
        <v>44902</v>
      </c>
      <c r="C1997" s="6" t="s">
        <v>175</v>
      </c>
      <c r="D1997" s="7">
        <v>143470339</v>
      </c>
      <c r="E1997" s="3">
        <v>5540246186325</v>
      </c>
      <c r="F1997" s="3" t="str">
        <f>VLOOKUP(E1997,'Catégorie des articles'!$A$2:$E$163,4,FALSE)</f>
        <v>CREMERIE</v>
      </c>
      <c r="G1997" s="22">
        <v>44908</v>
      </c>
      <c r="H1997" s="7">
        <v>418</v>
      </c>
      <c r="I1997" s="25">
        <f>IFERROR(VLOOKUP(A1997,Réception!$A$2:$G$2159,7,FALSE),"0")</f>
        <v>418</v>
      </c>
      <c r="J1997">
        <f t="shared" si="62"/>
        <v>1</v>
      </c>
      <c r="K1997" s="31">
        <f t="shared" si="63"/>
        <v>1</v>
      </c>
    </row>
    <row r="1998" spans="1:11" ht="12" customHeight="1" x14ac:dyDescent="0.2">
      <c r="A1998" t="s">
        <v>1820</v>
      </c>
      <c r="B1998" s="17">
        <v>44902</v>
      </c>
      <c r="C1998" s="6" t="s">
        <v>175</v>
      </c>
      <c r="D1998" s="7">
        <v>143470340</v>
      </c>
      <c r="E1998" s="3">
        <v>5540246173472</v>
      </c>
      <c r="F1998" s="3" t="str">
        <f>VLOOKUP(E1998,'Catégorie des articles'!$A$2:$E$163,4,FALSE)</f>
        <v>CREMERIE</v>
      </c>
      <c r="G1998" s="22">
        <v>44910</v>
      </c>
      <c r="H1998" s="7">
        <v>279</v>
      </c>
      <c r="I1998" s="25">
        <f>IFERROR(VLOOKUP(A1998,Réception!$A$2:$G$2159,7,FALSE),"0")</f>
        <v>279</v>
      </c>
      <c r="J1998">
        <f t="shared" si="62"/>
        <v>1</v>
      </c>
      <c r="K1998" s="31">
        <f t="shared" si="63"/>
        <v>1</v>
      </c>
    </row>
    <row r="1999" spans="1:11" ht="12" customHeight="1" x14ac:dyDescent="0.2">
      <c r="A1999" t="s">
        <v>1821</v>
      </c>
      <c r="B1999" s="18">
        <v>44902</v>
      </c>
      <c r="C1999" s="6" t="s">
        <v>175</v>
      </c>
      <c r="D1999" s="9">
        <v>143470340</v>
      </c>
      <c r="E1999" s="3">
        <v>5540246174095</v>
      </c>
      <c r="F1999" s="3" t="str">
        <f>VLOOKUP(E1999,'Catégorie des articles'!$A$2:$E$163,4,FALSE)</f>
        <v>CREMERIE</v>
      </c>
      <c r="G1999" s="23">
        <v>44910</v>
      </c>
      <c r="H1999" s="9">
        <v>70</v>
      </c>
      <c r="I1999" s="25">
        <f>IFERROR(VLOOKUP(A1999,Réception!$A$2:$G$2159,7,FALSE),"0")</f>
        <v>70</v>
      </c>
      <c r="J1999">
        <f t="shared" si="62"/>
        <v>1</v>
      </c>
      <c r="K1999" s="31">
        <f t="shared" si="63"/>
        <v>1</v>
      </c>
    </row>
    <row r="2000" spans="1:11" ht="12" customHeight="1" x14ac:dyDescent="0.2">
      <c r="A2000" t="s">
        <v>1822</v>
      </c>
      <c r="B2000" s="17">
        <v>44902</v>
      </c>
      <c r="C2000" s="6" t="s">
        <v>175</v>
      </c>
      <c r="D2000" s="7">
        <v>143470340</v>
      </c>
      <c r="E2000" s="3">
        <v>5540246175047</v>
      </c>
      <c r="F2000" s="3" t="str">
        <f>VLOOKUP(E2000,'Catégorie des articles'!$A$2:$E$163,4,FALSE)</f>
        <v>CREMERIE</v>
      </c>
      <c r="G2000" s="22">
        <v>44910</v>
      </c>
      <c r="H2000" s="7">
        <v>418</v>
      </c>
      <c r="I2000" s="25">
        <f>IFERROR(VLOOKUP(A2000,Réception!$A$2:$G$2159,7,FALSE),"0")</f>
        <v>418</v>
      </c>
      <c r="J2000">
        <f t="shared" si="62"/>
        <v>1</v>
      </c>
      <c r="K2000" s="31">
        <f t="shared" si="63"/>
        <v>1</v>
      </c>
    </row>
    <row r="2001" spans="1:11" ht="12" customHeight="1" x14ac:dyDescent="0.2">
      <c r="A2001" t="s">
        <v>1823</v>
      </c>
      <c r="B2001" s="18">
        <v>44902</v>
      </c>
      <c r="C2001" s="6" t="s">
        <v>175</v>
      </c>
      <c r="D2001" s="9">
        <v>143470340</v>
      </c>
      <c r="E2001" s="3">
        <v>5540246175049</v>
      </c>
      <c r="F2001" s="3" t="str">
        <f>VLOOKUP(E2001,'Catégorie des articles'!$A$2:$E$163,4,FALSE)</f>
        <v>CREMERIE</v>
      </c>
      <c r="G2001" s="23">
        <v>44910</v>
      </c>
      <c r="H2001" s="9">
        <v>557</v>
      </c>
      <c r="I2001" s="25">
        <f>IFERROR(VLOOKUP(A2001,Réception!$A$2:$G$2159,7,FALSE),"0")</f>
        <v>557</v>
      </c>
      <c r="J2001">
        <f t="shared" si="62"/>
        <v>1</v>
      </c>
      <c r="K2001" s="31">
        <f t="shared" si="63"/>
        <v>1</v>
      </c>
    </row>
    <row r="2002" spans="1:11" ht="12" customHeight="1" x14ac:dyDescent="0.2">
      <c r="A2002" t="s">
        <v>1824</v>
      </c>
      <c r="B2002" s="17">
        <v>44902</v>
      </c>
      <c r="C2002" s="6" t="s">
        <v>175</v>
      </c>
      <c r="D2002" s="7">
        <v>143470340</v>
      </c>
      <c r="E2002" s="3">
        <v>5540246175050</v>
      </c>
      <c r="F2002" s="3" t="str">
        <f>VLOOKUP(E2002,'Catégorie des articles'!$A$2:$E$163,4,FALSE)</f>
        <v>CREMERIE</v>
      </c>
      <c r="G2002" s="22">
        <v>44910</v>
      </c>
      <c r="H2002" s="7">
        <v>557</v>
      </c>
      <c r="I2002" s="25">
        <f>IFERROR(VLOOKUP(A2002,Réception!$A$2:$G$2159,7,FALSE),"0")</f>
        <v>557</v>
      </c>
      <c r="J2002">
        <f t="shared" si="62"/>
        <v>1</v>
      </c>
      <c r="K2002" s="31">
        <f t="shared" si="63"/>
        <v>1</v>
      </c>
    </row>
    <row r="2003" spans="1:11" ht="12" customHeight="1" x14ac:dyDescent="0.2">
      <c r="A2003" t="s">
        <v>1825</v>
      </c>
      <c r="B2003" s="18">
        <v>44902</v>
      </c>
      <c r="C2003" s="6" t="s">
        <v>175</v>
      </c>
      <c r="D2003" s="9">
        <v>143470356</v>
      </c>
      <c r="E2003" s="3">
        <v>5540246183554</v>
      </c>
      <c r="F2003" s="3" t="str">
        <f>VLOOKUP(E2003,'Catégorie des articles'!$A$2:$E$163,4,FALSE)</f>
        <v>MIX LEGUMES</v>
      </c>
      <c r="G2003" s="23">
        <v>44913</v>
      </c>
      <c r="H2003" s="9">
        <v>891</v>
      </c>
      <c r="I2003" s="25">
        <f>IFERROR(VLOOKUP(A2003,Réception!$A$2:$G$2159,7,FALSE),"0")</f>
        <v>891</v>
      </c>
      <c r="J2003">
        <f t="shared" si="62"/>
        <v>1</v>
      </c>
      <c r="K2003" s="31">
        <f t="shared" si="63"/>
        <v>1</v>
      </c>
    </row>
    <row r="2004" spans="1:11" ht="12" customHeight="1" x14ac:dyDescent="0.2">
      <c r="A2004" t="s">
        <v>1826</v>
      </c>
      <c r="B2004" s="17">
        <v>44902</v>
      </c>
      <c r="C2004" s="6" t="s">
        <v>175</v>
      </c>
      <c r="D2004" s="7">
        <v>143470356</v>
      </c>
      <c r="E2004" s="3">
        <v>5540246183558</v>
      </c>
      <c r="F2004" s="3" t="str">
        <f>VLOOKUP(E2004,'Catégorie des articles'!$A$2:$E$163,4,FALSE)</f>
        <v>MIX LEGUMES</v>
      </c>
      <c r="G2004" s="22">
        <v>44913</v>
      </c>
      <c r="H2004" s="7">
        <v>2599</v>
      </c>
      <c r="I2004" s="25">
        <f>IFERROR(VLOOKUP(A2004,Réception!$A$2:$G$2159,7,FALSE),"0")</f>
        <v>2599</v>
      </c>
      <c r="J2004">
        <f t="shared" si="62"/>
        <v>1</v>
      </c>
      <c r="K2004" s="31">
        <f t="shared" si="63"/>
        <v>1</v>
      </c>
    </row>
    <row r="2005" spans="1:11" ht="12" customHeight="1" x14ac:dyDescent="0.2">
      <c r="A2005" t="s">
        <v>1827</v>
      </c>
      <c r="B2005" s="18">
        <v>44902</v>
      </c>
      <c r="C2005" s="6" t="s">
        <v>175</v>
      </c>
      <c r="D2005" s="9">
        <v>143470356</v>
      </c>
      <c r="E2005" s="3">
        <v>5540246183560</v>
      </c>
      <c r="F2005" s="3" t="str">
        <f>VLOOKUP(E2005,'Catégorie des articles'!$A$2:$E$163,4,FALSE)</f>
        <v>MIX LEGUMES</v>
      </c>
      <c r="G2005" s="23">
        <v>44913</v>
      </c>
      <c r="H2005" s="9">
        <v>446</v>
      </c>
      <c r="I2005" s="25">
        <f>IFERROR(VLOOKUP(A2005,Réception!$A$2:$G$2159,7,FALSE),"0")</f>
        <v>446</v>
      </c>
      <c r="J2005">
        <f t="shared" si="62"/>
        <v>1</v>
      </c>
      <c r="K2005" s="31">
        <f t="shared" si="63"/>
        <v>1</v>
      </c>
    </row>
    <row r="2006" spans="1:11" ht="12" customHeight="1" x14ac:dyDescent="0.2">
      <c r="A2006" t="s">
        <v>1828</v>
      </c>
      <c r="B2006" s="17">
        <v>44902</v>
      </c>
      <c r="C2006" s="6" t="s">
        <v>175</v>
      </c>
      <c r="D2006" s="7">
        <v>143470356</v>
      </c>
      <c r="E2006" s="3">
        <v>5540246192209</v>
      </c>
      <c r="F2006" s="3" t="str">
        <f>VLOOKUP(E2006,'Catégorie des articles'!$A$2:$E$163,4,FALSE)</f>
        <v>MIX LEGUMES</v>
      </c>
      <c r="G2006" s="22">
        <v>44913</v>
      </c>
      <c r="H2006" s="7">
        <v>2228</v>
      </c>
      <c r="I2006" s="25">
        <f>IFERROR(VLOOKUP(A2006,Réception!$A$2:$G$2159,7,FALSE),"0")</f>
        <v>2228</v>
      </c>
      <c r="J2006">
        <f t="shared" si="62"/>
        <v>1</v>
      </c>
      <c r="K2006" s="31">
        <f t="shared" si="63"/>
        <v>1</v>
      </c>
    </row>
    <row r="2007" spans="1:11" ht="12" customHeight="1" x14ac:dyDescent="0.2">
      <c r="A2007" t="s">
        <v>1829</v>
      </c>
      <c r="B2007" s="18">
        <v>44902</v>
      </c>
      <c r="C2007" s="6" t="s">
        <v>175</v>
      </c>
      <c r="D2007" s="9">
        <v>143470356</v>
      </c>
      <c r="E2007" s="3">
        <v>5540246192462</v>
      </c>
      <c r="F2007" s="3" t="str">
        <f>VLOOKUP(E2007,'Catégorie des articles'!$A$2:$E$163,4,FALSE)</f>
        <v>MIX LEGUMES</v>
      </c>
      <c r="G2007" s="23">
        <v>44913</v>
      </c>
      <c r="H2007" s="9">
        <v>1114</v>
      </c>
      <c r="I2007" s="25">
        <f>IFERROR(VLOOKUP(A2007,Réception!$A$2:$G$2159,7,FALSE),"0")</f>
        <v>1114</v>
      </c>
      <c r="J2007">
        <f t="shared" si="62"/>
        <v>1</v>
      </c>
      <c r="K2007" s="31">
        <f t="shared" si="63"/>
        <v>1</v>
      </c>
    </row>
    <row r="2008" spans="1:11" ht="12" customHeight="1" x14ac:dyDescent="0.2">
      <c r="A2008" t="s">
        <v>1830</v>
      </c>
      <c r="B2008" s="17">
        <v>44902</v>
      </c>
      <c r="C2008" s="6" t="s">
        <v>175</v>
      </c>
      <c r="D2008" s="7">
        <v>143470356</v>
      </c>
      <c r="E2008" s="3">
        <v>5540246192594</v>
      </c>
      <c r="F2008" s="3" t="str">
        <f>VLOOKUP(E2008,'Catégorie des articles'!$A$2:$E$163,4,FALSE)</f>
        <v>MIX LEGUMES</v>
      </c>
      <c r="G2008" s="22">
        <v>44913</v>
      </c>
      <c r="H2008" s="7">
        <v>1485</v>
      </c>
      <c r="I2008" s="25">
        <f>IFERROR(VLOOKUP(A2008,Réception!$A$2:$G$2159,7,FALSE),"0")</f>
        <v>1485</v>
      </c>
      <c r="J2008">
        <f t="shared" si="62"/>
        <v>1</v>
      </c>
      <c r="K2008" s="31">
        <f t="shared" si="63"/>
        <v>1</v>
      </c>
    </row>
    <row r="2009" spans="1:11" ht="12" customHeight="1" x14ac:dyDescent="0.2">
      <c r="A2009" t="s">
        <v>1831</v>
      </c>
      <c r="B2009" s="18">
        <v>44902</v>
      </c>
      <c r="C2009" s="6" t="s">
        <v>175</v>
      </c>
      <c r="D2009" s="9">
        <v>143470356</v>
      </c>
      <c r="E2009" s="3">
        <v>5540246192831</v>
      </c>
      <c r="F2009" s="3" t="str">
        <f>VLOOKUP(E2009,'Catégorie des articles'!$A$2:$E$163,4,FALSE)</f>
        <v>MIX LEGUMES</v>
      </c>
      <c r="G2009" s="23">
        <v>44913</v>
      </c>
      <c r="H2009" s="9">
        <v>1300</v>
      </c>
      <c r="I2009" s="25">
        <f>IFERROR(VLOOKUP(A2009,Réception!$A$2:$G$2159,7,FALSE),"0")</f>
        <v>1300</v>
      </c>
      <c r="J2009">
        <f t="shared" si="62"/>
        <v>1</v>
      </c>
      <c r="K2009" s="31">
        <f t="shared" si="63"/>
        <v>1</v>
      </c>
    </row>
    <row r="2010" spans="1:11" ht="12" customHeight="1" x14ac:dyDescent="0.2">
      <c r="A2010" t="s">
        <v>1832</v>
      </c>
      <c r="B2010" s="17">
        <v>44902</v>
      </c>
      <c r="C2010" s="6" t="s">
        <v>175</v>
      </c>
      <c r="D2010" s="7">
        <v>143470363</v>
      </c>
      <c r="E2010" s="3">
        <v>5540246173906</v>
      </c>
      <c r="F2010" s="3" t="str">
        <f>VLOOKUP(E2010,'Catégorie des articles'!$A$2:$E$163,4,FALSE)</f>
        <v>VOLAILLE</v>
      </c>
      <c r="G2010" s="22">
        <v>44915</v>
      </c>
      <c r="H2010" s="7">
        <v>3267</v>
      </c>
      <c r="I2010" s="25">
        <f>IFERROR(VLOOKUP(A2010,Réception!$A$2:$G$2159,7,FALSE),"0")</f>
        <v>3267</v>
      </c>
      <c r="J2010">
        <f t="shared" si="62"/>
        <v>1</v>
      </c>
      <c r="K2010" s="31">
        <f t="shared" si="63"/>
        <v>1</v>
      </c>
    </row>
    <row r="2011" spans="1:11" ht="12" customHeight="1" x14ac:dyDescent="0.2">
      <c r="A2011" t="s">
        <v>1833</v>
      </c>
      <c r="B2011" s="18">
        <v>44902</v>
      </c>
      <c r="C2011" s="6" t="s">
        <v>175</v>
      </c>
      <c r="D2011" s="9">
        <v>143470363</v>
      </c>
      <c r="E2011" s="3">
        <v>5540246181016</v>
      </c>
      <c r="F2011" s="3" t="str">
        <f>VLOOKUP(E2011,'Catégorie des articles'!$A$2:$E$163,4,FALSE)</f>
        <v>VOLAILLE</v>
      </c>
      <c r="G2011" s="23">
        <v>44915</v>
      </c>
      <c r="H2011" s="9">
        <v>7128</v>
      </c>
      <c r="I2011" s="25">
        <f>IFERROR(VLOOKUP(A2011,Réception!$A$2:$G$2159,7,FALSE),"0")</f>
        <v>7128</v>
      </c>
      <c r="J2011">
        <f t="shared" si="62"/>
        <v>1</v>
      </c>
      <c r="K2011" s="31">
        <f t="shared" si="63"/>
        <v>1</v>
      </c>
    </row>
    <row r="2012" spans="1:11" ht="12" customHeight="1" x14ac:dyDescent="0.2">
      <c r="A2012" t="s">
        <v>1834</v>
      </c>
      <c r="B2012" s="18">
        <v>44903</v>
      </c>
      <c r="C2012" s="6" t="s">
        <v>175</v>
      </c>
      <c r="D2012" s="9">
        <v>143470382</v>
      </c>
      <c r="E2012" s="3">
        <v>5540246172978</v>
      </c>
      <c r="F2012" s="3" t="str">
        <f>VLOOKUP(E2012,'Catégorie des articles'!$A$2:$E$163,4,FALSE)</f>
        <v>CREMERIE</v>
      </c>
      <c r="G2012" s="23">
        <v>44907</v>
      </c>
      <c r="H2012" s="9">
        <v>836</v>
      </c>
      <c r="I2012" s="25">
        <f>IFERROR(VLOOKUP(A2012,Réception!$A$2:$G$2159,7,FALSE),"0")</f>
        <v>836</v>
      </c>
      <c r="J2012">
        <f t="shared" si="62"/>
        <v>1</v>
      </c>
      <c r="K2012" s="31">
        <f t="shared" si="63"/>
        <v>1</v>
      </c>
    </row>
    <row r="2013" spans="1:11" ht="12" customHeight="1" x14ac:dyDescent="0.2">
      <c r="A2013" t="s">
        <v>1835</v>
      </c>
      <c r="B2013" s="17">
        <v>44903</v>
      </c>
      <c r="C2013" s="6" t="s">
        <v>175</v>
      </c>
      <c r="D2013" s="7">
        <v>143470382</v>
      </c>
      <c r="E2013" s="3">
        <v>5540246188175</v>
      </c>
      <c r="F2013" s="3" t="str">
        <f>VLOOKUP(E2013,'Catégorie des articles'!$A$2:$E$163,4,FALSE)</f>
        <v>CREMERIE</v>
      </c>
      <c r="G2013" s="22">
        <v>44907</v>
      </c>
      <c r="H2013" s="7">
        <v>232</v>
      </c>
      <c r="I2013" s="25">
        <f>IFERROR(VLOOKUP(A2013,Réception!$A$2:$G$2159,7,FALSE),"0")</f>
        <v>186</v>
      </c>
      <c r="J2013">
        <f t="shared" si="62"/>
        <v>0.80172413793103448</v>
      </c>
      <c r="K2013" s="31">
        <f t="shared" si="63"/>
        <v>0.80172413793103448</v>
      </c>
    </row>
    <row r="2014" spans="1:11" ht="12" customHeight="1" x14ac:dyDescent="0.2">
      <c r="A2014" t="s">
        <v>1836</v>
      </c>
      <c r="B2014" s="18">
        <v>44906</v>
      </c>
      <c r="C2014" s="6" t="s">
        <v>175</v>
      </c>
      <c r="D2014" s="9">
        <v>143480432</v>
      </c>
      <c r="E2014" s="3">
        <v>5540246172539</v>
      </c>
      <c r="F2014" s="3" t="str">
        <f>VLOOKUP(E2014,'Catégorie des articles'!$A$2:$E$163,4,FALSE)</f>
        <v>CREMERIE</v>
      </c>
      <c r="G2014" s="23">
        <v>44908</v>
      </c>
      <c r="H2014" s="9">
        <v>47</v>
      </c>
      <c r="I2014" s="25">
        <f>IFERROR(VLOOKUP(A2014,Réception!$A$2:$G$2159,7,FALSE),"0")</f>
        <v>47</v>
      </c>
      <c r="J2014">
        <f t="shared" si="62"/>
        <v>1</v>
      </c>
      <c r="K2014" s="31">
        <f t="shared" si="63"/>
        <v>1</v>
      </c>
    </row>
    <row r="2015" spans="1:11" ht="12" customHeight="1" x14ac:dyDescent="0.2">
      <c r="A2015" t="s">
        <v>1837</v>
      </c>
      <c r="B2015" s="17">
        <v>44906</v>
      </c>
      <c r="C2015" s="6" t="s">
        <v>175</v>
      </c>
      <c r="D2015" s="7">
        <v>143480432</v>
      </c>
      <c r="E2015" s="3">
        <v>5540246172978</v>
      </c>
      <c r="F2015" s="3" t="str">
        <f>VLOOKUP(E2015,'Catégorie des articles'!$A$2:$E$163,4,FALSE)</f>
        <v>CREMERIE</v>
      </c>
      <c r="G2015" s="22">
        <v>44908</v>
      </c>
      <c r="H2015" s="7">
        <v>1671</v>
      </c>
      <c r="I2015" s="25">
        <f>IFERROR(VLOOKUP(A2015,Réception!$A$2:$G$2159,7,FALSE),"0")</f>
        <v>1671</v>
      </c>
      <c r="J2015">
        <f t="shared" si="62"/>
        <v>1</v>
      </c>
      <c r="K2015" s="31">
        <f t="shared" si="63"/>
        <v>1</v>
      </c>
    </row>
    <row r="2016" spans="1:11" ht="12" customHeight="1" x14ac:dyDescent="0.2">
      <c r="A2016" t="s">
        <v>1838</v>
      </c>
      <c r="B2016" s="17">
        <v>44906</v>
      </c>
      <c r="C2016" s="6" t="s">
        <v>175</v>
      </c>
      <c r="D2016" s="7">
        <v>143480432</v>
      </c>
      <c r="E2016" s="3">
        <v>5540246174174</v>
      </c>
      <c r="F2016" s="3" t="str">
        <f>VLOOKUP(E2016,'Catégorie des articles'!$A$2:$E$163,4,FALSE)</f>
        <v>CREMERIE</v>
      </c>
      <c r="G2016" s="22">
        <v>44908</v>
      </c>
      <c r="H2016" s="7">
        <v>464</v>
      </c>
      <c r="I2016" s="25">
        <f>IFERROR(VLOOKUP(A2016,Réception!$A$2:$G$2159,7,FALSE),"0")</f>
        <v>464</v>
      </c>
      <c r="J2016">
        <f t="shared" si="62"/>
        <v>1</v>
      </c>
      <c r="K2016" s="31">
        <f t="shared" si="63"/>
        <v>1</v>
      </c>
    </row>
    <row r="2017" spans="1:11" ht="12" customHeight="1" x14ac:dyDescent="0.2">
      <c r="A2017" t="s">
        <v>1839</v>
      </c>
      <c r="B2017" s="18">
        <v>44906</v>
      </c>
      <c r="C2017" s="6" t="s">
        <v>175</v>
      </c>
      <c r="D2017" s="9">
        <v>143480432</v>
      </c>
      <c r="E2017" s="3">
        <v>5540246176699</v>
      </c>
      <c r="F2017" s="3" t="str">
        <f>VLOOKUP(E2017,'Catégorie des articles'!$A$2:$E$163,4,FALSE)</f>
        <v>CREMERIE</v>
      </c>
      <c r="G2017" s="23">
        <v>44908</v>
      </c>
      <c r="H2017" s="9">
        <v>6264</v>
      </c>
      <c r="I2017" s="25">
        <f>IFERROR(VLOOKUP(A2017,Réception!$A$2:$G$2159,7,FALSE),"0")</f>
        <v>6264</v>
      </c>
      <c r="J2017">
        <f t="shared" si="62"/>
        <v>1</v>
      </c>
      <c r="K2017" s="31">
        <f t="shared" si="63"/>
        <v>1</v>
      </c>
    </row>
    <row r="2018" spans="1:11" ht="12" customHeight="1" x14ac:dyDescent="0.2">
      <c r="A2018" t="s">
        <v>1840</v>
      </c>
      <c r="B2018" s="18">
        <v>44906</v>
      </c>
      <c r="C2018" s="6" t="s">
        <v>175</v>
      </c>
      <c r="D2018" s="9">
        <v>143480433</v>
      </c>
      <c r="E2018" s="3">
        <v>5540246176295</v>
      </c>
      <c r="F2018" s="3" t="str">
        <f>VLOOKUP(E2018,'Catégorie des articles'!$A$2:$E$163,4,FALSE)</f>
        <v>CREMERIE</v>
      </c>
      <c r="G2018" s="23">
        <v>44908</v>
      </c>
      <c r="H2018" s="9">
        <v>7424</v>
      </c>
      <c r="I2018" s="25">
        <f>IFERROR(VLOOKUP(A2018,Réception!$A$2:$G$2159,7,FALSE),"0")</f>
        <v>7424</v>
      </c>
      <c r="J2018">
        <f t="shared" si="62"/>
        <v>1</v>
      </c>
      <c r="K2018" s="31">
        <f t="shared" si="63"/>
        <v>1</v>
      </c>
    </row>
    <row r="2019" spans="1:11" ht="12" customHeight="1" x14ac:dyDescent="0.2">
      <c r="A2019" t="s">
        <v>1841</v>
      </c>
      <c r="B2019" s="18">
        <v>44907</v>
      </c>
      <c r="C2019" s="6" t="s">
        <v>175</v>
      </c>
      <c r="D2019" s="9">
        <v>143480480</v>
      </c>
      <c r="E2019" s="3">
        <v>5540246187987</v>
      </c>
      <c r="F2019" s="3" t="str">
        <f>VLOOKUP(E2019,'Catégorie des articles'!$A$2:$E$163,4,FALSE)</f>
        <v>CREMERIE</v>
      </c>
      <c r="G2019" s="23">
        <v>44909</v>
      </c>
      <c r="H2019" s="9">
        <v>2228</v>
      </c>
      <c r="I2019" s="25">
        <f>IFERROR(VLOOKUP(A2019,Réception!$A$2:$G$2159,7,FALSE),"0")</f>
        <v>2228</v>
      </c>
      <c r="J2019">
        <f t="shared" si="62"/>
        <v>1</v>
      </c>
      <c r="K2019" s="31">
        <f t="shared" si="63"/>
        <v>1</v>
      </c>
    </row>
    <row r="2020" spans="1:11" ht="12" customHeight="1" x14ac:dyDescent="0.2">
      <c r="A2020" t="s">
        <v>1842</v>
      </c>
      <c r="B2020" s="17">
        <v>44907</v>
      </c>
      <c r="C2020" s="6" t="s">
        <v>175</v>
      </c>
      <c r="D2020" s="7">
        <v>143480481</v>
      </c>
      <c r="E2020" s="3">
        <v>5540246172669</v>
      </c>
      <c r="F2020" s="3" t="str">
        <f>VLOOKUP(E2020,'Catégorie des articles'!$A$2:$E$163,4,FALSE)</f>
        <v>CREMERIE</v>
      </c>
      <c r="G2020" s="22">
        <v>44909</v>
      </c>
      <c r="H2020" s="7">
        <v>279</v>
      </c>
      <c r="I2020" s="25">
        <f>IFERROR(VLOOKUP(A2020,Réception!$A$2:$G$2159,7,FALSE),"0")</f>
        <v>279</v>
      </c>
      <c r="J2020">
        <f t="shared" si="62"/>
        <v>1</v>
      </c>
      <c r="K2020" s="31">
        <f t="shared" si="63"/>
        <v>1</v>
      </c>
    </row>
    <row r="2021" spans="1:11" ht="12" customHeight="1" x14ac:dyDescent="0.2">
      <c r="A2021" t="s">
        <v>1843</v>
      </c>
      <c r="B2021" s="18">
        <v>44907</v>
      </c>
      <c r="C2021" s="6" t="s">
        <v>175</v>
      </c>
      <c r="D2021" s="9">
        <v>143480481</v>
      </c>
      <c r="E2021" s="3">
        <v>5540246172978</v>
      </c>
      <c r="F2021" s="3" t="str">
        <f>VLOOKUP(E2021,'Catégorie des articles'!$A$2:$E$163,4,FALSE)</f>
        <v>CREMERIE</v>
      </c>
      <c r="G2021" s="23">
        <v>44909</v>
      </c>
      <c r="H2021" s="9">
        <v>836</v>
      </c>
      <c r="I2021" s="25">
        <f>IFERROR(VLOOKUP(A2021,Réception!$A$2:$G$2159,7,FALSE),"0")</f>
        <v>836</v>
      </c>
      <c r="J2021">
        <f t="shared" si="62"/>
        <v>1</v>
      </c>
      <c r="K2021" s="31">
        <f t="shared" si="63"/>
        <v>1</v>
      </c>
    </row>
    <row r="2022" spans="1:11" ht="12" customHeight="1" x14ac:dyDescent="0.2">
      <c r="A2022" t="s">
        <v>1844</v>
      </c>
      <c r="B2022" s="17">
        <v>44907</v>
      </c>
      <c r="C2022" s="6" t="s">
        <v>175</v>
      </c>
      <c r="D2022" s="7">
        <v>143480481</v>
      </c>
      <c r="E2022" s="3">
        <v>5540246174174</v>
      </c>
      <c r="F2022" s="3" t="str">
        <f>VLOOKUP(E2022,'Catégorie des articles'!$A$2:$E$163,4,FALSE)</f>
        <v>CREMERIE</v>
      </c>
      <c r="G2022" s="22">
        <v>44909</v>
      </c>
      <c r="H2022" s="7">
        <v>232</v>
      </c>
      <c r="I2022" s="25">
        <f>IFERROR(VLOOKUP(A2022,Réception!$A$2:$G$2159,7,FALSE),"0")</f>
        <v>232</v>
      </c>
      <c r="J2022">
        <f t="shared" si="62"/>
        <v>1</v>
      </c>
      <c r="K2022" s="31">
        <f t="shared" si="63"/>
        <v>1</v>
      </c>
    </row>
    <row r="2023" spans="1:11" ht="12" customHeight="1" x14ac:dyDescent="0.2">
      <c r="A2023" t="s">
        <v>1845</v>
      </c>
      <c r="B2023" s="17">
        <v>44907</v>
      </c>
      <c r="C2023" s="6" t="s">
        <v>175</v>
      </c>
      <c r="D2023" s="7">
        <v>143480481</v>
      </c>
      <c r="E2023" s="3">
        <v>5540246192102</v>
      </c>
      <c r="F2023" s="3" t="str">
        <f>VLOOKUP(E2023,'Catégorie des articles'!$A$2:$E$163,4,FALSE)</f>
        <v>CREMERIE</v>
      </c>
      <c r="G2023" s="22">
        <v>44909</v>
      </c>
      <c r="H2023" s="7">
        <v>4009</v>
      </c>
      <c r="I2023" s="25">
        <f>IFERROR(VLOOKUP(A2023,Réception!$A$2:$G$2159,7,FALSE),"0")</f>
        <v>4009</v>
      </c>
      <c r="J2023">
        <f t="shared" si="62"/>
        <v>1</v>
      </c>
      <c r="K2023" s="31">
        <f t="shared" si="63"/>
        <v>1</v>
      </c>
    </row>
    <row r="2024" spans="1:11" ht="12" customHeight="1" x14ac:dyDescent="0.2">
      <c r="A2024" t="s">
        <v>1846</v>
      </c>
      <c r="B2024" s="17">
        <v>44907</v>
      </c>
      <c r="C2024" s="6" t="s">
        <v>175</v>
      </c>
      <c r="D2024" s="7">
        <v>143480485</v>
      </c>
      <c r="E2024" s="3">
        <v>5540246186325</v>
      </c>
      <c r="F2024" s="3" t="str">
        <f>VLOOKUP(E2024,'Catégorie des articles'!$A$2:$E$163,4,FALSE)</f>
        <v>CREMERIE</v>
      </c>
      <c r="G2024" s="22">
        <v>44910</v>
      </c>
      <c r="H2024" s="7">
        <v>140</v>
      </c>
      <c r="I2024" s="25">
        <f>IFERROR(VLOOKUP(A2024,Réception!$A$2:$G$2159,7,FALSE),"0")</f>
        <v>140</v>
      </c>
      <c r="J2024">
        <f t="shared" si="62"/>
        <v>1</v>
      </c>
      <c r="K2024" s="31">
        <f t="shared" si="63"/>
        <v>1</v>
      </c>
    </row>
    <row r="2025" spans="1:11" ht="12" customHeight="1" x14ac:dyDescent="0.2">
      <c r="A2025" t="s">
        <v>1847</v>
      </c>
      <c r="B2025" s="18">
        <v>44907</v>
      </c>
      <c r="C2025" s="6" t="s">
        <v>175</v>
      </c>
      <c r="D2025" s="9">
        <v>143480489</v>
      </c>
      <c r="E2025" s="3">
        <v>5540246173472</v>
      </c>
      <c r="F2025" s="3" t="str">
        <f>VLOOKUP(E2025,'Catégorie des articles'!$A$2:$E$163,4,FALSE)</f>
        <v>CREMERIE</v>
      </c>
      <c r="G2025" s="23">
        <v>44914</v>
      </c>
      <c r="H2025" s="9">
        <v>279</v>
      </c>
      <c r="I2025" s="25">
        <f>IFERROR(VLOOKUP(A2025,Réception!$A$2:$G$2159,7,FALSE),"0")</f>
        <v>279</v>
      </c>
      <c r="J2025">
        <f t="shared" si="62"/>
        <v>1</v>
      </c>
      <c r="K2025" s="31">
        <f t="shared" si="63"/>
        <v>1</v>
      </c>
    </row>
    <row r="2026" spans="1:11" ht="12" customHeight="1" x14ac:dyDescent="0.2">
      <c r="A2026" t="s">
        <v>1848</v>
      </c>
      <c r="B2026" s="17">
        <v>44907</v>
      </c>
      <c r="C2026" s="6" t="s">
        <v>175</v>
      </c>
      <c r="D2026" s="7">
        <v>143480489</v>
      </c>
      <c r="E2026" s="3">
        <v>5540246175047</v>
      </c>
      <c r="F2026" s="3" t="str">
        <f>VLOOKUP(E2026,'Catégorie des articles'!$A$2:$E$163,4,FALSE)</f>
        <v>CREMERIE</v>
      </c>
      <c r="G2026" s="22">
        <v>44914</v>
      </c>
      <c r="H2026" s="7">
        <v>209</v>
      </c>
      <c r="I2026" s="25">
        <f>IFERROR(VLOOKUP(A2026,Réception!$A$2:$G$2159,7,FALSE),"0")</f>
        <v>209</v>
      </c>
      <c r="J2026">
        <f t="shared" si="62"/>
        <v>1</v>
      </c>
      <c r="K2026" s="31">
        <f t="shared" si="63"/>
        <v>1</v>
      </c>
    </row>
    <row r="2027" spans="1:11" ht="12" customHeight="1" x14ac:dyDescent="0.2">
      <c r="A2027" t="s">
        <v>1849</v>
      </c>
      <c r="B2027" s="18">
        <v>44907</v>
      </c>
      <c r="C2027" s="6" t="s">
        <v>175</v>
      </c>
      <c r="D2027" s="9">
        <v>143480489</v>
      </c>
      <c r="E2027" s="3">
        <v>5540246175049</v>
      </c>
      <c r="F2027" s="3" t="str">
        <f>VLOOKUP(E2027,'Catégorie des articles'!$A$2:$E$163,4,FALSE)</f>
        <v>CREMERIE</v>
      </c>
      <c r="G2027" s="23">
        <v>44914</v>
      </c>
      <c r="H2027" s="9">
        <v>557</v>
      </c>
      <c r="I2027" s="25">
        <f>IFERROR(VLOOKUP(A2027,Réception!$A$2:$G$2159,7,FALSE),"0")</f>
        <v>557</v>
      </c>
      <c r="J2027">
        <f t="shared" si="62"/>
        <v>1</v>
      </c>
      <c r="K2027" s="31">
        <f t="shared" si="63"/>
        <v>1</v>
      </c>
    </row>
    <row r="2028" spans="1:11" ht="12" customHeight="1" x14ac:dyDescent="0.2">
      <c r="A2028" t="s">
        <v>1850</v>
      </c>
      <c r="B2028" s="17">
        <v>44907</v>
      </c>
      <c r="C2028" s="6" t="s">
        <v>175</v>
      </c>
      <c r="D2028" s="7">
        <v>143480489</v>
      </c>
      <c r="E2028" s="3">
        <v>5540246175050</v>
      </c>
      <c r="F2028" s="3" t="str">
        <f>VLOOKUP(E2028,'Catégorie des articles'!$A$2:$E$163,4,FALSE)</f>
        <v>CREMERIE</v>
      </c>
      <c r="G2028" s="22">
        <v>44914</v>
      </c>
      <c r="H2028" s="7">
        <v>557</v>
      </c>
      <c r="I2028" s="25">
        <f>IFERROR(VLOOKUP(A2028,Réception!$A$2:$G$2159,7,FALSE),"0")</f>
        <v>557</v>
      </c>
      <c r="J2028">
        <f t="shared" si="62"/>
        <v>1</v>
      </c>
      <c r="K2028" s="31">
        <f t="shared" si="63"/>
        <v>1</v>
      </c>
    </row>
    <row r="2029" spans="1:11" ht="12" customHeight="1" x14ac:dyDescent="0.2">
      <c r="A2029" t="s">
        <v>1851</v>
      </c>
      <c r="B2029" s="17">
        <v>44907</v>
      </c>
      <c r="C2029" s="6" t="s">
        <v>175</v>
      </c>
      <c r="D2029" s="7">
        <v>143480505</v>
      </c>
      <c r="E2029" s="3">
        <v>5540246192102</v>
      </c>
      <c r="F2029" s="3" t="str">
        <f>VLOOKUP(E2029,'Catégorie des articles'!$A$2:$E$163,4,FALSE)</f>
        <v>CREMERIE</v>
      </c>
      <c r="G2029" s="22">
        <v>44908</v>
      </c>
      <c r="H2029" s="7">
        <v>6014</v>
      </c>
      <c r="I2029" s="25">
        <f>IFERROR(VLOOKUP(A2029,Réception!$A$2:$G$2159,7,FALSE),"0")</f>
        <v>6014</v>
      </c>
      <c r="J2029">
        <f t="shared" si="62"/>
        <v>1</v>
      </c>
      <c r="K2029" s="31">
        <f t="shared" si="63"/>
        <v>1</v>
      </c>
    </row>
    <row r="2030" spans="1:11" ht="12" customHeight="1" x14ac:dyDescent="0.2">
      <c r="A2030" t="s">
        <v>1852</v>
      </c>
      <c r="B2030" s="18">
        <v>44908</v>
      </c>
      <c r="C2030" s="6" t="s">
        <v>175</v>
      </c>
      <c r="D2030" s="9">
        <v>143480513</v>
      </c>
      <c r="E2030" s="3">
        <v>5540246171933</v>
      </c>
      <c r="F2030" s="3" t="str">
        <f>VLOOKUP(E2030,'Catégorie des articles'!$A$2:$E$163,4,FALSE)</f>
        <v>CREMERIE</v>
      </c>
      <c r="G2030" s="23">
        <v>44910</v>
      </c>
      <c r="H2030" s="9">
        <v>2228</v>
      </c>
      <c r="I2030" s="25">
        <f>IFERROR(VLOOKUP(A2030,Réception!$A$2:$G$2159,7,FALSE),"0")</f>
        <v>2228</v>
      </c>
      <c r="J2030">
        <f t="shared" si="62"/>
        <v>1</v>
      </c>
      <c r="K2030" s="31">
        <f t="shared" si="63"/>
        <v>1</v>
      </c>
    </row>
    <row r="2031" spans="1:11" ht="12" customHeight="1" x14ac:dyDescent="0.2">
      <c r="A2031" t="s">
        <v>1853</v>
      </c>
      <c r="B2031" s="17">
        <v>44908</v>
      </c>
      <c r="C2031" s="6" t="s">
        <v>175</v>
      </c>
      <c r="D2031" s="7">
        <v>143480513</v>
      </c>
      <c r="E2031" s="3">
        <v>5540246176294</v>
      </c>
      <c r="F2031" s="3" t="str">
        <f>VLOOKUP(E2031,'Catégorie des articles'!$A$2:$E$163,4,FALSE)</f>
        <v>CREMERIE</v>
      </c>
      <c r="G2031" s="22">
        <v>44910</v>
      </c>
      <c r="H2031" s="7">
        <v>1485</v>
      </c>
      <c r="I2031" s="25">
        <f>IFERROR(VLOOKUP(A2031,Réception!$A$2:$G$2159,7,FALSE),"0")</f>
        <v>1485</v>
      </c>
      <c r="J2031">
        <f t="shared" si="62"/>
        <v>1</v>
      </c>
      <c r="K2031" s="31">
        <f t="shared" si="63"/>
        <v>1</v>
      </c>
    </row>
    <row r="2032" spans="1:11" ht="12" customHeight="1" x14ac:dyDescent="0.2">
      <c r="A2032" t="s">
        <v>1854</v>
      </c>
      <c r="B2032" s="18">
        <v>44908</v>
      </c>
      <c r="C2032" s="6" t="s">
        <v>175</v>
      </c>
      <c r="D2032" s="9">
        <v>143480513</v>
      </c>
      <c r="E2032" s="3">
        <v>5540246176295</v>
      </c>
      <c r="F2032" s="3" t="str">
        <f>VLOOKUP(E2032,'Catégorie des articles'!$A$2:$E$163,4,FALSE)</f>
        <v>CREMERIE</v>
      </c>
      <c r="G2032" s="23">
        <v>44910</v>
      </c>
      <c r="H2032" s="9">
        <v>7424</v>
      </c>
      <c r="I2032" s="25">
        <f>IFERROR(VLOOKUP(A2032,Réception!$A$2:$G$2159,7,FALSE),"0")</f>
        <v>7424</v>
      </c>
      <c r="J2032">
        <f t="shared" si="62"/>
        <v>1</v>
      </c>
      <c r="K2032" s="31">
        <f t="shared" si="63"/>
        <v>1</v>
      </c>
    </row>
    <row r="2033" spans="1:11" ht="12" customHeight="1" x14ac:dyDescent="0.2">
      <c r="A2033" t="s">
        <v>1855</v>
      </c>
      <c r="B2033" s="18">
        <v>44908</v>
      </c>
      <c r="C2033" s="6" t="s">
        <v>175</v>
      </c>
      <c r="D2033" s="9">
        <v>143480513</v>
      </c>
      <c r="E2033" s="3">
        <v>5540246187987</v>
      </c>
      <c r="F2033" s="3" t="str">
        <f>VLOOKUP(E2033,'Catégorie des articles'!$A$2:$E$163,4,FALSE)</f>
        <v>CREMERIE</v>
      </c>
      <c r="G2033" s="23">
        <v>44910</v>
      </c>
      <c r="H2033" s="9">
        <v>3341</v>
      </c>
      <c r="I2033" s="25">
        <f>IFERROR(VLOOKUP(A2033,Réception!$A$2:$G$2159,7,FALSE),"0")</f>
        <v>3341</v>
      </c>
      <c r="J2033">
        <f t="shared" si="62"/>
        <v>1</v>
      </c>
      <c r="K2033" s="31">
        <f t="shared" si="63"/>
        <v>1</v>
      </c>
    </row>
    <row r="2034" spans="1:11" ht="12" customHeight="1" x14ac:dyDescent="0.2">
      <c r="A2034" t="s">
        <v>1856</v>
      </c>
      <c r="B2034" s="18">
        <v>44908</v>
      </c>
      <c r="C2034" s="6" t="s">
        <v>175</v>
      </c>
      <c r="D2034" s="9">
        <v>143480514</v>
      </c>
      <c r="E2034" s="3">
        <v>5540246172539</v>
      </c>
      <c r="F2034" s="3" t="str">
        <f>VLOOKUP(E2034,'Catégorie des articles'!$A$2:$E$163,4,FALSE)</f>
        <v>CREMERIE</v>
      </c>
      <c r="G2034" s="23">
        <v>44910</v>
      </c>
      <c r="H2034" s="9">
        <v>47</v>
      </c>
      <c r="I2034" s="25">
        <f>IFERROR(VLOOKUP(A2034,Réception!$A$2:$G$2159,7,FALSE),"0")</f>
        <v>47</v>
      </c>
      <c r="J2034">
        <f t="shared" si="62"/>
        <v>1</v>
      </c>
      <c r="K2034" s="31">
        <f t="shared" si="63"/>
        <v>1</v>
      </c>
    </row>
    <row r="2035" spans="1:11" ht="12" customHeight="1" x14ac:dyDescent="0.2">
      <c r="A2035" t="s">
        <v>1857</v>
      </c>
      <c r="B2035" s="17">
        <v>44908</v>
      </c>
      <c r="C2035" s="6" t="s">
        <v>175</v>
      </c>
      <c r="D2035" s="7">
        <v>143480514</v>
      </c>
      <c r="E2035" s="3">
        <v>5540246172669</v>
      </c>
      <c r="F2035" s="3" t="str">
        <f>VLOOKUP(E2035,'Catégorie des articles'!$A$2:$E$163,4,FALSE)</f>
        <v>CREMERIE</v>
      </c>
      <c r="G2035" s="22">
        <v>44910</v>
      </c>
      <c r="H2035" s="7">
        <v>279</v>
      </c>
      <c r="I2035" s="25">
        <f>IFERROR(VLOOKUP(A2035,Réception!$A$2:$G$2159,7,FALSE),"0")</f>
        <v>279</v>
      </c>
      <c r="J2035">
        <f t="shared" si="62"/>
        <v>1</v>
      </c>
      <c r="K2035" s="31">
        <f t="shared" si="63"/>
        <v>1</v>
      </c>
    </row>
    <row r="2036" spans="1:11" ht="12" customHeight="1" x14ac:dyDescent="0.2">
      <c r="A2036" t="s">
        <v>1858</v>
      </c>
      <c r="B2036" s="18">
        <v>44908</v>
      </c>
      <c r="C2036" s="6" t="s">
        <v>175</v>
      </c>
      <c r="D2036" s="9">
        <v>143480514</v>
      </c>
      <c r="E2036" s="3">
        <v>5540246172978</v>
      </c>
      <c r="F2036" s="3" t="str">
        <f>VLOOKUP(E2036,'Catégorie des articles'!$A$2:$E$163,4,FALSE)</f>
        <v>CREMERIE</v>
      </c>
      <c r="G2036" s="23">
        <v>44910</v>
      </c>
      <c r="H2036" s="9">
        <v>1671</v>
      </c>
      <c r="I2036" s="25">
        <f>IFERROR(VLOOKUP(A2036,Réception!$A$2:$G$2159,7,FALSE),"0")</f>
        <v>1671</v>
      </c>
      <c r="J2036">
        <f t="shared" si="62"/>
        <v>1</v>
      </c>
      <c r="K2036" s="31">
        <f t="shared" si="63"/>
        <v>1</v>
      </c>
    </row>
    <row r="2037" spans="1:11" ht="12" customHeight="1" x14ac:dyDescent="0.2">
      <c r="A2037" t="s">
        <v>1859</v>
      </c>
      <c r="B2037" s="17">
        <v>44908</v>
      </c>
      <c r="C2037" s="6" t="s">
        <v>175</v>
      </c>
      <c r="D2037" s="7">
        <v>143480514</v>
      </c>
      <c r="E2037" s="3">
        <v>5540246174174</v>
      </c>
      <c r="F2037" s="3" t="str">
        <f>VLOOKUP(E2037,'Catégorie des articles'!$A$2:$E$163,4,FALSE)</f>
        <v>CREMERIE</v>
      </c>
      <c r="G2037" s="22">
        <v>44910</v>
      </c>
      <c r="H2037" s="7">
        <v>232</v>
      </c>
      <c r="I2037" s="25">
        <f>IFERROR(VLOOKUP(A2037,Réception!$A$2:$G$2159,7,FALSE),"0")</f>
        <v>232</v>
      </c>
      <c r="J2037">
        <f t="shared" si="62"/>
        <v>1</v>
      </c>
      <c r="K2037" s="31">
        <f t="shared" si="63"/>
        <v>1</v>
      </c>
    </row>
    <row r="2038" spans="1:11" ht="12" customHeight="1" x14ac:dyDescent="0.2">
      <c r="A2038" t="s">
        <v>1860</v>
      </c>
      <c r="B2038" s="18">
        <v>44908</v>
      </c>
      <c r="C2038" s="6" t="s">
        <v>175</v>
      </c>
      <c r="D2038" s="9">
        <v>143480514</v>
      </c>
      <c r="E2038" s="3">
        <v>5540246176699</v>
      </c>
      <c r="F2038" s="3" t="str">
        <f>VLOOKUP(E2038,'Catégorie des articles'!$A$2:$E$163,4,FALSE)</f>
        <v>CREMERIE</v>
      </c>
      <c r="G2038" s="23">
        <v>44910</v>
      </c>
      <c r="H2038" s="9">
        <v>6264</v>
      </c>
      <c r="I2038" s="25">
        <f>IFERROR(VLOOKUP(A2038,Réception!$A$2:$G$2159,7,FALSE),"0")</f>
        <v>6264</v>
      </c>
      <c r="J2038">
        <f t="shared" si="62"/>
        <v>1</v>
      </c>
      <c r="K2038" s="31">
        <f t="shared" si="63"/>
        <v>1</v>
      </c>
    </row>
    <row r="2039" spans="1:11" ht="12" customHeight="1" x14ac:dyDescent="0.2">
      <c r="A2039" t="s">
        <v>2480</v>
      </c>
      <c r="B2039" s="17">
        <v>44908</v>
      </c>
      <c r="C2039" s="6" t="s">
        <v>176</v>
      </c>
      <c r="D2039" s="7">
        <v>143480521</v>
      </c>
      <c r="E2039" s="3">
        <v>5540246192148</v>
      </c>
      <c r="F2039" s="3" t="str">
        <f>VLOOKUP(E2039,'Catégorie des articles'!$A$2:$E$163,4,FALSE)</f>
        <v>MIX LEGUMES</v>
      </c>
      <c r="G2039" s="22">
        <v>44930</v>
      </c>
      <c r="H2039" s="7">
        <v>45936</v>
      </c>
      <c r="I2039" s="25">
        <f>IFERROR(VLOOKUP(A2039,Réception!$A$2:$G$2159,7,FALSE),"0")</f>
        <v>45936</v>
      </c>
      <c r="J2039">
        <f t="shared" si="62"/>
        <v>1</v>
      </c>
      <c r="K2039" s="31">
        <f t="shared" si="63"/>
        <v>1</v>
      </c>
    </row>
    <row r="2040" spans="1:11" ht="12" customHeight="1" x14ac:dyDescent="0.2">
      <c r="A2040" t="s">
        <v>1861</v>
      </c>
      <c r="B2040" s="17">
        <v>44908</v>
      </c>
      <c r="C2040" s="6" t="s">
        <v>175</v>
      </c>
      <c r="D2040" s="7">
        <v>143480525</v>
      </c>
      <c r="E2040" s="3">
        <v>5540246185429</v>
      </c>
      <c r="F2040" s="3" t="str">
        <f>VLOOKUP(E2040,'Catégorie des articles'!$A$2:$E$163,4,FALSE)</f>
        <v>CREMERIE</v>
      </c>
      <c r="G2040" s="22">
        <v>44913</v>
      </c>
      <c r="H2040" s="7">
        <v>140</v>
      </c>
      <c r="I2040" s="25">
        <f>IFERROR(VLOOKUP(A2040,Réception!$A$2:$G$2159,7,FALSE),"0")</f>
        <v>140</v>
      </c>
      <c r="J2040">
        <f t="shared" si="62"/>
        <v>1</v>
      </c>
      <c r="K2040" s="31">
        <f t="shared" si="63"/>
        <v>1</v>
      </c>
    </row>
    <row r="2041" spans="1:11" ht="12" customHeight="1" x14ac:dyDescent="0.2">
      <c r="A2041" t="s">
        <v>1862</v>
      </c>
      <c r="B2041" s="18">
        <v>44908</v>
      </c>
      <c r="C2041" s="6" t="s">
        <v>175</v>
      </c>
      <c r="D2041" s="9">
        <v>143480525</v>
      </c>
      <c r="E2041" s="3">
        <v>5540246185562</v>
      </c>
      <c r="F2041" s="3" t="str">
        <f>VLOOKUP(E2041,'Catégorie des articles'!$A$2:$E$163,4,FALSE)</f>
        <v>CREMERIE</v>
      </c>
      <c r="G2041" s="23">
        <v>44913</v>
      </c>
      <c r="H2041" s="9">
        <v>140</v>
      </c>
      <c r="I2041" s="25">
        <f>IFERROR(VLOOKUP(A2041,Réception!$A$2:$G$2159,7,FALSE),"0")</f>
        <v>140</v>
      </c>
      <c r="J2041">
        <f t="shared" si="62"/>
        <v>1</v>
      </c>
      <c r="K2041" s="31">
        <f t="shared" si="63"/>
        <v>1</v>
      </c>
    </row>
    <row r="2042" spans="1:11" ht="12" customHeight="1" x14ac:dyDescent="0.2">
      <c r="A2042" t="s">
        <v>2690</v>
      </c>
      <c r="B2042" s="18">
        <v>44908</v>
      </c>
      <c r="C2042" s="6" t="s">
        <v>176</v>
      </c>
      <c r="D2042" s="9">
        <v>143480537</v>
      </c>
      <c r="E2042" s="3">
        <v>5540246181061</v>
      </c>
      <c r="F2042" s="3" t="str">
        <f>VLOOKUP(E2042,'Catégorie des articles'!$A$2:$E$163,4,FALSE)</f>
        <v>VOLAILLE</v>
      </c>
      <c r="G2042" s="23">
        <v>44929</v>
      </c>
      <c r="H2042" s="9">
        <v>6615</v>
      </c>
      <c r="I2042" s="25" t="str">
        <f>IFERROR(VLOOKUP(A2042,Réception!$A$2:$G$2159,7,FALSE),"0")</f>
        <v>0</v>
      </c>
      <c r="J2042">
        <f t="shared" si="62"/>
        <v>0</v>
      </c>
      <c r="K2042" s="31">
        <f t="shared" si="63"/>
        <v>0</v>
      </c>
    </row>
    <row r="2043" spans="1:11" ht="12" customHeight="1" x14ac:dyDescent="0.2">
      <c r="A2043" t="s">
        <v>2691</v>
      </c>
      <c r="B2043" s="17">
        <v>44908</v>
      </c>
      <c r="C2043" s="6" t="s">
        <v>176</v>
      </c>
      <c r="D2043" s="7">
        <v>143480537</v>
      </c>
      <c r="E2043" s="3">
        <v>5540246185278</v>
      </c>
      <c r="F2043" s="3" t="str">
        <f>VLOOKUP(E2043,'Catégorie des articles'!$A$2:$E$163,4,FALSE)</f>
        <v>VOLAILLE</v>
      </c>
      <c r="G2043" s="22">
        <v>44929</v>
      </c>
      <c r="H2043" s="7">
        <v>4477</v>
      </c>
      <c r="I2043" s="25" t="str">
        <f>IFERROR(VLOOKUP(A2043,Réception!$A$2:$G$2159,7,FALSE),"0")</f>
        <v>0</v>
      </c>
      <c r="J2043">
        <f t="shared" si="62"/>
        <v>0</v>
      </c>
      <c r="K2043" s="31">
        <f t="shared" si="63"/>
        <v>0</v>
      </c>
    </row>
    <row r="2044" spans="1:11" ht="12" customHeight="1" x14ac:dyDescent="0.2">
      <c r="A2044" t="s">
        <v>1865</v>
      </c>
      <c r="B2044" s="18">
        <v>44908</v>
      </c>
      <c r="C2044" s="6" t="s">
        <v>175</v>
      </c>
      <c r="D2044" s="9">
        <v>143480539</v>
      </c>
      <c r="E2044" s="3">
        <v>5540246183130</v>
      </c>
      <c r="F2044" s="3" t="str">
        <f>VLOOKUP(E2044,'Catégorie des articles'!$A$2:$E$163,4,FALSE)</f>
        <v>MIX LEGUMES</v>
      </c>
      <c r="G2044" s="23">
        <v>44920</v>
      </c>
      <c r="H2044" s="9">
        <v>2819</v>
      </c>
      <c r="I2044" s="25">
        <f>IFERROR(VLOOKUP(A2044,Réception!$A$2:$G$2159,7,FALSE),"0")</f>
        <v>2819</v>
      </c>
      <c r="J2044">
        <f t="shared" si="62"/>
        <v>1</v>
      </c>
      <c r="K2044" s="31">
        <f t="shared" si="63"/>
        <v>1</v>
      </c>
    </row>
    <row r="2045" spans="1:11" ht="12" customHeight="1" x14ac:dyDescent="0.2">
      <c r="A2045" t="s">
        <v>1866</v>
      </c>
      <c r="B2045" s="17">
        <v>44908</v>
      </c>
      <c r="C2045" s="6" t="s">
        <v>175</v>
      </c>
      <c r="D2045" s="7">
        <v>143480539</v>
      </c>
      <c r="E2045" s="3">
        <v>5540246183537</v>
      </c>
      <c r="F2045" s="3" t="str">
        <f>VLOOKUP(E2045,'Catégorie des articles'!$A$2:$E$163,4,FALSE)</f>
        <v>MIX LEGUMES</v>
      </c>
      <c r="G2045" s="22">
        <v>44920</v>
      </c>
      <c r="H2045" s="7">
        <v>961</v>
      </c>
      <c r="I2045" s="25">
        <f>IFERROR(VLOOKUP(A2045,Réception!$A$2:$G$2159,7,FALSE),"0")</f>
        <v>961</v>
      </c>
      <c r="J2045">
        <f t="shared" si="62"/>
        <v>1</v>
      </c>
      <c r="K2045" s="31">
        <f t="shared" si="63"/>
        <v>1</v>
      </c>
    </row>
    <row r="2046" spans="1:11" ht="12" customHeight="1" x14ac:dyDescent="0.2">
      <c r="A2046" t="s">
        <v>1867</v>
      </c>
      <c r="B2046" s="18">
        <v>44908</v>
      </c>
      <c r="C2046" s="6" t="s">
        <v>175</v>
      </c>
      <c r="D2046" s="9">
        <v>143480539</v>
      </c>
      <c r="E2046" s="3">
        <v>5540246183541</v>
      </c>
      <c r="F2046" s="3" t="str">
        <f>VLOOKUP(E2046,'Catégorie des articles'!$A$2:$E$163,4,FALSE)</f>
        <v>MIX LEGUMES</v>
      </c>
      <c r="G2046" s="23">
        <v>44920</v>
      </c>
      <c r="H2046" s="9">
        <v>1694</v>
      </c>
      <c r="I2046" s="25">
        <f>IFERROR(VLOOKUP(A2046,Réception!$A$2:$G$2159,7,FALSE),"0")</f>
        <v>1694</v>
      </c>
      <c r="J2046">
        <f t="shared" si="62"/>
        <v>1</v>
      </c>
      <c r="K2046" s="31">
        <f t="shared" si="63"/>
        <v>1</v>
      </c>
    </row>
    <row r="2047" spans="1:11" ht="12" customHeight="1" x14ac:dyDescent="0.2">
      <c r="A2047" t="s">
        <v>1868</v>
      </c>
      <c r="B2047" s="17">
        <v>44908</v>
      </c>
      <c r="C2047" s="6" t="s">
        <v>175</v>
      </c>
      <c r="D2047" s="7">
        <v>143480539</v>
      </c>
      <c r="E2047" s="3">
        <v>5540246183555</v>
      </c>
      <c r="F2047" s="3" t="str">
        <f>VLOOKUP(E2047,'Catégorie des articles'!$A$2:$E$163,4,FALSE)</f>
        <v>MIX LEGUMES</v>
      </c>
      <c r="G2047" s="22">
        <v>44920</v>
      </c>
      <c r="H2047" s="7">
        <v>543</v>
      </c>
      <c r="I2047" s="25">
        <f>IFERROR(VLOOKUP(A2047,Réception!$A$2:$G$2159,7,FALSE),"0")</f>
        <v>543</v>
      </c>
      <c r="J2047">
        <f t="shared" si="62"/>
        <v>1</v>
      </c>
      <c r="K2047" s="31">
        <f t="shared" si="63"/>
        <v>1</v>
      </c>
    </row>
    <row r="2048" spans="1:11" ht="12" customHeight="1" x14ac:dyDescent="0.2">
      <c r="A2048" t="s">
        <v>1869</v>
      </c>
      <c r="B2048" s="18">
        <v>44908</v>
      </c>
      <c r="C2048" s="6" t="s">
        <v>175</v>
      </c>
      <c r="D2048" s="9">
        <v>143480539</v>
      </c>
      <c r="E2048" s="3">
        <v>5540246192571</v>
      </c>
      <c r="F2048" s="3" t="str">
        <f>VLOOKUP(E2048,'Catégorie des articles'!$A$2:$E$163,4,FALSE)</f>
        <v>MIX LEGUMES</v>
      </c>
      <c r="G2048" s="23">
        <v>44920</v>
      </c>
      <c r="H2048" s="9">
        <v>1337</v>
      </c>
      <c r="I2048" s="25">
        <f>IFERROR(VLOOKUP(A2048,Réception!$A$2:$G$2159,7,FALSE),"0")</f>
        <v>1203</v>
      </c>
      <c r="J2048">
        <f t="shared" si="62"/>
        <v>0.89977561705310394</v>
      </c>
      <c r="K2048" s="31">
        <f t="shared" si="63"/>
        <v>0.89977561705310394</v>
      </c>
    </row>
    <row r="2049" spans="1:11" ht="12" customHeight="1" x14ac:dyDescent="0.2">
      <c r="A2049" t="s">
        <v>2481</v>
      </c>
      <c r="B2049" s="18">
        <v>44908</v>
      </c>
      <c r="C2049" s="6" t="s">
        <v>176</v>
      </c>
      <c r="D2049" s="9">
        <v>143480547</v>
      </c>
      <c r="E2049" s="3">
        <v>5540246193316</v>
      </c>
      <c r="F2049" s="3" t="str">
        <f>VLOOKUP(E2049,'Catégorie des articles'!$A$2:$E$163,4,FALSE)</f>
        <v>BOULANGERIE</v>
      </c>
      <c r="G2049" s="23">
        <v>44936</v>
      </c>
      <c r="H2049" s="9">
        <v>557</v>
      </c>
      <c r="I2049" s="25">
        <f>IFERROR(VLOOKUP(A2049,Réception!$A$2:$G$2159,7,FALSE),"0")</f>
        <v>557</v>
      </c>
      <c r="J2049">
        <f t="shared" si="62"/>
        <v>1</v>
      </c>
      <c r="K2049" s="31">
        <f t="shared" si="63"/>
        <v>1</v>
      </c>
    </row>
    <row r="2050" spans="1:11" ht="12" customHeight="1" x14ac:dyDescent="0.2">
      <c r="A2050" t="s">
        <v>2692</v>
      </c>
      <c r="B2050" s="18">
        <v>44908</v>
      </c>
      <c r="C2050" s="6" t="s">
        <v>176</v>
      </c>
      <c r="D2050" s="9">
        <v>143480552</v>
      </c>
      <c r="E2050" s="3">
        <v>5540246194632</v>
      </c>
      <c r="F2050" s="3" t="str">
        <f>VLOOKUP(E2050,'Catégorie des articles'!$A$2:$E$163,4,FALSE)</f>
        <v>BOULANGERIE</v>
      </c>
      <c r="G2050" s="23">
        <v>44927</v>
      </c>
      <c r="H2050" s="9">
        <v>585</v>
      </c>
      <c r="I2050" s="25" t="str">
        <f>IFERROR(VLOOKUP(A2050,Réception!$A$2:$G$2159,7,FALSE),"0")</f>
        <v>0</v>
      </c>
      <c r="J2050">
        <f t="shared" si="62"/>
        <v>0</v>
      </c>
      <c r="K2050" s="31">
        <f t="shared" si="63"/>
        <v>0</v>
      </c>
    </row>
    <row r="2051" spans="1:11" ht="12" customHeight="1" x14ac:dyDescent="0.2">
      <c r="A2051" t="s">
        <v>2693</v>
      </c>
      <c r="B2051" s="18">
        <v>44908</v>
      </c>
      <c r="C2051" s="6" t="s">
        <v>176</v>
      </c>
      <c r="D2051" s="9">
        <v>143480558</v>
      </c>
      <c r="E2051" s="3">
        <v>5540246171759</v>
      </c>
      <c r="F2051" s="3" t="str">
        <f>VLOOKUP(E2051,'Catégorie des articles'!$A$2:$E$163,4,FALSE)</f>
        <v>MIX LEGUMES</v>
      </c>
      <c r="G2051" s="23">
        <v>44927</v>
      </c>
      <c r="H2051" s="9">
        <v>8770</v>
      </c>
      <c r="I2051" s="25" t="str">
        <f>IFERROR(VLOOKUP(A2051,Réception!$A$2:$G$2159,7,FALSE),"0")</f>
        <v>0</v>
      </c>
      <c r="J2051">
        <f t="shared" ref="J2051:J2114" si="64">I2051/H2051</f>
        <v>0</v>
      </c>
      <c r="K2051" s="31">
        <f t="shared" ref="K2051:K2114" si="65">J2051</f>
        <v>0</v>
      </c>
    </row>
    <row r="2052" spans="1:11" ht="12" customHeight="1" x14ac:dyDescent="0.2">
      <c r="A2052" t="s">
        <v>2694</v>
      </c>
      <c r="B2052" s="17">
        <v>44908</v>
      </c>
      <c r="C2052" s="6" t="s">
        <v>176</v>
      </c>
      <c r="D2052" s="7">
        <v>143480558</v>
      </c>
      <c r="E2052" s="3">
        <v>5540246177133</v>
      </c>
      <c r="F2052" s="3" t="str">
        <f>VLOOKUP(E2052,'Catégorie des articles'!$A$2:$E$163,4,FALSE)</f>
        <v>MIX LEGUMES</v>
      </c>
      <c r="G2052" s="22">
        <v>44927</v>
      </c>
      <c r="H2052" s="7">
        <v>8909</v>
      </c>
      <c r="I2052" s="25" t="str">
        <f>IFERROR(VLOOKUP(A2052,Réception!$A$2:$G$2159,7,FALSE),"0")</f>
        <v>0</v>
      </c>
      <c r="J2052">
        <f t="shared" si="64"/>
        <v>0</v>
      </c>
      <c r="K2052" s="31">
        <f t="shared" si="65"/>
        <v>0</v>
      </c>
    </row>
    <row r="2053" spans="1:11" ht="12" customHeight="1" x14ac:dyDescent="0.2">
      <c r="A2053" t="s">
        <v>2695</v>
      </c>
      <c r="B2053" s="18">
        <v>44908</v>
      </c>
      <c r="C2053" s="6" t="s">
        <v>176</v>
      </c>
      <c r="D2053" s="9">
        <v>143480558</v>
      </c>
      <c r="E2053" s="3">
        <v>5540246192518</v>
      </c>
      <c r="F2053" s="3" t="str">
        <f>VLOOKUP(E2053,'Catégorie des articles'!$A$2:$E$163,4,FALSE)</f>
        <v>MIX LEGUMES</v>
      </c>
      <c r="G2053" s="23">
        <v>44927</v>
      </c>
      <c r="H2053" s="9">
        <v>4176</v>
      </c>
      <c r="I2053" s="25" t="str">
        <f>IFERROR(VLOOKUP(A2053,Réception!$A$2:$G$2159,7,FALSE),"0")</f>
        <v>0</v>
      </c>
      <c r="J2053">
        <f t="shared" si="64"/>
        <v>0</v>
      </c>
      <c r="K2053" s="31">
        <f t="shared" si="65"/>
        <v>0</v>
      </c>
    </row>
    <row r="2054" spans="1:11" ht="12" customHeight="1" x14ac:dyDescent="0.2">
      <c r="A2054" t="s">
        <v>2696</v>
      </c>
      <c r="B2054" s="17">
        <v>44908</v>
      </c>
      <c r="C2054" s="6" t="s">
        <v>176</v>
      </c>
      <c r="D2054" s="7">
        <v>143480563</v>
      </c>
      <c r="E2054" s="3">
        <v>5540246180522</v>
      </c>
      <c r="F2054" s="3" t="str">
        <f>VLOOKUP(E2054,'Catégorie des articles'!$A$2:$E$163,4,FALSE)</f>
        <v>BOULANGERIE</v>
      </c>
      <c r="G2054" s="22">
        <v>44928</v>
      </c>
      <c r="H2054" s="7">
        <v>1838</v>
      </c>
      <c r="I2054" s="25" t="str">
        <f>IFERROR(VLOOKUP(A2054,Réception!$A$2:$G$2159,7,FALSE),"0")</f>
        <v>0</v>
      </c>
      <c r="J2054">
        <f t="shared" si="64"/>
        <v>0</v>
      </c>
      <c r="K2054" s="31">
        <f t="shared" si="65"/>
        <v>0</v>
      </c>
    </row>
    <row r="2055" spans="1:11" ht="12" customHeight="1" x14ac:dyDescent="0.2">
      <c r="A2055" t="s">
        <v>1875</v>
      </c>
      <c r="B2055" s="17">
        <v>44909</v>
      </c>
      <c r="C2055" s="6" t="s">
        <v>175</v>
      </c>
      <c r="D2055" s="7">
        <v>143480574</v>
      </c>
      <c r="E2055" s="3">
        <v>5540246171933</v>
      </c>
      <c r="F2055" s="3" t="str">
        <f>VLOOKUP(E2055,'Catégorie des articles'!$A$2:$E$163,4,FALSE)</f>
        <v>CREMERIE</v>
      </c>
      <c r="G2055" s="22">
        <v>44913</v>
      </c>
      <c r="H2055" s="7">
        <v>2228</v>
      </c>
      <c r="I2055" s="25">
        <f>IFERROR(VLOOKUP(A2055,Réception!$A$2:$G$2159,7,FALSE),"0")</f>
        <v>2228</v>
      </c>
      <c r="J2055">
        <f t="shared" si="64"/>
        <v>1</v>
      </c>
      <c r="K2055" s="31">
        <f t="shared" si="65"/>
        <v>1</v>
      </c>
    </row>
    <row r="2056" spans="1:11" ht="12" customHeight="1" x14ac:dyDescent="0.2">
      <c r="A2056" t="s">
        <v>1876</v>
      </c>
      <c r="B2056" s="18">
        <v>44909</v>
      </c>
      <c r="C2056" s="6" t="s">
        <v>175</v>
      </c>
      <c r="D2056" s="9">
        <v>143480574</v>
      </c>
      <c r="E2056" s="3">
        <v>5540246176295</v>
      </c>
      <c r="F2056" s="3" t="str">
        <f>VLOOKUP(E2056,'Catégorie des articles'!$A$2:$E$163,4,FALSE)</f>
        <v>CREMERIE</v>
      </c>
      <c r="G2056" s="23">
        <v>44913</v>
      </c>
      <c r="H2056" s="9">
        <v>7424</v>
      </c>
      <c r="I2056" s="25">
        <f>IFERROR(VLOOKUP(A2056,Réception!$A$2:$G$2159,7,FALSE),"0")</f>
        <v>7424</v>
      </c>
      <c r="J2056">
        <f t="shared" si="64"/>
        <v>1</v>
      </c>
      <c r="K2056" s="31">
        <f t="shared" si="65"/>
        <v>1</v>
      </c>
    </row>
    <row r="2057" spans="1:11" ht="12" customHeight="1" x14ac:dyDescent="0.2">
      <c r="A2057" t="s">
        <v>1877</v>
      </c>
      <c r="B2057" s="18">
        <v>44909</v>
      </c>
      <c r="C2057" s="6" t="s">
        <v>175</v>
      </c>
      <c r="D2057" s="9">
        <v>143480574</v>
      </c>
      <c r="E2057" s="3">
        <v>5540246187987</v>
      </c>
      <c r="F2057" s="3" t="str">
        <f>VLOOKUP(E2057,'Catégorie des articles'!$A$2:$E$163,4,FALSE)</f>
        <v>CREMERIE</v>
      </c>
      <c r="G2057" s="23">
        <v>44913</v>
      </c>
      <c r="H2057" s="9">
        <v>2228</v>
      </c>
      <c r="I2057" s="25">
        <f>IFERROR(VLOOKUP(A2057,Réception!$A$2:$G$2159,7,FALSE),"0")</f>
        <v>2228</v>
      </c>
      <c r="J2057">
        <f t="shared" si="64"/>
        <v>1</v>
      </c>
      <c r="K2057" s="31">
        <f t="shared" si="65"/>
        <v>1</v>
      </c>
    </row>
    <row r="2058" spans="1:11" ht="12" customHeight="1" x14ac:dyDescent="0.2">
      <c r="A2058" t="s">
        <v>1878</v>
      </c>
      <c r="B2058" s="17">
        <v>44909</v>
      </c>
      <c r="C2058" s="6" t="s">
        <v>175</v>
      </c>
      <c r="D2058" s="7">
        <v>143480575</v>
      </c>
      <c r="E2058" s="3">
        <v>5540246172978</v>
      </c>
      <c r="F2058" s="3" t="str">
        <f>VLOOKUP(E2058,'Catégorie des articles'!$A$2:$E$163,4,FALSE)</f>
        <v>CREMERIE</v>
      </c>
      <c r="G2058" s="22">
        <v>44913</v>
      </c>
      <c r="H2058" s="7">
        <v>836</v>
      </c>
      <c r="I2058" s="25">
        <f>IFERROR(VLOOKUP(A2058,Réception!$A$2:$G$2159,7,FALSE),"0")</f>
        <v>836</v>
      </c>
      <c r="J2058">
        <f t="shared" si="64"/>
        <v>1</v>
      </c>
      <c r="K2058" s="31">
        <f t="shared" si="65"/>
        <v>1</v>
      </c>
    </row>
    <row r="2059" spans="1:11" ht="12" customHeight="1" x14ac:dyDescent="0.2">
      <c r="A2059" t="s">
        <v>1879</v>
      </c>
      <c r="B2059" s="18">
        <v>44909</v>
      </c>
      <c r="C2059" s="6" t="s">
        <v>175</v>
      </c>
      <c r="D2059" s="9">
        <v>143480575</v>
      </c>
      <c r="E2059" s="3">
        <v>5540246174174</v>
      </c>
      <c r="F2059" s="3" t="str">
        <f>VLOOKUP(E2059,'Catégorie des articles'!$A$2:$E$163,4,FALSE)</f>
        <v>CREMERIE</v>
      </c>
      <c r="G2059" s="23">
        <v>44913</v>
      </c>
      <c r="H2059" s="9">
        <v>348</v>
      </c>
      <c r="I2059" s="25">
        <f>IFERROR(VLOOKUP(A2059,Réception!$A$2:$G$2159,7,FALSE),"0")</f>
        <v>348</v>
      </c>
      <c r="J2059">
        <f t="shared" si="64"/>
        <v>1</v>
      </c>
      <c r="K2059" s="31">
        <f t="shared" si="65"/>
        <v>1</v>
      </c>
    </row>
    <row r="2060" spans="1:11" ht="12" customHeight="1" x14ac:dyDescent="0.2">
      <c r="A2060" t="s">
        <v>1880</v>
      </c>
      <c r="B2060" s="18">
        <v>44909</v>
      </c>
      <c r="C2060" s="6" t="s">
        <v>175</v>
      </c>
      <c r="D2060" s="9">
        <v>143480575</v>
      </c>
      <c r="E2060" s="3">
        <v>5540246176699</v>
      </c>
      <c r="F2060" s="3" t="str">
        <f>VLOOKUP(E2060,'Catégorie des articles'!$A$2:$E$163,4,FALSE)</f>
        <v>CREMERIE</v>
      </c>
      <c r="G2060" s="23">
        <v>44913</v>
      </c>
      <c r="H2060" s="9">
        <v>6264</v>
      </c>
      <c r="I2060" s="25">
        <f>IFERROR(VLOOKUP(A2060,Réception!$A$2:$G$2159,7,FALSE),"0")</f>
        <v>6264</v>
      </c>
      <c r="J2060">
        <f t="shared" si="64"/>
        <v>1</v>
      </c>
      <c r="K2060" s="31">
        <f t="shared" si="65"/>
        <v>1</v>
      </c>
    </row>
    <row r="2061" spans="1:11" ht="12" customHeight="1" x14ac:dyDescent="0.2">
      <c r="A2061" t="s">
        <v>1881</v>
      </c>
      <c r="B2061" s="18">
        <v>44909</v>
      </c>
      <c r="C2061" s="6" t="s">
        <v>175</v>
      </c>
      <c r="D2061" s="9">
        <v>143480575</v>
      </c>
      <c r="E2061" s="3">
        <v>5540246188175</v>
      </c>
      <c r="F2061" s="3" t="str">
        <f>VLOOKUP(E2061,'Catégorie des articles'!$A$2:$E$163,4,FALSE)</f>
        <v>CREMERIE</v>
      </c>
      <c r="G2061" s="23">
        <v>44913</v>
      </c>
      <c r="H2061" s="9">
        <v>464</v>
      </c>
      <c r="I2061" s="25">
        <f>IFERROR(VLOOKUP(A2061,Réception!$A$2:$G$2159,7,FALSE),"0")</f>
        <v>464</v>
      </c>
      <c r="J2061">
        <f t="shared" si="64"/>
        <v>1</v>
      </c>
      <c r="K2061" s="31">
        <f t="shared" si="65"/>
        <v>1</v>
      </c>
    </row>
    <row r="2062" spans="1:11" ht="12" customHeight="1" x14ac:dyDescent="0.2">
      <c r="A2062" t="s">
        <v>1882</v>
      </c>
      <c r="B2062" s="17">
        <v>44909</v>
      </c>
      <c r="C2062" s="6" t="s">
        <v>175</v>
      </c>
      <c r="D2062" s="7">
        <v>143480577</v>
      </c>
      <c r="E2062" s="3">
        <v>5540246191598</v>
      </c>
      <c r="F2062" s="3" t="str">
        <f>VLOOKUP(E2062,'Catégorie des articles'!$A$2:$E$163,4,FALSE)</f>
        <v>CREMERIE</v>
      </c>
      <c r="G2062" s="22">
        <v>44914</v>
      </c>
      <c r="H2062" s="7">
        <v>1601</v>
      </c>
      <c r="I2062" s="25">
        <f>IFERROR(VLOOKUP(A2062,Réception!$A$2:$G$2159,7,FALSE),"0")</f>
        <v>1601</v>
      </c>
      <c r="J2062">
        <f t="shared" si="64"/>
        <v>1</v>
      </c>
      <c r="K2062" s="31">
        <f t="shared" si="65"/>
        <v>1</v>
      </c>
    </row>
    <row r="2063" spans="1:11" ht="12" customHeight="1" x14ac:dyDescent="0.2">
      <c r="A2063" t="s">
        <v>1883</v>
      </c>
      <c r="B2063" s="18">
        <v>44909</v>
      </c>
      <c r="C2063" s="6" t="s">
        <v>175</v>
      </c>
      <c r="D2063" s="9">
        <v>143480581</v>
      </c>
      <c r="E2063" s="3">
        <v>5540246188200</v>
      </c>
      <c r="F2063" s="3" t="str">
        <f>VLOOKUP(E2063,'Catégorie des articles'!$A$2:$E$163,4,FALSE)</f>
        <v>CREMERIE</v>
      </c>
      <c r="G2063" s="23">
        <v>44910</v>
      </c>
      <c r="H2063" s="9">
        <v>11136</v>
      </c>
      <c r="I2063" s="25">
        <f>IFERROR(VLOOKUP(A2063,Réception!$A$2:$G$2159,7,FALSE),"0")</f>
        <v>483</v>
      </c>
      <c r="J2063">
        <f t="shared" si="64"/>
        <v>4.3372844827586209E-2</v>
      </c>
      <c r="K2063" s="31">
        <f t="shared" si="65"/>
        <v>4.3372844827586209E-2</v>
      </c>
    </row>
    <row r="2064" spans="1:11" ht="12" customHeight="1" x14ac:dyDescent="0.2">
      <c r="A2064" t="s">
        <v>1884</v>
      </c>
      <c r="B2064" s="17">
        <v>44909</v>
      </c>
      <c r="C2064" s="6" t="s">
        <v>175</v>
      </c>
      <c r="D2064" s="7">
        <v>143480592</v>
      </c>
      <c r="E2064" s="3">
        <v>5540246173472</v>
      </c>
      <c r="F2064" s="3" t="str">
        <f>VLOOKUP(E2064,'Catégorie des articles'!$A$2:$E$163,4,FALSE)</f>
        <v>CREMERIE</v>
      </c>
      <c r="G2064" s="22">
        <v>44917</v>
      </c>
      <c r="H2064" s="7">
        <v>279</v>
      </c>
      <c r="I2064" s="25">
        <f>IFERROR(VLOOKUP(A2064,Réception!$A$2:$G$2159,7,FALSE),"0")</f>
        <v>279</v>
      </c>
      <c r="J2064">
        <f t="shared" si="64"/>
        <v>1</v>
      </c>
      <c r="K2064" s="31">
        <f t="shared" si="65"/>
        <v>1</v>
      </c>
    </row>
    <row r="2065" spans="1:11" ht="12" customHeight="1" x14ac:dyDescent="0.2">
      <c r="A2065" t="s">
        <v>1885</v>
      </c>
      <c r="B2065" s="18">
        <v>44909</v>
      </c>
      <c r="C2065" s="6" t="s">
        <v>175</v>
      </c>
      <c r="D2065" s="9">
        <v>143480592</v>
      </c>
      <c r="E2065" s="3">
        <v>5540246174095</v>
      </c>
      <c r="F2065" s="3" t="str">
        <f>VLOOKUP(E2065,'Catégorie des articles'!$A$2:$E$163,4,FALSE)</f>
        <v>CREMERIE</v>
      </c>
      <c r="G2065" s="23">
        <v>44917</v>
      </c>
      <c r="H2065" s="9">
        <v>70</v>
      </c>
      <c r="I2065" s="25">
        <f>IFERROR(VLOOKUP(A2065,Réception!$A$2:$G$2159,7,FALSE),"0")</f>
        <v>70</v>
      </c>
      <c r="J2065">
        <f t="shared" si="64"/>
        <v>1</v>
      </c>
      <c r="K2065" s="31">
        <f t="shared" si="65"/>
        <v>1</v>
      </c>
    </row>
    <row r="2066" spans="1:11" ht="12" customHeight="1" x14ac:dyDescent="0.2">
      <c r="A2066" t="s">
        <v>1886</v>
      </c>
      <c r="B2066" s="17">
        <v>44909</v>
      </c>
      <c r="C2066" s="6" t="s">
        <v>175</v>
      </c>
      <c r="D2066" s="7">
        <v>143480592</v>
      </c>
      <c r="E2066" s="3">
        <v>5540246175047</v>
      </c>
      <c r="F2066" s="3" t="str">
        <f>VLOOKUP(E2066,'Catégorie des articles'!$A$2:$E$163,4,FALSE)</f>
        <v>CREMERIE</v>
      </c>
      <c r="G2066" s="22">
        <v>44917</v>
      </c>
      <c r="H2066" s="7">
        <v>279</v>
      </c>
      <c r="I2066" s="25">
        <f>IFERROR(VLOOKUP(A2066,Réception!$A$2:$G$2159,7,FALSE),"0")</f>
        <v>279</v>
      </c>
      <c r="J2066">
        <f t="shared" si="64"/>
        <v>1</v>
      </c>
      <c r="K2066" s="31">
        <f t="shared" si="65"/>
        <v>1</v>
      </c>
    </row>
    <row r="2067" spans="1:11" ht="12" customHeight="1" x14ac:dyDescent="0.2">
      <c r="A2067" t="s">
        <v>1887</v>
      </c>
      <c r="B2067" s="18">
        <v>44909</v>
      </c>
      <c r="C2067" s="6" t="s">
        <v>175</v>
      </c>
      <c r="D2067" s="9">
        <v>143480592</v>
      </c>
      <c r="E2067" s="3">
        <v>5540246175049</v>
      </c>
      <c r="F2067" s="3" t="str">
        <f>VLOOKUP(E2067,'Catégorie des articles'!$A$2:$E$163,4,FALSE)</f>
        <v>CREMERIE</v>
      </c>
      <c r="G2067" s="23">
        <v>44917</v>
      </c>
      <c r="H2067" s="9">
        <v>557</v>
      </c>
      <c r="I2067" s="25">
        <f>IFERROR(VLOOKUP(A2067,Réception!$A$2:$G$2159,7,FALSE),"0")</f>
        <v>557</v>
      </c>
      <c r="J2067">
        <f t="shared" si="64"/>
        <v>1</v>
      </c>
      <c r="K2067" s="31">
        <f t="shared" si="65"/>
        <v>1</v>
      </c>
    </row>
    <row r="2068" spans="1:11" ht="12" customHeight="1" x14ac:dyDescent="0.2">
      <c r="A2068" t="s">
        <v>1888</v>
      </c>
      <c r="B2068" s="17">
        <v>44909</v>
      </c>
      <c r="C2068" s="6" t="s">
        <v>175</v>
      </c>
      <c r="D2068" s="7">
        <v>143480592</v>
      </c>
      <c r="E2068" s="3">
        <v>5540246175050</v>
      </c>
      <c r="F2068" s="3" t="str">
        <f>VLOOKUP(E2068,'Catégorie des articles'!$A$2:$E$163,4,FALSE)</f>
        <v>CREMERIE</v>
      </c>
      <c r="G2068" s="22">
        <v>44917</v>
      </c>
      <c r="H2068" s="7">
        <v>557</v>
      </c>
      <c r="I2068" s="25">
        <f>IFERROR(VLOOKUP(A2068,Réception!$A$2:$G$2159,7,FALSE),"0")</f>
        <v>557</v>
      </c>
      <c r="J2068">
        <f t="shared" si="64"/>
        <v>1</v>
      </c>
      <c r="K2068" s="31">
        <f t="shared" si="65"/>
        <v>1</v>
      </c>
    </row>
    <row r="2069" spans="1:11" ht="12" customHeight="1" x14ac:dyDescent="0.2">
      <c r="A2069" t="s">
        <v>1889</v>
      </c>
      <c r="B2069" s="18">
        <v>44910</v>
      </c>
      <c r="C2069" s="6" t="s">
        <v>175</v>
      </c>
      <c r="D2069" s="9">
        <v>143480608</v>
      </c>
      <c r="E2069" s="3">
        <v>5540246176294</v>
      </c>
      <c r="F2069" s="3" t="str">
        <f>VLOOKUP(E2069,'Catégorie des articles'!$A$2:$E$163,4,FALSE)</f>
        <v>CREMERIE</v>
      </c>
      <c r="G2069" s="23">
        <v>44914</v>
      </c>
      <c r="H2069" s="9">
        <v>1485</v>
      </c>
      <c r="I2069" s="25">
        <f>IFERROR(VLOOKUP(A2069,Réception!$A$2:$G$2159,7,FALSE),"0")</f>
        <v>1485</v>
      </c>
      <c r="J2069">
        <f t="shared" si="64"/>
        <v>1</v>
      </c>
      <c r="K2069" s="31">
        <f t="shared" si="65"/>
        <v>1</v>
      </c>
    </row>
    <row r="2070" spans="1:11" ht="12" customHeight="1" x14ac:dyDescent="0.2">
      <c r="A2070" t="s">
        <v>1890</v>
      </c>
      <c r="B2070" s="17">
        <v>44910</v>
      </c>
      <c r="C2070" s="6" t="s">
        <v>175</v>
      </c>
      <c r="D2070" s="7">
        <v>143480608</v>
      </c>
      <c r="E2070" s="3">
        <v>5540246176295</v>
      </c>
      <c r="F2070" s="3" t="str">
        <f>VLOOKUP(E2070,'Catégorie des articles'!$A$2:$E$163,4,FALSE)</f>
        <v>CREMERIE</v>
      </c>
      <c r="G2070" s="22">
        <v>44914</v>
      </c>
      <c r="H2070" s="7">
        <v>7424</v>
      </c>
      <c r="I2070" s="25">
        <f>IFERROR(VLOOKUP(A2070,Réception!$A$2:$G$2159,7,FALSE),"0")</f>
        <v>7424</v>
      </c>
      <c r="J2070">
        <f t="shared" si="64"/>
        <v>1</v>
      </c>
      <c r="K2070" s="31">
        <f t="shared" si="65"/>
        <v>1</v>
      </c>
    </row>
    <row r="2071" spans="1:11" ht="12" customHeight="1" x14ac:dyDescent="0.2">
      <c r="A2071" t="s">
        <v>1891</v>
      </c>
      <c r="B2071" s="18">
        <v>44910</v>
      </c>
      <c r="C2071" s="6" t="s">
        <v>175</v>
      </c>
      <c r="D2071" s="9">
        <v>143480608</v>
      </c>
      <c r="E2071" s="3">
        <v>5540246187987</v>
      </c>
      <c r="F2071" s="3" t="str">
        <f>VLOOKUP(E2071,'Catégorie des articles'!$A$2:$E$163,4,FALSE)</f>
        <v>CREMERIE</v>
      </c>
      <c r="G2071" s="23">
        <v>44914</v>
      </c>
      <c r="H2071" s="9">
        <v>4455</v>
      </c>
      <c r="I2071" s="25">
        <f>IFERROR(VLOOKUP(A2071,Réception!$A$2:$G$2159,7,FALSE),"0")</f>
        <v>4455</v>
      </c>
      <c r="J2071">
        <f t="shared" si="64"/>
        <v>1</v>
      </c>
      <c r="K2071" s="31">
        <f t="shared" si="65"/>
        <v>1</v>
      </c>
    </row>
    <row r="2072" spans="1:11" ht="12" customHeight="1" x14ac:dyDescent="0.2">
      <c r="A2072" t="s">
        <v>1892</v>
      </c>
      <c r="B2072" s="17">
        <v>44910</v>
      </c>
      <c r="C2072" s="6" t="s">
        <v>175</v>
      </c>
      <c r="D2072" s="7">
        <v>143480609</v>
      </c>
      <c r="E2072" s="3">
        <v>5540246176699</v>
      </c>
      <c r="F2072" s="3" t="str">
        <f>VLOOKUP(E2072,'Catégorie des articles'!$A$2:$E$163,4,FALSE)</f>
        <v>CREMERIE</v>
      </c>
      <c r="G2072" s="22">
        <v>44914</v>
      </c>
      <c r="H2072" s="7">
        <v>6264</v>
      </c>
      <c r="I2072" s="25">
        <f>IFERROR(VLOOKUP(A2072,Réception!$A$2:$G$2159,7,FALSE),"0")</f>
        <v>6264</v>
      </c>
      <c r="J2072">
        <f t="shared" si="64"/>
        <v>1</v>
      </c>
      <c r="K2072" s="31">
        <f t="shared" si="65"/>
        <v>1</v>
      </c>
    </row>
    <row r="2073" spans="1:11" ht="12" customHeight="1" x14ac:dyDescent="0.2">
      <c r="A2073" t="s">
        <v>2482</v>
      </c>
      <c r="B2073" s="18">
        <v>44910</v>
      </c>
      <c r="C2073" s="6" t="s">
        <v>176</v>
      </c>
      <c r="D2073" s="9">
        <v>143480616</v>
      </c>
      <c r="E2073" s="3">
        <v>5540246193878</v>
      </c>
      <c r="F2073" s="3" t="str">
        <f>VLOOKUP(E2073,'Catégorie des articles'!$A$2:$E$163,4,FALSE)</f>
        <v>VOLAILLE</v>
      </c>
      <c r="G2073" s="23">
        <v>44950</v>
      </c>
      <c r="H2073" s="9">
        <v>24500</v>
      </c>
      <c r="I2073" s="25">
        <f>IFERROR(VLOOKUP(A2073,Réception!$A$2:$G$2159,7,FALSE),"0")</f>
        <v>24500</v>
      </c>
      <c r="J2073">
        <f t="shared" si="64"/>
        <v>1</v>
      </c>
      <c r="K2073" s="31">
        <f t="shared" si="65"/>
        <v>1</v>
      </c>
    </row>
    <row r="2074" spans="1:11" ht="12" customHeight="1" x14ac:dyDescent="0.2">
      <c r="A2074" t="s">
        <v>1893</v>
      </c>
      <c r="B2074" s="18">
        <v>44910</v>
      </c>
      <c r="C2074" s="6" t="s">
        <v>175</v>
      </c>
      <c r="D2074" s="9">
        <v>143480620</v>
      </c>
      <c r="E2074" s="3">
        <v>5540246188200</v>
      </c>
      <c r="F2074" s="3" t="str">
        <f>VLOOKUP(E2074,'Catégorie des articles'!$A$2:$E$163,4,FALSE)</f>
        <v>CREMERIE</v>
      </c>
      <c r="G2074" s="23">
        <v>44910</v>
      </c>
      <c r="H2074" s="9">
        <v>10654</v>
      </c>
      <c r="I2074" s="25">
        <f>IFERROR(VLOOKUP(A2074,Réception!$A$2:$G$2159,7,FALSE),"0")</f>
        <v>10654</v>
      </c>
      <c r="J2074">
        <f t="shared" si="64"/>
        <v>1</v>
      </c>
      <c r="K2074" s="31">
        <f t="shared" si="65"/>
        <v>1</v>
      </c>
    </row>
    <row r="2075" spans="1:11" ht="12" customHeight="1" x14ac:dyDescent="0.2">
      <c r="A2075" t="s">
        <v>1894</v>
      </c>
      <c r="B2075" s="17">
        <v>44910</v>
      </c>
      <c r="C2075" s="6" t="s">
        <v>175</v>
      </c>
      <c r="D2075" s="7">
        <v>143480621</v>
      </c>
      <c r="E2075" s="3">
        <v>5540246194632</v>
      </c>
      <c r="F2075" s="3" t="str">
        <f>VLOOKUP(E2075,'Catégorie des articles'!$A$2:$E$163,4,FALSE)</f>
        <v>BOULANGERIE</v>
      </c>
      <c r="G2075" s="22">
        <v>44923</v>
      </c>
      <c r="H2075" s="7">
        <v>1587</v>
      </c>
      <c r="I2075" s="25">
        <f>IFERROR(VLOOKUP(A2075,Réception!$A$2:$G$2159,7,FALSE),"0")</f>
        <v>613</v>
      </c>
      <c r="J2075">
        <f t="shared" si="64"/>
        <v>0.38626339004410837</v>
      </c>
      <c r="K2075" s="31">
        <f t="shared" si="65"/>
        <v>0.38626339004410837</v>
      </c>
    </row>
    <row r="2076" spans="1:11" ht="12" customHeight="1" x14ac:dyDescent="0.2">
      <c r="A2076" t="s">
        <v>1895</v>
      </c>
      <c r="B2076" s="18">
        <v>44910</v>
      </c>
      <c r="C2076" s="6" t="s">
        <v>175</v>
      </c>
      <c r="D2076" s="9">
        <v>143480621</v>
      </c>
      <c r="E2076" s="3">
        <v>5540246195250</v>
      </c>
      <c r="F2076" s="3" t="str">
        <f>VLOOKUP(E2076,'Catégorie des articles'!$A$2:$E$163,4,FALSE)</f>
        <v>BOULANGERIE</v>
      </c>
      <c r="G2076" s="23">
        <v>44923</v>
      </c>
      <c r="H2076" s="9">
        <v>335</v>
      </c>
      <c r="I2076" s="25">
        <f>IFERROR(VLOOKUP(A2076,Réception!$A$2:$G$2159,7,FALSE),"0")</f>
        <v>251</v>
      </c>
      <c r="J2076">
        <f t="shared" si="64"/>
        <v>0.74925373134328355</v>
      </c>
      <c r="K2076" s="31">
        <f t="shared" si="65"/>
        <v>0.74925373134328355</v>
      </c>
    </row>
    <row r="2077" spans="1:11" ht="12" customHeight="1" x14ac:dyDescent="0.2">
      <c r="A2077" t="s">
        <v>1896</v>
      </c>
      <c r="B2077" s="17">
        <v>44910</v>
      </c>
      <c r="C2077" s="6" t="s">
        <v>175</v>
      </c>
      <c r="D2077" s="7">
        <v>143480645</v>
      </c>
      <c r="E2077" s="3">
        <v>5540246182684</v>
      </c>
      <c r="F2077" s="3" t="str">
        <f>VLOOKUP(E2077,'Catégorie des articles'!$A$2:$E$163,4,FALSE)</f>
        <v>BOULANGERIE</v>
      </c>
      <c r="G2077" s="22">
        <v>44924</v>
      </c>
      <c r="H2077" s="7">
        <v>325</v>
      </c>
      <c r="I2077" s="25">
        <f>IFERROR(VLOOKUP(A2077,Réception!$A$2:$G$2159,7,FALSE),"0")</f>
        <v>325</v>
      </c>
      <c r="J2077">
        <f t="shared" si="64"/>
        <v>1</v>
      </c>
      <c r="K2077" s="31">
        <f t="shared" si="65"/>
        <v>1</v>
      </c>
    </row>
    <row r="2078" spans="1:11" ht="12" customHeight="1" x14ac:dyDescent="0.2">
      <c r="A2078" t="s">
        <v>1897</v>
      </c>
      <c r="B2078" s="18">
        <v>44910</v>
      </c>
      <c r="C2078" s="6" t="s">
        <v>175</v>
      </c>
      <c r="D2078" s="9">
        <v>143480645</v>
      </c>
      <c r="E2078" s="3">
        <v>5540246183844</v>
      </c>
      <c r="F2078" s="3" t="str">
        <f>VLOOKUP(E2078,'Catégorie des articles'!$A$2:$E$163,4,FALSE)</f>
        <v>BOULANGERIE</v>
      </c>
      <c r="G2078" s="23">
        <v>44924</v>
      </c>
      <c r="H2078" s="9">
        <v>186</v>
      </c>
      <c r="I2078" s="25">
        <f>IFERROR(VLOOKUP(A2078,Réception!$A$2:$G$2159,7,FALSE),"0")</f>
        <v>186</v>
      </c>
      <c r="J2078">
        <f t="shared" si="64"/>
        <v>1</v>
      </c>
      <c r="K2078" s="31">
        <f t="shared" si="65"/>
        <v>1</v>
      </c>
    </row>
    <row r="2079" spans="1:11" ht="12" customHeight="1" x14ac:dyDescent="0.2">
      <c r="A2079" t="s">
        <v>1898</v>
      </c>
      <c r="B2079" s="18">
        <v>44910</v>
      </c>
      <c r="C2079" s="6" t="s">
        <v>175</v>
      </c>
      <c r="D2079" s="9">
        <v>143480649</v>
      </c>
      <c r="E2079" s="3">
        <v>5540246183558</v>
      </c>
      <c r="F2079" s="3" t="str">
        <f>VLOOKUP(E2079,'Catégorie des articles'!$A$2:$E$163,4,FALSE)</f>
        <v>MIX LEGUMES</v>
      </c>
      <c r="G2079" s="23">
        <v>44923</v>
      </c>
      <c r="H2079" s="9">
        <v>1300</v>
      </c>
      <c r="I2079" s="25">
        <f>IFERROR(VLOOKUP(A2079,Réception!$A$2:$G$2159,7,FALSE),"0")</f>
        <v>1300</v>
      </c>
      <c r="J2079">
        <f t="shared" si="64"/>
        <v>1</v>
      </c>
      <c r="K2079" s="31">
        <f t="shared" si="65"/>
        <v>1</v>
      </c>
    </row>
    <row r="2080" spans="1:11" ht="12" customHeight="1" x14ac:dyDescent="0.2">
      <c r="A2080" t="s">
        <v>1899</v>
      </c>
      <c r="B2080" s="17">
        <v>44910</v>
      </c>
      <c r="C2080" s="6" t="s">
        <v>175</v>
      </c>
      <c r="D2080" s="7">
        <v>143480649</v>
      </c>
      <c r="E2080" s="3">
        <v>5540246192594</v>
      </c>
      <c r="F2080" s="3" t="str">
        <f>VLOOKUP(E2080,'Catégorie des articles'!$A$2:$E$163,4,FALSE)</f>
        <v>MIX LEGUMES</v>
      </c>
      <c r="G2080" s="22">
        <v>44923</v>
      </c>
      <c r="H2080" s="7">
        <v>2970</v>
      </c>
      <c r="I2080" s="25">
        <f>IFERROR(VLOOKUP(A2080,Réception!$A$2:$G$2159,7,FALSE),"0")</f>
        <v>2970</v>
      </c>
      <c r="J2080">
        <f t="shared" si="64"/>
        <v>1</v>
      </c>
      <c r="K2080" s="31">
        <f t="shared" si="65"/>
        <v>1</v>
      </c>
    </row>
    <row r="2081" spans="1:11" ht="12" customHeight="1" x14ac:dyDescent="0.2">
      <c r="A2081" t="s">
        <v>2697</v>
      </c>
      <c r="B2081" s="17">
        <v>44910</v>
      </c>
      <c r="C2081" s="6" t="s">
        <v>176</v>
      </c>
      <c r="D2081" s="7">
        <v>143480651</v>
      </c>
      <c r="E2081" s="3">
        <v>5540246183589</v>
      </c>
      <c r="F2081" s="3" t="str">
        <f>VLOOKUP(E2081,'Catégorie des articles'!$A$2:$E$163,4,FALSE)</f>
        <v>MIX LEGUMES</v>
      </c>
      <c r="G2081" s="22">
        <v>44928</v>
      </c>
      <c r="H2081" s="7">
        <v>1300</v>
      </c>
      <c r="I2081" s="25" t="str">
        <f>IFERROR(VLOOKUP(A2081,Réception!$A$2:$G$2159,7,FALSE),"0")</f>
        <v>0</v>
      </c>
      <c r="J2081">
        <f t="shared" si="64"/>
        <v>0</v>
      </c>
      <c r="K2081" s="31">
        <f t="shared" si="65"/>
        <v>0</v>
      </c>
    </row>
    <row r="2082" spans="1:11" ht="12" customHeight="1" x14ac:dyDescent="0.2">
      <c r="A2082" t="s">
        <v>2698</v>
      </c>
      <c r="B2082" s="18">
        <v>44910</v>
      </c>
      <c r="C2082" s="6" t="s">
        <v>176</v>
      </c>
      <c r="D2082" s="9">
        <v>143480651</v>
      </c>
      <c r="E2082" s="3">
        <v>5540246194790</v>
      </c>
      <c r="F2082" s="3" t="str">
        <f>VLOOKUP(E2082,'Catégorie des articles'!$A$2:$E$163,4,FALSE)</f>
        <v>MIX LEGUMES</v>
      </c>
      <c r="G2082" s="23">
        <v>44928</v>
      </c>
      <c r="H2082" s="9">
        <v>1316</v>
      </c>
      <c r="I2082" s="25" t="str">
        <f>IFERROR(VLOOKUP(A2082,Réception!$A$2:$G$2159,7,FALSE),"0")</f>
        <v>0</v>
      </c>
      <c r="J2082">
        <f t="shared" si="64"/>
        <v>0</v>
      </c>
      <c r="K2082" s="31">
        <f t="shared" si="65"/>
        <v>0</v>
      </c>
    </row>
    <row r="2083" spans="1:11" ht="12" customHeight="1" x14ac:dyDescent="0.2">
      <c r="A2083" t="s">
        <v>2699</v>
      </c>
      <c r="B2083" s="17">
        <v>44910</v>
      </c>
      <c r="C2083" s="6" t="s">
        <v>176</v>
      </c>
      <c r="D2083" s="7">
        <v>143480653</v>
      </c>
      <c r="E2083" s="3">
        <v>5540246195241</v>
      </c>
      <c r="F2083" s="3" t="str">
        <f>VLOOKUP(E2083,'Catégorie des articles'!$A$2:$E$163,4,FALSE)</f>
        <v>MIX LEGUMES</v>
      </c>
      <c r="G2083" s="22">
        <v>44930</v>
      </c>
      <c r="H2083" s="7">
        <v>743</v>
      </c>
      <c r="I2083" s="25" t="str">
        <f>IFERROR(VLOOKUP(A2083,Réception!$A$2:$G$2159,7,FALSE),"0")</f>
        <v>0</v>
      </c>
      <c r="J2083">
        <f t="shared" si="64"/>
        <v>0</v>
      </c>
      <c r="K2083" s="31">
        <f t="shared" si="65"/>
        <v>0</v>
      </c>
    </row>
    <row r="2084" spans="1:11" ht="12" customHeight="1" x14ac:dyDescent="0.2">
      <c r="A2084" t="s">
        <v>2700</v>
      </c>
      <c r="B2084" s="17">
        <v>44910</v>
      </c>
      <c r="C2084" s="6" t="s">
        <v>176</v>
      </c>
      <c r="D2084" s="7">
        <v>143480655</v>
      </c>
      <c r="E2084" s="3">
        <v>5540246195653</v>
      </c>
      <c r="F2084" s="3" t="str">
        <f>VLOOKUP(E2084,'Catégorie des articles'!$A$2:$E$163,4,FALSE)</f>
        <v>EMBALLAGES</v>
      </c>
      <c r="G2084" s="22">
        <v>44928</v>
      </c>
      <c r="H2084" s="7">
        <v>168</v>
      </c>
      <c r="I2084" s="25" t="str">
        <f>IFERROR(VLOOKUP(A2084,Réception!$A$2:$G$2159,7,FALSE),"0")</f>
        <v>0</v>
      </c>
      <c r="J2084">
        <f t="shared" si="64"/>
        <v>0</v>
      </c>
      <c r="K2084" s="31">
        <f t="shared" si="65"/>
        <v>0</v>
      </c>
    </row>
    <row r="2085" spans="1:11" ht="12" customHeight="1" x14ac:dyDescent="0.2">
      <c r="A2085" t="s">
        <v>1904</v>
      </c>
      <c r="B2085" s="18">
        <v>44913</v>
      </c>
      <c r="C2085" s="6" t="s">
        <v>175</v>
      </c>
      <c r="D2085" s="9">
        <v>143490660</v>
      </c>
      <c r="E2085" s="3">
        <v>5540246172978</v>
      </c>
      <c r="F2085" s="3" t="str">
        <f>VLOOKUP(E2085,'Catégorie des articles'!$A$2:$E$163,4,FALSE)</f>
        <v>CREMERIE</v>
      </c>
      <c r="G2085" s="23">
        <v>44915</v>
      </c>
      <c r="H2085" s="9">
        <v>1671</v>
      </c>
      <c r="I2085" s="25">
        <f>IFERROR(VLOOKUP(A2085,Réception!$A$2:$G$2159,7,FALSE),"0")</f>
        <v>1671</v>
      </c>
      <c r="J2085">
        <f t="shared" si="64"/>
        <v>1</v>
      </c>
      <c r="K2085" s="31">
        <f t="shared" si="65"/>
        <v>1</v>
      </c>
    </row>
    <row r="2086" spans="1:11" ht="12" customHeight="1" x14ac:dyDescent="0.2">
      <c r="A2086" t="s">
        <v>1905</v>
      </c>
      <c r="B2086" s="18">
        <v>44913</v>
      </c>
      <c r="C2086" s="6" t="s">
        <v>175</v>
      </c>
      <c r="D2086" s="9">
        <v>143490660</v>
      </c>
      <c r="E2086" s="3">
        <v>5540246174174</v>
      </c>
      <c r="F2086" s="3" t="str">
        <f>VLOOKUP(E2086,'Catégorie des articles'!$A$2:$E$163,4,FALSE)</f>
        <v>CREMERIE</v>
      </c>
      <c r="G2086" s="23">
        <v>44915</v>
      </c>
      <c r="H2086" s="9">
        <v>348</v>
      </c>
      <c r="I2086" s="25">
        <f>IFERROR(VLOOKUP(A2086,Réception!$A$2:$G$2159,7,FALSE),"0")</f>
        <v>348</v>
      </c>
      <c r="J2086">
        <f t="shared" si="64"/>
        <v>1</v>
      </c>
      <c r="K2086" s="31">
        <f t="shared" si="65"/>
        <v>1</v>
      </c>
    </row>
    <row r="2087" spans="1:11" ht="12" customHeight="1" x14ac:dyDescent="0.2">
      <c r="A2087" t="s">
        <v>1906</v>
      </c>
      <c r="B2087" s="17">
        <v>44913</v>
      </c>
      <c r="C2087" s="6" t="s">
        <v>175</v>
      </c>
      <c r="D2087" s="7">
        <v>143490660</v>
      </c>
      <c r="E2087" s="3">
        <v>5540246188175</v>
      </c>
      <c r="F2087" s="3" t="str">
        <f>VLOOKUP(E2087,'Catégorie des articles'!$A$2:$E$163,4,FALSE)</f>
        <v>CREMERIE</v>
      </c>
      <c r="G2087" s="22">
        <v>44915</v>
      </c>
      <c r="H2087" s="7">
        <v>232</v>
      </c>
      <c r="I2087" s="25">
        <f>IFERROR(VLOOKUP(A2087,Réception!$A$2:$G$2159,7,FALSE),"0")</f>
        <v>232</v>
      </c>
      <c r="J2087">
        <f t="shared" si="64"/>
        <v>1</v>
      </c>
      <c r="K2087" s="31">
        <f t="shared" si="65"/>
        <v>1</v>
      </c>
    </row>
    <row r="2088" spans="1:11" ht="12" customHeight="1" x14ac:dyDescent="0.2">
      <c r="A2088" t="s">
        <v>1907</v>
      </c>
      <c r="B2088" s="17">
        <v>44913</v>
      </c>
      <c r="C2088" s="6" t="s">
        <v>175</v>
      </c>
      <c r="D2088" s="7">
        <v>143490662</v>
      </c>
      <c r="E2088" s="3">
        <v>5540246171933</v>
      </c>
      <c r="F2088" s="3" t="str">
        <f>VLOOKUP(E2088,'Catégorie des articles'!$A$2:$E$163,4,FALSE)</f>
        <v>CREMERIE</v>
      </c>
      <c r="G2088" s="22">
        <v>44915</v>
      </c>
      <c r="H2088" s="7">
        <v>1671</v>
      </c>
      <c r="I2088" s="25">
        <f>IFERROR(VLOOKUP(A2088,Réception!$A$2:$G$2159,7,FALSE),"0")</f>
        <v>1671</v>
      </c>
      <c r="J2088">
        <f t="shared" si="64"/>
        <v>1</v>
      </c>
      <c r="K2088" s="31">
        <f t="shared" si="65"/>
        <v>1</v>
      </c>
    </row>
    <row r="2089" spans="1:11" ht="12" customHeight="1" x14ac:dyDescent="0.2">
      <c r="A2089" t="s">
        <v>1908</v>
      </c>
      <c r="B2089" s="17">
        <v>44913</v>
      </c>
      <c r="C2089" s="6" t="s">
        <v>175</v>
      </c>
      <c r="D2089" s="7">
        <v>143490682</v>
      </c>
      <c r="E2089" s="3">
        <v>5540246183560</v>
      </c>
      <c r="F2089" s="3" t="str">
        <f>VLOOKUP(E2089,'Catégorie des articles'!$A$2:$E$163,4,FALSE)</f>
        <v>MIX LEGUMES</v>
      </c>
      <c r="G2089" s="22">
        <v>44920</v>
      </c>
      <c r="H2089" s="7">
        <v>669</v>
      </c>
      <c r="I2089" s="25">
        <f>IFERROR(VLOOKUP(A2089,Réception!$A$2:$G$2159,7,FALSE),"0")</f>
        <v>669</v>
      </c>
      <c r="J2089">
        <f t="shared" si="64"/>
        <v>1</v>
      </c>
      <c r="K2089" s="31">
        <f t="shared" si="65"/>
        <v>1</v>
      </c>
    </row>
    <row r="2090" spans="1:11" ht="12" customHeight="1" x14ac:dyDescent="0.2">
      <c r="A2090" t="s">
        <v>2483</v>
      </c>
      <c r="B2090" s="18">
        <v>44913</v>
      </c>
      <c r="C2090" s="6" t="s">
        <v>176</v>
      </c>
      <c r="D2090" s="9">
        <v>143490683</v>
      </c>
      <c r="E2090" s="3">
        <v>5540246170256</v>
      </c>
      <c r="F2090" s="3" t="str">
        <f>VLOOKUP(E2090,'Catégorie des articles'!$A$2:$E$163,4,FALSE)</f>
        <v>BOULANGERIE</v>
      </c>
      <c r="G2090" s="23">
        <v>44949</v>
      </c>
      <c r="H2090" s="9">
        <v>3174</v>
      </c>
      <c r="I2090" s="25">
        <f>IFERROR(VLOOKUP(A2090,Réception!$A$2:$G$2159,7,FALSE),"0")</f>
        <v>3174</v>
      </c>
      <c r="J2090">
        <f t="shared" si="64"/>
        <v>1</v>
      </c>
      <c r="K2090" s="31">
        <f t="shared" si="65"/>
        <v>1</v>
      </c>
    </row>
    <row r="2091" spans="1:11" ht="12" customHeight="1" x14ac:dyDescent="0.2">
      <c r="A2091" t="s">
        <v>2484</v>
      </c>
      <c r="B2091" s="17">
        <v>44913</v>
      </c>
      <c r="C2091" s="6" t="s">
        <v>176</v>
      </c>
      <c r="D2091" s="7">
        <v>143490683</v>
      </c>
      <c r="E2091" s="3">
        <v>5540246171888</v>
      </c>
      <c r="F2091" s="3" t="str">
        <f>VLOOKUP(E2091,'Catégorie des articles'!$A$2:$E$163,4,FALSE)</f>
        <v>BOULANGERIE</v>
      </c>
      <c r="G2091" s="22">
        <v>44949</v>
      </c>
      <c r="H2091" s="7">
        <v>520</v>
      </c>
      <c r="I2091" s="25">
        <f>IFERROR(VLOOKUP(A2091,Réception!$A$2:$G$2159,7,FALSE),"0")</f>
        <v>520</v>
      </c>
      <c r="J2091">
        <f t="shared" si="64"/>
        <v>1</v>
      </c>
      <c r="K2091" s="31">
        <f t="shared" si="65"/>
        <v>1</v>
      </c>
    </row>
    <row r="2092" spans="1:11" ht="12" customHeight="1" x14ac:dyDescent="0.2">
      <c r="A2092" t="s">
        <v>2485</v>
      </c>
      <c r="B2092" s="17">
        <v>44913</v>
      </c>
      <c r="C2092" s="6" t="s">
        <v>176</v>
      </c>
      <c r="D2092" s="7">
        <v>143490693</v>
      </c>
      <c r="E2092" s="3">
        <v>5540246194632</v>
      </c>
      <c r="F2092" s="3" t="str">
        <f>VLOOKUP(E2092,'Catégorie des articles'!$A$2:$E$163,4,FALSE)</f>
        <v>BOULANGERIE</v>
      </c>
      <c r="G2092" s="22">
        <v>44931</v>
      </c>
      <c r="H2092" s="7">
        <v>2088</v>
      </c>
      <c r="I2092" s="25">
        <f>IFERROR(VLOOKUP(A2092,Réception!$A$2:$G$2159,7,FALSE),"0")</f>
        <v>826</v>
      </c>
      <c r="J2092">
        <f t="shared" si="64"/>
        <v>0.39559386973180077</v>
      </c>
      <c r="K2092" s="31">
        <f t="shared" si="65"/>
        <v>0.39559386973180077</v>
      </c>
    </row>
    <row r="2093" spans="1:11" ht="12" customHeight="1" x14ac:dyDescent="0.2">
      <c r="A2093" t="s">
        <v>2486</v>
      </c>
      <c r="B2093" s="18">
        <v>44913</v>
      </c>
      <c r="C2093" s="6" t="s">
        <v>176</v>
      </c>
      <c r="D2093" s="9">
        <v>143490694</v>
      </c>
      <c r="E2093" s="3">
        <v>5540246195250</v>
      </c>
      <c r="F2093" s="3" t="str">
        <f>VLOOKUP(E2093,'Catégorie des articles'!$A$2:$E$163,4,FALSE)</f>
        <v>BOULANGERIE</v>
      </c>
      <c r="G2093" s="23">
        <v>44934</v>
      </c>
      <c r="H2093" s="9">
        <v>418</v>
      </c>
      <c r="I2093" s="25">
        <f>IFERROR(VLOOKUP(A2093,Réception!$A$2:$G$2159,7,FALSE),"0")</f>
        <v>502</v>
      </c>
      <c r="J2093">
        <f t="shared" si="64"/>
        <v>1.200956937799043</v>
      </c>
      <c r="K2093" s="31">
        <f t="shared" si="65"/>
        <v>1.200956937799043</v>
      </c>
    </row>
    <row r="2094" spans="1:11" ht="12" customHeight="1" x14ac:dyDescent="0.2">
      <c r="A2094" t="s">
        <v>2487</v>
      </c>
      <c r="B2094" s="17">
        <v>44913</v>
      </c>
      <c r="C2094" s="6" t="s">
        <v>176</v>
      </c>
      <c r="D2094" s="7">
        <v>143490694</v>
      </c>
      <c r="E2094" s="3">
        <v>5540246196046</v>
      </c>
      <c r="F2094" s="3" t="str">
        <f>VLOOKUP(E2094,'Catégorie des articles'!$A$2:$E$163,4,FALSE)</f>
        <v>BOULANGERIE</v>
      </c>
      <c r="G2094" s="22">
        <v>44934</v>
      </c>
      <c r="H2094" s="7">
        <v>836</v>
      </c>
      <c r="I2094" s="25">
        <f>IFERROR(VLOOKUP(A2094,Réception!$A$2:$G$2159,7,FALSE),"0")</f>
        <v>335</v>
      </c>
      <c r="J2094">
        <f t="shared" si="64"/>
        <v>0.40071770334928231</v>
      </c>
      <c r="K2094" s="31">
        <f t="shared" si="65"/>
        <v>0.40071770334928231</v>
      </c>
    </row>
    <row r="2095" spans="1:11" ht="12" customHeight="1" x14ac:dyDescent="0.2">
      <c r="A2095" t="s">
        <v>1909</v>
      </c>
      <c r="B2095" s="18">
        <v>44914</v>
      </c>
      <c r="C2095" s="6" t="s">
        <v>175</v>
      </c>
      <c r="D2095" s="9">
        <v>143490711</v>
      </c>
      <c r="E2095" s="3">
        <v>5540246174095</v>
      </c>
      <c r="F2095" s="3" t="str">
        <f>VLOOKUP(E2095,'Catégorie des articles'!$A$2:$E$163,4,FALSE)</f>
        <v>CREMERIE</v>
      </c>
      <c r="G2095" s="23">
        <v>44922</v>
      </c>
      <c r="H2095" s="9">
        <v>70</v>
      </c>
      <c r="I2095" s="25">
        <f>IFERROR(VLOOKUP(A2095,Réception!$A$2:$G$2159,7,FALSE),"0")</f>
        <v>70</v>
      </c>
      <c r="J2095">
        <f t="shared" si="64"/>
        <v>1</v>
      </c>
      <c r="K2095" s="31">
        <f t="shared" si="65"/>
        <v>1</v>
      </c>
    </row>
    <row r="2096" spans="1:11" ht="12" customHeight="1" x14ac:dyDescent="0.2">
      <c r="A2096" t="s">
        <v>1910</v>
      </c>
      <c r="B2096" s="17">
        <v>44914</v>
      </c>
      <c r="C2096" s="6" t="s">
        <v>175</v>
      </c>
      <c r="D2096" s="7">
        <v>143490711</v>
      </c>
      <c r="E2096" s="3">
        <v>5540246175049</v>
      </c>
      <c r="F2096" s="3" t="str">
        <f>VLOOKUP(E2096,'Catégorie des articles'!$A$2:$E$163,4,FALSE)</f>
        <v>CREMERIE</v>
      </c>
      <c r="G2096" s="22">
        <v>44922</v>
      </c>
      <c r="H2096" s="7">
        <v>696</v>
      </c>
      <c r="I2096" s="25">
        <f>IFERROR(VLOOKUP(A2096,Réception!$A$2:$G$2159,7,FALSE),"0")</f>
        <v>696</v>
      </c>
      <c r="J2096">
        <f t="shared" si="64"/>
        <v>1</v>
      </c>
      <c r="K2096" s="31">
        <f t="shared" si="65"/>
        <v>1</v>
      </c>
    </row>
    <row r="2097" spans="1:11" ht="12" customHeight="1" x14ac:dyDescent="0.2">
      <c r="A2097" t="s">
        <v>1911</v>
      </c>
      <c r="B2097" s="18">
        <v>44914</v>
      </c>
      <c r="C2097" s="6" t="s">
        <v>175</v>
      </c>
      <c r="D2097" s="9">
        <v>143490711</v>
      </c>
      <c r="E2097" s="3">
        <v>5540246175050</v>
      </c>
      <c r="F2097" s="3" t="str">
        <f>VLOOKUP(E2097,'Catégorie des articles'!$A$2:$E$163,4,FALSE)</f>
        <v>CREMERIE</v>
      </c>
      <c r="G2097" s="23">
        <v>44922</v>
      </c>
      <c r="H2097" s="9">
        <v>279</v>
      </c>
      <c r="I2097" s="25">
        <f>IFERROR(VLOOKUP(A2097,Réception!$A$2:$G$2159,7,FALSE),"0")</f>
        <v>279</v>
      </c>
      <c r="J2097">
        <f t="shared" si="64"/>
        <v>1</v>
      </c>
      <c r="K2097" s="31">
        <f t="shared" si="65"/>
        <v>1</v>
      </c>
    </row>
    <row r="2098" spans="1:11" ht="12" customHeight="1" x14ac:dyDescent="0.2">
      <c r="A2098" t="s">
        <v>2488</v>
      </c>
      <c r="B2098" s="18">
        <v>44914</v>
      </c>
      <c r="C2098" s="6" t="s">
        <v>176</v>
      </c>
      <c r="D2098" s="9">
        <v>143490732</v>
      </c>
      <c r="E2098" s="3">
        <v>5540246196148</v>
      </c>
      <c r="F2098" s="3" t="str">
        <f>VLOOKUP(E2098,'Catégorie des articles'!$A$2:$E$163,4,FALSE)</f>
        <v>EMBALLAGES</v>
      </c>
      <c r="G2098" s="23">
        <v>44945</v>
      </c>
      <c r="H2098" s="9">
        <v>975</v>
      </c>
      <c r="I2098" s="25">
        <f>IFERROR(VLOOKUP(A2098,Réception!$A$2:$G$2159,7,FALSE),"0")</f>
        <v>975</v>
      </c>
      <c r="J2098">
        <f t="shared" si="64"/>
        <v>1</v>
      </c>
      <c r="K2098" s="31">
        <f t="shared" si="65"/>
        <v>1</v>
      </c>
    </row>
    <row r="2099" spans="1:11" ht="12" customHeight="1" x14ac:dyDescent="0.2">
      <c r="A2099" t="s">
        <v>1912</v>
      </c>
      <c r="B2099" s="18">
        <v>44915</v>
      </c>
      <c r="C2099" s="6" t="s">
        <v>175</v>
      </c>
      <c r="D2099" s="9">
        <v>143490736</v>
      </c>
      <c r="E2099" s="3">
        <v>5540246172539</v>
      </c>
      <c r="F2099" s="3" t="str">
        <f>VLOOKUP(E2099,'Catégorie des articles'!$A$2:$E$163,4,FALSE)</f>
        <v>CREMERIE</v>
      </c>
      <c r="G2099" s="23">
        <v>44917</v>
      </c>
      <c r="H2099" s="9">
        <v>24</v>
      </c>
      <c r="I2099" s="25">
        <f>IFERROR(VLOOKUP(A2099,Réception!$A$2:$G$2159,7,FALSE),"0")</f>
        <v>24</v>
      </c>
      <c r="J2099">
        <f t="shared" si="64"/>
        <v>1</v>
      </c>
      <c r="K2099" s="31">
        <f t="shared" si="65"/>
        <v>1</v>
      </c>
    </row>
    <row r="2100" spans="1:11" ht="12" customHeight="1" x14ac:dyDescent="0.2">
      <c r="A2100" t="s">
        <v>1913</v>
      </c>
      <c r="B2100" s="17">
        <v>44915</v>
      </c>
      <c r="C2100" s="6" t="s">
        <v>175</v>
      </c>
      <c r="D2100" s="7">
        <v>143490736</v>
      </c>
      <c r="E2100" s="3">
        <v>5540246172669</v>
      </c>
      <c r="F2100" s="3" t="str">
        <f>VLOOKUP(E2100,'Catégorie des articles'!$A$2:$E$163,4,FALSE)</f>
        <v>CREMERIE</v>
      </c>
      <c r="G2100" s="22">
        <v>44917</v>
      </c>
      <c r="H2100" s="7">
        <v>279</v>
      </c>
      <c r="I2100" s="25">
        <f>IFERROR(VLOOKUP(A2100,Réception!$A$2:$G$2159,7,FALSE),"0")</f>
        <v>279</v>
      </c>
      <c r="J2100">
        <f t="shared" si="64"/>
        <v>1</v>
      </c>
      <c r="K2100" s="31">
        <f t="shared" si="65"/>
        <v>1</v>
      </c>
    </row>
    <row r="2101" spans="1:11" ht="12" customHeight="1" x14ac:dyDescent="0.2">
      <c r="A2101" t="s">
        <v>1914</v>
      </c>
      <c r="B2101" s="18">
        <v>44915</v>
      </c>
      <c r="C2101" s="6" t="s">
        <v>175</v>
      </c>
      <c r="D2101" s="9">
        <v>143490736</v>
      </c>
      <c r="E2101" s="3">
        <v>5540246172978</v>
      </c>
      <c r="F2101" s="3" t="str">
        <f>VLOOKUP(E2101,'Catégorie des articles'!$A$2:$E$163,4,FALSE)</f>
        <v>CREMERIE</v>
      </c>
      <c r="G2101" s="23">
        <v>44917</v>
      </c>
      <c r="H2101" s="9">
        <v>1671</v>
      </c>
      <c r="I2101" s="25">
        <f>IFERROR(VLOOKUP(A2101,Réception!$A$2:$G$2159,7,FALSE),"0")</f>
        <v>1671</v>
      </c>
      <c r="J2101">
        <f t="shared" si="64"/>
        <v>1</v>
      </c>
      <c r="K2101" s="31">
        <f t="shared" si="65"/>
        <v>1</v>
      </c>
    </row>
    <row r="2102" spans="1:11" ht="12" customHeight="1" x14ac:dyDescent="0.2">
      <c r="A2102" t="s">
        <v>1915</v>
      </c>
      <c r="B2102" s="18">
        <v>44915</v>
      </c>
      <c r="C2102" s="6" t="s">
        <v>175</v>
      </c>
      <c r="D2102" s="9">
        <v>143490736</v>
      </c>
      <c r="E2102" s="3">
        <v>5540246174174</v>
      </c>
      <c r="F2102" s="3" t="str">
        <f>VLOOKUP(E2102,'Catégorie des articles'!$A$2:$E$163,4,FALSE)</f>
        <v>CREMERIE</v>
      </c>
      <c r="G2102" s="23">
        <v>44917</v>
      </c>
      <c r="H2102" s="9">
        <v>232</v>
      </c>
      <c r="I2102" s="25">
        <f>IFERROR(VLOOKUP(A2102,Réception!$A$2:$G$2159,7,FALSE),"0")</f>
        <v>232</v>
      </c>
      <c r="J2102">
        <f t="shared" si="64"/>
        <v>1</v>
      </c>
      <c r="K2102" s="31">
        <f t="shared" si="65"/>
        <v>1</v>
      </c>
    </row>
    <row r="2103" spans="1:11" ht="12" customHeight="1" x14ac:dyDescent="0.2">
      <c r="A2103" t="s">
        <v>1916</v>
      </c>
      <c r="B2103" s="17">
        <v>44915</v>
      </c>
      <c r="C2103" s="6" t="s">
        <v>175</v>
      </c>
      <c r="D2103" s="7">
        <v>143490736</v>
      </c>
      <c r="E2103" s="3">
        <v>5540246176699</v>
      </c>
      <c r="F2103" s="3" t="str">
        <f>VLOOKUP(E2103,'Catégorie des articles'!$A$2:$E$163,4,FALSE)</f>
        <v>CREMERIE</v>
      </c>
      <c r="G2103" s="22">
        <v>44917</v>
      </c>
      <c r="H2103" s="7">
        <v>6264</v>
      </c>
      <c r="I2103" s="25">
        <f>IFERROR(VLOOKUP(A2103,Réception!$A$2:$G$2159,7,FALSE),"0")</f>
        <v>6264</v>
      </c>
      <c r="J2103">
        <f t="shared" si="64"/>
        <v>1</v>
      </c>
      <c r="K2103" s="31">
        <f t="shared" si="65"/>
        <v>1</v>
      </c>
    </row>
    <row r="2104" spans="1:11" ht="12" customHeight="1" x14ac:dyDescent="0.2">
      <c r="A2104" t="s">
        <v>1917</v>
      </c>
      <c r="B2104" s="18">
        <v>44915</v>
      </c>
      <c r="C2104" s="6" t="s">
        <v>175</v>
      </c>
      <c r="D2104" s="9">
        <v>143490737</v>
      </c>
      <c r="E2104" s="3">
        <v>5540246171933</v>
      </c>
      <c r="F2104" s="3" t="str">
        <f>VLOOKUP(E2104,'Catégorie des articles'!$A$2:$E$163,4,FALSE)</f>
        <v>CREMERIE</v>
      </c>
      <c r="G2104" s="23">
        <v>44917</v>
      </c>
      <c r="H2104" s="9">
        <v>1114</v>
      </c>
      <c r="I2104" s="25">
        <f>IFERROR(VLOOKUP(A2104,Réception!$A$2:$G$2159,7,FALSE),"0")</f>
        <v>1114</v>
      </c>
      <c r="J2104">
        <f t="shared" si="64"/>
        <v>1</v>
      </c>
      <c r="K2104" s="31">
        <f t="shared" si="65"/>
        <v>1</v>
      </c>
    </row>
    <row r="2105" spans="1:11" ht="12" customHeight="1" x14ac:dyDescent="0.2">
      <c r="A2105" t="s">
        <v>1918</v>
      </c>
      <c r="B2105" s="17">
        <v>44915</v>
      </c>
      <c r="C2105" s="6" t="s">
        <v>175</v>
      </c>
      <c r="D2105" s="7">
        <v>143490737</v>
      </c>
      <c r="E2105" s="3">
        <v>5540246176294</v>
      </c>
      <c r="F2105" s="3" t="str">
        <f>VLOOKUP(E2105,'Catégorie des articles'!$A$2:$E$163,4,FALSE)</f>
        <v>CREMERIE</v>
      </c>
      <c r="G2105" s="22">
        <v>44917</v>
      </c>
      <c r="H2105" s="7">
        <v>1485</v>
      </c>
      <c r="I2105" s="25">
        <f>IFERROR(VLOOKUP(A2105,Réception!$A$2:$G$2159,7,FALSE),"0")</f>
        <v>1485</v>
      </c>
      <c r="J2105">
        <f t="shared" si="64"/>
        <v>1</v>
      </c>
      <c r="K2105" s="31">
        <f t="shared" si="65"/>
        <v>1</v>
      </c>
    </row>
    <row r="2106" spans="1:11" ht="12" customHeight="1" x14ac:dyDescent="0.2">
      <c r="A2106" t="s">
        <v>1919</v>
      </c>
      <c r="B2106" s="18">
        <v>44915</v>
      </c>
      <c r="C2106" s="6" t="s">
        <v>175</v>
      </c>
      <c r="D2106" s="9">
        <v>143490737</v>
      </c>
      <c r="E2106" s="3">
        <v>5540246176295</v>
      </c>
      <c r="F2106" s="3" t="str">
        <f>VLOOKUP(E2106,'Catégorie des articles'!$A$2:$E$163,4,FALSE)</f>
        <v>CREMERIE</v>
      </c>
      <c r="G2106" s="23">
        <v>44917</v>
      </c>
      <c r="H2106" s="9">
        <v>6682</v>
      </c>
      <c r="I2106" s="25">
        <f>IFERROR(VLOOKUP(A2106,Réception!$A$2:$G$2159,7,FALSE),"0")</f>
        <v>6682</v>
      </c>
      <c r="J2106">
        <f t="shared" si="64"/>
        <v>1</v>
      </c>
      <c r="K2106" s="31">
        <f t="shared" si="65"/>
        <v>1</v>
      </c>
    </row>
    <row r="2107" spans="1:11" ht="12" customHeight="1" x14ac:dyDescent="0.2">
      <c r="A2107" t="s">
        <v>1920</v>
      </c>
      <c r="B2107" s="18">
        <v>44915</v>
      </c>
      <c r="C2107" s="6" t="s">
        <v>175</v>
      </c>
      <c r="D2107" s="9">
        <v>143490737</v>
      </c>
      <c r="E2107" s="3">
        <v>5540246187987</v>
      </c>
      <c r="F2107" s="3" t="str">
        <f>VLOOKUP(E2107,'Catégorie des articles'!$A$2:$E$163,4,FALSE)</f>
        <v>CREMERIE</v>
      </c>
      <c r="G2107" s="23">
        <v>44917</v>
      </c>
      <c r="H2107" s="9">
        <v>3341</v>
      </c>
      <c r="I2107" s="25">
        <f>IFERROR(VLOOKUP(A2107,Réception!$A$2:$G$2159,7,FALSE),"0")</f>
        <v>3341</v>
      </c>
      <c r="J2107">
        <f t="shared" si="64"/>
        <v>1</v>
      </c>
      <c r="K2107" s="31">
        <f t="shared" si="65"/>
        <v>1</v>
      </c>
    </row>
    <row r="2108" spans="1:11" ht="12" customHeight="1" x14ac:dyDescent="0.2">
      <c r="A2108" t="s">
        <v>1921</v>
      </c>
      <c r="B2108" s="18">
        <v>44915</v>
      </c>
      <c r="C2108" s="6" t="s">
        <v>175</v>
      </c>
      <c r="D2108" s="9">
        <v>143490747</v>
      </c>
      <c r="E2108" s="3">
        <v>5540246188175</v>
      </c>
      <c r="F2108" s="3" t="str">
        <f>VLOOKUP(E2108,'Catégorie des articles'!$A$2:$E$163,4,FALSE)</f>
        <v>CREMERIE</v>
      </c>
      <c r="G2108" s="23">
        <v>44921</v>
      </c>
      <c r="H2108" s="9">
        <v>836</v>
      </c>
      <c r="I2108" s="25">
        <f>IFERROR(VLOOKUP(A2108,Réception!$A$2:$G$2159,7,FALSE),"0")</f>
        <v>836</v>
      </c>
      <c r="J2108">
        <f t="shared" si="64"/>
        <v>1</v>
      </c>
      <c r="K2108" s="31">
        <f t="shared" si="65"/>
        <v>1</v>
      </c>
    </row>
    <row r="2109" spans="1:11" ht="12" customHeight="1" x14ac:dyDescent="0.2">
      <c r="A2109" t="s">
        <v>2489</v>
      </c>
      <c r="B2109" s="18">
        <v>44915</v>
      </c>
      <c r="C2109" s="6" t="s">
        <v>176</v>
      </c>
      <c r="D2109" s="9">
        <v>143490761</v>
      </c>
      <c r="E2109" s="3">
        <v>5540246191394</v>
      </c>
      <c r="F2109" s="3" t="str">
        <f>VLOOKUP(E2109,'Catégorie des articles'!$A$2:$E$163,4,FALSE)</f>
        <v>CREMERIE</v>
      </c>
      <c r="G2109" s="23">
        <v>44945</v>
      </c>
      <c r="H2109" s="9">
        <v>418</v>
      </c>
      <c r="I2109" s="25">
        <f>IFERROR(VLOOKUP(A2109,Réception!$A$2:$G$2159,7,FALSE),"0")</f>
        <v>418</v>
      </c>
      <c r="J2109">
        <f t="shared" si="64"/>
        <v>1</v>
      </c>
      <c r="K2109" s="31">
        <f t="shared" si="65"/>
        <v>1</v>
      </c>
    </row>
    <row r="2110" spans="1:11" ht="12" customHeight="1" x14ac:dyDescent="0.2">
      <c r="A2110" t="s">
        <v>2490</v>
      </c>
      <c r="B2110" s="18">
        <v>44915</v>
      </c>
      <c r="C2110" s="6" t="s">
        <v>176</v>
      </c>
      <c r="D2110" s="9">
        <v>143490763</v>
      </c>
      <c r="E2110" s="3">
        <v>5540246196002</v>
      </c>
      <c r="F2110" s="3" t="str">
        <f>VLOOKUP(E2110,'Catégorie des articles'!$A$2:$E$163,4,FALSE)</f>
        <v>CREMERIE</v>
      </c>
      <c r="G2110" s="23">
        <v>44945</v>
      </c>
      <c r="H2110" s="9">
        <v>423</v>
      </c>
      <c r="I2110" s="25">
        <f>IFERROR(VLOOKUP(A2110,Réception!$A$2:$G$2159,7,FALSE),"0")</f>
        <v>423</v>
      </c>
      <c r="J2110">
        <f t="shared" si="64"/>
        <v>1</v>
      </c>
      <c r="K2110" s="31">
        <f t="shared" si="65"/>
        <v>1</v>
      </c>
    </row>
    <row r="2111" spans="1:11" ht="12" customHeight="1" x14ac:dyDescent="0.2">
      <c r="A2111" t="s">
        <v>2491</v>
      </c>
      <c r="B2111" s="18">
        <v>44915</v>
      </c>
      <c r="C2111" s="6" t="s">
        <v>176</v>
      </c>
      <c r="D2111" s="9">
        <v>143490765</v>
      </c>
      <c r="E2111" s="3">
        <v>5540246177133</v>
      </c>
      <c r="F2111" s="3" t="str">
        <f>VLOOKUP(E2111,'Catégorie des articles'!$A$2:$E$163,4,FALSE)</f>
        <v>MIX LEGUMES</v>
      </c>
      <c r="G2111" s="23">
        <v>44934</v>
      </c>
      <c r="H2111" s="9">
        <v>6125</v>
      </c>
      <c r="I2111" s="25">
        <f>IFERROR(VLOOKUP(A2111,Réception!$A$2:$G$2159,7,FALSE),"0")</f>
        <v>6125</v>
      </c>
      <c r="J2111">
        <f t="shared" si="64"/>
        <v>1</v>
      </c>
      <c r="K2111" s="31">
        <f t="shared" si="65"/>
        <v>1</v>
      </c>
    </row>
    <row r="2112" spans="1:11" ht="12" customHeight="1" x14ac:dyDescent="0.2">
      <c r="A2112" t="s">
        <v>2492</v>
      </c>
      <c r="B2112" s="17">
        <v>44915</v>
      </c>
      <c r="C2112" s="6" t="s">
        <v>176</v>
      </c>
      <c r="D2112" s="7">
        <v>143490765</v>
      </c>
      <c r="E2112" s="3">
        <v>5540246192148</v>
      </c>
      <c r="F2112" s="3" t="str">
        <f>VLOOKUP(E2112,'Catégorie des articles'!$A$2:$E$163,4,FALSE)</f>
        <v>MIX LEGUMES</v>
      </c>
      <c r="G2112" s="22">
        <v>44934</v>
      </c>
      <c r="H2112" s="7">
        <v>13920</v>
      </c>
      <c r="I2112" s="25">
        <f>IFERROR(VLOOKUP(A2112,Réception!$A$2:$G$2159,7,FALSE),"0")</f>
        <v>13920</v>
      </c>
      <c r="J2112">
        <f t="shared" si="64"/>
        <v>1</v>
      </c>
      <c r="K2112" s="31">
        <f t="shared" si="65"/>
        <v>1</v>
      </c>
    </row>
    <row r="2113" spans="1:11" ht="12" customHeight="1" x14ac:dyDescent="0.2">
      <c r="A2113" t="s">
        <v>2493</v>
      </c>
      <c r="B2113" s="18">
        <v>44915</v>
      </c>
      <c r="C2113" s="6" t="s">
        <v>176</v>
      </c>
      <c r="D2113" s="9">
        <v>143490765</v>
      </c>
      <c r="E2113" s="3">
        <v>5540246192518</v>
      </c>
      <c r="F2113" s="3" t="str">
        <f>VLOOKUP(E2113,'Catégorie des articles'!$A$2:$E$163,4,FALSE)</f>
        <v>MIX LEGUMES</v>
      </c>
      <c r="G2113" s="23">
        <v>44934</v>
      </c>
      <c r="H2113" s="9">
        <v>9396</v>
      </c>
      <c r="I2113" s="25">
        <f>IFERROR(VLOOKUP(A2113,Réception!$A$2:$G$2159,7,FALSE),"0")</f>
        <v>9396</v>
      </c>
      <c r="J2113">
        <f t="shared" si="64"/>
        <v>1</v>
      </c>
      <c r="K2113" s="31">
        <f t="shared" si="65"/>
        <v>1</v>
      </c>
    </row>
    <row r="2114" spans="1:11" ht="12" customHeight="1" x14ac:dyDescent="0.2">
      <c r="A2114" t="s">
        <v>2494</v>
      </c>
      <c r="B2114" s="18">
        <v>44915</v>
      </c>
      <c r="C2114" s="6" t="s">
        <v>176</v>
      </c>
      <c r="D2114" s="9">
        <v>143490767</v>
      </c>
      <c r="E2114" s="3">
        <v>5540246177376</v>
      </c>
      <c r="F2114" s="3" t="str">
        <f>VLOOKUP(E2114,'Catégorie des articles'!$A$2:$E$163,4,FALSE)</f>
        <v>BOULANGERIE</v>
      </c>
      <c r="G2114" s="23">
        <v>44935</v>
      </c>
      <c r="H2114" s="9">
        <v>1420</v>
      </c>
      <c r="I2114" s="25">
        <f>IFERROR(VLOOKUP(A2114,Réception!$A$2:$G$2159,7,FALSE),"0")</f>
        <v>1253</v>
      </c>
      <c r="J2114">
        <f t="shared" si="64"/>
        <v>0.88239436619718314</v>
      </c>
      <c r="K2114" s="31">
        <f t="shared" si="65"/>
        <v>0.88239436619718314</v>
      </c>
    </row>
    <row r="2115" spans="1:11" ht="12" customHeight="1" x14ac:dyDescent="0.2">
      <c r="A2115" t="s">
        <v>2495</v>
      </c>
      <c r="B2115" s="18">
        <v>44915</v>
      </c>
      <c r="C2115" s="6" t="s">
        <v>176</v>
      </c>
      <c r="D2115" s="9">
        <v>143490772</v>
      </c>
      <c r="E2115" s="3">
        <v>5540246170256</v>
      </c>
      <c r="F2115" s="3" t="str">
        <f>VLOOKUP(E2115,'Catégorie des articles'!$A$2:$E$163,4,FALSE)</f>
        <v>BOULANGERIE</v>
      </c>
      <c r="G2115" s="23">
        <v>44950</v>
      </c>
      <c r="H2115" s="9">
        <v>2116</v>
      </c>
      <c r="I2115" s="25">
        <f>IFERROR(VLOOKUP(A2115,Réception!$A$2:$G$2159,7,FALSE),"0")</f>
        <v>2116</v>
      </c>
      <c r="J2115">
        <f t="shared" ref="J2115:J2178" si="66">I2115/H2115</f>
        <v>1</v>
      </c>
      <c r="K2115" s="31">
        <f t="shared" ref="K2115:K2178" si="67">J2115</f>
        <v>1</v>
      </c>
    </row>
    <row r="2116" spans="1:11" ht="12" customHeight="1" x14ac:dyDescent="0.2">
      <c r="A2116" t="s">
        <v>2496</v>
      </c>
      <c r="B2116" s="17">
        <v>44915</v>
      </c>
      <c r="C2116" s="6" t="s">
        <v>176</v>
      </c>
      <c r="D2116" s="7">
        <v>143490772</v>
      </c>
      <c r="E2116" s="3">
        <v>5540246171888</v>
      </c>
      <c r="F2116" s="3" t="str">
        <f>VLOOKUP(E2116,'Catégorie des articles'!$A$2:$E$163,4,FALSE)</f>
        <v>BOULANGERIE</v>
      </c>
      <c r="G2116" s="22">
        <v>44950</v>
      </c>
      <c r="H2116" s="7">
        <v>1300</v>
      </c>
      <c r="I2116" s="25">
        <f>IFERROR(VLOOKUP(A2116,Réception!$A$2:$G$2159,7,FALSE),"0")</f>
        <v>1040</v>
      </c>
      <c r="J2116">
        <f t="shared" si="66"/>
        <v>0.8</v>
      </c>
      <c r="K2116" s="31">
        <f t="shared" si="67"/>
        <v>0.8</v>
      </c>
    </row>
    <row r="2117" spans="1:11" ht="12" customHeight="1" x14ac:dyDescent="0.2">
      <c r="A2117" t="s">
        <v>1922</v>
      </c>
      <c r="B2117" s="18">
        <v>44916</v>
      </c>
      <c r="C2117" s="6" t="s">
        <v>175</v>
      </c>
      <c r="D2117" s="9">
        <v>143490786</v>
      </c>
      <c r="E2117" s="3">
        <v>5540246176295</v>
      </c>
      <c r="F2117" s="3" t="str">
        <f>VLOOKUP(E2117,'Catégorie des articles'!$A$2:$E$163,4,FALSE)</f>
        <v>CREMERIE</v>
      </c>
      <c r="G2117" s="23">
        <v>44920</v>
      </c>
      <c r="H2117" s="9">
        <v>6682</v>
      </c>
      <c r="I2117" s="25">
        <f>IFERROR(VLOOKUP(A2117,Réception!$A$2:$G$2159,7,FALSE),"0")</f>
        <v>6125</v>
      </c>
      <c r="J2117">
        <f t="shared" si="66"/>
        <v>0.91664172403472011</v>
      </c>
      <c r="K2117" s="31">
        <f t="shared" si="67"/>
        <v>0.91664172403472011</v>
      </c>
    </row>
    <row r="2118" spans="1:11" ht="12" customHeight="1" x14ac:dyDescent="0.2">
      <c r="A2118" t="s">
        <v>1923</v>
      </c>
      <c r="B2118" s="18">
        <v>44916</v>
      </c>
      <c r="C2118" s="6" t="s">
        <v>175</v>
      </c>
      <c r="D2118" s="9">
        <v>143490786</v>
      </c>
      <c r="E2118" s="3">
        <v>5540246187987</v>
      </c>
      <c r="F2118" s="3" t="str">
        <f>VLOOKUP(E2118,'Catégorie des articles'!$A$2:$E$163,4,FALSE)</f>
        <v>CREMERIE</v>
      </c>
      <c r="G2118" s="23">
        <v>44920</v>
      </c>
      <c r="H2118" s="9">
        <v>4455</v>
      </c>
      <c r="I2118" s="25">
        <f>IFERROR(VLOOKUP(A2118,Réception!$A$2:$G$2159,7,FALSE),"0")</f>
        <v>4455</v>
      </c>
      <c r="J2118">
        <f t="shared" si="66"/>
        <v>1</v>
      </c>
      <c r="K2118" s="31">
        <f t="shared" si="67"/>
        <v>1</v>
      </c>
    </row>
    <row r="2119" spans="1:11" ht="12" customHeight="1" x14ac:dyDescent="0.2">
      <c r="A2119" t="s">
        <v>1924</v>
      </c>
      <c r="B2119" s="18">
        <v>44916</v>
      </c>
      <c r="C2119" s="6" t="s">
        <v>175</v>
      </c>
      <c r="D2119" s="9">
        <v>143490787</v>
      </c>
      <c r="E2119" s="3">
        <v>5540246172978</v>
      </c>
      <c r="F2119" s="3" t="str">
        <f>VLOOKUP(E2119,'Catégorie des articles'!$A$2:$E$163,4,FALSE)</f>
        <v>CREMERIE</v>
      </c>
      <c r="G2119" s="23">
        <v>44920</v>
      </c>
      <c r="H2119" s="9">
        <v>836</v>
      </c>
      <c r="I2119" s="25">
        <f>IFERROR(VLOOKUP(A2119,Réception!$A$2:$G$2159,7,FALSE),"0")</f>
        <v>836</v>
      </c>
      <c r="J2119">
        <f t="shared" si="66"/>
        <v>1</v>
      </c>
      <c r="K2119" s="31">
        <f t="shared" si="67"/>
        <v>1</v>
      </c>
    </row>
    <row r="2120" spans="1:11" ht="12" customHeight="1" x14ac:dyDescent="0.2">
      <c r="A2120" t="s">
        <v>1925</v>
      </c>
      <c r="B2120" s="17">
        <v>44916</v>
      </c>
      <c r="C2120" s="6" t="s">
        <v>175</v>
      </c>
      <c r="D2120" s="7">
        <v>143490787</v>
      </c>
      <c r="E2120" s="3">
        <v>5540246176699</v>
      </c>
      <c r="F2120" s="3" t="str">
        <f>VLOOKUP(E2120,'Catégorie des articles'!$A$2:$E$163,4,FALSE)</f>
        <v>CREMERIE</v>
      </c>
      <c r="G2120" s="22">
        <v>44920</v>
      </c>
      <c r="H2120" s="7">
        <v>6264</v>
      </c>
      <c r="I2120" s="25">
        <f>IFERROR(VLOOKUP(A2120,Réception!$A$2:$G$2159,7,FALSE),"0")</f>
        <v>6264</v>
      </c>
      <c r="J2120">
        <f t="shared" si="66"/>
        <v>1</v>
      </c>
      <c r="K2120" s="31">
        <f t="shared" si="67"/>
        <v>1</v>
      </c>
    </row>
    <row r="2121" spans="1:11" ht="12" customHeight="1" x14ac:dyDescent="0.2">
      <c r="A2121" t="s">
        <v>1926</v>
      </c>
      <c r="B2121" s="18">
        <v>44916</v>
      </c>
      <c r="C2121" s="6" t="s">
        <v>175</v>
      </c>
      <c r="D2121" s="9">
        <v>143490787</v>
      </c>
      <c r="E2121" s="3">
        <v>5540246188175</v>
      </c>
      <c r="F2121" s="3" t="str">
        <f>VLOOKUP(E2121,'Catégorie des articles'!$A$2:$E$163,4,FALSE)</f>
        <v>CREMERIE</v>
      </c>
      <c r="G2121" s="23">
        <v>44920</v>
      </c>
      <c r="H2121" s="9">
        <v>232</v>
      </c>
      <c r="I2121" s="25">
        <f>IFERROR(VLOOKUP(A2121,Réception!$A$2:$G$2159,7,FALSE),"0")</f>
        <v>232</v>
      </c>
      <c r="J2121">
        <f t="shared" si="66"/>
        <v>1</v>
      </c>
      <c r="K2121" s="31">
        <f t="shared" si="67"/>
        <v>1</v>
      </c>
    </row>
    <row r="2122" spans="1:11" ht="12" customHeight="1" x14ac:dyDescent="0.2">
      <c r="A2122" t="s">
        <v>1927</v>
      </c>
      <c r="B2122" s="18">
        <v>44916</v>
      </c>
      <c r="C2122" s="6" t="s">
        <v>175</v>
      </c>
      <c r="D2122" s="9">
        <v>143490790</v>
      </c>
      <c r="E2122" s="3">
        <v>5540246191598</v>
      </c>
      <c r="F2122" s="3" t="str">
        <f>VLOOKUP(E2122,'Catégorie des articles'!$A$2:$E$163,4,FALSE)</f>
        <v>CREMERIE</v>
      </c>
      <c r="G2122" s="23">
        <v>44922</v>
      </c>
      <c r="H2122" s="9">
        <v>1601</v>
      </c>
      <c r="I2122" s="25">
        <f>IFERROR(VLOOKUP(A2122,Réception!$A$2:$G$2159,7,FALSE),"0")</f>
        <v>1601</v>
      </c>
      <c r="J2122">
        <f t="shared" si="66"/>
        <v>1</v>
      </c>
      <c r="K2122" s="31">
        <f t="shared" si="67"/>
        <v>1</v>
      </c>
    </row>
    <row r="2123" spans="1:11" ht="12" customHeight="1" x14ac:dyDescent="0.2">
      <c r="A2123" t="s">
        <v>1928</v>
      </c>
      <c r="B2123" s="18">
        <v>44916</v>
      </c>
      <c r="C2123" s="6" t="s">
        <v>175</v>
      </c>
      <c r="D2123" s="9">
        <v>143490803</v>
      </c>
      <c r="E2123" s="3">
        <v>5540246185562</v>
      </c>
      <c r="F2123" s="3" t="str">
        <f>VLOOKUP(E2123,'Catégorie des articles'!$A$2:$E$163,4,FALSE)</f>
        <v>CREMERIE</v>
      </c>
      <c r="G2123" s="23">
        <v>44922</v>
      </c>
      <c r="H2123" s="9">
        <v>279</v>
      </c>
      <c r="I2123" s="25">
        <f>IFERROR(VLOOKUP(A2123,Réception!$A$2:$G$2159,7,FALSE),"0")</f>
        <v>279</v>
      </c>
      <c r="J2123">
        <f t="shared" si="66"/>
        <v>1</v>
      </c>
      <c r="K2123" s="31">
        <f t="shared" si="67"/>
        <v>1</v>
      </c>
    </row>
    <row r="2124" spans="1:11" ht="12" customHeight="1" x14ac:dyDescent="0.2">
      <c r="A2124" t="s">
        <v>1929</v>
      </c>
      <c r="B2124" s="18">
        <v>44916</v>
      </c>
      <c r="C2124" s="6" t="s">
        <v>175</v>
      </c>
      <c r="D2124" s="9">
        <v>143490804</v>
      </c>
      <c r="E2124" s="3">
        <v>5540246174095</v>
      </c>
      <c r="F2124" s="3" t="str">
        <f>VLOOKUP(E2124,'Catégorie des articles'!$A$2:$E$163,4,FALSE)</f>
        <v>CREMERIE</v>
      </c>
      <c r="G2124" s="23">
        <v>44924</v>
      </c>
      <c r="H2124" s="9">
        <v>70</v>
      </c>
      <c r="I2124" s="25">
        <f>IFERROR(VLOOKUP(A2124,Réception!$A$2:$G$2159,7,FALSE),"0")</f>
        <v>70</v>
      </c>
      <c r="J2124">
        <f t="shared" si="66"/>
        <v>1</v>
      </c>
      <c r="K2124" s="31">
        <f t="shared" si="67"/>
        <v>1</v>
      </c>
    </row>
    <row r="2125" spans="1:11" ht="12" customHeight="1" x14ac:dyDescent="0.2">
      <c r="A2125" t="s">
        <v>1930</v>
      </c>
      <c r="B2125" s="17">
        <v>44916</v>
      </c>
      <c r="C2125" s="6" t="s">
        <v>175</v>
      </c>
      <c r="D2125" s="7">
        <v>143490804</v>
      </c>
      <c r="E2125" s="3">
        <v>5540246175047</v>
      </c>
      <c r="F2125" s="3" t="str">
        <f>VLOOKUP(E2125,'Catégorie des articles'!$A$2:$E$163,4,FALSE)</f>
        <v>CREMERIE</v>
      </c>
      <c r="G2125" s="22">
        <v>44924</v>
      </c>
      <c r="H2125" s="7">
        <v>279</v>
      </c>
      <c r="I2125" s="25">
        <f>IFERROR(VLOOKUP(A2125,Réception!$A$2:$G$2159,7,FALSE),"0")</f>
        <v>279</v>
      </c>
      <c r="J2125">
        <f t="shared" si="66"/>
        <v>1</v>
      </c>
      <c r="K2125" s="31">
        <f t="shared" si="67"/>
        <v>1</v>
      </c>
    </row>
    <row r="2126" spans="1:11" ht="12" customHeight="1" x14ac:dyDescent="0.2">
      <c r="A2126" t="s">
        <v>1931</v>
      </c>
      <c r="B2126" s="18">
        <v>44916</v>
      </c>
      <c r="C2126" s="6" t="s">
        <v>175</v>
      </c>
      <c r="D2126" s="9">
        <v>143490804</v>
      </c>
      <c r="E2126" s="3">
        <v>5540246175049</v>
      </c>
      <c r="F2126" s="3" t="str">
        <f>VLOOKUP(E2126,'Catégorie des articles'!$A$2:$E$163,4,FALSE)</f>
        <v>CREMERIE</v>
      </c>
      <c r="G2126" s="23">
        <v>44924</v>
      </c>
      <c r="H2126" s="9">
        <v>836</v>
      </c>
      <c r="I2126" s="25">
        <f>IFERROR(VLOOKUP(A2126,Réception!$A$2:$G$2159,7,FALSE),"0")</f>
        <v>836</v>
      </c>
      <c r="J2126">
        <f t="shared" si="66"/>
        <v>1</v>
      </c>
      <c r="K2126" s="31">
        <f t="shared" si="67"/>
        <v>1</v>
      </c>
    </row>
    <row r="2127" spans="1:11" ht="12" customHeight="1" x14ac:dyDescent="0.2">
      <c r="A2127" t="s">
        <v>1932</v>
      </c>
      <c r="B2127" s="17">
        <v>44916</v>
      </c>
      <c r="C2127" s="6" t="s">
        <v>175</v>
      </c>
      <c r="D2127" s="7">
        <v>143490804</v>
      </c>
      <c r="E2127" s="3">
        <v>5540246190743</v>
      </c>
      <c r="F2127" s="3" t="str">
        <f>VLOOKUP(E2127,'Catégorie des articles'!$A$2:$E$163,4,FALSE)</f>
        <v>CREMERIE</v>
      </c>
      <c r="G2127" s="22">
        <v>44924</v>
      </c>
      <c r="H2127" s="7">
        <v>557</v>
      </c>
      <c r="I2127" s="25">
        <f>IFERROR(VLOOKUP(A2127,Réception!$A$2:$G$2159,7,FALSE),"0")</f>
        <v>557</v>
      </c>
      <c r="J2127">
        <f t="shared" si="66"/>
        <v>1</v>
      </c>
      <c r="K2127" s="31">
        <f t="shared" si="67"/>
        <v>1</v>
      </c>
    </row>
    <row r="2128" spans="1:11" ht="12" customHeight="1" x14ac:dyDescent="0.2">
      <c r="A2128" t="s">
        <v>2497</v>
      </c>
      <c r="B2128" s="17">
        <v>44916</v>
      </c>
      <c r="C2128" s="6" t="s">
        <v>176</v>
      </c>
      <c r="D2128" s="7">
        <v>143490806</v>
      </c>
      <c r="E2128" s="3">
        <v>5540246194632</v>
      </c>
      <c r="F2128" s="3" t="str">
        <f>VLOOKUP(E2128,'Catégorie des articles'!$A$2:$E$163,4,FALSE)</f>
        <v>BOULANGERIE</v>
      </c>
      <c r="G2128" s="22">
        <v>44935</v>
      </c>
      <c r="H2128" s="7">
        <v>1671</v>
      </c>
      <c r="I2128" s="25">
        <f>IFERROR(VLOOKUP(A2128,Réception!$A$2:$G$2159,7,FALSE),"0")</f>
        <v>729</v>
      </c>
      <c r="J2128">
        <f t="shared" si="66"/>
        <v>0.43626570915619389</v>
      </c>
      <c r="K2128" s="31">
        <f t="shared" si="67"/>
        <v>0.43626570915619389</v>
      </c>
    </row>
    <row r="2129" spans="1:11" ht="12" customHeight="1" x14ac:dyDescent="0.2">
      <c r="A2129" t="s">
        <v>2498</v>
      </c>
      <c r="B2129" s="18">
        <v>44916</v>
      </c>
      <c r="C2129" s="6" t="s">
        <v>176</v>
      </c>
      <c r="D2129" s="9">
        <v>143490806</v>
      </c>
      <c r="E2129" s="3">
        <v>5540246195250</v>
      </c>
      <c r="F2129" s="3" t="str">
        <f>VLOOKUP(E2129,'Catégorie des articles'!$A$2:$E$163,4,FALSE)</f>
        <v>BOULANGERIE</v>
      </c>
      <c r="G2129" s="23">
        <v>44935</v>
      </c>
      <c r="H2129" s="9">
        <v>168</v>
      </c>
      <c r="I2129" s="25">
        <f>IFERROR(VLOOKUP(A2129,Réception!$A$2:$G$2159,7,FALSE),"0")</f>
        <v>151</v>
      </c>
      <c r="J2129">
        <f t="shared" si="66"/>
        <v>0.89880952380952384</v>
      </c>
      <c r="K2129" s="31">
        <f t="shared" si="67"/>
        <v>0.89880952380952384</v>
      </c>
    </row>
    <row r="2130" spans="1:11" ht="12" customHeight="1" x14ac:dyDescent="0.2">
      <c r="A2130" t="s">
        <v>2499</v>
      </c>
      <c r="B2130" s="17">
        <v>44916</v>
      </c>
      <c r="C2130" s="6" t="s">
        <v>176</v>
      </c>
      <c r="D2130" s="7">
        <v>143490806</v>
      </c>
      <c r="E2130" s="3">
        <v>5540246196046</v>
      </c>
      <c r="F2130" s="3" t="str">
        <f>VLOOKUP(E2130,'Catégorie des articles'!$A$2:$E$163,4,FALSE)</f>
        <v>BOULANGERIE</v>
      </c>
      <c r="G2130" s="22">
        <v>44935</v>
      </c>
      <c r="H2130" s="7">
        <v>84</v>
      </c>
      <c r="I2130" s="25">
        <f>IFERROR(VLOOKUP(A2130,Réception!$A$2:$G$2159,7,FALSE),"0")</f>
        <v>84</v>
      </c>
      <c r="J2130">
        <f t="shared" si="66"/>
        <v>1</v>
      </c>
      <c r="K2130" s="31">
        <f t="shared" si="67"/>
        <v>1</v>
      </c>
    </row>
    <row r="2131" spans="1:11" ht="12" customHeight="1" x14ac:dyDescent="0.2">
      <c r="A2131" t="s">
        <v>2500</v>
      </c>
      <c r="B2131" s="18">
        <v>44916</v>
      </c>
      <c r="C2131" s="6" t="s">
        <v>176</v>
      </c>
      <c r="D2131" s="9">
        <v>143490807</v>
      </c>
      <c r="E2131" s="3">
        <v>5540246177133</v>
      </c>
      <c r="F2131" s="3" t="str">
        <f>VLOOKUP(E2131,'Catégorie des articles'!$A$2:$E$163,4,FALSE)</f>
        <v>MIX LEGUMES</v>
      </c>
      <c r="G2131" s="23">
        <v>44938</v>
      </c>
      <c r="H2131" s="9">
        <v>5568</v>
      </c>
      <c r="I2131" s="25">
        <f>IFERROR(VLOOKUP(A2131,Réception!$A$2:$G$2159,7,FALSE),"0")</f>
        <v>5568</v>
      </c>
      <c r="J2131">
        <f t="shared" si="66"/>
        <v>1</v>
      </c>
      <c r="K2131" s="31">
        <f t="shared" si="67"/>
        <v>1</v>
      </c>
    </row>
    <row r="2132" spans="1:11" ht="12" customHeight="1" x14ac:dyDescent="0.2">
      <c r="A2132" t="s">
        <v>2501</v>
      </c>
      <c r="B2132" s="17">
        <v>44916</v>
      </c>
      <c r="C2132" s="6" t="s">
        <v>176</v>
      </c>
      <c r="D2132" s="7">
        <v>143490807</v>
      </c>
      <c r="E2132" s="3">
        <v>5540246192148</v>
      </c>
      <c r="F2132" s="3" t="str">
        <f>VLOOKUP(E2132,'Catégorie des articles'!$A$2:$E$163,4,FALSE)</f>
        <v>MIX LEGUMES</v>
      </c>
      <c r="G2132" s="22">
        <v>44938</v>
      </c>
      <c r="H2132" s="7">
        <v>23664</v>
      </c>
      <c r="I2132" s="25">
        <f>IFERROR(VLOOKUP(A2132,Réception!$A$2:$G$2159,7,FALSE),"0")</f>
        <v>23664</v>
      </c>
      <c r="J2132">
        <f t="shared" si="66"/>
        <v>1</v>
      </c>
      <c r="K2132" s="31">
        <f t="shared" si="67"/>
        <v>1</v>
      </c>
    </row>
    <row r="2133" spans="1:11" ht="12" customHeight="1" x14ac:dyDescent="0.2">
      <c r="A2133" t="s">
        <v>2502</v>
      </c>
      <c r="B2133" s="18">
        <v>44916</v>
      </c>
      <c r="C2133" s="6" t="s">
        <v>176</v>
      </c>
      <c r="D2133" s="9">
        <v>143490807</v>
      </c>
      <c r="E2133" s="3">
        <v>5540246192518</v>
      </c>
      <c r="F2133" s="3" t="str">
        <f>VLOOKUP(E2133,'Catégorie des articles'!$A$2:$E$163,4,FALSE)</f>
        <v>MIX LEGUMES</v>
      </c>
      <c r="G2133" s="23">
        <v>44938</v>
      </c>
      <c r="H2133" s="9">
        <v>3132</v>
      </c>
      <c r="I2133" s="25">
        <f>IFERROR(VLOOKUP(A2133,Réception!$A$2:$G$2159,7,FALSE),"0")</f>
        <v>3132</v>
      </c>
      <c r="J2133">
        <f t="shared" si="66"/>
        <v>1</v>
      </c>
      <c r="K2133" s="31">
        <f t="shared" si="67"/>
        <v>1</v>
      </c>
    </row>
    <row r="2134" spans="1:11" ht="12" customHeight="1" x14ac:dyDescent="0.2">
      <c r="A2134" t="s">
        <v>2503</v>
      </c>
      <c r="B2134" s="18">
        <v>44916</v>
      </c>
      <c r="C2134" s="6" t="s">
        <v>176</v>
      </c>
      <c r="D2134" s="9">
        <v>143490813</v>
      </c>
      <c r="E2134" s="3">
        <v>5540246173492</v>
      </c>
      <c r="F2134" s="3" t="str">
        <f>VLOOKUP(E2134,'Catégorie des articles'!$A$2:$E$163,4,FALSE)</f>
        <v>VOLAILLE</v>
      </c>
      <c r="G2134" s="23">
        <v>44931</v>
      </c>
      <c r="H2134" s="9">
        <v>8967</v>
      </c>
      <c r="I2134" s="25">
        <f>IFERROR(VLOOKUP(A2134,Réception!$A$2:$G$2159,7,FALSE),"0")</f>
        <v>8967</v>
      </c>
      <c r="J2134">
        <f t="shared" si="66"/>
        <v>1</v>
      </c>
      <c r="K2134" s="31">
        <f t="shared" si="67"/>
        <v>1</v>
      </c>
    </row>
    <row r="2135" spans="1:11" ht="12" customHeight="1" x14ac:dyDescent="0.2">
      <c r="A2135" t="s">
        <v>1933</v>
      </c>
      <c r="B2135" s="18">
        <v>44916</v>
      </c>
      <c r="C2135" s="6" t="s">
        <v>175</v>
      </c>
      <c r="D2135" s="9">
        <v>143490814</v>
      </c>
      <c r="E2135" s="3">
        <v>5540246196046</v>
      </c>
      <c r="F2135" s="3" t="str">
        <f>VLOOKUP(E2135,'Catégorie des articles'!$A$2:$E$163,4,FALSE)</f>
        <v>BOULANGERIE</v>
      </c>
      <c r="G2135" s="23">
        <v>44917</v>
      </c>
      <c r="H2135" s="9">
        <v>335</v>
      </c>
      <c r="I2135" s="25">
        <f>IFERROR(VLOOKUP(A2135,Réception!$A$2:$G$2159,7,FALSE),"0")</f>
        <v>335</v>
      </c>
      <c r="J2135">
        <f t="shared" si="66"/>
        <v>1</v>
      </c>
      <c r="K2135" s="31">
        <f t="shared" si="67"/>
        <v>1</v>
      </c>
    </row>
    <row r="2136" spans="1:11" ht="12" customHeight="1" x14ac:dyDescent="0.2">
      <c r="A2136" t="s">
        <v>2504</v>
      </c>
      <c r="B2136" s="17">
        <v>44916</v>
      </c>
      <c r="C2136" s="6" t="s">
        <v>176</v>
      </c>
      <c r="D2136" s="7">
        <v>143490821</v>
      </c>
      <c r="E2136" s="3">
        <v>5540246181061</v>
      </c>
      <c r="F2136" s="3" t="str">
        <f>VLOOKUP(E2136,'Catégorie des articles'!$A$2:$E$163,4,FALSE)</f>
        <v>VOLAILLE</v>
      </c>
      <c r="G2136" s="22">
        <v>44930</v>
      </c>
      <c r="H2136" s="7">
        <v>6615</v>
      </c>
      <c r="I2136" s="25">
        <f>IFERROR(VLOOKUP(A2136,Réception!$A$2:$G$2159,7,FALSE),"0")</f>
        <v>2849</v>
      </c>
      <c r="J2136">
        <f t="shared" si="66"/>
        <v>0.43068783068783068</v>
      </c>
      <c r="K2136" s="31">
        <f t="shared" si="67"/>
        <v>0.43068783068783068</v>
      </c>
    </row>
    <row r="2137" spans="1:11" ht="12" customHeight="1" x14ac:dyDescent="0.2">
      <c r="A2137" t="s">
        <v>2505</v>
      </c>
      <c r="B2137" s="18">
        <v>44916</v>
      </c>
      <c r="C2137" s="6" t="s">
        <v>176</v>
      </c>
      <c r="D2137" s="9">
        <v>143490821</v>
      </c>
      <c r="E2137" s="3">
        <v>5540246185278</v>
      </c>
      <c r="F2137" s="3" t="str">
        <f>VLOOKUP(E2137,'Catégorie des articles'!$A$2:$E$163,4,FALSE)</f>
        <v>VOLAILLE</v>
      </c>
      <c r="G2137" s="23">
        <v>44930</v>
      </c>
      <c r="H2137" s="9">
        <v>3358</v>
      </c>
      <c r="I2137" s="25">
        <f>IFERROR(VLOOKUP(A2137,Réception!$A$2:$G$2159,7,FALSE),"0")</f>
        <v>3358</v>
      </c>
      <c r="J2137">
        <f t="shared" si="66"/>
        <v>1</v>
      </c>
      <c r="K2137" s="31">
        <f t="shared" si="67"/>
        <v>1</v>
      </c>
    </row>
    <row r="2138" spans="1:11" ht="12" customHeight="1" x14ac:dyDescent="0.2">
      <c r="A2138" t="s">
        <v>1934</v>
      </c>
      <c r="B2138" s="18">
        <v>44917</v>
      </c>
      <c r="C2138" s="6" t="s">
        <v>175</v>
      </c>
      <c r="D2138" s="9">
        <v>143490829</v>
      </c>
      <c r="E2138" s="3">
        <v>5540246176699</v>
      </c>
      <c r="F2138" s="3" t="str">
        <f>VLOOKUP(E2138,'Catégorie des articles'!$A$2:$E$163,4,FALSE)</f>
        <v>CREMERIE</v>
      </c>
      <c r="G2138" s="23">
        <v>44921</v>
      </c>
      <c r="H2138" s="9">
        <v>6264</v>
      </c>
      <c r="I2138" s="25">
        <f>IFERROR(VLOOKUP(A2138,Réception!$A$2:$G$2159,7,FALSE),"0")</f>
        <v>6264</v>
      </c>
      <c r="J2138">
        <f t="shared" si="66"/>
        <v>1</v>
      </c>
      <c r="K2138" s="31">
        <f t="shared" si="67"/>
        <v>1</v>
      </c>
    </row>
    <row r="2139" spans="1:11" ht="12" customHeight="1" x14ac:dyDescent="0.2">
      <c r="A2139" t="s">
        <v>1935</v>
      </c>
      <c r="B2139" s="17">
        <v>44917</v>
      </c>
      <c r="C2139" s="6" t="s">
        <v>175</v>
      </c>
      <c r="D2139" s="7">
        <v>143490830</v>
      </c>
      <c r="E2139" s="3">
        <v>5540246176295</v>
      </c>
      <c r="F2139" s="3" t="str">
        <f>VLOOKUP(E2139,'Catégorie des articles'!$A$2:$E$163,4,FALSE)</f>
        <v>CREMERIE</v>
      </c>
      <c r="G2139" s="22">
        <v>44921</v>
      </c>
      <c r="H2139" s="7">
        <v>7424</v>
      </c>
      <c r="I2139" s="25">
        <f>IFERROR(VLOOKUP(A2139,Réception!$A$2:$G$2159,7,FALSE),"0")</f>
        <v>7424</v>
      </c>
      <c r="J2139">
        <f t="shared" si="66"/>
        <v>1</v>
      </c>
      <c r="K2139" s="31">
        <f t="shared" si="67"/>
        <v>1</v>
      </c>
    </row>
    <row r="2140" spans="1:11" ht="12" customHeight="1" x14ac:dyDescent="0.2">
      <c r="A2140" t="s">
        <v>1936</v>
      </c>
      <c r="B2140" s="18">
        <v>44917</v>
      </c>
      <c r="C2140" s="6" t="s">
        <v>175</v>
      </c>
      <c r="D2140" s="9">
        <v>143490830</v>
      </c>
      <c r="E2140" s="3">
        <v>5540246187987</v>
      </c>
      <c r="F2140" s="3" t="str">
        <f>VLOOKUP(E2140,'Catégorie des articles'!$A$2:$E$163,4,FALSE)</f>
        <v>CREMERIE</v>
      </c>
      <c r="G2140" s="23">
        <v>44921</v>
      </c>
      <c r="H2140" s="9">
        <v>3341</v>
      </c>
      <c r="I2140" s="25">
        <f>IFERROR(VLOOKUP(A2140,Réception!$A$2:$G$2159,7,FALSE),"0")</f>
        <v>3341</v>
      </c>
      <c r="J2140">
        <f t="shared" si="66"/>
        <v>1</v>
      </c>
      <c r="K2140" s="31">
        <f t="shared" si="67"/>
        <v>1</v>
      </c>
    </row>
    <row r="2141" spans="1:11" ht="12" customHeight="1" x14ac:dyDescent="0.2">
      <c r="A2141" t="s">
        <v>2506</v>
      </c>
      <c r="B2141" s="18">
        <v>44917</v>
      </c>
      <c r="C2141" s="6" t="s">
        <v>176</v>
      </c>
      <c r="D2141" s="9">
        <v>143490837</v>
      </c>
      <c r="E2141" s="3">
        <v>5540246194632</v>
      </c>
      <c r="F2141" s="3" t="str">
        <f>VLOOKUP(E2141,'Catégorie des articles'!$A$2:$E$163,4,FALSE)</f>
        <v>BOULANGERIE</v>
      </c>
      <c r="G2141" s="23">
        <v>44938</v>
      </c>
      <c r="H2141" s="9">
        <v>1420</v>
      </c>
      <c r="I2141" s="25">
        <f>IFERROR(VLOOKUP(A2141,Réception!$A$2:$G$2159,7,FALSE),"0")</f>
        <v>1381</v>
      </c>
      <c r="J2141">
        <f t="shared" si="66"/>
        <v>0.97253521126760567</v>
      </c>
      <c r="K2141" s="31">
        <f t="shared" si="67"/>
        <v>0.97253521126760567</v>
      </c>
    </row>
    <row r="2142" spans="1:11" ht="12" customHeight="1" x14ac:dyDescent="0.2">
      <c r="A2142" t="s">
        <v>1937</v>
      </c>
      <c r="B2142" s="17">
        <v>44920</v>
      </c>
      <c r="C2142" s="6" t="s">
        <v>175</v>
      </c>
      <c r="D2142" s="7">
        <v>143500850</v>
      </c>
      <c r="E2142" s="3">
        <v>5540246174174</v>
      </c>
      <c r="F2142" s="3" t="str">
        <f>VLOOKUP(E2142,'Catégorie des articles'!$A$2:$E$163,4,FALSE)</f>
        <v>CREMERIE</v>
      </c>
      <c r="G2142" s="22">
        <v>44922</v>
      </c>
      <c r="H2142" s="7">
        <v>696</v>
      </c>
      <c r="I2142" s="25">
        <f>IFERROR(VLOOKUP(A2142,Réception!$A$2:$G$2159,7,FALSE),"0")</f>
        <v>696</v>
      </c>
      <c r="J2142">
        <f t="shared" si="66"/>
        <v>1</v>
      </c>
      <c r="K2142" s="31">
        <f t="shared" si="67"/>
        <v>1</v>
      </c>
    </row>
    <row r="2143" spans="1:11" ht="12" customHeight="1" x14ac:dyDescent="0.2">
      <c r="A2143" t="s">
        <v>1938</v>
      </c>
      <c r="B2143" s="17">
        <v>44920</v>
      </c>
      <c r="C2143" s="6" t="s">
        <v>175</v>
      </c>
      <c r="D2143" s="7">
        <v>143500851</v>
      </c>
      <c r="E2143" s="3">
        <v>5540246187987</v>
      </c>
      <c r="F2143" s="3" t="str">
        <f>VLOOKUP(E2143,'Catégorie des articles'!$A$2:$E$163,4,FALSE)</f>
        <v>CREMERIE</v>
      </c>
      <c r="G2143" s="22">
        <v>44922</v>
      </c>
      <c r="H2143" s="7">
        <v>2228</v>
      </c>
      <c r="I2143" s="25">
        <f>IFERROR(VLOOKUP(A2143,Réception!$A$2:$G$2159,7,FALSE),"0")</f>
        <v>2228</v>
      </c>
      <c r="J2143">
        <f t="shared" si="66"/>
        <v>1</v>
      </c>
      <c r="K2143" s="31">
        <f t="shared" si="67"/>
        <v>1</v>
      </c>
    </row>
    <row r="2144" spans="1:11" ht="12" customHeight="1" x14ac:dyDescent="0.2">
      <c r="A2144" t="s">
        <v>2701</v>
      </c>
      <c r="B2144" s="18">
        <v>44920</v>
      </c>
      <c r="C2144" s="6" t="s">
        <v>176</v>
      </c>
      <c r="D2144" s="9">
        <v>143500860</v>
      </c>
      <c r="E2144" s="3">
        <v>5540246173472</v>
      </c>
      <c r="F2144" s="3" t="str">
        <f>VLOOKUP(E2144,'Catégorie des articles'!$A$2:$E$163,4,FALSE)</f>
        <v>CREMERIE</v>
      </c>
      <c r="G2144" s="23">
        <v>44928</v>
      </c>
      <c r="H2144" s="9">
        <v>279</v>
      </c>
      <c r="I2144" s="25" t="str">
        <f>IFERROR(VLOOKUP(A2144,Réception!$A$2:$G$2159,7,FALSE),"0")</f>
        <v>0</v>
      </c>
      <c r="J2144">
        <f t="shared" si="66"/>
        <v>0</v>
      </c>
      <c r="K2144" s="31">
        <f t="shared" si="67"/>
        <v>0</v>
      </c>
    </row>
    <row r="2145" spans="1:11" ht="12" customHeight="1" x14ac:dyDescent="0.2">
      <c r="A2145" t="s">
        <v>2702</v>
      </c>
      <c r="B2145" s="17">
        <v>44920</v>
      </c>
      <c r="C2145" s="6" t="s">
        <v>176</v>
      </c>
      <c r="D2145" s="7">
        <v>143500860</v>
      </c>
      <c r="E2145" s="3">
        <v>5540246175049</v>
      </c>
      <c r="F2145" s="3" t="str">
        <f>VLOOKUP(E2145,'Catégorie des articles'!$A$2:$E$163,4,FALSE)</f>
        <v>CREMERIE</v>
      </c>
      <c r="G2145" s="22">
        <v>44928</v>
      </c>
      <c r="H2145" s="7">
        <v>557</v>
      </c>
      <c r="I2145" s="25" t="str">
        <f>IFERROR(VLOOKUP(A2145,Réception!$A$2:$G$2159,7,FALSE),"0")</f>
        <v>0</v>
      </c>
      <c r="J2145">
        <f t="shared" si="66"/>
        <v>0</v>
      </c>
      <c r="K2145" s="31">
        <f t="shared" si="67"/>
        <v>0</v>
      </c>
    </row>
    <row r="2146" spans="1:11" ht="12" customHeight="1" x14ac:dyDescent="0.2">
      <c r="A2146" t="s">
        <v>2703</v>
      </c>
      <c r="B2146" s="18">
        <v>44920</v>
      </c>
      <c r="C2146" s="6" t="s">
        <v>176</v>
      </c>
      <c r="D2146" s="9">
        <v>143500860</v>
      </c>
      <c r="E2146" s="3">
        <v>5540246175050</v>
      </c>
      <c r="F2146" s="3" t="str">
        <f>VLOOKUP(E2146,'Catégorie des articles'!$A$2:$E$163,4,FALSE)</f>
        <v>CREMERIE</v>
      </c>
      <c r="G2146" s="23">
        <v>44928</v>
      </c>
      <c r="H2146" s="9">
        <v>1114</v>
      </c>
      <c r="I2146" s="25" t="str">
        <f>IFERROR(VLOOKUP(A2146,Réception!$A$2:$G$2159,7,FALSE),"0")</f>
        <v>0</v>
      </c>
      <c r="J2146">
        <f t="shared" si="66"/>
        <v>0</v>
      </c>
      <c r="K2146" s="31">
        <f t="shared" si="67"/>
        <v>0</v>
      </c>
    </row>
    <row r="2147" spans="1:11" ht="12" customHeight="1" x14ac:dyDescent="0.2">
      <c r="A2147" t="s">
        <v>2507</v>
      </c>
      <c r="B2147" s="17">
        <v>44920</v>
      </c>
      <c r="C2147" s="6" t="s">
        <v>176</v>
      </c>
      <c r="D2147" s="7">
        <v>143500865</v>
      </c>
      <c r="E2147" s="3">
        <v>5540246194632</v>
      </c>
      <c r="F2147" s="3" t="str">
        <f>VLOOKUP(E2147,'Catégorie des articles'!$A$2:$E$163,4,FALSE)</f>
        <v>BOULANGERIE</v>
      </c>
      <c r="G2147" s="22">
        <v>44942</v>
      </c>
      <c r="H2147" s="7">
        <v>919</v>
      </c>
      <c r="I2147" s="25">
        <f>IFERROR(VLOOKUP(A2147,Réception!$A$2:$G$2159,7,FALSE),"0")</f>
        <v>669</v>
      </c>
      <c r="J2147">
        <f t="shared" si="66"/>
        <v>0.72796517954298146</v>
      </c>
      <c r="K2147" s="31">
        <f t="shared" si="67"/>
        <v>0.72796517954298146</v>
      </c>
    </row>
    <row r="2148" spans="1:11" ht="12" customHeight="1" x14ac:dyDescent="0.2">
      <c r="A2148" t="s">
        <v>2508</v>
      </c>
      <c r="B2148" s="18">
        <v>44920</v>
      </c>
      <c r="C2148" s="6" t="s">
        <v>176</v>
      </c>
      <c r="D2148" s="9">
        <v>143500865</v>
      </c>
      <c r="E2148" s="3">
        <v>5540246195250</v>
      </c>
      <c r="F2148" s="3" t="str">
        <f>VLOOKUP(E2148,'Catégorie des articles'!$A$2:$E$163,4,FALSE)</f>
        <v>BOULANGERIE</v>
      </c>
      <c r="G2148" s="23">
        <v>44942</v>
      </c>
      <c r="H2148" s="9">
        <v>168</v>
      </c>
      <c r="I2148" s="25">
        <f>IFERROR(VLOOKUP(A2148,Réception!$A$2:$G$2159,7,FALSE),"0")</f>
        <v>168</v>
      </c>
      <c r="J2148">
        <f t="shared" si="66"/>
        <v>1</v>
      </c>
      <c r="K2148" s="31">
        <f t="shared" si="67"/>
        <v>1</v>
      </c>
    </row>
    <row r="2149" spans="1:11" ht="12" customHeight="1" x14ac:dyDescent="0.2">
      <c r="A2149" t="s">
        <v>2509</v>
      </c>
      <c r="B2149" s="17">
        <v>44920</v>
      </c>
      <c r="C2149" s="6" t="s">
        <v>176</v>
      </c>
      <c r="D2149" s="7">
        <v>143500866</v>
      </c>
      <c r="E2149" s="3">
        <v>5540246182684</v>
      </c>
      <c r="F2149" s="3" t="str">
        <f>VLOOKUP(E2149,'Catégorie des articles'!$A$2:$E$163,4,FALSE)</f>
        <v>BOULANGERIE</v>
      </c>
      <c r="G2149" s="22">
        <v>44942</v>
      </c>
      <c r="H2149" s="7">
        <v>372</v>
      </c>
      <c r="I2149" s="25">
        <f>IFERROR(VLOOKUP(A2149,Réception!$A$2:$G$2159,7,FALSE),"0")</f>
        <v>372</v>
      </c>
      <c r="J2149">
        <f t="shared" si="66"/>
        <v>1</v>
      </c>
      <c r="K2149" s="31">
        <f t="shared" si="67"/>
        <v>1</v>
      </c>
    </row>
    <row r="2150" spans="1:11" ht="12" customHeight="1" x14ac:dyDescent="0.2">
      <c r="A2150" t="s">
        <v>2510</v>
      </c>
      <c r="B2150" s="17">
        <v>44920</v>
      </c>
      <c r="C2150" s="6" t="s">
        <v>176</v>
      </c>
      <c r="D2150" s="7">
        <v>143500866</v>
      </c>
      <c r="E2150" s="3">
        <v>5540246194467</v>
      </c>
      <c r="F2150" s="3" t="str">
        <f>VLOOKUP(E2150,'Catégorie des articles'!$A$2:$E$163,4,FALSE)</f>
        <v>BOULANGERIE</v>
      </c>
      <c r="G2150" s="22">
        <v>44942</v>
      </c>
      <c r="H2150" s="7">
        <v>14255</v>
      </c>
      <c r="I2150" s="25">
        <f>IFERROR(VLOOKUP(A2150,Réception!$A$2:$G$2159,7,FALSE),"0")</f>
        <v>14255</v>
      </c>
      <c r="J2150">
        <f t="shared" si="66"/>
        <v>1</v>
      </c>
      <c r="K2150" s="31">
        <f t="shared" si="67"/>
        <v>1</v>
      </c>
    </row>
    <row r="2151" spans="1:11" ht="12" customHeight="1" x14ac:dyDescent="0.2">
      <c r="A2151" t="s">
        <v>2511</v>
      </c>
      <c r="B2151" s="17">
        <v>44920</v>
      </c>
      <c r="C2151" s="6" t="s">
        <v>176</v>
      </c>
      <c r="D2151" s="7">
        <v>143500873</v>
      </c>
      <c r="E2151" s="3">
        <v>5540246173906</v>
      </c>
      <c r="F2151" s="3" t="str">
        <f>VLOOKUP(E2151,'Catégorie des articles'!$A$2:$E$163,4,FALSE)</f>
        <v>VOLAILLE</v>
      </c>
      <c r="G2151" s="22">
        <v>44935</v>
      </c>
      <c r="H2151" s="7">
        <v>4900</v>
      </c>
      <c r="I2151" s="25">
        <f>IFERROR(VLOOKUP(A2151,Réception!$A$2:$G$2159,7,FALSE),"0")</f>
        <v>4900</v>
      </c>
      <c r="J2151">
        <f t="shared" si="66"/>
        <v>1</v>
      </c>
      <c r="K2151" s="31">
        <f t="shared" si="67"/>
        <v>1</v>
      </c>
    </row>
    <row r="2152" spans="1:11" ht="12" customHeight="1" x14ac:dyDescent="0.2">
      <c r="A2152" t="s">
        <v>2512</v>
      </c>
      <c r="B2152" s="18">
        <v>44920</v>
      </c>
      <c r="C2152" s="6" t="s">
        <v>176</v>
      </c>
      <c r="D2152" s="9">
        <v>143500873</v>
      </c>
      <c r="E2152" s="3">
        <v>5540246181016</v>
      </c>
      <c r="F2152" s="3" t="str">
        <f>VLOOKUP(E2152,'Catégorie des articles'!$A$2:$E$163,4,FALSE)</f>
        <v>VOLAILLE</v>
      </c>
      <c r="G2152" s="23">
        <v>44935</v>
      </c>
      <c r="H2152" s="9">
        <v>10691</v>
      </c>
      <c r="I2152" s="25">
        <f>IFERROR(VLOOKUP(A2152,Réception!$A$2:$G$2159,7,FALSE),"0")</f>
        <v>10691</v>
      </c>
      <c r="J2152">
        <f t="shared" si="66"/>
        <v>1</v>
      </c>
      <c r="K2152" s="31">
        <f t="shared" si="67"/>
        <v>1</v>
      </c>
    </row>
    <row r="2153" spans="1:11" ht="12" customHeight="1" x14ac:dyDescent="0.2">
      <c r="A2153" t="s">
        <v>2513</v>
      </c>
      <c r="B2153" s="17">
        <v>44920</v>
      </c>
      <c r="C2153" s="6" t="s">
        <v>176</v>
      </c>
      <c r="D2153" s="7">
        <v>143500874</v>
      </c>
      <c r="E2153" s="3">
        <v>5540246183130</v>
      </c>
      <c r="F2153" s="3" t="str">
        <f>VLOOKUP(E2153,'Catégorie des articles'!$A$2:$E$163,4,FALSE)</f>
        <v>MIX LEGUMES</v>
      </c>
      <c r="G2153" s="22">
        <v>44943</v>
      </c>
      <c r="H2153" s="7">
        <v>1128</v>
      </c>
      <c r="I2153" s="25">
        <f>IFERROR(VLOOKUP(A2153,Réception!$A$2:$G$2159,7,FALSE),"0")</f>
        <v>1128</v>
      </c>
      <c r="J2153">
        <f t="shared" si="66"/>
        <v>1</v>
      </c>
      <c r="K2153" s="31">
        <f t="shared" si="67"/>
        <v>1</v>
      </c>
    </row>
    <row r="2154" spans="1:11" ht="12" customHeight="1" x14ac:dyDescent="0.2">
      <c r="A2154" t="s">
        <v>2514</v>
      </c>
      <c r="B2154" s="18">
        <v>44920</v>
      </c>
      <c r="C2154" s="6" t="s">
        <v>176</v>
      </c>
      <c r="D2154" s="9">
        <v>143500874</v>
      </c>
      <c r="E2154" s="3">
        <v>5540246183455</v>
      </c>
      <c r="F2154" s="3" t="str">
        <f>VLOOKUP(E2154,'Catégorie des articles'!$A$2:$E$163,4,FALSE)</f>
        <v>MIX LEGUMES</v>
      </c>
      <c r="G2154" s="23">
        <v>44943</v>
      </c>
      <c r="H2154" s="9">
        <v>1044</v>
      </c>
      <c r="I2154" s="25">
        <f>IFERROR(VLOOKUP(A2154,Réception!$A$2:$G$2159,7,FALSE),"0")</f>
        <v>1044</v>
      </c>
      <c r="J2154">
        <f t="shared" si="66"/>
        <v>1</v>
      </c>
      <c r="K2154" s="31">
        <f t="shared" si="67"/>
        <v>1</v>
      </c>
    </row>
    <row r="2155" spans="1:11" ht="12" customHeight="1" x14ac:dyDescent="0.2">
      <c r="A2155" t="s">
        <v>2515</v>
      </c>
      <c r="B2155" s="17">
        <v>44920</v>
      </c>
      <c r="C2155" s="6" t="s">
        <v>176</v>
      </c>
      <c r="D2155" s="7">
        <v>143500874</v>
      </c>
      <c r="E2155" s="3">
        <v>5540246183538</v>
      </c>
      <c r="F2155" s="3" t="str">
        <f>VLOOKUP(E2155,'Catégorie des articles'!$A$2:$E$163,4,FALSE)</f>
        <v>MIX LEGUMES</v>
      </c>
      <c r="G2155" s="22">
        <v>44943</v>
      </c>
      <c r="H2155" s="7">
        <v>919</v>
      </c>
      <c r="I2155" s="25">
        <f>IFERROR(VLOOKUP(A2155,Réception!$A$2:$G$2159,7,FALSE),"0")</f>
        <v>919</v>
      </c>
      <c r="J2155">
        <f t="shared" si="66"/>
        <v>1</v>
      </c>
      <c r="K2155" s="31">
        <f t="shared" si="67"/>
        <v>1</v>
      </c>
    </row>
    <row r="2156" spans="1:11" ht="12" customHeight="1" x14ac:dyDescent="0.2">
      <c r="A2156" t="s">
        <v>2516</v>
      </c>
      <c r="B2156" s="17">
        <v>44920</v>
      </c>
      <c r="C2156" s="6" t="s">
        <v>176</v>
      </c>
      <c r="D2156" s="7">
        <v>143500876</v>
      </c>
      <c r="E2156" s="3">
        <v>5540246183587</v>
      </c>
      <c r="F2156" s="3" t="str">
        <f>VLOOKUP(E2156,'Catégorie des articles'!$A$2:$E$163,4,FALSE)</f>
        <v>MIX LEGUMES</v>
      </c>
      <c r="G2156" s="22">
        <v>44944</v>
      </c>
      <c r="H2156" s="7">
        <v>502</v>
      </c>
      <c r="I2156" s="25">
        <f>IFERROR(VLOOKUP(A2156,Réception!$A$2:$G$2159,7,FALSE),"0")</f>
        <v>502</v>
      </c>
      <c r="J2156">
        <f t="shared" si="66"/>
        <v>1</v>
      </c>
      <c r="K2156" s="31">
        <f t="shared" si="67"/>
        <v>1</v>
      </c>
    </row>
    <row r="2157" spans="1:11" ht="12" customHeight="1" x14ac:dyDescent="0.2">
      <c r="A2157" t="s">
        <v>2517</v>
      </c>
      <c r="B2157" s="18">
        <v>44920</v>
      </c>
      <c r="C2157" s="6" t="s">
        <v>176</v>
      </c>
      <c r="D2157" s="9">
        <v>143500876</v>
      </c>
      <c r="E2157" s="3">
        <v>5540246183589</v>
      </c>
      <c r="F2157" s="3" t="str">
        <f>VLOOKUP(E2157,'Catégorie des articles'!$A$2:$E$163,4,FALSE)</f>
        <v>MIX LEGUMES</v>
      </c>
      <c r="G2157" s="23">
        <v>44944</v>
      </c>
      <c r="H2157" s="9">
        <v>1300</v>
      </c>
      <c r="I2157" s="25">
        <f>IFERROR(VLOOKUP(A2157,Réception!$A$2:$G$2159,7,FALSE),"0")</f>
        <v>1300</v>
      </c>
      <c r="J2157">
        <f t="shared" si="66"/>
        <v>1</v>
      </c>
      <c r="K2157" s="31">
        <f t="shared" si="67"/>
        <v>1</v>
      </c>
    </row>
    <row r="2158" spans="1:11" ht="12" customHeight="1" x14ac:dyDescent="0.2">
      <c r="A2158" t="s">
        <v>2518</v>
      </c>
      <c r="B2158" s="17">
        <v>44920</v>
      </c>
      <c r="C2158" s="6" t="s">
        <v>176</v>
      </c>
      <c r="D2158" s="7">
        <v>143500876</v>
      </c>
      <c r="E2158" s="3">
        <v>5540246186352</v>
      </c>
      <c r="F2158" s="3" t="str">
        <f>VLOOKUP(E2158,'Catégorie des articles'!$A$2:$E$163,4,FALSE)</f>
        <v>MIX LEGUMES</v>
      </c>
      <c r="G2158" s="22">
        <v>44944</v>
      </c>
      <c r="H2158" s="7">
        <v>940</v>
      </c>
      <c r="I2158" s="25">
        <f>IFERROR(VLOOKUP(A2158,Réception!$A$2:$G$2159,7,FALSE),"0")</f>
        <v>940</v>
      </c>
      <c r="J2158">
        <f t="shared" si="66"/>
        <v>1</v>
      </c>
      <c r="K2158" s="31">
        <f t="shared" si="67"/>
        <v>1</v>
      </c>
    </row>
    <row r="2159" spans="1:11" ht="12" customHeight="1" x14ac:dyDescent="0.2">
      <c r="A2159" t="s">
        <v>1942</v>
      </c>
      <c r="B2159" s="17">
        <v>44921</v>
      </c>
      <c r="C2159" s="6" t="s">
        <v>175</v>
      </c>
      <c r="D2159" s="7">
        <v>143500892</v>
      </c>
      <c r="E2159" s="3">
        <v>5540246188175</v>
      </c>
      <c r="F2159" s="3" t="str">
        <f>VLOOKUP(E2159,'Catégorie des articles'!$A$2:$E$163,4,FALSE)</f>
        <v>CREMERIE</v>
      </c>
      <c r="G2159" s="22">
        <v>44923</v>
      </c>
      <c r="H2159" s="7">
        <v>348</v>
      </c>
      <c r="I2159" s="25">
        <f>IFERROR(VLOOKUP(A2159,Réception!$A$2:$G$2159,7,FALSE),"0")</f>
        <v>348</v>
      </c>
      <c r="J2159">
        <f t="shared" si="66"/>
        <v>1</v>
      </c>
      <c r="K2159" s="31">
        <f t="shared" si="67"/>
        <v>1</v>
      </c>
    </row>
    <row r="2160" spans="1:11" ht="12" customHeight="1" x14ac:dyDescent="0.2">
      <c r="A2160" t="s">
        <v>1943</v>
      </c>
      <c r="B2160" s="18">
        <v>44921</v>
      </c>
      <c r="C2160" s="6" t="s">
        <v>175</v>
      </c>
      <c r="D2160" s="9">
        <v>143500892</v>
      </c>
      <c r="E2160" s="3">
        <v>5540246192102</v>
      </c>
      <c r="F2160" s="3" t="str">
        <f>VLOOKUP(E2160,'Catégorie des articles'!$A$2:$E$163,4,FALSE)</f>
        <v>CREMERIE</v>
      </c>
      <c r="G2160" s="23">
        <v>44923</v>
      </c>
      <c r="H2160" s="9">
        <v>4009</v>
      </c>
      <c r="I2160" s="25">
        <f>IFERROR(VLOOKUP(A2160,Réception!$A$2:$G$2159,7,FALSE),"0")</f>
        <v>4009</v>
      </c>
      <c r="J2160">
        <f t="shared" si="66"/>
        <v>1</v>
      </c>
      <c r="K2160" s="31">
        <f t="shared" si="67"/>
        <v>1</v>
      </c>
    </row>
    <row r="2161" spans="1:11" ht="12" customHeight="1" x14ac:dyDescent="0.2">
      <c r="A2161" t="s">
        <v>1944</v>
      </c>
      <c r="B2161" s="17">
        <v>44922</v>
      </c>
      <c r="C2161" s="6" t="s">
        <v>175</v>
      </c>
      <c r="D2161" s="7">
        <v>143500931</v>
      </c>
      <c r="E2161" s="3">
        <v>5540246171933</v>
      </c>
      <c r="F2161" s="3" t="str">
        <f>VLOOKUP(E2161,'Catégorie des articles'!$A$2:$E$163,4,FALSE)</f>
        <v>CREMERIE</v>
      </c>
      <c r="G2161" s="22">
        <v>44924</v>
      </c>
      <c r="H2161" s="7">
        <v>1671</v>
      </c>
      <c r="I2161" s="25">
        <f>IFERROR(VLOOKUP(A2161,Réception!$A$2:$G$2159,7,FALSE),"0")</f>
        <v>1671</v>
      </c>
      <c r="J2161">
        <f t="shared" si="66"/>
        <v>1</v>
      </c>
      <c r="K2161" s="31">
        <f t="shared" si="67"/>
        <v>1</v>
      </c>
    </row>
    <row r="2162" spans="1:11" ht="12" customHeight="1" x14ac:dyDescent="0.2">
      <c r="A2162" t="s">
        <v>1945</v>
      </c>
      <c r="B2162" s="18">
        <v>44922</v>
      </c>
      <c r="C2162" s="6" t="s">
        <v>175</v>
      </c>
      <c r="D2162" s="9">
        <v>143500931</v>
      </c>
      <c r="E2162" s="3">
        <v>5540246176294</v>
      </c>
      <c r="F2162" s="3" t="str">
        <f>VLOOKUP(E2162,'Catégorie des articles'!$A$2:$E$163,4,FALSE)</f>
        <v>CREMERIE</v>
      </c>
      <c r="G2162" s="23">
        <v>44924</v>
      </c>
      <c r="H2162" s="9">
        <v>1114</v>
      </c>
      <c r="I2162" s="25">
        <f>IFERROR(VLOOKUP(A2162,Réception!$A$2:$G$2159,7,FALSE),"0")</f>
        <v>1114</v>
      </c>
      <c r="J2162">
        <f t="shared" si="66"/>
        <v>1</v>
      </c>
      <c r="K2162" s="31">
        <f t="shared" si="67"/>
        <v>1</v>
      </c>
    </row>
    <row r="2163" spans="1:11" ht="12" customHeight="1" x14ac:dyDescent="0.2">
      <c r="A2163" t="s">
        <v>1946</v>
      </c>
      <c r="B2163" s="17">
        <v>44922</v>
      </c>
      <c r="C2163" s="6" t="s">
        <v>175</v>
      </c>
      <c r="D2163" s="7">
        <v>143500931</v>
      </c>
      <c r="E2163" s="3">
        <v>5540246176295</v>
      </c>
      <c r="F2163" s="3" t="str">
        <f>VLOOKUP(E2163,'Catégorie des articles'!$A$2:$E$163,4,FALSE)</f>
        <v>CREMERIE</v>
      </c>
      <c r="G2163" s="22">
        <v>44924</v>
      </c>
      <c r="H2163" s="7">
        <v>3712</v>
      </c>
      <c r="I2163" s="25">
        <f>IFERROR(VLOOKUP(A2163,Réception!$A$2:$G$2159,7,FALSE),"0")</f>
        <v>3712</v>
      </c>
      <c r="J2163">
        <f t="shared" si="66"/>
        <v>1</v>
      </c>
      <c r="K2163" s="31">
        <f t="shared" si="67"/>
        <v>1</v>
      </c>
    </row>
    <row r="2164" spans="1:11" ht="12" customHeight="1" x14ac:dyDescent="0.2">
      <c r="A2164" t="s">
        <v>1947</v>
      </c>
      <c r="B2164" s="17">
        <v>44922</v>
      </c>
      <c r="C2164" s="6" t="s">
        <v>175</v>
      </c>
      <c r="D2164" s="7">
        <v>143500931</v>
      </c>
      <c r="E2164" s="3">
        <v>5540246187987</v>
      </c>
      <c r="F2164" s="3" t="str">
        <f>VLOOKUP(E2164,'Catégorie des articles'!$A$2:$E$163,4,FALSE)</f>
        <v>CREMERIE</v>
      </c>
      <c r="G2164" s="22">
        <v>44924</v>
      </c>
      <c r="H2164" s="7">
        <v>2228</v>
      </c>
      <c r="I2164" s="25">
        <f>IFERROR(VLOOKUP(A2164,Réception!$A$2:$G$2159,7,FALSE),"0")</f>
        <v>2228</v>
      </c>
      <c r="J2164">
        <f t="shared" si="66"/>
        <v>1</v>
      </c>
      <c r="K2164" s="31">
        <f t="shared" si="67"/>
        <v>1</v>
      </c>
    </row>
    <row r="2165" spans="1:11" ht="12" customHeight="1" x14ac:dyDescent="0.2">
      <c r="A2165" t="s">
        <v>2704</v>
      </c>
      <c r="B2165" s="18">
        <v>44922</v>
      </c>
      <c r="C2165" s="6" t="s">
        <v>176</v>
      </c>
      <c r="D2165" s="9">
        <v>143500936</v>
      </c>
      <c r="E2165" s="3">
        <v>5540246185429</v>
      </c>
      <c r="F2165" s="3" t="str">
        <f>VLOOKUP(E2165,'Catégorie des articles'!$A$2:$E$163,4,FALSE)</f>
        <v>CREMERIE</v>
      </c>
      <c r="G2165" s="23">
        <v>44927</v>
      </c>
      <c r="H2165" s="9">
        <v>140</v>
      </c>
      <c r="I2165" s="25" t="str">
        <f>IFERROR(VLOOKUP(A2165,Réception!$A$2:$G$2159,7,FALSE),"0")</f>
        <v>0</v>
      </c>
      <c r="J2165">
        <f t="shared" si="66"/>
        <v>0</v>
      </c>
      <c r="K2165" s="31">
        <f t="shared" si="67"/>
        <v>0</v>
      </c>
    </row>
    <row r="2166" spans="1:11" ht="12" customHeight="1" x14ac:dyDescent="0.2">
      <c r="A2166" t="s">
        <v>2705</v>
      </c>
      <c r="B2166" s="17">
        <v>44922</v>
      </c>
      <c r="C2166" s="6" t="s">
        <v>176</v>
      </c>
      <c r="D2166" s="7">
        <v>143500942</v>
      </c>
      <c r="E2166" s="3">
        <v>5540246191598</v>
      </c>
      <c r="F2166" s="3" t="str">
        <f>VLOOKUP(E2166,'Catégorie des articles'!$A$2:$E$163,4,FALSE)</f>
        <v>CREMERIE</v>
      </c>
      <c r="G2166" s="22">
        <v>44927</v>
      </c>
      <c r="H2166" s="7">
        <v>1601</v>
      </c>
      <c r="I2166" s="25" t="str">
        <f>IFERROR(VLOOKUP(A2166,Réception!$A$2:$G$2159,7,FALSE),"0")</f>
        <v>0</v>
      </c>
      <c r="J2166">
        <f t="shared" si="66"/>
        <v>0</v>
      </c>
      <c r="K2166" s="31">
        <f t="shared" si="67"/>
        <v>0</v>
      </c>
    </row>
    <row r="2167" spans="1:11" ht="12" customHeight="1" x14ac:dyDescent="0.2">
      <c r="A2167" t="s">
        <v>2706</v>
      </c>
      <c r="B2167" s="18">
        <v>44922</v>
      </c>
      <c r="C2167" s="6" t="s">
        <v>176</v>
      </c>
      <c r="D2167" s="9">
        <v>143500943</v>
      </c>
      <c r="E2167" s="3">
        <v>5540246191594</v>
      </c>
      <c r="F2167" s="3" t="str">
        <f>VLOOKUP(E2167,'Catégorie des articles'!$A$2:$E$163,4,FALSE)</f>
        <v>CREMERIE</v>
      </c>
      <c r="G2167" s="23">
        <v>44927</v>
      </c>
      <c r="H2167" s="9">
        <v>1504</v>
      </c>
      <c r="I2167" s="25" t="str">
        <f>IFERROR(VLOOKUP(A2167,Réception!$A$2:$G$2159,7,FALSE),"0")</f>
        <v>0</v>
      </c>
      <c r="J2167">
        <f t="shared" si="66"/>
        <v>0</v>
      </c>
      <c r="K2167" s="31">
        <f t="shared" si="67"/>
        <v>0</v>
      </c>
    </row>
    <row r="2168" spans="1:11" ht="12" customHeight="1" x14ac:dyDescent="0.2">
      <c r="A2168" t="s">
        <v>2519</v>
      </c>
      <c r="B2168" s="17">
        <v>44922</v>
      </c>
      <c r="C2168" s="6" t="s">
        <v>176</v>
      </c>
      <c r="D2168" s="7">
        <v>143500947</v>
      </c>
      <c r="E2168" s="3">
        <v>5540246191596</v>
      </c>
      <c r="F2168" s="3" t="str">
        <f>VLOOKUP(E2168,'Catégorie des articles'!$A$2:$E$163,4,FALSE)</f>
        <v>BOULANGERIE</v>
      </c>
      <c r="G2168" s="22">
        <v>44941</v>
      </c>
      <c r="H2168" s="7">
        <v>149</v>
      </c>
      <c r="I2168" s="25">
        <f>IFERROR(VLOOKUP(A2168,Réception!$A$2:$G$2159,7,FALSE),"0")</f>
        <v>149</v>
      </c>
      <c r="J2168">
        <f t="shared" si="66"/>
        <v>1</v>
      </c>
      <c r="K2168" s="31">
        <f t="shared" si="67"/>
        <v>1</v>
      </c>
    </row>
    <row r="2169" spans="1:11" ht="12" customHeight="1" x14ac:dyDescent="0.2">
      <c r="A2169" t="s">
        <v>2520</v>
      </c>
      <c r="B2169" s="18">
        <v>44922</v>
      </c>
      <c r="C2169" s="6" t="s">
        <v>176</v>
      </c>
      <c r="D2169" s="9">
        <v>143500947</v>
      </c>
      <c r="E2169" s="3">
        <v>5540246196466</v>
      </c>
      <c r="F2169" s="3" t="str">
        <f>VLOOKUP(E2169,'Catégorie des articles'!$A$2:$E$163,4,FALSE)</f>
        <v>BOULANGERIE</v>
      </c>
      <c r="G2169" s="23">
        <v>44941</v>
      </c>
      <c r="H2169" s="9">
        <v>594</v>
      </c>
      <c r="I2169" s="25">
        <f>IFERROR(VLOOKUP(A2169,Réception!$A$2:$G$2159,7,FALSE),"0")</f>
        <v>594</v>
      </c>
      <c r="J2169">
        <f t="shared" si="66"/>
        <v>1</v>
      </c>
      <c r="K2169" s="31">
        <f t="shared" si="67"/>
        <v>1</v>
      </c>
    </row>
    <row r="2170" spans="1:11" ht="12" customHeight="1" x14ac:dyDescent="0.2">
      <c r="A2170" t="s">
        <v>2707</v>
      </c>
      <c r="B2170" s="18">
        <v>44923</v>
      </c>
      <c r="C2170" s="6" t="s">
        <v>176</v>
      </c>
      <c r="D2170" s="9">
        <v>143500967</v>
      </c>
      <c r="E2170" s="3">
        <v>5540246172978</v>
      </c>
      <c r="F2170" s="3" t="str">
        <f>VLOOKUP(E2170,'Catégorie des articles'!$A$2:$E$163,4,FALSE)</f>
        <v>CREMERIE</v>
      </c>
      <c r="G2170" s="23">
        <v>44927</v>
      </c>
      <c r="H2170" s="9">
        <v>1671</v>
      </c>
      <c r="I2170" s="25" t="str">
        <f>IFERROR(VLOOKUP(A2170,Réception!$A$2:$G$2159,7,FALSE),"0")</f>
        <v>0</v>
      </c>
      <c r="J2170">
        <f t="shared" si="66"/>
        <v>0</v>
      </c>
      <c r="K2170" s="31">
        <f t="shared" si="67"/>
        <v>0</v>
      </c>
    </row>
    <row r="2171" spans="1:11" ht="12" customHeight="1" x14ac:dyDescent="0.2">
      <c r="A2171" t="s">
        <v>2708</v>
      </c>
      <c r="B2171" s="17">
        <v>44923</v>
      </c>
      <c r="C2171" s="6" t="s">
        <v>176</v>
      </c>
      <c r="D2171" s="7">
        <v>143500967</v>
      </c>
      <c r="E2171" s="3">
        <v>5540246176699</v>
      </c>
      <c r="F2171" s="3" t="str">
        <f>VLOOKUP(E2171,'Catégorie des articles'!$A$2:$E$163,4,FALSE)</f>
        <v>CREMERIE</v>
      </c>
      <c r="G2171" s="22">
        <v>44927</v>
      </c>
      <c r="H2171" s="7">
        <v>12528</v>
      </c>
      <c r="I2171" s="25" t="str">
        <f>IFERROR(VLOOKUP(A2171,Réception!$A$2:$G$2159,7,FALSE),"0")</f>
        <v>0</v>
      </c>
      <c r="J2171">
        <f t="shared" si="66"/>
        <v>0</v>
      </c>
      <c r="K2171" s="31">
        <f t="shared" si="67"/>
        <v>0</v>
      </c>
    </row>
    <row r="2172" spans="1:11" ht="12" customHeight="1" x14ac:dyDescent="0.2">
      <c r="A2172" t="s">
        <v>2709</v>
      </c>
      <c r="B2172" s="18">
        <v>44923</v>
      </c>
      <c r="C2172" s="6" t="s">
        <v>176</v>
      </c>
      <c r="D2172" s="9">
        <v>143500969</v>
      </c>
      <c r="E2172" s="3">
        <v>5540246171933</v>
      </c>
      <c r="F2172" s="3" t="str">
        <f>VLOOKUP(E2172,'Catégorie des articles'!$A$2:$E$163,4,FALSE)</f>
        <v>CREMERIE</v>
      </c>
      <c r="G2172" s="23">
        <v>44927</v>
      </c>
      <c r="H2172" s="9">
        <v>1671</v>
      </c>
      <c r="I2172" s="25" t="str">
        <f>IFERROR(VLOOKUP(A2172,Réception!$A$2:$G$2159,7,FALSE),"0")</f>
        <v>0</v>
      </c>
      <c r="J2172">
        <f t="shared" si="66"/>
        <v>0</v>
      </c>
      <c r="K2172" s="31">
        <f t="shared" si="67"/>
        <v>0</v>
      </c>
    </row>
    <row r="2173" spans="1:11" ht="12" customHeight="1" x14ac:dyDescent="0.2">
      <c r="A2173" t="s">
        <v>2710</v>
      </c>
      <c r="B2173" s="18">
        <v>44923</v>
      </c>
      <c r="C2173" s="6" t="s">
        <v>176</v>
      </c>
      <c r="D2173" s="9">
        <v>143500969</v>
      </c>
      <c r="E2173" s="3">
        <v>5540246187987</v>
      </c>
      <c r="F2173" s="3" t="str">
        <f>VLOOKUP(E2173,'Catégorie des articles'!$A$2:$E$163,4,FALSE)</f>
        <v>CREMERIE</v>
      </c>
      <c r="G2173" s="23">
        <v>44927</v>
      </c>
      <c r="H2173" s="9">
        <v>5568</v>
      </c>
      <c r="I2173" s="25" t="str">
        <f>IFERROR(VLOOKUP(A2173,Réception!$A$2:$G$2159,7,FALSE),"0")</f>
        <v>0</v>
      </c>
      <c r="J2173">
        <f t="shared" si="66"/>
        <v>0</v>
      </c>
      <c r="K2173" s="31">
        <f t="shared" si="67"/>
        <v>0</v>
      </c>
    </row>
    <row r="2174" spans="1:11" ht="12" customHeight="1" x14ac:dyDescent="0.2">
      <c r="A2174" t="s">
        <v>2711</v>
      </c>
      <c r="B2174" s="17">
        <v>44923</v>
      </c>
      <c r="C2174" s="6" t="s">
        <v>176</v>
      </c>
      <c r="D2174" s="7">
        <v>143500969</v>
      </c>
      <c r="E2174" s="3">
        <v>5540246188200</v>
      </c>
      <c r="F2174" s="3" t="str">
        <f>VLOOKUP(E2174,'Catégorie des articles'!$A$2:$E$163,4,FALSE)</f>
        <v>CREMERIE</v>
      </c>
      <c r="G2174" s="22">
        <v>44927</v>
      </c>
      <c r="H2174" s="7">
        <v>2228</v>
      </c>
      <c r="I2174" s="25" t="str">
        <f>IFERROR(VLOOKUP(A2174,Réception!$A$2:$G$2159,7,FALSE),"0")</f>
        <v>0</v>
      </c>
      <c r="J2174">
        <f t="shared" si="66"/>
        <v>0</v>
      </c>
      <c r="K2174" s="31">
        <f t="shared" si="67"/>
        <v>0</v>
      </c>
    </row>
    <row r="2175" spans="1:11" ht="12" customHeight="1" x14ac:dyDescent="0.2">
      <c r="A2175" t="s">
        <v>1956</v>
      </c>
      <c r="B2175" s="18">
        <v>44923</v>
      </c>
      <c r="C2175" s="6" t="s">
        <v>175</v>
      </c>
      <c r="D2175" s="9">
        <v>143500973</v>
      </c>
      <c r="E2175" s="3">
        <v>5540246185278</v>
      </c>
      <c r="F2175" s="3" t="str">
        <f>VLOOKUP(E2175,'Catégorie des articles'!$A$2:$E$163,4,FALSE)</f>
        <v>VOLAILLE</v>
      </c>
      <c r="G2175" s="23">
        <v>44924</v>
      </c>
      <c r="H2175" s="9">
        <v>1120</v>
      </c>
      <c r="I2175" s="25">
        <f>IFERROR(VLOOKUP(A2175,Réception!$A$2:$G$2159,7,FALSE),"0")</f>
        <v>1120</v>
      </c>
      <c r="J2175">
        <f t="shared" si="66"/>
        <v>1</v>
      </c>
      <c r="K2175" s="31">
        <f t="shared" si="67"/>
        <v>1</v>
      </c>
    </row>
    <row r="2176" spans="1:11" ht="12" customHeight="1" x14ac:dyDescent="0.2">
      <c r="A2176" t="s">
        <v>2521</v>
      </c>
      <c r="B2176" s="18">
        <v>44923</v>
      </c>
      <c r="C2176" s="6" t="s">
        <v>176</v>
      </c>
      <c r="D2176" s="9">
        <v>143500984</v>
      </c>
      <c r="E2176" s="3">
        <v>5540246194632</v>
      </c>
      <c r="F2176" s="3" t="str">
        <f>VLOOKUP(E2176,'Catégorie des articles'!$A$2:$E$163,4,FALSE)</f>
        <v>BOULANGERIE</v>
      </c>
      <c r="G2176" s="23">
        <v>44944</v>
      </c>
      <c r="H2176" s="9">
        <v>2005</v>
      </c>
      <c r="I2176" s="25">
        <f>IFERROR(VLOOKUP(A2176,Réception!$A$2:$G$2159,7,FALSE),"0")</f>
        <v>502</v>
      </c>
      <c r="J2176">
        <f t="shared" si="66"/>
        <v>0.25037406483790525</v>
      </c>
      <c r="K2176" s="31">
        <f t="shared" si="67"/>
        <v>0.25037406483790525</v>
      </c>
    </row>
    <row r="2177" spans="1:11" ht="12" customHeight="1" x14ac:dyDescent="0.2">
      <c r="A2177" t="s">
        <v>2522</v>
      </c>
      <c r="B2177" s="18">
        <v>44923</v>
      </c>
      <c r="C2177" s="6" t="s">
        <v>176</v>
      </c>
      <c r="D2177" s="9">
        <v>143500987</v>
      </c>
      <c r="E2177" s="3">
        <v>5540246192148</v>
      </c>
      <c r="F2177" s="3" t="str">
        <f>VLOOKUP(E2177,'Catégorie des articles'!$A$2:$E$163,4,FALSE)</f>
        <v>MIX LEGUMES</v>
      </c>
      <c r="G2177" s="23">
        <v>44941</v>
      </c>
      <c r="H2177" s="9">
        <v>45936</v>
      </c>
      <c r="I2177" s="25">
        <f>IFERROR(VLOOKUP(A2177,Réception!$A$2:$G$2159,7,FALSE),"0")</f>
        <v>45936</v>
      </c>
      <c r="J2177">
        <f t="shared" si="66"/>
        <v>1</v>
      </c>
      <c r="K2177" s="31">
        <f t="shared" si="67"/>
        <v>1</v>
      </c>
    </row>
    <row r="2178" spans="1:11" ht="12" customHeight="1" x14ac:dyDescent="0.2">
      <c r="A2178" t="s">
        <v>2523</v>
      </c>
      <c r="B2178" s="18">
        <v>44923</v>
      </c>
      <c r="C2178" s="6" t="s">
        <v>176</v>
      </c>
      <c r="D2178" s="9">
        <v>143500988</v>
      </c>
      <c r="E2178" s="3">
        <v>5540246171759</v>
      </c>
      <c r="F2178" s="3" t="str">
        <f>VLOOKUP(E2178,'Catégorie des articles'!$A$2:$E$163,4,FALSE)</f>
        <v>MIX LEGUMES</v>
      </c>
      <c r="G2178" s="23">
        <v>44943</v>
      </c>
      <c r="H2178" s="9">
        <v>7308</v>
      </c>
      <c r="I2178" s="25">
        <f>IFERROR(VLOOKUP(A2178,Réception!$A$2:$G$2159,7,FALSE),"0")</f>
        <v>7308</v>
      </c>
      <c r="J2178">
        <f t="shared" si="66"/>
        <v>1</v>
      </c>
      <c r="K2178" s="31">
        <f t="shared" si="67"/>
        <v>1</v>
      </c>
    </row>
    <row r="2179" spans="1:11" ht="12" customHeight="1" x14ac:dyDescent="0.2">
      <c r="A2179" t="s">
        <v>2524</v>
      </c>
      <c r="B2179" s="17">
        <v>44923</v>
      </c>
      <c r="C2179" s="6" t="s">
        <v>176</v>
      </c>
      <c r="D2179" s="7">
        <v>143500988</v>
      </c>
      <c r="E2179" s="3">
        <v>5540246177133</v>
      </c>
      <c r="F2179" s="3" t="str">
        <f>VLOOKUP(E2179,'Catégorie des articles'!$A$2:$E$163,4,FALSE)</f>
        <v>MIX LEGUMES</v>
      </c>
      <c r="G2179" s="22">
        <v>44943</v>
      </c>
      <c r="H2179" s="7">
        <v>8352</v>
      </c>
      <c r="I2179" s="25">
        <f>IFERROR(VLOOKUP(A2179,Réception!$A$2:$G$2159,7,FALSE),"0")</f>
        <v>8352</v>
      </c>
      <c r="J2179">
        <f t="shared" ref="J2179:J2242" si="68">I2179/H2179</f>
        <v>1</v>
      </c>
      <c r="K2179" s="31">
        <f t="shared" ref="K2179:K2242" si="69">J2179</f>
        <v>1</v>
      </c>
    </row>
    <row r="2180" spans="1:11" ht="12" customHeight="1" x14ac:dyDescent="0.2">
      <c r="A2180" t="s">
        <v>2525</v>
      </c>
      <c r="B2180" s="18">
        <v>44923</v>
      </c>
      <c r="C2180" s="6" t="s">
        <v>176</v>
      </c>
      <c r="D2180" s="9">
        <v>143500988</v>
      </c>
      <c r="E2180" s="3">
        <v>5540246192518</v>
      </c>
      <c r="F2180" s="3" t="str">
        <f>VLOOKUP(E2180,'Catégorie des articles'!$A$2:$E$163,4,FALSE)</f>
        <v>MIX LEGUMES</v>
      </c>
      <c r="G2180" s="23">
        <v>44943</v>
      </c>
      <c r="H2180" s="9">
        <v>5220</v>
      </c>
      <c r="I2180" s="25">
        <f>IFERROR(VLOOKUP(A2180,Réception!$A$2:$G$2159,7,FALSE),"0")</f>
        <v>5220</v>
      </c>
      <c r="J2180">
        <f t="shared" si="68"/>
        <v>1</v>
      </c>
      <c r="K2180" s="31">
        <f t="shared" si="69"/>
        <v>1</v>
      </c>
    </row>
    <row r="2181" spans="1:11" ht="12" customHeight="1" x14ac:dyDescent="0.2">
      <c r="A2181" t="s">
        <v>2712</v>
      </c>
      <c r="B2181" s="18">
        <v>44924</v>
      </c>
      <c r="C2181" s="6" t="s">
        <v>176</v>
      </c>
      <c r="D2181" s="9">
        <v>143501007</v>
      </c>
      <c r="E2181" s="3">
        <v>5540246172539</v>
      </c>
      <c r="F2181" s="3" t="str">
        <f>VLOOKUP(E2181,'Catégorie des articles'!$A$2:$E$163,4,FALSE)</f>
        <v>CREMERIE</v>
      </c>
      <c r="G2181" s="23">
        <v>44928</v>
      </c>
      <c r="H2181" s="9">
        <v>47</v>
      </c>
      <c r="I2181" s="25" t="str">
        <f>IFERROR(VLOOKUP(A2181,Réception!$A$2:$G$2159,7,FALSE),"0")</f>
        <v>0</v>
      </c>
      <c r="J2181">
        <f t="shared" si="68"/>
        <v>0</v>
      </c>
      <c r="K2181" s="31">
        <f t="shared" si="69"/>
        <v>0</v>
      </c>
    </row>
    <row r="2182" spans="1:11" ht="12" customHeight="1" x14ac:dyDescent="0.2">
      <c r="A2182" t="s">
        <v>2713</v>
      </c>
      <c r="B2182" s="17">
        <v>44924</v>
      </c>
      <c r="C2182" s="6" t="s">
        <v>176</v>
      </c>
      <c r="D2182" s="7">
        <v>143501007</v>
      </c>
      <c r="E2182" s="3">
        <v>5540246172669</v>
      </c>
      <c r="F2182" s="3" t="str">
        <f>VLOOKUP(E2182,'Catégorie des articles'!$A$2:$E$163,4,FALSE)</f>
        <v>CREMERIE</v>
      </c>
      <c r="G2182" s="22">
        <v>44928</v>
      </c>
      <c r="H2182" s="7">
        <v>557</v>
      </c>
      <c r="I2182" s="25" t="str">
        <f>IFERROR(VLOOKUP(A2182,Réception!$A$2:$G$2159,7,FALSE),"0")</f>
        <v>0</v>
      </c>
      <c r="J2182">
        <f t="shared" si="68"/>
        <v>0</v>
      </c>
      <c r="K2182" s="31">
        <f t="shared" si="69"/>
        <v>0</v>
      </c>
    </row>
    <row r="2183" spans="1:11" ht="12" customHeight="1" x14ac:dyDescent="0.2">
      <c r="A2183" t="s">
        <v>2714</v>
      </c>
      <c r="B2183" s="18">
        <v>44924</v>
      </c>
      <c r="C2183" s="6" t="s">
        <v>176</v>
      </c>
      <c r="D2183" s="9">
        <v>143501007</v>
      </c>
      <c r="E2183" s="3">
        <v>5540246172978</v>
      </c>
      <c r="F2183" s="3" t="str">
        <f>VLOOKUP(E2183,'Catégorie des articles'!$A$2:$E$163,4,FALSE)</f>
        <v>CREMERIE</v>
      </c>
      <c r="G2183" s="23">
        <v>44928</v>
      </c>
      <c r="H2183" s="9">
        <v>1671</v>
      </c>
      <c r="I2183" s="25" t="str">
        <f>IFERROR(VLOOKUP(A2183,Réception!$A$2:$G$2159,7,FALSE),"0")</f>
        <v>0</v>
      </c>
      <c r="J2183">
        <f t="shared" si="68"/>
        <v>0</v>
      </c>
      <c r="K2183" s="31">
        <f t="shared" si="69"/>
        <v>0</v>
      </c>
    </row>
    <row r="2184" spans="1:11" ht="12" customHeight="1" x14ac:dyDescent="0.2">
      <c r="A2184" t="s">
        <v>2715</v>
      </c>
      <c r="B2184" s="18">
        <v>44924</v>
      </c>
      <c r="C2184" s="6" t="s">
        <v>176</v>
      </c>
      <c r="D2184" s="9">
        <v>143501008</v>
      </c>
      <c r="E2184" s="3">
        <v>5540246191598</v>
      </c>
      <c r="F2184" s="3" t="str">
        <f>VLOOKUP(E2184,'Catégorie des articles'!$A$2:$E$163,4,FALSE)</f>
        <v>CREMERIE</v>
      </c>
      <c r="G2184" s="23">
        <v>44928</v>
      </c>
      <c r="H2184" s="9">
        <v>1601</v>
      </c>
      <c r="I2184" s="25" t="str">
        <f>IFERROR(VLOOKUP(A2184,Réception!$A$2:$G$2159,7,FALSE),"0")</f>
        <v>0</v>
      </c>
      <c r="J2184">
        <f t="shared" si="68"/>
        <v>0</v>
      </c>
      <c r="K2184" s="31">
        <f t="shared" si="69"/>
        <v>0</v>
      </c>
    </row>
    <row r="2185" spans="1:11" ht="12" customHeight="1" x14ac:dyDescent="0.2">
      <c r="A2185" t="s">
        <v>2716</v>
      </c>
      <c r="B2185" s="18">
        <v>44924</v>
      </c>
      <c r="C2185" s="6" t="s">
        <v>176</v>
      </c>
      <c r="D2185" s="9">
        <v>143501009</v>
      </c>
      <c r="E2185" s="3">
        <v>5540246171933</v>
      </c>
      <c r="F2185" s="3" t="str">
        <f>VLOOKUP(E2185,'Catégorie des articles'!$A$2:$E$163,4,FALSE)</f>
        <v>CREMERIE</v>
      </c>
      <c r="G2185" s="23">
        <v>44928</v>
      </c>
      <c r="H2185" s="9">
        <v>1671</v>
      </c>
      <c r="I2185" s="25" t="str">
        <f>IFERROR(VLOOKUP(A2185,Réception!$A$2:$G$2159,7,FALSE),"0")</f>
        <v>0</v>
      </c>
      <c r="J2185">
        <f t="shared" si="68"/>
        <v>0</v>
      </c>
      <c r="K2185" s="31">
        <f t="shared" si="69"/>
        <v>0</v>
      </c>
    </row>
    <row r="2186" spans="1:11" ht="12" customHeight="1" x14ac:dyDescent="0.2">
      <c r="A2186" t="s">
        <v>2717</v>
      </c>
      <c r="B2186" s="17">
        <v>44924</v>
      </c>
      <c r="C2186" s="6" t="s">
        <v>176</v>
      </c>
      <c r="D2186" s="7">
        <v>143501009</v>
      </c>
      <c r="E2186" s="3">
        <v>5540246176294</v>
      </c>
      <c r="F2186" s="3" t="str">
        <f>VLOOKUP(E2186,'Catégorie des articles'!$A$2:$E$163,4,FALSE)</f>
        <v>CREMERIE</v>
      </c>
      <c r="G2186" s="22">
        <v>44928</v>
      </c>
      <c r="H2186" s="7">
        <v>2228</v>
      </c>
      <c r="I2186" s="25" t="str">
        <f>IFERROR(VLOOKUP(A2186,Réception!$A$2:$G$2159,7,FALSE),"0")</f>
        <v>0</v>
      </c>
      <c r="J2186">
        <f t="shared" si="68"/>
        <v>0</v>
      </c>
      <c r="K2186" s="31">
        <f t="shared" si="69"/>
        <v>0</v>
      </c>
    </row>
    <row r="2187" spans="1:11" ht="12" customHeight="1" x14ac:dyDescent="0.2">
      <c r="A2187" t="s">
        <v>2718</v>
      </c>
      <c r="B2187" s="18">
        <v>44924</v>
      </c>
      <c r="C2187" s="6" t="s">
        <v>176</v>
      </c>
      <c r="D2187" s="9">
        <v>143501009</v>
      </c>
      <c r="E2187" s="3">
        <v>5540246176295</v>
      </c>
      <c r="F2187" s="3" t="str">
        <f>VLOOKUP(E2187,'Catégorie des articles'!$A$2:$E$163,4,FALSE)</f>
        <v>CREMERIE</v>
      </c>
      <c r="G2187" s="23">
        <v>44928</v>
      </c>
      <c r="H2187" s="9">
        <v>4455</v>
      </c>
      <c r="I2187" s="25" t="str">
        <f>IFERROR(VLOOKUP(A2187,Réception!$A$2:$G$2159,7,FALSE),"0")</f>
        <v>0</v>
      </c>
      <c r="J2187">
        <f t="shared" si="68"/>
        <v>0</v>
      </c>
      <c r="K2187" s="31">
        <f t="shared" si="69"/>
        <v>0</v>
      </c>
    </row>
    <row r="2188" spans="1:11" ht="12" customHeight="1" x14ac:dyDescent="0.2">
      <c r="A2188" t="s">
        <v>2719</v>
      </c>
      <c r="B2188" s="18">
        <v>44924</v>
      </c>
      <c r="C2188" s="6" t="s">
        <v>176</v>
      </c>
      <c r="D2188" s="9">
        <v>143501009</v>
      </c>
      <c r="E2188" s="3">
        <v>5540246187987</v>
      </c>
      <c r="F2188" s="3" t="str">
        <f>VLOOKUP(E2188,'Catégorie des articles'!$A$2:$E$163,4,FALSE)</f>
        <v>CREMERIE</v>
      </c>
      <c r="G2188" s="23">
        <v>44928</v>
      </c>
      <c r="H2188" s="9">
        <v>4455</v>
      </c>
      <c r="I2188" s="25" t="str">
        <f>IFERROR(VLOOKUP(A2188,Réception!$A$2:$G$2159,7,FALSE),"0")</f>
        <v>0</v>
      </c>
      <c r="J2188">
        <f t="shared" si="68"/>
        <v>0</v>
      </c>
      <c r="K2188" s="31">
        <f t="shared" si="69"/>
        <v>0</v>
      </c>
    </row>
    <row r="2189" spans="1:11" ht="12" customHeight="1" x14ac:dyDescent="0.2">
      <c r="A2189" t="s">
        <v>2720</v>
      </c>
      <c r="B2189" s="17">
        <v>44924</v>
      </c>
      <c r="C2189" s="6" t="s">
        <v>176</v>
      </c>
      <c r="D2189" s="7">
        <v>143501009</v>
      </c>
      <c r="E2189" s="3">
        <v>5540246188200</v>
      </c>
      <c r="F2189" s="3" t="str">
        <f>VLOOKUP(E2189,'Catégorie des articles'!$A$2:$E$163,4,FALSE)</f>
        <v>CREMERIE</v>
      </c>
      <c r="G2189" s="22">
        <v>44928</v>
      </c>
      <c r="H2189" s="7">
        <v>1485</v>
      </c>
      <c r="I2189" s="25" t="str">
        <f>IFERROR(VLOOKUP(A2189,Réception!$A$2:$G$2159,7,FALSE),"0")</f>
        <v>0</v>
      </c>
      <c r="J2189">
        <f t="shared" si="68"/>
        <v>0</v>
      </c>
      <c r="K2189" s="31">
        <f t="shared" si="69"/>
        <v>0</v>
      </c>
    </row>
    <row r="2190" spans="1:11" ht="12" customHeight="1" x14ac:dyDescent="0.2">
      <c r="A2190" t="s">
        <v>2526</v>
      </c>
      <c r="B2190" s="17">
        <v>44924</v>
      </c>
      <c r="C2190" s="6" t="s">
        <v>176</v>
      </c>
      <c r="D2190" s="7">
        <v>143501014</v>
      </c>
      <c r="E2190" s="3">
        <v>5540246186325</v>
      </c>
      <c r="F2190" s="3" t="str">
        <f>VLOOKUP(E2190,'Catégorie des articles'!$A$2:$E$163,4,FALSE)</f>
        <v>CREMERIE</v>
      </c>
      <c r="G2190" s="22">
        <v>44930</v>
      </c>
      <c r="H2190" s="7">
        <v>140</v>
      </c>
      <c r="I2190" s="25">
        <f>IFERROR(VLOOKUP(A2190,Réception!$A$2:$G$2159,7,FALSE),"0")</f>
        <v>140</v>
      </c>
      <c r="J2190">
        <f t="shared" si="68"/>
        <v>1</v>
      </c>
      <c r="K2190" s="31">
        <f t="shared" si="69"/>
        <v>1</v>
      </c>
    </row>
    <row r="2191" spans="1:11" ht="12" customHeight="1" x14ac:dyDescent="0.2">
      <c r="A2191" t="s">
        <v>2721</v>
      </c>
      <c r="B2191" s="17">
        <v>44924</v>
      </c>
      <c r="C2191" s="6" t="s">
        <v>176</v>
      </c>
      <c r="D2191" s="7">
        <v>143501015</v>
      </c>
      <c r="E2191" s="3">
        <v>5540246188175</v>
      </c>
      <c r="F2191" s="3" t="str">
        <f>VLOOKUP(E2191,'Catégorie des articles'!$A$2:$E$163,4,FALSE)</f>
        <v>CREMERIE</v>
      </c>
      <c r="G2191" s="22">
        <v>44928</v>
      </c>
      <c r="H2191" s="7">
        <v>696</v>
      </c>
      <c r="I2191" s="25" t="str">
        <f>IFERROR(VLOOKUP(A2191,Réception!$A$2:$G$2159,7,FALSE),"0")</f>
        <v>0</v>
      </c>
      <c r="J2191">
        <f t="shared" si="68"/>
        <v>0</v>
      </c>
      <c r="K2191" s="31">
        <f t="shared" si="69"/>
        <v>0</v>
      </c>
    </row>
    <row r="2192" spans="1:11" ht="12" customHeight="1" x14ac:dyDescent="0.2">
      <c r="A2192" t="s">
        <v>2722</v>
      </c>
      <c r="B2192" s="18">
        <v>44924</v>
      </c>
      <c r="C2192" s="6" t="s">
        <v>176</v>
      </c>
      <c r="D2192" s="9">
        <v>143501016</v>
      </c>
      <c r="E2192" s="3">
        <v>5540246196800</v>
      </c>
      <c r="F2192" s="3" t="str">
        <f>VLOOKUP(E2192,'Catégorie des articles'!$A$2:$E$163,4,FALSE)</f>
        <v>MIX LEGUMES</v>
      </c>
      <c r="G2192" s="23">
        <v>44929</v>
      </c>
      <c r="H2192" s="9">
        <v>669</v>
      </c>
      <c r="I2192" s="25" t="str">
        <f>IFERROR(VLOOKUP(A2192,Réception!$A$2:$G$2159,7,FALSE),"0")</f>
        <v>0</v>
      </c>
      <c r="J2192">
        <f t="shared" si="68"/>
        <v>0</v>
      </c>
      <c r="K2192" s="31">
        <f t="shared" si="69"/>
        <v>0</v>
      </c>
    </row>
    <row r="2193" spans="1:11" ht="12" customHeight="1" x14ac:dyDescent="0.2">
      <c r="A2193" t="s">
        <v>2527</v>
      </c>
      <c r="B2193" s="18">
        <v>44924</v>
      </c>
      <c r="C2193" s="6" t="s">
        <v>176</v>
      </c>
      <c r="D2193" s="9">
        <v>143501018</v>
      </c>
      <c r="E2193" s="3">
        <v>5540246173472</v>
      </c>
      <c r="F2193" s="3" t="str">
        <f>VLOOKUP(E2193,'Catégorie des articles'!$A$2:$E$163,4,FALSE)</f>
        <v>CREMERIE</v>
      </c>
      <c r="G2193" s="23">
        <v>44931</v>
      </c>
      <c r="H2193" s="9">
        <v>279</v>
      </c>
      <c r="I2193" s="25">
        <f>IFERROR(VLOOKUP(A2193,Réception!$A$2:$G$2159,7,FALSE),"0")</f>
        <v>279</v>
      </c>
      <c r="J2193">
        <f t="shared" si="68"/>
        <v>1</v>
      </c>
      <c r="K2193" s="31">
        <f t="shared" si="69"/>
        <v>1</v>
      </c>
    </row>
    <row r="2194" spans="1:11" ht="12" customHeight="1" x14ac:dyDescent="0.2">
      <c r="A2194" t="s">
        <v>2528</v>
      </c>
      <c r="B2194" s="17">
        <v>44924</v>
      </c>
      <c r="C2194" s="6" t="s">
        <v>176</v>
      </c>
      <c r="D2194" s="7">
        <v>143501018</v>
      </c>
      <c r="E2194" s="3">
        <v>5540246174095</v>
      </c>
      <c r="F2194" s="3" t="str">
        <f>VLOOKUP(E2194,'Catégorie des articles'!$A$2:$E$163,4,FALSE)</f>
        <v>CREMERIE</v>
      </c>
      <c r="G2194" s="22">
        <v>44931</v>
      </c>
      <c r="H2194" s="7">
        <v>279</v>
      </c>
      <c r="I2194" s="25">
        <f>IFERROR(VLOOKUP(A2194,Réception!$A$2:$G$2159,7,FALSE),"0")</f>
        <v>279</v>
      </c>
      <c r="J2194">
        <f t="shared" si="68"/>
        <v>1</v>
      </c>
      <c r="K2194" s="31">
        <f t="shared" si="69"/>
        <v>1</v>
      </c>
    </row>
    <row r="2195" spans="1:11" ht="12" customHeight="1" x14ac:dyDescent="0.2">
      <c r="A2195" t="s">
        <v>2529</v>
      </c>
      <c r="B2195" s="18">
        <v>44924</v>
      </c>
      <c r="C2195" s="6" t="s">
        <v>176</v>
      </c>
      <c r="D2195" s="9">
        <v>143501018</v>
      </c>
      <c r="E2195" s="3">
        <v>5540246175049</v>
      </c>
      <c r="F2195" s="3" t="str">
        <f>VLOOKUP(E2195,'Catégorie des articles'!$A$2:$E$163,4,FALSE)</f>
        <v>CREMERIE</v>
      </c>
      <c r="G2195" s="23">
        <v>44931</v>
      </c>
      <c r="H2195" s="9">
        <v>836</v>
      </c>
      <c r="I2195" s="25">
        <f>IFERROR(VLOOKUP(A2195,Réception!$A$2:$G$2159,7,FALSE),"0")</f>
        <v>836</v>
      </c>
      <c r="J2195">
        <f t="shared" si="68"/>
        <v>1</v>
      </c>
      <c r="K2195" s="31">
        <f t="shared" si="69"/>
        <v>1</v>
      </c>
    </row>
    <row r="2196" spans="1:11" ht="12" customHeight="1" x14ac:dyDescent="0.2">
      <c r="A2196" t="s">
        <v>2530</v>
      </c>
      <c r="B2196" s="17">
        <v>44924</v>
      </c>
      <c r="C2196" s="6" t="s">
        <v>176</v>
      </c>
      <c r="D2196" s="7">
        <v>143501018</v>
      </c>
      <c r="E2196" s="3">
        <v>5540246175050</v>
      </c>
      <c r="F2196" s="3" t="str">
        <f>VLOOKUP(E2196,'Catégorie des articles'!$A$2:$E$163,4,FALSE)</f>
        <v>CREMERIE</v>
      </c>
      <c r="G2196" s="22">
        <v>44931</v>
      </c>
      <c r="H2196" s="7">
        <v>557</v>
      </c>
      <c r="I2196" s="25">
        <f>IFERROR(VLOOKUP(A2196,Réception!$A$2:$G$2159,7,FALSE),"0")</f>
        <v>557</v>
      </c>
      <c r="J2196">
        <f t="shared" si="68"/>
        <v>1</v>
      </c>
      <c r="K2196" s="31">
        <f t="shared" si="69"/>
        <v>1</v>
      </c>
    </row>
    <row r="2197" spans="1:11" ht="12" customHeight="1" x14ac:dyDescent="0.2">
      <c r="A2197" t="s">
        <v>1968</v>
      </c>
      <c r="B2197" s="17">
        <v>44927</v>
      </c>
      <c r="C2197" s="6" t="s">
        <v>176</v>
      </c>
      <c r="D2197" s="7">
        <v>143511044</v>
      </c>
      <c r="E2197" s="3">
        <v>5540246174174</v>
      </c>
      <c r="F2197" s="3" t="str">
        <f>VLOOKUP(E2197,'Catégorie des articles'!$A$2:$E$163,4,FALSE)</f>
        <v>CREMERIE</v>
      </c>
      <c r="G2197" s="22">
        <v>44929</v>
      </c>
      <c r="H2197" s="7">
        <v>464</v>
      </c>
      <c r="I2197" s="25" t="str">
        <f>IFERROR(VLOOKUP(A2197,Réception!$A$2:$G$2159,7,FALSE),"0")</f>
        <v>0</v>
      </c>
      <c r="J2197">
        <f t="shared" si="68"/>
        <v>0</v>
      </c>
      <c r="K2197" s="31">
        <f t="shared" si="69"/>
        <v>0</v>
      </c>
    </row>
    <row r="2198" spans="1:11" ht="12" customHeight="1" x14ac:dyDescent="0.2">
      <c r="A2198" t="s">
        <v>1969</v>
      </c>
      <c r="B2198" s="17">
        <v>44927</v>
      </c>
      <c r="C2198" s="6" t="s">
        <v>176</v>
      </c>
      <c r="D2198" s="7">
        <v>143511045</v>
      </c>
      <c r="E2198" s="3">
        <v>5540246176295</v>
      </c>
      <c r="F2198" s="3" t="str">
        <f>VLOOKUP(E2198,'Catégorie des articles'!$A$2:$E$163,4,FALSE)</f>
        <v>CREMERIE</v>
      </c>
      <c r="G2198" s="22">
        <v>44929</v>
      </c>
      <c r="H2198" s="7">
        <v>7424</v>
      </c>
      <c r="I2198" s="25" t="str">
        <f>IFERROR(VLOOKUP(A2198,Réception!$A$2:$G$2159,7,FALSE),"0")</f>
        <v>0</v>
      </c>
      <c r="J2198">
        <f t="shared" si="68"/>
        <v>0</v>
      </c>
      <c r="K2198" s="31">
        <f t="shared" si="69"/>
        <v>0</v>
      </c>
    </row>
    <row r="2199" spans="1:11" ht="12" customHeight="1" x14ac:dyDescent="0.2">
      <c r="A2199" t="s">
        <v>1970</v>
      </c>
      <c r="B2199" s="18">
        <v>44927</v>
      </c>
      <c r="C2199" s="6" t="s">
        <v>176</v>
      </c>
      <c r="D2199" s="9">
        <v>143511045</v>
      </c>
      <c r="E2199" s="3">
        <v>5540246188200</v>
      </c>
      <c r="F2199" s="3" t="str">
        <f>VLOOKUP(E2199,'Catégorie des articles'!$A$2:$E$163,4,FALSE)</f>
        <v>CREMERIE</v>
      </c>
      <c r="G2199" s="23">
        <v>44929</v>
      </c>
      <c r="H2199" s="9">
        <v>2228</v>
      </c>
      <c r="I2199" s="25" t="str">
        <f>IFERROR(VLOOKUP(A2199,Réception!$A$2:$G$2159,7,FALSE),"0")</f>
        <v>0</v>
      </c>
      <c r="J2199">
        <f t="shared" si="68"/>
        <v>0</v>
      </c>
      <c r="K2199" s="31">
        <f t="shared" si="69"/>
        <v>0</v>
      </c>
    </row>
    <row r="2200" spans="1:11" ht="12" customHeight="1" x14ac:dyDescent="0.2">
      <c r="A2200" t="s">
        <v>1971</v>
      </c>
      <c r="B2200" s="18">
        <v>44927</v>
      </c>
      <c r="C2200" s="6" t="s">
        <v>176</v>
      </c>
      <c r="D2200" s="9">
        <v>143511052</v>
      </c>
      <c r="E2200" s="3">
        <v>5540246175049</v>
      </c>
      <c r="F2200" s="3" t="str">
        <f>VLOOKUP(E2200,'Catégorie des articles'!$A$2:$E$163,4,FALSE)</f>
        <v>CREMERIE</v>
      </c>
      <c r="G2200" s="23">
        <v>44935</v>
      </c>
      <c r="H2200" s="9">
        <v>1114</v>
      </c>
      <c r="I2200" s="25">
        <f>IFERROR(VLOOKUP(A2200,Réception!$A$2:$G$2159,7,FALSE),"0")</f>
        <v>1114</v>
      </c>
      <c r="J2200">
        <f t="shared" si="68"/>
        <v>1</v>
      </c>
      <c r="K2200" s="31">
        <f t="shared" si="69"/>
        <v>1</v>
      </c>
    </row>
    <row r="2201" spans="1:11" ht="12" customHeight="1" x14ac:dyDescent="0.2">
      <c r="A2201" t="s">
        <v>1972</v>
      </c>
      <c r="B2201" s="17">
        <v>44927</v>
      </c>
      <c r="C2201" s="6" t="s">
        <v>176</v>
      </c>
      <c r="D2201" s="7">
        <v>143511052</v>
      </c>
      <c r="E2201" s="3">
        <v>5540246175050</v>
      </c>
      <c r="F2201" s="3" t="str">
        <f>VLOOKUP(E2201,'Catégorie des articles'!$A$2:$E$163,4,FALSE)</f>
        <v>CREMERIE</v>
      </c>
      <c r="G2201" s="22">
        <v>44935</v>
      </c>
      <c r="H2201" s="7">
        <v>557</v>
      </c>
      <c r="I2201" s="25">
        <f>IFERROR(VLOOKUP(A2201,Réception!$A$2:$G$2159,7,FALSE),"0")</f>
        <v>557</v>
      </c>
      <c r="J2201">
        <f t="shared" si="68"/>
        <v>1</v>
      </c>
      <c r="K2201" s="31">
        <f t="shared" si="69"/>
        <v>1</v>
      </c>
    </row>
    <row r="2202" spans="1:11" ht="12" customHeight="1" x14ac:dyDescent="0.2">
      <c r="A2202" t="s">
        <v>1973</v>
      </c>
      <c r="B2202" s="18">
        <v>44927</v>
      </c>
      <c r="C2202" s="6" t="s">
        <v>176</v>
      </c>
      <c r="D2202" s="9">
        <v>143511064</v>
      </c>
      <c r="E2202" s="3">
        <v>5540246194632</v>
      </c>
      <c r="F2202" s="3" t="str">
        <f>VLOOKUP(E2202,'Catégorie des articles'!$A$2:$E$163,4,FALSE)</f>
        <v>BOULANGERIE</v>
      </c>
      <c r="G2202" s="23">
        <v>44948</v>
      </c>
      <c r="H2202" s="9">
        <v>2757</v>
      </c>
      <c r="I2202" s="25">
        <f>IFERROR(VLOOKUP(A2202,Réception!$A$2:$G$2159,7,FALSE),"0")</f>
        <v>539</v>
      </c>
      <c r="J2202">
        <f t="shared" si="68"/>
        <v>0.19550235763511062</v>
      </c>
      <c r="K2202" s="31">
        <f t="shared" si="69"/>
        <v>0.19550235763511062</v>
      </c>
    </row>
    <row r="2203" spans="1:11" ht="12" customHeight="1" x14ac:dyDescent="0.2">
      <c r="A2203" t="s">
        <v>1974</v>
      </c>
      <c r="B2203" s="17">
        <v>44927</v>
      </c>
      <c r="C2203" s="6" t="s">
        <v>176</v>
      </c>
      <c r="D2203" s="7">
        <v>143511068</v>
      </c>
      <c r="E2203" s="3">
        <v>5540246192209</v>
      </c>
      <c r="F2203" s="3" t="str">
        <f>VLOOKUP(E2203,'Catégorie des articles'!$A$2:$E$163,4,FALSE)</f>
        <v>MIX LEGUMES</v>
      </c>
      <c r="G2203" s="22">
        <v>44943</v>
      </c>
      <c r="H2203" s="7">
        <v>1114</v>
      </c>
      <c r="I2203" s="25">
        <f>IFERROR(VLOOKUP(A2203,Réception!$A$2:$G$2159,7,FALSE),"0")</f>
        <v>1114</v>
      </c>
      <c r="J2203">
        <f t="shared" si="68"/>
        <v>1</v>
      </c>
      <c r="K2203" s="31">
        <f t="shared" si="69"/>
        <v>1</v>
      </c>
    </row>
    <row r="2204" spans="1:11" ht="12" customHeight="1" x14ac:dyDescent="0.2">
      <c r="A2204" t="s">
        <v>1975</v>
      </c>
      <c r="B2204" s="18">
        <v>44927</v>
      </c>
      <c r="C2204" s="6" t="s">
        <v>176</v>
      </c>
      <c r="D2204" s="9">
        <v>143511068</v>
      </c>
      <c r="E2204" s="3">
        <v>5540246192594</v>
      </c>
      <c r="F2204" s="3" t="str">
        <f>VLOOKUP(E2204,'Catégorie des articles'!$A$2:$E$163,4,FALSE)</f>
        <v>MIX LEGUMES</v>
      </c>
      <c r="G2204" s="23">
        <v>44943</v>
      </c>
      <c r="H2204" s="9">
        <v>743</v>
      </c>
      <c r="I2204" s="25">
        <f>IFERROR(VLOOKUP(A2204,Réception!$A$2:$G$2159,7,FALSE),"0")</f>
        <v>743</v>
      </c>
      <c r="J2204">
        <f t="shared" si="68"/>
        <v>1</v>
      </c>
      <c r="K2204" s="31">
        <f t="shared" si="69"/>
        <v>1</v>
      </c>
    </row>
    <row r="2205" spans="1:11" ht="12" customHeight="1" x14ac:dyDescent="0.2">
      <c r="A2205" t="s">
        <v>1976</v>
      </c>
      <c r="B2205" s="17">
        <v>44927</v>
      </c>
      <c r="C2205" s="6" t="s">
        <v>176</v>
      </c>
      <c r="D2205" s="7">
        <v>143511068</v>
      </c>
      <c r="E2205" s="3">
        <v>5540246192831</v>
      </c>
      <c r="F2205" s="3" t="str">
        <f>VLOOKUP(E2205,'Catégorie des articles'!$A$2:$E$163,4,FALSE)</f>
        <v>MIX LEGUMES</v>
      </c>
      <c r="G2205" s="22">
        <v>44943</v>
      </c>
      <c r="H2205" s="7">
        <v>1300</v>
      </c>
      <c r="I2205" s="25">
        <f>IFERROR(VLOOKUP(A2205,Réception!$A$2:$G$2159,7,FALSE),"0")</f>
        <v>1300</v>
      </c>
      <c r="J2205">
        <f t="shared" si="68"/>
        <v>1</v>
      </c>
      <c r="K2205" s="31">
        <f t="shared" si="69"/>
        <v>1</v>
      </c>
    </row>
    <row r="2206" spans="1:11" ht="12" customHeight="1" x14ac:dyDescent="0.2">
      <c r="A2206" t="s">
        <v>1977</v>
      </c>
      <c r="B2206" s="17">
        <v>44927</v>
      </c>
      <c r="C2206" s="6" t="s">
        <v>176</v>
      </c>
      <c r="D2206" s="7">
        <v>143511070</v>
      </c>
      <c r="E2206" s="3">
        <v>5540246193316</v>
      </c>
      <c r="F2206" s="3" t="str">
        <f>VLOOKUP(E2206,'Catégorie des articles'!$A$2:$E$163,4,FALSE)</f>
        <v>BOULANGERIE</v>
      </c>
      <c r="G2206" s="22">
        <v>44950</v>
      </c>
      <c r="H2206" s="7">
        <v>669</v>
      </c>
      <c r="I2206" s="25">
        <f>IFERROR(VLOOKUP(A2206,Réception!$A$2:$G$2159,7,FALSE),"0")</f>
        <v>669</v>
      </c>
      <c r="J2206">
        <f t="shared" si="68"/>
        <v>1</v>
      </c>
      <c r="K2206" s="31">
        <f t="shared" si="69"/>
        <v>1</v>
      </c>
    </row>
    <row r="2207" spans="1:11" ht="12" customHeight="1" x14ac:dyDescent="0.2">
      <c r="A2207" t="s">
        <v>1978</v>
      </c>
      <c r="B2207" s="18">
        <v>44928</v>
      </c>
      <c r="C2207" s="6" t="s">
        <v>176</v>
      </c>
      <c r="D2207" s="9">
        <v>143511082</v>
      </c>
      <c r="E2207" s="3">
        <v>5540246172669</v>
      </c>
      <c r="F2207" s="3" t="str">
        <f>VLOOKUP(E2207,'Catégorie des articles'!$A$2:$E$163,4,FALSE)</f>
        <v>CREMERIE</v>
      </c>
      <c r="G2207" s="23">
        <v>44930</v>
      </c>
      <c r="H2207" s="9">
        <v>279</v>
      </c>
      <c r="I2207" s="25">
        <f>IFERROR(VLOOKUP(A2207,Réception!$A$2:$G$2159,7,FALSE),"0")</f>
        <v>279</v>
      </c>
      <c r="J2207">
        <f t="shared" si="68"/>
        <v>1</v>
      </c>
      <c r="K2207" s="31">
        <f t="shared" si="69"/>
        <v>1</v>
      </c>
    </row>
    <row r="2208" spans="1:11" ht="12" customHeight="1" x14ac:dyDescent="0.2">
      <c r="A2208" t="s">
        <v>1979</v>
      </c>
      <c r="B2208" s="18">
        <v>44928</v>
      </c>
      <c r="C2208" s="6" t="s">
        <v>176</v>
      </c>
      <c r="D2208" s="9">
        <v>143511082</v>
      </c>
      <c r="E2208" s="3">
        <v>5540246174174</v>
      </c>
      <c r="F2208" s="3" t="str">
        <f>VLOOKUP(E2208,'Catégorie des articles'!$A$2:$E$163,4,FALSE)</f>
        <v>CREMERIE</v>
      </c>
      <c r="G2208" s="23">
        <v>44930</v>
      </c>
      <c r="H2208" s="9">
        <v>464</v>
      </c>
      <c r="I2208" s="25">
        <f>IFERROR(VLOOKUP(A2208,Réception!$A$2:$G$2159,7,FALSE),"0")</f>
        <v>464</v>
      </c>
      <c r="J2208">
        <f t="shared" si="68"/>
        <v>1</v>
      </c>
      <c r="K2208" s="31">
        <f t="shared" si="69"/>
        <v>1</v>
      </c>
    </row>
    <row r="2209" spans="1:11" ht="12" customHeight="1" x14ac:dyDescent="0.2">
      <c r="A2209" t="s">
        <v>1980</v>
      </c>
      <c r="B2209" s="17">
        <v>44928</v>
      </c>
      <c r="C2209" s="6" t="s">
        <v>176</v>
      </c>
      <c r="D2209" s="7">
        <v>143511082</v>
      </c>
      <c r="E2209" s="3">
        <v>5540246176699</v>
      </c>
      <c r="F2209" s="3" t="str">
        <f>VLOOKUP(E2209,'Catégorie des articles'!$A$2:$E$163,4,FALSE)</f>
        <v>CREMERIE</v>
      </c>
      <c r="G2209" s="22">
        <v>44930</v>
      </c>
      <c r="H2209" s="7">
        <v>8352</v>
      </c>
      <c r="I2209" s="25">
        <f>IFERROR(VLOOKUP(A2209,Réception!$A$2:$G$2159,7,FALSE),"0")</f>
        <v>8352</v>
      </c>
      <c r="J2209">
        <f t="shared" si="68"/>
        <v>1</v>
      </c>
      <c r="K2209" s="31">
        <f t="shared" si="69"/>
        <v>1</v>
      </c>
    </row>
    <row r="2210" spans="1:11" ht="12" customHeight="1" x14ac:dyDescent="0.2">
      <c r="A2210" t="s">
        <v>1981</v>
      </c>
      <c r="B2210" s="17">
        <v>44928</v>
      </c>
      <c r="C2210" s="6" t="s">
        <v>176</v>
      </c>
      <c r="D2210" s="7">
        <v>143511082</v>
      </c>
      <c r="E2210" s="3">
        <v>5540246192102</v>
      </c>
      <c r="F2210" s="3" t="str">
        <f>VLOOKUP(E2210,'Catégorie des articles'!$A$2:$E$163,4,FALSE)</f>
        <v>CREMERIE</v>
      </c>
      <c r="G2210" s="22">
        <v>44930</v>
      </c>
      <c r="H2210" s="7">
        <v>2005</v>
      </c>
      <c r="I2210" s="25">
        <f>IFERROR(VLOOKUP(A2210,Réception!$A$2:$G$2159,7,FALSE),"0")</f>
        <v>2005</v>
      </c>
      <c r="J2210">
        <f t="shared" si="68"/>
        <v>1</v>
      </c>
      <c r="K2210" s="31">
        <f t="shared" si="69"/>
        <v>1</v>
      </c>
    </row>
    <row r="2211" spans="1:11" ht="12" customHeight="1" x14ac:dyDescent="0.2">
      <c r="A2211" t="s">
        <v>1982</v>
      </c>
      <c r="B2211" s="17">
        <v>44928</v>
      </c>
      <c r="C2211" s="6" t="s">
        <v>176</v>
      </c>
      <c r="D2211" s="7">
        <v>143511083</v>
      </c>
      <c r="E2211" s="3">
        <v>5540246176295</v>
      </c>
      <c r="F2211" s="3" t="str">
        <f>VLOOKUP(E2211,'Catégorie des articles'!$A$2:$E$163,4,FALSE)</f>
        <v>CREMERIE</v>
      </c>
      <c r="G2211" s="22">
        <v>44930</v>
      </c>
      <c r="H2211" s="7">
        <v>7424</v>
      </c>
      <c r="I2211" s="25">
        <f>IFERROR(VLOOKUP(A2211,Réception!$A$2:$G$2159,7,FALSE),"0")</f>
        <v>7424</v>
      </c>
      <c r="J2211">
        <f t="shared" si="68"/>
        <v>1</v>
      </c>
      <c r="K2211" s="31">
        <f t="shared" si="69"/>
        <v>1</v>
      </c>
    </row>
    <row r="2212" spans="1:11" ht="12" customHeight="1" x14ac:dyDescent="0.2">
      <c r="A2212" t="s">
        <v>1983</v>
      </c>
      <c r="B2212" s="18">
        <v>44928</v>
      </c>
      <c r="C2212" s="6" t="s">
        <v>176</v>
      </c>
      <c r="D2212" s="9">
        <v>143511083</v>
      </c>
      <c r="E2212" s="3">
        <v>5540246187987</v>
      </c>
      <c r="F2212" s="3" t="str">
        <f>VLOOKUP(E2212,'Catégorie des articles'!$A$2:$E$163,4,FALSE)</f>
        <v>CREMERIE</v>
      </c>
      <c r="G2212" s="23">
        <v>44930</v>
      </c>
      <c r="H2212" s="9">
        <v>2228</v>
      </c>
      <c r="I2212" s="25">
        <f>IFERROR(VLOOKUP(A2212,Réception!$A$2:$G$2159,7,FALSE),"0")</f>
        <v>2228</v>
      </c>
      <c r="J2212">
        <f t="shared" si="68"/>
        <v>1</v>
      </c>
      <c r="K2212" s="31">
        <f t="shared" si="69"/>
        <v>1</v>
      </c>
    </row>
    <row r="2213" spans="1:11" ht="12" customHeight="1" x14ac:dyDescent="0.2">
      <c r="A2213" t="s">
        <v>1984</v>
      </c>
      <c r="B2213" s="18">
        <v>44928</v>
      </c>
      <c r="C2213" s="6" t="s">
        <v>176</v>
      </c>
      <c r="D2213" s="9">
        <v>143511097</v>
      </c>
      <c r="E2213" s="3">
        <v>5540246183130</v>
      </c>
      <c r="F2213" s="3" t="str">
        <f>VLOOKUP(E2213,'Catégorie des articles'!$A$2:$E$163,4,FALSE)</f>
        <v>MIX LEGUMES</v>
      </c>
      <c r="G2213" s="23">
        <v>44951</v>
      </c>
      <c r="H2213" s="9">
        <v>1692</v>
      </c>
      <c r="I2213" s="25">
        <f>IFERROR(VLOOKUP(A2213,Réception!$A$2:$G$2159,7,FALSE),"0")</f>
        <v>1692</v>
      </c>
      <c r="J2213">
        <f t="shared" si="68"/>
        <v>1</v>
      </c>
      <c r="K2213" s="31">
        <f t="shared" si="69"/>
        <v>1</v>
      </c>
    </row>
    <row r="2214" spans="1:11" ht="12" customHeight="1" x14ac:dyDescent="0.2">
      <c r="A2214" t="s">
        <v>1985</v>
      </c>
      <c r="B2214" s="17">
        <v>44928</v>
      </c>
      <c r="C2214" s="6" t="s">
        <v>176</v>
      </c>
      <c r="D2214" s="7">
        <v>143511097</v>
      </c>
      <c r="E2214" s="3">
        <v>5540246183537</v>
      </c>
      <c r="F2214" s="3" t="str">
        <f>VLOOKUP(E2214,'Catégorie des articles'!$A$2:$E$163,4,FALSE)</f>
        <v>MIX LEGUMES</v>
      </c>
      <c r="G2214" s="22">
        <v>44951</v>
      </c>
      <c r="H2214" s="7">
        <v>961</v>
      </c>
      <c r="I2214" s="25">
        <f>IFERROR(VLOOKUP(A2214,Réception!$A$2:$G$2159,7,FALSE),"0")</f>
        <v>961</v>
      </c>
      <c r="J2214">
        <f t="shared" si="68"/>
        <v>1</v>
      </c>
      <c r="K2214" s="31">
        <f t="shared" si="69"/>
        <v>1</v>
      </c>
    </row>
    <row r="2215" spans="1:11" ht="12" customHeight="1" x14ac:dyDescent="0.2">
      <c r="A2215" t="s">
        <v>1986</v>
      </c>
      <c r="B2215" s="18">
        <v>44928</v>
      </c>
      <c r="C2215" s="6" t="s">
        <v>176</v>
      </c>
      <c r="D2215" s="9">
        <v>143511097</v>
      </c>
      <c r="E2215" s="3">
        <v>5540246183538</v>
      </c>
      <c r="F2215" s="3" t="str">
        <f>VLOOKUP(E2215,'Catégorie des articles'!$A$2:$E$163,4,FALSE)</f>
        <v>MIX LEGUMES</v>
      </c>
      <c r="G2215" s="23">
        <v>44951</v>
      </c>
      <c r="H2215" s="9">
        <v>919</v>
      </c>
      <c r="I2215" s="25">
        <f>IFERROR(VLOOKUP(A2215,Réception!$A$2:$G$2159,7,FALSE),"0")</f>
        <v>919</v>
      </c>
      <c r="J2215">
        <f t="shared" si="68"/>
        <v>1</v>
      </c>
      <c r="K2215" s="31">
        <f t="shared" si="69"/>
        <v>1</v>
      </c>
    </row>
    <row r="2216" spans="1:11" ht="12" customHeight="1" x14ac:dyDescent="0.2">
      <c r="A2216" t="s">
        <v>1987</v>
      </c>
      <c r="B2216" s="17">
        <v>44928</v>
      </c>
      <c r="C2216" s="6" t="s">
        <v>176</v>
      </c>
      <c r="D2216" s="7">
        <v>143511097</v>
      </c>
      <c r="E2216" s="3">
        <v>5540246183541</v>
      </c>
      <c r="F2216" s="3" t="str">
        <f>VLOOKUP(E2216,'Catégorie des articles'!$A$2:$E$163,4,FALSE)</f>
        <v>MIX LEGUMES</v>
      </c>
      <c r="G2216" s="22">
        <v>44951</v>
      </c>
      <c r="H2216" s="7">
        <v>1044</v>
      </c>
      <c r="I2216" s="25">
        <f>IFERROR(VLOOKUP(A2216,Réception!$A$2:$G$2159,7,FALSE),"0")</f>
        <v>928</v>
      </c>
      <c r="J2216">
        <f t="shared" si="68"/>
        <v>0.88888888888888884</v>
      </c>
      <c r="K2216" s="31">
        <f t="shared" si="69"/>
        <v>0.88888888888888884</v>
      </c>
    </row>
    <row r="2217" spans="1:11" ht="12" customHeight="1" x14ac:dyDescent="0.2">
      <c r="A2217" t="s">
        <v>1988</v>
      </c>
      <c r="B2217" s="18">
        <v>44928</v>
      </c>
      <c r="C2217" s="6" t="s">
        <v>176</v>
      </c>
      <c r="D2217" s="9">
        <v>143511097</v>
      </c>
      <c r="E2217" s="3">
        <v>5540246183552</v>
      </c>
      <c r="F2217" s="3" t="str">
        <f>VLOOKUP(E2217,'Catégorie des articles'!$A$2:$E$163,4,FALSE)</f>
        <v>MIX LEGUMES</v>
      </c>
      <c r="G2217" s="23">
        <v>44951</v>
      </c>
      <c r="H2217" s="9">
        <v>2172</v>
      </c>
      <c r="I2217" s="25">
        <f>IFERROR(VLOOKUP(A2217,Réception!$A$2:$G$2159,7,FALSE),"0")</f>
        <v>2172</v>
      </c>
      <c r="J2217">
        <f t="shared" si="68"/>
        <v>1</v>
      </c>
      <c r="K2217" s="31">
        <f t="shared" si="69"/>
        <v>1</v>
      </c>
    </row>
    <row r="2218" spans="1:11" ht="12" customHeight="1" x14ac:dyDescent="0.2">
      <c r="A2218" t="s">
        <v>1989</v>
      </c>
      <c r="B2218" s="18">
        <v>44928</v>
      </c>
      <c r="C2218" s="6" t="s">
        <v>176</v>
      </c>
      <c r="D2218" s="9">
        <v>143511097</v>
      </c>
      <c r="E2218" s="3">
        <v>5540246192571</v>
      </c>
      <c r="F2218" s="3" t="str">
        <f>VLOOKUP(E2218,'Catégorie des articles'!$A$2:$E$163,4,FALSE)</f>
        <v>MIX LEGUMES</v>
      </c>
      <c r="G2218" s="23">
        <v>44951</v>
      </c>
      <c r="H2218" s="9">
        <v>669</v>
      </c>
      <c r="I2218" s="25">
        <f>IFERROR(VLOOKUP(A2218,Réception!$A$2:$G$2159,7,FALSE),"0")</f>
        <v>669</v>
      </c>
      <c r="J2218">
        <f t="shared" si="68"/>
        <v>1</v>
      </c>
      <c r="K2218" s="31">
        <f t="shared" si="69"/>
        <v>1</v>
      </c>
    </row>
    <row r="2219" spans="1:11" ht="12" customHeight="1" x14ac:dyDescent="0.2">
      <c r="A2219" t="s">
        <v>1990</v>
      </c>
      <c r="B2219" s="18">
        <v>44928</v>
      </c>
      <c r="C2219" s="6" t="s">
        <v>176</v>
      </c>
      <c r="D2219" s="9">
        <v>143511101</v>
      </c>
      <c r="E2219" s="3">
        <v>5540246180522</v>
      </c>
      <c r="F2219" s="3" t="str">
        <f>VLOOKUP(E2219,'Catégorie des articles'!$A$2:$E$163,4,FALSE)</f>
        <v>BOULANGERIE</v>
      </c>
      <c r="G2219" s="23">
        <v>44952</v>
      </c>
      <c r="H2219" s="9">
        <v>1782</v>
      </c>
      <c r="I2219" s="25">
        <f>IFERROR(VLOOKUP(A2219,Réception!$A$2:$G$2159,7,FALSE),"0")</f>
        <v>1782</v>
      </c>
      <c r="J2219">
        <f t="shared" si="68"/>
        <v>1</v>
      </c>
      <c r="K2219" s="31">
        <f t="shared" si="69"/>
        <v>1</v>
      </c>
    </row>
    <row r="2220" spans="1:11" ht="12" customHeight="1" x14ac:dyDescent="0.2">
      <c r="A2220" t="s">
        <v>1991</v>
      </c>
      <c r="B2220" s="17">
        <v>44928</v>
      </c>
      <c r="C2220" s="6" t="s">
        <v>176</v>
      </c>
      <c r="D2220" s="7">
        <v>143511101</v>
      </c>
      <c r="E2220" s="3">
        <v>5540246193409</v>
      </c>
      <c r="F2220" s="3" t="str">
        <f>VLOOKUP(E2220,'Catégorie des articles'!$A$2:$E$163,4,FALSE)</f>
        <v>BOULANGERIE</v>
      </c>
      <c r="G2220" s="22">
        <v>44952</v>
      </c>
      <c r="H2220" s="7">
        <v>65</v>
      </c>
      <c r="I2220" s="25">
        <f>IFERROR(VLOOKUP(A2220,Réception!$A$2:$G$2159,7,FALSE),"0")</f>
        <v>65</v>
      </c>
      <c r="J2220">
        <f t="shared" si="68"/>
        <v>1</v>
      </c>
      <c r="K2220" s="31">
        <f t="shared" si="69"/>
        <v>1</v>
      </c>
    </row>
    <row r="2221" spans="1:11" ht="12" customHeight="1" x14ac:dyDescent="0.2">
      <c r="A2221" t="s">
        <v>1992</v>
      </c>
      <c r="B2221" s="18">
        <v>44928</v>
      </c>
      <c r="C2221" s="6" t="s">
        <v>176</v>
      </c>
      <c r="D2221" s="9">
        <v>143511102</v>
      </c>
      <c r="E2221" s="3">
        <v>5540246191596</v>
      </c>
      <c r="F2221" s="3" t="str">
        <f>VLOOKUP(E2221,'Catégorie des articles'!$A$2:$E$163,4,FALSE)</f>
        <v>BOULANGERIE</v>
      </c>
      <c r="G2221" s="23">
        <v>44949</v>
      </c>
      <c r="H2221" s="9">
        <v>372</v>
      </c>
      <c r="I2221" s="25">
        <f>IFERROR(VLOOKUP(A2221,Réception!$A$2:$G$2159,7,FALSE),"0")</f>
        <v>297</v>
      </c>
      <c r="J2221">
        <f t="shared" si="68"/>
        <v>0.79838709677419351</v>
      </c>
      <c r="K2221" s="31">
        <f t="shared" si="69"/>
        <v>0.79838709677419351</v>
      </c>
    </row>
    <row r="2222" spans="1:11" ht="12" customHeight="1" x14ac:dyDescent="0.2">
      <c r="A2222" t="s">
        <v>1993</v>
      </c>
      <c r="B2222" s="17">
        <v>44928</v>
      </c>
      <c r="C2222" s="6" t="s">
        <v>176</v>
      </c>
      <c r="D2222" s="7">
        <v>143511102</v>
      </c>
      <c r="E2222" s="3">
        <v>5540246196466</v>
      </c>
      <c r="F2222" s="3" t="str">
        <f>VLOOKUP(E2222,'Catégorie des articles'!$A$2:$E$163,4,FALSE)</f>
        <v>BOULANGERIE</v>
      </c>
      <c r="G2222" s="22">
        <v>44949</v>
      </c>
      <c r="H2222" s="7">
        <v>1188</v>
      </c>
      <c r="I2222" s="25">
        <f>IFERROR(VLOOKUP(A2222,Réception!$A$2:$G$2159,7,FALSE),"0")</f>
        <v>1188</v>
      </c>
      <c r="J2222">
        <f t="shared" si="68"/>
        <v>1</v>
      </c>
      <c r="K2222" s="31">
        <f t="shared" si="69"/>
        <v>1</v>
      </c>
    </row>
    <row r="2223" spans="1:11" ht="12" customHeight="1" x14ac:dyDescent="0.2">
      <c r="A2223" t="s">
        <v>1994</v>
      </c>
      <c r="B2223" s="17">
        <v>44929</v>
      </c>
      <c r="C2223" s="6" t="s">
        <v>176</v>
      </c>
      <c r="D2223" s="7">
        <v>143511120</v>
      </c>
      <c r="E2223" s="3">
        <v>5540246172978</v>
      </c>
      <c r="F2223" s="3" t="str">
        <f>VLOOKUP(E2223,'Catégorie des articles'!$A$2:$E$163,4,FALSE)</f>
        <v>CREMERIE</v>
      </c>
      <c r="G2223" s="22">
        <v>44931</v>
      </c>
      <c r="H2223" s="7">
        <v>2506</v>
      </c>
      <c r="I2223" s="25">
        <f>IFERROR(VLOOKUP(A2223,Réception!$A$2:$G$2159,7,FALSE),"0")</f>
        <v>2506</v>
      </c>
      <c r="J2223">
        <f t="shared" si="68"/>
        <v>1</v>
      </c>
      <c r="K2223" s="31">
        <f t="shared" si="69"/>
        <v>1</v>
      </c>
    </row>
    <row r="2224" spans="1:11" ht="12" customHeight="1" x14ac:dyDescent="0.2">
      <c r="A2224" t="s">
        <v>1995</v>
      </c>
      <c r="B2224" s="17">
        <v>44929</v>
      </c>
      <c r="C2224" s="6" t="s">
        <v>176</v>
      </c>
      <c r="D2224" s="7">
        <v>143511120</v>
      </c>
      <c r="E2224" s="3">
        <v>5540246174174</v>
      </c>
      <c r="F2224" s="3" t="str">
        <f>VLOOKUP(E2224,'Catégorie des articles'!$A$2:$E$163,4,FALSE)</f>
        <v>CREMERIE</v>
      </c>
      <c r="G2224" s="22">
        <v>44931</v>
      </c>
      <c r="H2224" s="7">
        <v>348</v>
      </c>
      <c r="I2224" s="25">
        <f>IFERROR(VLOOKUP(A2224,Réception!$A$2:$G$2159,7,FALSE),"0")</f>
        <v>348</v>
      </c>
      <c r="J2224">
        <f t="shared" si="68"/>
        <v>1</v>
      </c>
      <c r="K2224" s="31">
        <f t="shared" si="69"/>
        <v>1</v>
      </c>
    </row>
    <row r="2225" spans="1:11" ht="12" customHeight="1" x14ac:dyDescent="0.2">
      <c r="A2225" t="s">
        <v>1996</v>
      </c>
      <c r="B2225" s="17">
        <v>44929</v>
      </c>
      <c r="C2225" s="6" t="s">
        <v>176</v>
      </c>
      <c r="D2225" s="7">
        <v>143511120</v>
      </c>
      <c r="E2225" s="3">
        <v>5540246176699</v>
      </c>
      <c r="F2225" s="3" t="str">
        <f>VLOOKUP(E2225,'Catégorie des articles'!$A$2:$E$163,4,FALSE)</f>
        <v>CREMERIE</v>
      </c>
      <c r="G2225" s="22">
        <v>44931</v>
      </c>
      <c r="H2225" s="7">
        <v>4176</v>
      </c>
      <c r="I2225" s="25">
        <f>IFERROR(VLOOKUP(A2225,Réception!$A$2:$G$2159,7,FALSE),"0")</f>
        <v>4176</v>
      </c>
      <c r="J2225">
        <f t="shared" si="68"/>
        <v>1</v>
      </c>
      <c r="K2225" s="31">
        <f t="shared" si="69"/>
        <v>1</v>
      </c>
    </row>
    <row r="2226" spans="1:11" ht="12" customHeight="1" x14ac:dyDescent="0.2">
      <c r="A2226" t="s">
        <v>1997</v>
      </c>
      <c r="B2226" s="18">
        <v>44929</v>
      </c>
      <c r="C2226" s="6" t="s">
        <v>176</v>
      </c>
      <c r="D2226" s="9">
        <v>143511120</v>
      </c>
      <c r="E2226" s="3">
        <v>5540246188175</v>
      </c>
      <c r="F2226" s="3" t="str">
        <f>VLOOKUP(E2226,'Catégorie des articles'!$A$2:$E$163,4,FALSE)</f>
        <v>CREMERIE</v>
      </c>
      <c r="G2226" s="23">
        <v>44931</v>
      </c>
      <c r="H2226" s="9">
        <v>696</v>
      </c>
      <c r="I2226" s="25">
        <f>IFERROR(VLOOKUP(A2226,Réception!$A$2:$G$2159,7,FALSE),"0")</f>
        <v>696</v>
      </c>
      <c r="J2226">
        <f t="shared" si="68"/>
        <v>1</v>
      </c>
      <c r="K2226" s="31">
        <f t="shared" si="69"/>
        <v>1</v>
      </c>
    </row>
    <row r="2227" spans="1:11" ht="12" customHeight="1" x14ac:dyDescent="0.2">
      <c r="A2227" t="s">
        <v>1998</v>
      </c>
      <c r="B2227" s="17">
        <v>44929</v>
      </c>
      <c r="C2227" s="6" t="s">
        <v>176</v>
      </c>
      <c r="D2227" s="7">
        <v>143511121</v>
      </c>
      <c r="E2227" s="3">
        <v>5540246176294</v>
      </c>
      <c r="F2227" s="3" t="str">
        <f>VLOOKUP(E2227,'Catégorie des articles'!$A$2:$E$163,4,FALSE)</f>
        <v>CREMERIE</v>
      </c>
      <c r="G2227" s="22">
        <v>44931</v>
      </c>
      <c r="H2227" s="7">
        <v>743</v>
      </c>
      <c r="I2227" s="25">
        <f>IFERROR(VLOOKUP(A2227,Réception!$A$2:$G$2159,7,FALSE),"0")</f>
        <v>743</v>
      </c>
      <c r="J2227">
        <f t="shared" si="68"/>
        <v>1</v>
      </c>
      <c r="K2227" s="31">
        <f t="shared" si="69"/>
        <v>1</v>
      </c>
    </row>
    <row r="2228" spans="1:11" ht="12" customHeight="1" x14ac:dyDescent="0.2">
      <c r="A2228" t="s">
        <v>1999</v>
      </c>
      <c r="B2228" s="18">
        <v>44929</v>
      </c>
      <c r="C2228" s="6" t="s">
        <v>176</v>
      </c>
      <c r="D2228" s="9">
        <v>143511121</v>
      </c>
      <c r="E2228" s="3">
        <v>5540246176295</v>
      </c>
      <c r="F2228" s="3" t="str">
        <f>VLOOKUP(E2228,'Catégorie des articles'!$A$2:$E$163,4,FALSE)</f>
        <v>CREMERIE</v>
      </c>
      <c r="G2228" s="23">
        <v>44931</v>
      </c>
      <c r="H2228" s="9">
        <v>4455</v>
      </c>
      <c r="I2228" s="25">
        <f>IFERROR(VLOOKUP(A2228,Réception!$A$2:$G$2159,7,FALSE),"0")</f>
        <v>4455</v>
      </c>
      <c r="J2228">
        <f t="shared" si="68"/>
        <v>1</v>
      </c>
      <c r="K2228" s="31">
        <f t="shared" si="69"/>
        <v>1</v>
      </c>
    </row>
    <row r="2229" spans="1:11" ht="12" customHeight="1" x14ac:dyDescent="0.2">
      <c r="A2229" t="s">
        <v>2000</v>
      </c>
      <c r="B2229" s="18">
        <v>44929</v>
      </c>
      <c r="C2229" s="6" t="s">
        <v>176</v>
      </c>
      <c r="D2229" s="9">
        <v>143511121</v>
      </c>
      <c r="E2229" s="3">
        <v>5540246188200</v>
      </c>
      <c r="F2229" s="3" t="str">
        <f>VLOOKUP(E2229,'Catégorie des articles'!$A$2:$E$163,4,FALSE)</f>
        <v>CREMERIE</v>
      </c>
      <c r="G2229" s="23">
        <v>44931</v>
      </c>
      <c r="H2229" s="9">
        <v>1485</v>
      </c>
      <c r="I2229" s="25">
        <f>IFERROR(VLOOKUP(A2229,Réception!$A$2:$G$2159,7,FALSE),"0")</f>
        <v>1485</v>
      </c>
      <c r="J2229">
        <f t="shared" si="68"/>
        <v>1</v>
      </c>
      <c r="K2229" s="31">
        <f t="shared" si="69"/>
        <v>1</v>
      </c>
    </row>
    <row r="2230" spans="1:11" ht="12" customHeight="1" x14ac:dyDescent="0.2">
      <c r="A2230" t="s">
        <v>2001</v>
      </c>
      <c r="B2230" s="18">
        <v>44929</v>
      </c>
      <c r="C2230" s="6" t="s">
        <v>176</v>
      </c>
      <c r="D2230" s="9">
        <v>143511127</v>
      </c>
      <c r="E2230" s="3">
        <v>5540246191598</v>
      </c>
      <c r="F2230" s="3" t="str">
        <f>VLOOKUP(E2230,'Catégorie des articles'!$A$2:$E$163,4,FALSE)</f>
        <v>CREMERIE</v>
      </c>
      <c r="G2230" s="23">
        <v>44935</v>
      </c>
      <c r="H2230" s="9">
        <v>1601</v>
      </c>
      <c r="I2230" s="25">
        <f>IFERROR(VLOOKUP(A2230,Réception!$A$2:$G$2159,7,FALSE),"0")</f>
        <v>1601</v>
      </c>
      <c r="J2230">
        <f t="shared" si="68"/>
        <v>1</v>
      </c>
      <c r="K2230" s="31">
        <f t="shared" si="69"/>
        <v>1</v>
      </c>
    </row>
    <row r="2231" spans="1:11" ht="12" customHeight="1" x14ac:dyDescent="0.2">
      <c r="A2231" t="s">
        <v>2002</v>
      </c>
      <c r="B2231" s="18">
        <v>44929</v>
      </c>
      <c r="C2231" s="6" t="s">
        <v>176</v>
      </c>
      <c r="D2231" s="9">
        <v>143511129</v>
      </c>
      <c r="E2231" s="3">
        <v>5540246195242</v>
      </c>
      <c r="F2231" s="3" t="str">
        <f>VLOOKUP(E2231,'Catégorie des articles'!$A$2:$E$163,4,FALSE)</f>
        <v>MIX LEGUMES</v>
      </c>
      <c r="G2231" s="23">
        <v>44948</v>
      </c>
      <c r="H2231" s="9">
        <v>743</v>
      </c>
      <c r="I2231" s="25">
        <f>IFERROR(VLOOKUP(A2231,Réception!$A$2:$G$2159,7,FALSE),"0")</f>
        <v>743</v>
      </c>
      <c r="J2231">
        <f t="shared" si="68"/>
        <v>1</v>
      </c>
      <c r="K2231" s="31">
        <f t="shared" si="69"/>
        <v>1</v>
      </c>
    </row>
    <row r="2232" spans="1:11" ht="12" customHeight="1" x14ac:dyDescent="0.2">
      <c r="A2232" t="s">
        <v>2003</v>
      </c>
      <c r="B2232" s="18">
        <v>44930</v>
      </c>
      <c r="C2232" s="6" t="s">
        <v>176</v>
      </c>
      <c r="D2232" s="9">
        <v>143511148</v>
      </c>
      <c r="E2232" s="3">
        <v>5540246174174</v>
      </c>
      <c r="F2232" s="3" t="str">
        <f>VLOOKUP(E2232,'Catégorie des articles'!$A$2:$E$163,4,FALSE)</f>
        <v>CREMERIE</v>
      </c>
      <c r="G2232" s="23">
        <v>44934</v>
      </c>
      <c r="H2232" s="9">
        <v>232</v>
      </c>
      <c r="I2232" s="25">
        <f>IFERROR(VLOOKUP(A2232,Réception!$A$2:$G$2159,7,FALSE),"0")</f>
        <v>232</v>
      </c>
      <c r="J2232">
        <f t="shared" si="68"/>
        <v>1</v>
      </c>
      <c r="K2232" s="31">
        <f t="shared" si="69"/>
        <v>1</v>
      </c>
    </row>
    <row r="2233" spans="1:11" ht="12" customHeight="1" x14ac:dyDescent="0.2">
      <c r="A2233" t="s">
        <v>2004</v>
      </c>
      <c r="B2233" s="17">
        <v>44930</v>
      </c>
      <c r="C2233" s="6" t="s">
        <v>176</v>
      </c>
      <c r="D2233" s="7">
        <v>143511148</v>
      </c>
      <c r="E2233" s="3">
        <v>5540246176699</v>
      </c>
      <c r="F2233" s="3" t="str">
        <f>VLOOKUP(E2233,'Catégorie des articles'!$A$2:$E$163,4,FALSE)</f>
        <v>CREMERIE</v>
      </c>
      <c r="G2233" s="22">
        <v>44934</v>
      </c>
      <c r="H2233" s="7">
        <v>8352</v>
      </c>
      <c r="I2233" s="25">
        <f>IFERROR(VLOOKUP(A2233,Réception!$A$2:$G$2159,7,FALSE),"0")</f>
        <v>8352</v>
      </c>
      <c r="J2233">
        <f t="shared" si="68"/>
        <v>1</v>
      </c>
      <c r="K2233" s="31">
        <f t="shared" si="69"/>
        <v>1</v>
      </c>
    </row>
    <row r="2234" spans="1:11" ht="12" customHeight="1" x14ac:dyDescent="0.2">
      <c r="A2234" t="s">
        <v>2005</v>
      </c>
      <c r="B2234" s="18">
        <v>44930</v>
      </c>
      <c r="C2234" s="6" t="s">
        <v>176</v>
      </c>
      <c r="D2234" s="9">
        <v>143511149</v>
      </c>
      <c r="E2234" s="3">
        <v>5540246176294</v>
      </c>
      <c r="F2234" s="3" t="str">
        <f>VLOOKUP(E2234,'Catégorie des articles'!$A$2:$E$163,4,FALSE)</f>
        <v>CREMERIE</v>
      </c>
      <c r="G2234" s="23">
        <v>44934</v>
      </c>
      <c r="H2234" s="9">
        <v>1485</v>
      </c>
      <c r="I2234" s="25">
        <f>IFERROR(VLOOKUP(A2234,Réception!$A$2:$G$2159,7,FALSE),"0")</f>
        <v>1485</v>
      </c>
      <c r="J2234">
        <f t="shared" si="68"/>
        <v>1</v>
      </c>
      <c r="K2234" s="31">
        <f t="shared" si="69"/>
        <v>1</v>
      </c>
    </row>
    <row r="2235" spans="1:11" ht="12" customHeight="1" x14ac:dyDescent="0.2">
      <c r="A2235" t="s">
        <v>2006</v>
      </c>
      <c r="B2235" s="17">
        <v>44930</v>
      </c>
      <c r="C2235" s="6" t="s">
        <v>176</v>
      </c>
      <c r="D2235" s="7">
        <v>143511149</v>
      </c>
      <c r="E2235" s="3">
        <v>5540246187987</v>
      </c>
      <c r="F2235" s="3" t="str">
        <f>VLOOKUP(E2235,'Catégorie des articles'!$A$2:$E$163,4,FALSE)</f>
        <v>CREMERIE</v>
      </c>
      <c r="G2235" s="22">
        <v>44934</v>
      </c>
      <c r="H2235" s="7">
        <v>2784</v>
      </c>
      <c r="I2235" s="25">
        <f>IFERROR(VLOOKUP(A2235,Réception!$A$2:$G$2159,7,FALSE),"0")</f>
        <v>2784</v>
      </c>
      <c r="J2235">
        <f t="shared" si="68"/>
        <v>1</v>
      </c>
      <c r="K2235" s="31">
        <f t="shared" si="69"/>
        <v>1</v>
      </c>
    </row>
    <row r="2236" spans="1:11" ht="12" customHeight="1" x14ac:dyDescent="0.2">
      <c r="A2236" t="s">
        <v>2007</v>
      </c>
      <c r="B2236" s="18">
        <v>44930</v>
      </c>
      <c r="C2236" s="6" t="s">
        <v>176</v>
      </c>
      <c r="D2236" s="9">
        <v>143511152</v>
      </c>
      <c r="E2236" s="3">
        <v>5540246175049</v>
      </c>
      <c r="F2236" s="3" t="str">
        <f>VLOOKUP(E2236,'Catégorie des articles'!$A$2:$E$163,4,FALSE)</f>
        <v>CREMERIE</v>
      </c>
      <c r="G2236" s="23">
        <v>44938</v>
      </c>
      <c r="H2236" s="9">
        <v>836</v>
      </c>
      <c r="I2236" s="25">
        <f>IFERROR(VLOOKUP(A2236,Réception!$A$2:$G$2159,7,FALSE),"0")</f>
        <v>836</v>
      </c>
      <c r="J2236">
        <f t="shared" si="68"/>
        <v>1</v>
      </c>
      <c r="K2236" s="31">
        <f t="shared" si="69"/>
        <v>1</v>
      </c>
    </row>
    <row r="2237" spans="1:11" ht="12" customHeight="1" x14ac:dyDescent="0.2">
      <c r="A2237" t="s">
        <v>2008</v>
      </c>
      <c r="B2237" s="17">
        <v>44930</v>
      </c>
      <c r="C2237" s="6" t="s">
        <v>176</v>
      </c>
      <c r="D2237" s="7">
        <v>143511168</v>
      </c>
      <c r="E2237" s="3">
        <v>5540246183587</v>
      </c>
      <c r="F2237" s="3" t="str">
        <f>VLOOKUP(E2237,'Catégorie des articles'!$A$2:$E$163,4,FALSE)</f>
        <v>MIX LEGUMES</v>
      </c>
      <c r="G2237" s="22">
        <v>44951</v>
      </c>
      <c r="H2237" s="7">
        <v>502</v>
      </c>
      <c r="I2237" s="25">
        <f>IFERROR(VLOOKUP(A2237,Réception!$A$2:$G$2159,7,FALSE),"0")</f>
        <v>502</v>
      </c>
      <c r="J2237">
        <f t="shared" si="68"/>
        <v>1</v>
      </c>
      <c r="K2237" s="31">
        <f t="shared" si="69"/>
        <v>1</v>
      </c>
    </row>
    <row r="2238" spans="1:11" ht="12" customHeight="1" x14ac:dyDescent="0.2">
      <c r="A2238" t="s">
        <v>2009</v>
      </c>
      <c r="B2238" s="18">
        <v>44930</v>
      </c>
      <c r="C2238" s="6" t="s">
        <v>176</v>
      </c>
      <c r="D2238" s="9">
        <v>143511168</v>
      </c>
      <c r="E2238" s="3">
        <v>5540246183589</v>
      </c>
      <c r="F2238" s="3" t="str">
        <f>VLOOKUP(E2238,'Catégorie des articles'!$A$2:$E$163,4,FALSE)</f>
        <v>MIX LEGUMES</v>
      </c>
      <c r="G2238" s="23">
        <v>44951</v>
      </c>
      <c r="H2238" s="9">
        <v>1300</v>
      </c>
      <c r="I2238" s="25">
        <f>IFERROR(VLOOKUP(A2238,Réception!$A$2:$G$2159,7,FALSE),"0")</f>
        <v>1300</v>
      </c>
      <c r="J2238">
        <f t="shared" si="68"/>
        <v>1</v>
      </c>
      <c r="K2238" s="31">
        <f t="shared" si="69"/>
        <v>1</v>
      </c>
    </row>
    <row r="2239" spans="1:11" ht="12" customHeight="1" x14ac:dyDescent="0.2">
      <c r="A2239" t="s">
        <v>2010</v>
      </c>
      <c r="B2239" s="17">
        <v>44930</v>
      </c>
      <c r="C2239" s="6" t="s">
        <v>176</v>
      </c>
      <c r="D2239" s="7">
        <v>143511168</v>
      </c>
      <c r="E2239" s="3">
        <v>5540246186352</v>
      </c>
      <c r="F2239" s="3" t="str">
        <f>VLOOKUP(E2239,'Catégorie des articles'!$A$2:$E$163,4,FALSE)</f>
        <v>MIX LEGUMES</v>
      </c>
      <c r="G2239" s="22">
        <v>44951</v>
      </c>
      <c r="H2239" s="7">
        <v>940</v>
      </c>
      <c r="I2239" s="25">
        <f>IFERROR(VLOOKUP(A2239,Réception!$A$2:$G$2159,7,FALSE),"0")</f>
        <v>940</v>
      </c>
      <c r="J2239">
        <f t="shared" si="68"/>
        <v>1</v>
      </c>
      <c r="K2239" s="31">
        <f t="shared" si="69"/>
        <v>1</v>
      </c>
    </row>
    <row r="2240" spans="1:11" ht="12" customHeight="1" x14ac:dyDescent="0.2">
      <c r="A2240" t="s">
        <v>2011</v>
      </c>
      <c r="B2240" s="18">
        <v>44930</v>
      </c>
      <c r="C2240" s="6" t="s">
        <v>176</v>
      </c>
      <c r="D2240" s="9">
        <v>143511168</v>
      </c>
      <c r="E2240" s="3">
        <v>5540246194790</v>
      </c>
      <c r="F2240" s="3" t="str">
        <f>VLOOKUP(E2240,'Catégorie des articles'!$A$2:$E$163,4,FALSE)</f>
        <v>MIX LEGUMES</v>
      </c>
      <c r="G2240" s="23">
        <v>44951</v>
      </c>
      <c r="H2240" s="9">
        <v>1316</v>
      </c>
      <c r="I2240" s="25">
        <f>IFERROR(VLOOKUP(A2240,Réception!$A$2:$G$2159,7,FALSE),"0")</f>
        <v>1316</v>
      </c>
      <c r="J2240">
        <f t="shared" si="68"/>
        <v>1</v>
      </c>
      <c r="K2240" s="31">
        <f t="shared" si="69"/>
        <v>1</v>
      </c>
    </row>
    <row r="2241" spans="1:11" ht="12" customHeight="1" x14ac:dyDescent="0.2">
      <c r="A2241" t="s">
        <v>2012</v>
      </c>
      <c r="B2241" s="17">
        <v>44930</v>
      </c>
      <c r="C2241" s="6" t="s">
        <v>176</v>
      </c>
      <c r="D2241" s="7">
        <v>143511173</v>
      </c>
      <c r="E2241" s="3">
        <v>5540246192148</v>
      </c>
      <c r="F2241" s="3" t="str">
        <f>VLOOKUP(E2241,'Catégorie des articles'!$A$2:$E$163,4,FALSE)</f>
        <v>MIX LEGUMES</v>
      </c>
      <c r="G2241" s="22">
        <v>44948</v>
      </c>
      <c r="H2241" s="7">
        <v>45936</v>
      </c>
      <c r="I2241" s="25">
        <f>IFERROR(VLOOKUP(A2241,Réception!$A$2:$G$2159,7,FALSE),"0")</f>
        <v>45936</v>
      </c>
      <c r="J2241">
        <f t="shared" si="68"/>
        <v>1</v>
      </c>
      <c r="K2241" s="31">
        <f t="shared" si="69"/>
        <v>1</v>
      </c>
    </row>
    <row r="2242" spans="1:11" ht="12" customHeight="1" x14ac:dyDescent="0.2">
      <c r="A2242" t="s">
        <v>2013</v>
      </c>
      <c r="B2242" s="18">
        <v>44930</v>
      </c>
      <c r="C2242" s="6" t="s">
        <v>176</v>
      </c>
      <c r="D2242" s="9">
        <v>143511174</v>
      </c>
      <c r="E2242" s="3">
        <v>5540246192148</v>
      </c>
      <c r="F2242" s="3" t="str">
        <f>VLOOKUP(E2242,'Catégorie des articles'!$A$2:$E$163,4,FALSE)</f>
        <v>MIX LEGUMES</v>
      </c>
      <c r="G2242" s="23">
        <v>44952</v>
      </c>
      <c r="H2242" s="9">
        <v>45936</v>
      </c>
      <c r="I2242" s="25">
        <f>IFERROR(VLOOKUP(A2242,Réception!$A$2:$G$2159,7,FALSE),"0")</f>
        <v>45936</v>
      </c>
      <c r="J2242">
        <f t="shared" si="68"/>
        <v>1</v>
      </c>
      <c r="K2242" s="31">
        <f t="shared" si="69"/>
        <v>1</v>
      </c>
    </row>
    <row r="2243" spans="1:11" ht="12" customHeight="1" x14ac:dyDescent="0.2">
      <c r="A2243" t="s">
        <v>2014</v>
      </c>
      <c r="B2243" s="18">
        <v>44930</v>
      </c>
      <c r="C2243" s="6" t="s">
        <v>176</v>
      </c>
      <c r="D2243" s="9">
        <v>143511175</v>
      </c>
      <c r="E2243" s="3">
        <v>5540246171759</v>
      </c>
      <c r="F2243" s="3" t="str">
        <f>VLOOKUP(E2243,'Catégorie des articles'!$A$2:$E$163,4,FALSE)</f>
        <v>MIX LEGUMES</v>
      </c>
      <c r="G2243" s="23">
        <v>44950</v>
      </c>
      <c r="H2243" s="9">
        <v>5847</v>
      </c>
      <c r="I2243" s="25">
        <f>IFERROR(VLOOKUP(A2243,Réception!$A$2:$G$2159,7,FALSE),"0")</f>
        <v>5847</v>
      </c>
      <c r="J2243">
        <f t="shared" ref="J2243:J2306" si="70">I2243/H2243</f>
        <v>1</v>
      </c>
      <c r="K2243" s="31">
        <f t="shared" ref="K2243:K2306" si="71">J2243</f>
        <v>1</v>
      </c>
    </row>
    <row r="2244" spans="1:11" ht="12" customHeight="1" x14ac:dyDescent="0.2">
      <c r="A2244" t="s">
        <v>2015</v>
      </c>
      <c r="B2244" s="17">
        <v>44930</v>
      </c>
      <c r="C2244" s="6" t="s">
        <v>176</v>
      </c>
      <c r="D2244" s="7">
        <v>143511175</v>
      </c>
      <c r="E2244" s="3">
        <v>5540246177133</v>
      </c>
      <c r="F2244" s="3" t="str">
        <f>VLOOKUP(E2244,'Catégorie des articles'!$A$2:$E$163,4,FALSE)</f>
        <v>MIX LEGUMES</v>
      </c>
      <c r="G2244" s="22">
        <v>44950</v>
      </c>
      <c r="H2244" s="7">
        <v>8352</v>
      </c>
      <c r="I2244" s="25">
        <f>IFERROR(VLOOKUP(A2244,Réception!$A$2:$G$2159,7,FALSE),"0")</f>
        <v>8352</v>
      </c>
      <c r="J2244">
        <f t="shared" si="70"/>
        <v>1</v>
      </c>
      <c r="K2244" s="31">
        <f t="shared" si="71"/>
        <v>1</v>
      </c>
    </row>
    <row r="2245" spans="1:11" ht="12" customHeight="1" x14ac:dyDescent="0.2">
      <c r="A2245" t="s">
        <v>2016</v>
      </c>
      <c r="B2245" s="18">
        <v>44930</v>
      </c>
      <c r="C2245" s="6" t="s">
        <v>176</v>
      </c>
      <c r="D2245" s="9">
        <v>143511175</v>
      </c>
      <c r="E2245" s="3">
        <v>5540246192518</v>
      </c>
      <c r="F2245" s="3" t="str">
        <f>VLOOKUP(E2245,'Catégorie des articles'!$A$2:$E$163,4,FALSE)</f>
        <v>MIX LEGUMES</v>
      </c>
      <c r="G2245" s="23">
        <v>44950</v>
      </c>
      <c r="H2245" s="9">
        <v>4176</v>
      </c>
      <c r="I2245" s="25">
        <f>IFERROR(VLOOKUP(A2245,Réception!$A$2:$G$2159,7,FALSE),"0")</f>
        <v>4176</v>
      </c>
      <c r="J2245">
        <f t="shared" si="70"/>
        <v>1</v>
      </c>
      <c r="K2245" s="31">
        <f t="shared" si="71"/>
        <v>1</v>
      </c>
    </row>
    <row r="2246" spans="1:11" ht="12" customHeight="1" x14ac:dyDescent="0.2">
      <c r="A2246" t="s">
        <v>2017</v>
      </c>
      <c r="B2246" s="17">
        <v>44931</v>
      </c>
      <c r="C2246" s="6" t="s">
        <v>176</v>
      </c>
      <c r="D2246" s="7">
        <v>143511188</v>
      </c>
      <c r="E2246" s="3">
        <v>5540246174174</v>
      </c>
      <c r="F2246" s="3" t="str">
        <f>VLOOKUP(E2246,'Catégorie des articles'!$A$2:$E$163,4,FALSE)</f>
        <v>CREMERIE</v>
      </c>
      <c r="G2246" s="22">
        <v>44935</v>
      </c>
      <c r="H2246" s="7">
        <v>232</v>
      </c>
      <c r="I2246" s="25">
        <f>IFERROR(VLOOKUP(A2246,Réception!$A$2:$G$2159,7,FALSE),"0")</f>
        <v>232</v>
      </c>
      <c r="J2246">
        <f t="shared" si="70"/>
        <v>1</v>
      </c>
      <c r="K2246" s="31">
        <f t="shared" si="71"/>
        <v>1</v>
      </c>
    </row>
    <row r="2247" spans="1:11" ht="12" customHeight="1" x14ac:dyDescent="0.2">
      <c r="A2247" t="s">
        <v>2018</v>
      </c>
      <c r="B2247" s="17">
        <v>44931</v>
      </c>
      <c r="C2247" s="6" t="s">
        <v>176</v>
      </c>
      <c r="D2247" s="7">
        <v>143511188</v>
      </c>
      <c r="E2247" s="3">
        <v>5540246188175</v>
      </c>
      <c r="F2247" s="3" t="str">
        <f>VLOOKUP(E2247,'Catégorie des articles'!$A$2:$E$163,4,FALSE)</f>
        <v>CREMERIE</v>
      </c>
      <c r="G2247" s="22">
        <v>44935</v>
      </c>
      <c r="H2247" s="7">
        <v>464</v>
      </c>
      <c r="I2247" s="25">
        <f>IFERROR(VLOOKUP(A2247,Réception!$A$2:$G$2159,7,FALSE),"0")</f>
        <v>464</v>
      </c>
      <c r="J2247">
        <f t="shared" si="70"/>
        <v>1</v>
      </c>
      <c r="K2247" s="31">
        <f t="shared" si="71"/>
        <v>1</v>
      </c>
    </row>
    <row r="2248" spans="1:11" ht="12" customHeight="1" x14ac:dyDescent="0.2">
      <c r="A2248" t="s">
        <v>2019</v>
      </c>
      <c r="B2248" s="17">
        <v>44931</v>
      </c>
      <c r="C2248" s="6" t="s">
        <v>176</v>
      </c>
      <c r="D2248" s="7">
        <v>143511189</v>
      </c>
      <c r="E2248" s="3">
        <v>5540246176294</v>
      </c>
      <c r="F2248" s="3" t="str">
        <f>VLOOKUP(E2248,'Catégorie des articles'!$A$2:$E$163,4,FALSE)</f>
        <v>CREMERIE</v>
      </c>
      <c r="G2248" s="22">
        <v>44935</v>
      </c>
      <c r="H2248" s="7">
        <v>2228</v>
      </c>
      <c r="I2248" s="25">
        <f>IFERROR(VLOOKUP(A2248,Réception!$A$2:$G$2159,7,FALSE),"0")</f>
        <v>2228</v>
      </c>
      <c r="J2248">
        <f t="shared" si="70"/>
        <v>1</v>
      </c>
      <c r="K2248" s="31">
        <f t="shared" si="71"/>
        <v>1</v>
      </c>
    </row>
    <row r="2249" spans="1:11" ht="12" customHeight="1" x14ac:dyDescent="0.2">
      <c r="A2249" t="s">
        <v>2020</v>
      </c>
      <c r="B2249" s="17">
        <v>44931</v>
      </c>
      <c r="C2249" s="6" t="s">
        <v>176</v>
      </c>
      <c r="D2249" s="7">
        <v>143511189</v>
      </c>
      <c r="E2249" s="3">
        <v>5540246187987</v>
      </c>
      <c r="F2249" s="3" t="str">
        <f>VLOOKUP(E2249,'Catégorie des articles'!$A$2:$E$163,4,FALSE)</f>
        <v>CREMERIE</v>
      </c>
      <c r="G2249" s="22">
        <v>44935</v>
      </c>
      <c r="H2249" s="7">
        <v>4455</v>
      </c>
      <c r="I2249" s="25">
        <f>IFERROR(VLOOKUP(A2249,Réception!$A$2:$G$2159,7,FALSE),"0")</f>
        <v>4455</v>
      </c>
      <c r="J2249">
        <f t="shared" si="70"/>
        <v>1</v>
      </c>
      <c r="K2249" s="31">
        <f t="shared" si="71"/>
        <v>1</v>
      </c>
    </row>
    <row r="2250" spans="1:11" ht="12" customHeight="1" x14ac:dyDescent="0.2">
      <c r="A2250" t="s">
        <v>2021</v>
      </c>
      <c r="B2250" s="18">
        <v>44931</v>
      </c>
      <c r="C2250" s="6" t="s">
        <v>176</v>
      </c>
      <c r="D2250" s="9">
        <v>143511189</v>
      </c>
      <c r="E2250" s="3">
        <v>5540246188200</v>
      </c>
      <c r="F2250" s="3" t="str">
        <f>VLOOKUP(E2250,'Catégorie des articles'!$A$2:$E$163,4,FALSE)</f>
        <v>CREMERIE</v>
      </c>
      <c r="G2250" s="23">
        <v>44935</v>
      </c>
      <c r="H2250" s="9">
        <v>743</v>
      </c>
      <c r="I2250" s="25">
        <f>IFERROR(VLOOKUP(A2250,Réception!$A$2:$G$2159,7,FALSE),"0")</f>
        <v>743</v>
      </c>
      <c r="J2250">
        <f t="shared" si="70"/>
        <v>1</v>
      </c>
      <c r="K2250" s="31">
        <f t="shared" si="71"/>
        <v>1</v>
      </c>
    </row>
    <row r="2251" spans="1:11" ht="12" customHeight="1" x14ac:dyDescent="0.2">
      <c r="A2251" t="s">
        <v>2022</v>
      </c>
      <c r="B2251" s="17">
        <v>44931</v>
      </c>
      <c r="C2251" s="6" t="s">
        <v>176</v>
      </c>
      <c r="D2251" s="7">
        <v>143511194</v>
      </c>
      <c r="E2251" s="3">
        <v>5540246185429</v>
      </c>
      <c r="F2251" s="3" t="str">
        <f>VLOOKUP(E2251,'Catégorie des articles'!$A$2:$E$163,4,FALSE)</f>
        <v>CREMERIE</v>
      </c>
      <c r="G2251" s="22">
        <v>44938</v>
      </c>
      <c r="H2251" s="7">
        <v>140</v>
      </c>
      <c r="I2251" s="25">
        <f>IFERROR(VLOOKUP(A2251,Réception!$A$2:$G$2159,7,FALSE),"0")</f>
        <v>140</v>
      </c>
      <c r="J2251">
        <f t="shared" si="70"/>
        <v>1</v>
      </c>
      <c r="K2251" s="31">
        <f t="shared" si="71"/>
        <v>1</v>
      </c>
    </row>
    <row r="2252" spans="1:11" ht="12" customHeight="1" x14ac:dyDescent="0.2">
      <c r="A2252" t="s">
        <v>2023</v>
      </c>
      <c r="B2252" s="18">
        <v>44931</v>
      </c>
      <c r="C2252" s="6" t="s">
        <v>176</v>
      </c>
      <c r="D2252" s="9">
        <v>143511194</v>
      </c>
      <c r="E2252" s="3">
        <v>5540246185562</v>
      </c>
      <c r="F2252" s="3" t="str">
        <f>VLOOKUP(E2252,'Catégorie des articles'!$A$2:$E$163,4,FALSE)</f>
        <v>CREMERIE</v>
      </c>
      <c r="G2252" s="23">
        <v>44938</v>
      </c>
      <c r="H2252" s="9">
        <v>140</v>
      </c>
      <c r="I2252" s="25">
        <f>IFERROR(VLOOKUP(A2252,Réception!$A$2:$G$2159,7,FALSE),"0")</f>
        <v>140</v>
      </c>
      <c r="J2252">
        <f t="shared" si="70"/>
        <v>1</v>
      </c>
      <c r="K2252" s="31">
        <f t="shared" si="71"/>
        <v>1</v>
      </c>
    </row>
    <row r="2253" spans="1:11" ht="12" customHeight="1" x14ac:dyDescent="0.2">
      <c r="A2253" t="s">
        <v>2024</v>
      </c>
      <c r="B2253" s="18">
        <v>44931</v>
      </c>
      <c r="C2253" s="6" t="s">
        <v>176</v>
      </c>
      <c r="D2253" s="9">
        <v>143511201</v>
      </c>
      <c r="E2253" s="3">
        <v>5540246173906</v>
      </c>
      <c r="F2253" s="3" t="str">
        <f>VLOOKUP(E2253,'Catégorie des articles'!$A$2:$E$163,4,FALSE)</f>
        <v>VOLAILLE</v>
      </c>
      <c r="G2253" s="23">
        <v>44945</v>
      </c>
      <c r="H2253" s="9">
        <v>3267</v>
      </c>
      <c r="I2253" s="25">
        <f>IFERROR(VLOOKUP(A2253,Réception!$A$2:$G$2159,7,FALSE),"0")</f>
        <v>3267</v>
      </c>
      <c r="J2253">
        <f t="shared" si="70"/>
        <v>1</v>
      </c>
      <c r="K2253" s="31">
        <f t="shared" si="71"/>
        <v>1</v>
      </c>
    </row>
    <row r="2254" spans="1:11" ht="12" customHeight="1" x14ac:dyDescent="0.2">
      <c r="A2254" t="s">
        <v>2025</v>
      </c>
      <c r="B2254" s="17">
        <v>44931</v>
      </c>
      <c r="C2254" s="6" t="s">
        <v>176</v>
      </c>
      <c r="D2254" s="7">
        <v>143511201</v>
      </c>
      <c r="E2254" s="3">
        <v>5540246181016</v>
      </c>
      <c r="F2254" s="3" t="str">
        <f>VLOOKUP(E2254,'Catégorie des articles'!$A$2:$E$163,4,FALSE)</f>
        <v>VOLAILLE</v>
      </c>
      <c r="G2254" s="22">
        <v>44945</v>
      </c>
      <c r="H2254" s="7">
        <v>10691</v>
      </c>
      <c r="I2254" s="25">
        <f>IFERROR(VLOOKUP(A2254,Réception!$A$2:$G$2159,7,FALSE),"0")</f>
        <v>10691</v>
      </c>
      <c r="J2254">
        <f t="shared" si="70"/>
        <v>1</v>
      </c>
      <c r="K2254" s="31">
        <f t="shared" si="71"/>
        <v>1</v>
      </c>
    </row>
    <row r="2255" spans="1:11" ht="12" customHeight="1" x14ac:dyDescent="0.2">
      <c r="A2255" t="s">
        <v>2026</v>
      </c>
      <c r="B2255" s="17">
        <v>44931</v>
      </c>
      <c r="C2255" s="6" t="s">
        <v>176</v>
      </c>
      <c r="D2255" s="7">
        <v>143511209</v>
      </c>
      <c r="E2255" s="3">
        <v>5540246194632</v>
      </c>
      <c r="F2255" s="3" t="str">
        <f>VLOOKUP(E2255,'Catégorie des articles'!$A$2:$E$163,4,FALSE)</f>
        <v>BOULANGERIE</v>
      </c>
      <c r="G2255" s="22">
        <v>44951</v>
      </c>
      <c r="H2255" s="7">
        <v>2088</v>
      </c>
      <c r="I2255" s="25">
        <f>IFERROR(VLOOKUP(A2255,Réception!$A$2:$G$2159,7,FALSE),"0")</f>
        <v>713</v>
      </c>
      <c r="J2255">
        <f t="shared" si="70"/>
        <v>0.34147509578544061</v>
      </c>
      <c r="K2255" s="31">
        <f t="shared" si="71"/>
        <v>0.34147509578544061</v>
      </c>
    </row>
    <row r="2256" spans="1:11" ht="12" customHeight="1" x14ac:dyDescent="0.2">
      <c r="A2256" t="s">
        <v>2027</v>
      </c>
      <c r="B2256" s="18">
        <v>44934</v>
      </c>
      <c r="C2256" s="6" t="s">
        <v>176</v>
      </c>
      <c r="D2256" s="9">
        <v>143521222</v>
      </c>
      <c r="E2256" s="3">
        <v>5540246172539</v>
      </c>
      <c r="F2256" s="3" t="str">
        <f>VLOOKUP(E2256,'Catégorie des articles'!$A$2:$E$163,4,FALSE)</f>
        <v>CREMERIE</v>
      </c>
      <c r="G2256" s="23">
        <v>44936</v>
      </c>
      <c r="H2256" s="9">
        <v>47</v>
      </c>
      <c r="I2256" s="25">
        <f>IFERROR(VLOOKUP(A2256,Réception!$A$2:$G$2159,7,FALSE),"0")</f>
        <v>47</v>
      </c>
      <c r="J2256">
        <f t="shared" si="70"/>
        <v>1</v>
      </c>
      <c r="K2256" s="31">
        <f t="shared" si="71"/>
        <v>1</v>
      </c>
    </row>
    <row r="2257" spans="1:11" ht="12" customHeight="1" x14ac:dyDescent="0.2">
      <c r="A2257" t="s">
        <v>2028</v>
      </c>
      <c r="B2257" s="17">
        <v>44934</v>
      </c>
      <c r="C2257" s="6" t="s">
        <v>176</v>
      </c>
      <c r="D2257" s="7">
        <v>143521222</v>
      </c>
      <c r="E2257" s="3">
        <v>5540246172669</v>
      </c>
      <c r="F2257" s="3" t="str">
        <f>VLOOKUP(E2257,'Catégorie des articles'!$A$2:$E$163,4,FALSE)</f>
        <v>CREMERIE</v>
      </c>
      <c r="G2257" s="22">
        <v>44936</v>
      </c>
      <c r="H2257" s="7">
        <v>279</v>
      </c>
      <c r="I2257" s="25">
        <f>IFERROR(VLOOKUP(A2257,Réception!$A$2:$G$2159,7,FALSE),"0")</f>
        <v>279</v>
      </c>
      <c r="J2257">
        <f t="shared" si="70"/>
        <v>1</v>
      </c>
      <c r="K2257" s="31">
        <f t="shared" si="71"/>
        <v>1</v>
      </c>
    </row>
    <row r="2258" spans="1:11" ht="12" customHeight="1" x14ac:dyDescent="0.2">
      <c r="A2258" t="s">
        <v>2029</v>
      </c>
      <c r="B2258" s="18">
        <v>44934</v>
      </c>
      <c r="C2258" s="6" t="s">
        <v>176</v>
      </c>
      <c r="D2258" s="9">
        <v>143521222</v>
      </c>
      <c r="E2258" s="3">
        <v>5540246172978</v>
      </c>
      <c r="F2258" s="3" t="str">
        <f>VLOOKUP(E2258,'Catégorie des articles'!$A$2:$E$163,4,FALSE)</f>
        <v>CREMERIE</v>
      </c>
      <c r="G2258" s="23">
        <v>44936</v>
      </c>
      <c r="H2258" s="9">
        <v>1671</v>
      </c>
      <c r="I2258" s="25">
        <f>IFERROR(VLOOKUP(A2258,Réception!$A$2:$G$2159,7,FALSE),"0")</f>
        <v>1671</v>
      </c>
      <c r="J2258">
        <f t="shared" si="70"/>
        <v>1</v>
      </c>
      <c r="K2258" s="31">
        <f t="shared" si="71"/>
        <v>1</v>
      </c>
    </row>
    <row r="2259" spans="1:11" ht="12" customHeight="1" x14ac:dyDescent="0.2">
      <c r="A2259" t="s">
        <v>2030</v>
      </c>
      <c r="B2259" s="18">
        <v>44934</v>
      </c>
      <c r="C2259" s="6" t="s">
        <v>176</v>
      </c>
      <c r="D2259" s="9">
        <v>143521222</v>
      </c>
      <c r="E2259" s="3">
        <v>5540246174174</v>
      </c>
      <c r="F2259" s="3" t="str">
        <f>VLOOKUP(E2259,'Catégorie des articles'!$A$2:$E$163,4,FALSE)</f>
        <v>CREMERIE</v>
      </c>
      <c r="G2259" s="23">
        <v>44936</v>
      </c>
      <c r="H2259" s="9">
        <v>348</v>
      </c>
      <c r="I2259" s="25">
        <f>IFERROR(VLOOKUP(A2259,Réception!$A$2:$G$2159,7,FALSE),"0")</f>
        <v>348</v>
      </c>
      <c r="J2259">
        <f t="shared" si="70"/>
        <v>1</v>
      </c>
      <c r="K2259" s="31">
        <f t="shared" si="71"/>
        <v>1</v>
      </c>
    </row>
    <row r="2260" spans="1:11" ht="12" customHeight="1" x14ac:dyDescent="0.2">
      <c r="A2260" t="s">
        <v>2031</v>
      </c>
      <c r="B2260" s="17">
        <v>44934</v>
      </c>
      <c r="C2260" s="6" t="s">
        <v>176</v>
      </c>
      <c r="D2260" s="7">
        <v>143521222</v>
      </c>
      <c r="E2260" s="3">
        <v>5540246176699</v>
      </c>
      <c r="F2260" s="3" t="str">
        <f>VLOOKUP(E2260,'Catégorie des articles'!$A$2:$E$163,4,FALSE)</f>
        <v>CREMERIE</v>
      </c>
      <c r="G2260" s="22">
        <v>44936</v>
      </c>
      <c r="H2260" s="7">
        <v>8352</v>
      </c>
      <c r="I2260" s="25">
        <f>IFERROR(VLOOKUP(A2260,Réception!$A$2:$G$2159,7,FALSE),"0")</f>
        <v>8352</v>
      </c>
      <c r="J2260">
        <f t="shared" si="70"/>
        <v>1</v>
      </c>
      <c r="K2260" s="31">
        <f t="shared" si="71"/>
        <v>1</v>
      </c>
    </row>
    <row r="2261" spans="1:11" ht="12" customHeight="1" x14ac:dyDescent="0.2">
      <c r="A2261" t="s">
        <v>2032</v>
      </c>
      <c r="B2261" s="18">
        <v>44934</v>
      </c>
      <c r="C2261" s="6" t="s">
        <v>176</v>
      </c>
      <c r="D2261" s="9">
        <v>143521224</v>
      </c>
      <c r="E2261" s="3">
        <v>5540246176294</v>
      </c>
      <c r="F2261" s="3" t="str">
        <f>VLOOKUP(E2261,'Catégorie des articles'!$A$2:$E$163,4,FALSE)</f>
        <v>CREMERIE</v>
      </c>
      <c r="G2261" s="23">
        <v>44936</v>
      </c>
      <c r="H2261" s="9">
        <v>1485</v>
      </c>
      <c r="I2261" s="25">
        <f>IFERROR(VLOOKUP(A2261,Réception!$A$2:$G$2159,7,FALSE),"0")</f>
        <v>1485</v>
      </c>
      <c r="J2261">
        <f t="shared" si="70"/>
        <v>1</v>
      </c>
      <c r="K2261" s="31">
        <f t="shared" si="71"/>
        <v>1</v>
      </c>
    </row>
    <row r="2262" spans="1:11" ht="12" customHeight="1" x14ac:dyDescent="0.2">
      <c r="A2262" t="s">
        <v>2033</v>
      </c>
      <c r="B2262" s="17">
        <v>44934</v>
      </c>
      <c r="C2262" s="6" t="s">
        <v>176</v>
      </c>
      <c r="D2262" s="7">
        <v>143521224</v>
      </c>
      <c r="E2262" s="3">
        <v>5540246176295</v>
      </c>
      <c r="F2262" s="3" t="str">
        <f>VLOOKUP(E2262,'Catégorie des articles'!$A$2:$E$163,4,FALSE)</f>
        <v>CREMERIE</v>
      </c>
      <c r="G2262" s="22">
        <v>44936</v>
      </c>
      <c r="H2262" s="7">
        <v>14848</v>
      </c>
      <c r="I2262" s="25">
        <f>IFERROR(VLOOKUP(A2262,Réception!$A$2:$G$2159,7,FALSE),"0")</f>
        <v>14848</v>
      </c>
      <c r="J2262">
        <f t="shared" si="70"/>
        <v>1</v>
      </c>
      <c r="K2262" s="31">
        <f t="shared" si="71"/>
        <v>1</v>
      </c>
    </row>
    <row r="2263" spans="1:11" ht="12" customHeight="1" x14ac:dyDescent="0.2">
      <c r="A2263" t="s">
        <v>2034</v>
      </c>
      <c r="B2263" s="17">
        <v>44934</v>
      </c>
      <c r="C2263" s="6" t="s">
        <v>176</v>
      </c>
      <c r="D2263" s="7">
        <v>143521224</v>
      </c>
      <c r="E2263" s="3">
        <v>5540246187987</v>
      </c>
      <c r="F2263" s="3" t="str">
        <f>VLOOKUP(E2263,'Catégorie des articles'!$A$2:$E$163,4,FALSE)</f>
        <v>CREMERIE</v>
      </c>
      <c r="G2263" s="22">
        <v>44936</v>
      </c>
      <c r="H2263" s="7">
        <v>6682</v>
      </c>
      <c r="I2263" s="25">
        <f>IFERROR(VLOOKUP(A2263,Réception!$A$2:$G$2159,7,FALSE),"0")</f>
        <v>6682</v>
      </c>
      <c r="J2263">
        <f t="shared" si="70"/>
        <v>1</v>
      </c>
      <c r="K2263" s="31">
        <f t="shared" si="71"/>
        <v>1</v>
      </c>
    </row>
    <row r="2264" spans="1:11" ht="12" customHeight="1" x14ac:dyDescent="0.2">
      <c r="A2264" t="s">
        <v>2035</v>
      </c>
      <c r="B2264" s="18">
        <v>44934</v>
      </c>
      <c r="C2264" s="6" t="s">
        <v>176</v>
      </c>
      <c r="D2264" s="9">
        <v>143521224</v>
      </c>
      <c r="E2264" s="3">
        <v>5540246188200</v>
      </c>
      <c r="F2264" s="3" t="str">
        <f>VLOOKUP(E2264,'Catégorie des articles'!$A$2:$E$163,4,FALSE)</f>
        <v>CREMERIE</v>
      </c>
      <c r="G2264" s="23">
        <v>44936</v>
      </c>
      <c r="H2264" s="9">
        <v>2228</v>
      </c>
      <c r="I2264" s="25">
        <f>IFERROR(VLOOKUP(A2264,Réception!$A$2:$G$2159,7,FALSE),"0")</f>
        <v>2228</v>
      </c>
      <c r="J2264">
        <f t="shared" si="70"/>
        <v>1</v>
      </c>
      <c r="K2264" s="31">
        <f t="shared" si="71"/>
        <v>1</v>
      </c>
    </row>
    <row r="2265" spans="1:11" ht="12" customHeight="1" x14ac:dyDescent="0.2">
      <c r="A2265" t="s">
        <v>2036</v>
      </c>
      <c r="B2265" s="17">
        <v>44934</v>
      </c>
      <c r="C2265" s="6" t="s">
        <v>176</v>
      </c>
      <c r="D2265" s="7">
        <v>143521231</v>
      </c>
      <c r="E2265" s="3">
        <v>5540246191598</v>
      </c>
      <c r="F2265" s="3" t="str">
        <f>VLOOKUP(E2265,'Catégorie des articles'!$A$2:$E$163,4,FALSE)</f>
        <v>CREMERIE</v>
      </c>
      <c r="G2265" s="22">
        <v>44938</v>
      </c>
      <c r="H2265" s="7">
        <v>1601</v>
      </c>
      <c r="I2265" s="25">
        <f>IFERROR(VLOOKUP(A2265,Réception!$A$2:$G$2159,7,FALSE),"0")</f>
        <v>1601</v>
      </c>
      <c r="J2265">
        <f t="shared" si="70"/>
        <v>1</v>
      </c>
      <c r="K2265" s="31">
        <f t="shared" si="71"/>
        <v>1</v>
      </c>
    </row>
    <row r="2266" spans="1:11" ht="12" customHeight="1" x14ac:dyDescent="0.2">
      <c r="A2266" t="s">
        <v>2037</v>
      </c>
      <c r="B2266" s="18">
        <v>44934</v>
      </c>
      <c r="C2266" s="6" t="s">
        <v>176</v>
      </c>
      <c r="D2266" s="9">
        <v>143521245</v>
      </c>
      <c r="E2266" s="3">
        <v>5540246175047</v>
      </c>
      <c r="F2266" s="3" t="str">
        <f>VLOOKUP(E2266,'Catégorie des articles'!$A$2:$E$163,4,FALSE)</f>
        <v>CREMERIE</v>
      </c>
      <c r="G2266" s="23">
        <v>44942</v>
      </c>
      <c r="H2266" s="9">
        <v>418</v>
      </c>
      <c r="I2266" s="25">
        <f>IFERROR(VLOOKUP(A2266,Réception!$A$2:$G$2159,7,FALSE),"0")</f>
        <v>418</v>
      </c>
      <c r="J2266">
        <f t="shared" si="70"/>
        <v>1</v>
      </c>
      <c r="K2266" s="31">
        <f t="shared" si="71"/>
        <v>1</v>
      </c>
    </row>
    <row r="2267" spans="1:11" ht="12" customHeight="1" x14ac:dyDescent="0.2">
      <c r="A2267" t="s">
        <v>2038</v>
      </c>
      <c r="B2267" s="17">
        <v>44934</v>
      </c>
      <c r="C2267" s="6" t="s">
        <v>176</v>
      </c>
      <c r="D2267" s="7">
        <v>143521245</v>
      </c>
      <c r="E2267" s="3">
        <v>5540246175049</v>
      </c>
      <c r="F2267" s="3" t="str">
        <f>VLOOKUP(E2267,'Catégorie des articles'!$A$2:$E$163,4,FALSE)</f>
        <v>CREMERIE</v>
      </c>
      <c r="G2267" s="22">
        <v>44942</v>
      </c>
      <c r="H2267" s="7">
        <v>1114</v>
      </c>
      <c r="I2267" s="25">
        <f>IFERROR(VLOOKUP(A2267,Réception!$A$2:$G$2159,7,FALSE),"0")</f>
        <v>1114</v>
      </c>
      <c r="J2267">
        <f t="shared" si="70"/>
        <v>1</v>
      </c>
      <c r="K2267" s="31">
        <f t="shared" si="71"/>
        <v>1</v>
      </c>
    </row>
    <row r="2268" spans="1:11" ht="12" customHeight="1" x14ac:dyDescent="0.2">
      <c r="A2268" t="s">
        <v>2039</v>
      </c>
      <c r="B2268" s="18">
        <v>44934</v>
      </c>
      <c r="C2268" s="6" t="s">
        <v>176</v>
      </c>
      <c r="D2268" s="9">
        <v>143521245</v>
      </c>
      <c r="E2268" s="3">
        <v>5540246175050</v>
      </c>
      <c r="F2268" s="3" t="str">
        <f>VLOOKUP(E2268,'Catégorie des articles'!$A$2:$E$163,4,FALSE)</f>
        <v>CREMERIE</v>
      </c>
      <c r="G2268" s="23">
        <v>44942</v>
      </c>
      <c r="H2268" s="9">
        <v>1114</v>
      </c>
      <c r="I2268" s="25">
        <f>IFERROR(VLOOKUP(A2268,Réception!$A$2:$G$2159,7,FALSE),"0")</f>
        <v>1114</v>
      </c>
      <c r="J2268">
        <f t="shared" si="70"/>
        <v>1</v>
      </c>
      <c r="K2268" s="31">
        <f t="shared" si="71"/>
        <v>1</v>
      </c>
    </row>
    <row r="2269" spans="1:11" ht="12" customHeight="1" x14ac:dyDescent="0.2">
      <c r="A2269" t="s">
        <v>2040</v>
      </c>
      <c r="B2269" s="17">
        <v>44935</v>
      </c>
      <c r="C2269" s="6" t="s">
        <v>176</v>
      </c>
      <c r="D2269" s="7">
        <v>143521272</v>
      </c>
      <c r="E2269" s="3">
        <v>5540246176699</v>
      </c>
      <c r="F2269" s="3" t="str">
        <f>VLOOKUP(E2269,'Catégorie des articles'!$A$2:$E$163,4,FALSE)</f>
        <v>CREMERIE</v>
      </c>
      <c r="G2269" s="22">
        <v>44938</v>
      </c>
      <c r="H2269" s="7">
        <v>6264</v>
      </c>
      <c r="I2269" s="25">
        <f>IFERROR(VLOOKUP(A2269,Réception!$A$2:$G$2159,7,FALSE),"0")</f>
        <v>6264</v>
      </c>
      <c r="J2269">
        <f t="shared" si="70"/>
        <v>1</v>
      </c>
      <c r="K2269" s="31">
        <f t="shared" si="71"/>
        <v>1</v>
      </c>
    </row>
    <row r="2270" spans="1:11" ht="12" customHeight="1" x14ac:dyDescent="0.2">
      <c r="A2270" t="s">
        <v>2041</v>
      </c>
      <c r="B2270" s="17">
        <v>44935</v>
      </c>
      <c r="C2270" s="6" t="s">
        <v>176</v>
      </c>
      <c r="D2270" s="7">
        <v>143521272</v>
      </c>
      <c r="E2270" s="3">
        <v>5540246188175</v>
      </c>
      <c r="F2270" s="3" t="str">
        <f>VLOOKUP(E2270,'Catégorie des articles'!$A$2:$E$163,4,FALSE)</f>
        <v>CREMERIE</v>
      </c>
      <c r="G2270" s="22">
        <v>44938</v>
      </c>
      <c r="H2270" s="7">
        <v>928</v>
      </c>
      <c r="I2270" s="25">
        <f>IFERROR(VLOOKUP(A2270,Réception!$A$2:$G$2159,7,FALSE),"0")</f>
        <v>580</v>
      </c>
      <c r="J2270">
        <f t="shared" si="70"/>
        <v>0.625</v>
      </c>
      <c r="K2270" s="31">
        <f t="shared" si="71"/>
        <v>0.625</v>
      </c>
    </row>
    <row r="2271" spans="1:11" ht="12" customHeight="1" x14ac:dyDescent="0.2">
      <c r="A2271" t="s">
        <v>2042</v>
      </c>
      <c r="B2271" s="18">
        <v>44935</v>
      </c>
      <c r="C2271" s="6" t="s">
        <v>176</v>
      </c>
      <c r="D2271" s="9">
        <v>143521274</v>
      </c>
      <c r="E2271" s="3">
        <v>5540246176295</v>
      </c>
      <c r="F2271" s="3" t="str">
        <f>VLOOKUP(E2271,'Catégorie des articles'!$A$2:$E$163,4,FALSE)</f>
        <v>CREMERIE</v>
      </c>
      <c r="G2271" s="23">
        <v>44938</v>
      </c>
      <c r="H2271" s="9">
        <v>7424</v>
      </c>
      <c r="I2271" s="25">
        <f>IFERROR(VLOOKUP(A2271,Réception!$A$2:$G$2159,7,FALSE),"0")</f>
        <v>7424</v>
      </c>
      <c r="J2271">
        <f t="shared" si="70"/>
        <v>1</v>
      </c>
      <c r="K2271" s="31">
        <f t="shared" si="71"/>
        <v>1</v>
      </c>
    </row>
    <row r="2272" spans="1:11" ht="12" customHeight="1" x14ac:dyDescent="0.2">
      <c r="A2272" t="s">
        <v>2043</v>
      </c>
      <c r="B2272" s="17">
        <v>44935</v>
      </c>
      <c r="C2272" s="6" t="s">
        <v>176</v>
      </c>
      <c r="D2272" s="7">
        <v>143521274</v>
      </c>
      <c r="E2272" s="3">
        <v>5540246187987</v>
      </c>
      <c r="F2272" s="3" t="str">
        <f>VLOOKUP(E2272,'Catégorie des articles'!$A$2:$E$163,4,FALSE)</f>
        <v>CREMERIE</v>
      </c>
      <c r="G2272" s="22">
        <v>44938</v>
      </c>
      <c r="H2272" s="7">
        <v>4455</v>
      </c>
      <c r="I2272" s="25">
        <f>IFERROR(VLOOKUP(A2272,Réception!$A$2:$G$2159,7,FALSE),"0")</f>
        <v>4455</v>
      </c>
      <c r="J2272">
        <f t="shared" si="70"/>
        <v>1</v>
      </c>
      <c r="K2272" s="31">
        <f t="shared" si="71"/>
        <v>1</v>
      </c>
    </row>
    <row r="2273" spans="1:11" ht="12" customHeight="1" x14ac:dyDescent="0.2">
      <c r="A2273" t="s">
        <v>2044</v>
      </c>
      <c r="B2273" s="18">
        <v>44935</v>
      </c>
      <c r="C2273" s="6" t="s">
        <v>176</v>
      </c>
      <c r="D2273" s="9">
        <v>143521285</v>
      </c>
      <c r="E2273" s="3">
        <v>5540246194632</v>
      </c>
      <c r="F2273" s="3" t="str">
        <f>VLOOKUP(E2273,'Catégorie des articles'!$A$2:$E$163,4,FALSE)</f>
        <v>BOULANGERIE</v>
      </c>
      <c r="G2273" s="23">
        <v>44945</v>
      </c>
      <c r="H2273" s="9">
        <v>1420</v>
      </c>
      <c r="I2273" s="25">
        <f>IFERROR(VLOOKUP(A2273,Réception!$A$2:$G$2159,7,FALSE),"0")</f>
        <v>418</v>
      </c>
      <c r="J2273">
        <f t="shared" si="70"/>
        <v>0.29436619718309859</v>
      </c>
      <c r="K2273" s="31">
        <f t="shared" si="71"/>
        <v>0.29436619718309859</v>
      </c>
    </row>
    <row r="2274" spans="1:11" ht="12" customHeight="1" x14ac:dyDescent="0.2">
      <c r="A2274" t="s">
        <v>2045</v>
      </c>
      <c r="B2274" s="18">
        <v>44935</v>
      </c>
      <c r="C2274" s="6" t="s">
        <v>176</v>
      </c>
      <c r="D2274" s="9">
        <v>143521289</v>
      </c>
      <c r="E2274" s="3">
        <v>5540246195250</v>
      </c>
      <c r="F2274" s="3" t="str">
        <f>VLOOKUP(E2274,'Catégorie des articles'!$A$2:$E$163,4,FALSE)</f>
        <v>BOULANGERIE</v>
      </c>
      <c r="G2274" s="23">
        <v>44943</v>
      </c>
      <c r="H2274" s="9">
        <v>84</v>
      </c>
      <c r="I2274" s="25">
        <f>IFERROR(VLOOKUP(A2274,Réception!$A$2:$G$2159,7,FALSE),"0")</f>
        <v>84</v>
      </c>
      <c r="J2274">
        <f t="shared" si="70"/>
        <v>1</v>
      </c>
      <c r="K2274" s="31">
        <f t="shared" si="71"/>
        <v>1</v>
      </c>
    </row>
    <row r="2275" spans="1:11" ht="12" customHeight="1" x14ac:dyDescent="0.2">
      <c r="A2275" t="s">
        <v>2046</v>
      </c>
      <c r="B2275" s="18">
        <v>44936</v>
      </c>
      <c r="C2275" s="6" t="s">
        <v>176</v>
      </c>
      <c r="D2275" s="9">
        <v>143521300</v>
      </c>
      <c r="E2275" s="3">
        <v>5540246176699</v>
      </c>
      <c r="F2275" s="3" t="str">
        <f>VLOOKUP(E2275,'Catégorie des articles'!$A$2:$E$163,4,FALSE)</f>
        <v>CREMERIE</v>
      </c>
      <c r="G2275" s="23">
        <v>44941</v>
      </c>
      <c r="H2275" s="9">
        <v>4176</v>
      </c>
      <c r="I2275" s="25">
        <f>IFERROR(VLOOKUP(A2275,Réception!$A$2:$G$2159,7,FALSE),"0")</f>
        <v>4176</v>
      </c>
      <c r="J2275">
        <f t="shared" si="70"/>
        <v>1</v>
      </c>
      <c r="K2275" s="31">
        <f t="shared" si="71"/>
        <v>1</v>
      </c>
    </row>
    <row r="2276" spans="1:11" ht="12" customHeight="1" x14ac:dyDescent="0.2">
      <c r="A2276" t="s">
        <v>2047</v>
      </c>
      <c r="B2276" s="17">
        <v>44936</v>
      </c>
      <c r="C2276" s="6" t="s">
        <v>176</v>
      </c>
      <c r="D2276" s="7">
        <v>143521300</v>
      </c>
      <c r="E2276" s="3">
        <v>5540246192102</v>
      </c>
      <c r="F2276" s="3" t="str">
        <f>VLOOKUP(E2276,'Catégorie des articles'!$A$2:$E$163,4,FALSE)</f>
        <v>CREMERIE</v>
      </c>
      <c r="G2276" s="22">
        <v>44941</v>
      </c>
      <c r="H2276" s="7">
        <v>4009</v>
      </c>
      <c r="I2276" s="25">
        <f>IFERROR(VLOOKUP(A2276,Réception!$A$2:$G$2159,7,FALSE),"0")</f>
        <v>4009</v>
      </c>
      <c r="J2276">
        <f t="shared" si="70"/>
        <v>1</v>
      </c>
      <c r="K2276" s="31">
        <f t="shared" si="71"/>
        <v>1</v>
      </c>
    </row>
    <row r="2277" spans="1:11" ht="12" customHeight="1" x14ac:dyDescent="0.2">
      <c r="A2277" t="s">
        <v>2048</v>
      </c>
      <c r="B2277" s="17">
        <v>44936</v>
      </c>
      <c r="C2277" s="6" t="s">
        <v>176</v>
      </c>
      <c r="D2277" s="7">
        <v>143521302</v>
      </c>
      <c r="E2277" s="3">
        <v>5540246187987</v>
      </c>
      <c r="F2277" s="3" t="str">
        <f>VLOOKUP(E2277,'Catégorie des articles'!$A$2:$E$163,4,FALSE)</f>
        <v>CREMERIE</v>
      </c>
      <c r="G2277" s="22">
        <v>44941</v>
      </c>
      <c r="H2277" s="7">
        <v>3341</v>
      </c>
      <c r="I2277" s="25">
        <f>IFERROR(VLOOKUP(A2277,Réception!$A$2:$G$2159,7,FALSE),"0")</f>
        <v>3341</v>
      </c>
      <c r="J2277">
        <f t="shared" si="70"/>
        <v>1</v>
      </c>
      <c r="K2277" s="31">
        <f t="shared" si="71"/>
        <v>1</v>
      </c>
    </row>
    <row r="2278" spans="1:11" ht="12" customHeight="1" x14ac:dyDescent="0.2">
      <c r="A2278" t="s">
        <v>2049</v>
      </c>
      <c r="B2278" s="18">
        <v>44938</v>
      </c>
      <c r="C2278" s="6" t="s">
        <v>176</v>
      </c>
      <c r="D2278" s="9">
        <v>143521324</v>
      </c>
      <c r="E2278" s="3">
        <v>5540246172978</v>
      </c>
      <c r="F2278" s="3" t="str">
        <f>VLOOKUP(E2278,'Catégorie des articles'!$A$2:$E$163,4,FALSE)</f>
        <v>CREMERIE</v>
      </c>
      <c r="G2278" s="23">
        <v>44942</v>
      </c>
      <c r="H2278" s="9">
        <v>836</v>
      </c>
      <c r="I2278" s="25">
        <f>IFERROR(VLOOKUP(A2278,Réception!$A$2:$G$2159,7,FALSE),"0")</f>
        <v>836</v>
      </c>
      <c r="J2278">
        <f t="shared" si="70"/>
        <v>1</v>
      </c>
      <c r="K2278" s="31">
        <f t="shared" si="71"/>
        <v>1</v>
      </c>
    </row>
    <row r="2279" spans="1:11" ht="12" customHeight="1" x14ac:dyDescent="0.2">
      <c r="A2279" t="s">
        <v>2050</v>
      </c>
      <c r="B2279" s="17">
        <v>44938</v>
      </c>
      <c r="C2279" s="6" t="s">
        <v>176</v>
      </c>
      <c r="D2279" s="7">
        <v>143521324</v>
      </c>
      <c r="E2279" s="3">
        <v>5540246174174</v>
      </c>
      <c r="F2279" s="3" t="str">
        <f>VLOOKUP(E2279,'Catégorie des articles'!$A$2:$E$163,4,FALSE)</f>
        <v>CREMERIE</v>
      </c>
      <c r="G2279" s="22">
        <v>44942</v>
      </c>
      <c r="H2279" s="7">
        <v>464</v>
      </c>
      <c r="I2279" s="25">
        <f>IFERROR(VLOOKUP(A2279,Réception!$A$2:$G$2159,7,FALSE),"0")</f>
        <v>464</v>
      </c>
      <c r="J2279">
        <f t="shared" si="70"/>
        <v>1</v>
      </c>
      <c r="K2279" s="31">
        <f t="shared" si="71"/>
        <v>1</v>
      </c>
    </row>
    <row r="2280" spans="1:11" ht="12" customHeight="1" x14ac:dyDescent="0.2">
      <c r="A2280" t="s">
        <v>2051</v>
      </c>
      <c r="B2280" s="17">
        <v>44938</v>
      </c>
      <c r="C2280" s="6" t="s">
        <v>176</v>
      </c>
      <c r="D2280" s="7">
        <v>143521324</v>
      </c>
      <c r="E2280" s="3">
        <v>5540246176699</v>
      </c>
      <c r="F2280" s="3" t="str">
        <f>VLOOKUP(E2280,'Catégorie des articles'!$A$2:$E$163,4,FALSE)</f>
        <v>CREMERIE</v>
      </c>
      <c r="G2280" s="22">
        <v>44942</v>
      </c>
      <c r="H2280" s="7">
        <v>4176</v>
      </c>
      <c r="I2280" s="25">
        <f>IFERROR(VLOOKUP(A2280,Réception!$A$2:$G$2159,7,FALSE),"0")</f>
        <v>4176</v>
      </c>
      <c r="J2280">
        <f t="shared" si="70"/>
        <v>1</v>
      </c>
      <c r="K2280" s="31">
        <f t="shared" si="71"/>
        <v>1</v>
      </c>
    </row>
    <row r="2281" spans="1:11" ht="12" customHeight="1" x14ac:dyDescent="0.2">
      <c r="A2281" t="s">
        <v>2052</v>
      </c>
      <c r="B2281" s="18">
        <v>44938</v>
      </c>
      <c r="C2281" s="6" t="s">
        <v>176</v>
      </c>
      <c r="D2281" s="9">
        <v>143521324</v>
      </c>
      <c r="E2281" s="3">
        <v>5540246188175</v>
      </c>
      <c r="F2281" s="3" t="str">
        <f>VLOOKUP(E2281,'Catégorie des articles'!$A$2:$E$163,4,FALSE)</f>
        <v>CREMERIE</v>
      </c>
      <c r="G2281" s="23">
        <v>44942</v>
      </c>
      <c r="H2281" s="9">
        <v>464</v>
      </c>
      <c r="I2281" s="25">
        <f>IFERROR(VLOOKUP(A2281,Réception!$A$2:$G$2159,7,FALSE),"0")</f>
        <v>464</v>
      </c>
      <c r="J2281">
        <f t="shared" si="70"/>
        <v>1</v>
      </c>
      <c r="K2281" s="31">
        <f t="shared" si="71"/>
        <v>1</v>
      </c>
    </row>
    <row r="2282" spans="1:11" ht="12" customHeight="1" x14ac:dyDescent="0.2">
      <c r="A2282" t="s">
        <v>2053</v>
      </c>
      <c r="B2282" s="18">
        <v>44938</v>
      </c>
      <c r="C2282" s="6" t="s">
        <v>176</v>
      </c>
      <c r="D2282" s="9">
        <v>143521325</v>
      </c>
      <c r="E2282" s="3">
        <v>5540246171933</v>
      </c>
      <c r="F2282" s="3" t="str">
        <f>VLOOKUP(E2282,'Catégorie des articles'!$A$2:$E$163,4,FALSE)</f>
        <v>CREMERIE</v>
      </c>
      <c r="G2282" s="23">
        <v>44942</v>
      </c>
      <c r="H2282" s="9">
        <v>1671</v>
      </c>
      <c r="I2282" s="25">
        <f>IFERROR(VLOOKUP(A2282,Réception!$A$2:$G$2159,7,FALSE),"0")</f>
        <v>1671</v>
      </c>
      <c r="J2282">
        <f t="shared" si="70"/>
        <v>1</v>
      </c>
      <c r="K2282" s="31">
        <f t="shared" si="71"/>
        <v>1</v>
      </c>
    </row>
    <row r="2283" spans="1:11" ht="12" customHeight="1" x14ac:dyDescent="0.2">
      <c r="A2283" t="s">
        <v>2054</v>
      </c>
      <c r="B2283" s="17">
        <v>44938</v>
      </c>
      <c r="C2283" s="6" t="s">
        <v>176</v>
      </c>
      <c r="D2283" s="7">
        <v>143521325</v>
      </c>
      <c r="E2283" s="3">
        <v>5540246188200</v>
      </c>
      <c r="F2283" s="3" t="str">
        <f>VLOOKUP(E2283,'Catégorie des articles'!$A$2:$E$163,4,FALSE)</f>
        <v>CREMERIE</v>
      </c>
      <c r="G2283" s="22">
        <v>44942</v>
      </c>
      <c r="H2283" s="7">
        <v>743</v>
      </c>
      <c r="I2283" s="25">
        <f>IFERROR(VLOOKUP(A2283,Réception!$A$2:$G$2159,7,FALSE),"0")</f>
        <v>743</v>
      </c>
      <c r="J2283">
        <f t="shared" si="70"/>
        <v>1</v>
      </c>
      <c r="K2283" s="31">
        <f t="shared" si="71"/>
        <v>1</v>
      </c>
    </row>
    <row r="2284" spans="1:11" ht="12" customHeight="1" x14ac:dyDescent="0.2">
      <c r="A2284" t="s">
        <v>2055</v>
      </c>
      <c r="B2284" s="17">
        <v>44938</v>
      </c>
      <c r="C2284" s="6" t="s">
        <v>176</v>
      </c>
      <c r="D2284" s="7">
        <v>143521342</v>
      </c>
      <c r="E2284" s="3">
        <v>5540246185429</v>
      </c>
      <c r="F2284" s="3" t="str">
        <f>VLOOKUP(E2284,'Catégorie des articles'!$A$2:$E$163,4,FALSE)</f>
        <v>CREMERIE</v>
      </c>
      <c r="G2284" s="22">
        <v>44943</v>
      </c>
      <c r="H2284" s="7">
        <v>140</v>
      </c>
      <c r="I2284" s="25">
        <f>IFERROR(VLOOKUP(A2284,Réception!$A$2:$G$2159,7,FALSE),"0")</f>
        <v>140</v>
      </c>
      <c r="J2284">
        <f t="shared" si="70"/>
        <v>1</v>
      </c>
      <c r="K2284" s="31">
        <f t="shared" si="71"/>
        <v>1</v>
      </c>
    </row>
    <row r="2285" spans="1:11" ht="12" customHeight="1" x14ac:dyDescent="0.2">
      <c r="A2285" t="s">
        <v>2056</v>
      </c>
      <c r="B2285" s="18">
        <v>44938</v>
      </c>
      <c r="C2285" s="6" t="s">
        <v>176</v>
      </c>
      <c r="D2285" s="9">
        <v>143521342</v>
      </c>
      <c r="E2285" s="3">
        <v>5540246185562</v>
      </c>
      <c r="F2285" s="3" t="str">
        <f>VLOOKUP(E2285,'Catégorie des articles'!$A$2:$E$163,4,FALSE)</f>
        <v>CREMERIE</v>
      </c>
      <c r="G2285" s="23">
        <v>44943</v>
      </c>
      <c r="H2285" s="9">
        <v>279</v>
      </c>
      <c r="I2285" s="25">
        <f>IFERROR(VLOOKUP(A2285,Réception!$A$2:$G$2159,7,FALSE),"0")</f>
        <v>279</v>
      </c>
      <c r="J2285">
        <f t="shared" si="70"/>
        <v>1</v>
      </c>
      <c r="K2285" s="31">
        <f t="shared" si="71"/>
        <v>1</v>
      </c>
    </row>
    <row r="2286" spans="1:11" ht="12" customHeight="1" x14ac:dyDescent="0.2">
      <c r="A2286" t="s">
        <v>2057</v>
      </c>
      <c r="B2286" s="17">
        <v>44938</v>
      </c>
      <c r="C2286" s="6" t="s">
        <v>176</v>
      </c>
      <c r="D2286" s="7">
        <v>143521342</v>
      </c>
      <c r="E2286" s="3">
        <v>5540246186325</v>
      </c>
      <c r="F2286" s="3" t="str">
        <f>VLOOKUP(E2286,'Catégorie des articles'!$A$2:$E$163,4,FALSE)</f>
        <v>CREMERIE</v>
      </c>
      <c r="G2286" s="22">
        <v>44943</v>
      </c>
      <c r="H2286" s="7">
        <v>279</v>
      </c>
      <c r="I2286" s="25">
        <f>IFERROR(VLOOKUP(A2286,Réception!$A$2:$G$2159,7,FALSE),"0")</f>
        <v>279</v>
      </c>
      <c r="J2286">
        <f t="shared" si="70"/>
        <v>1</v>
      </c>
      <c r="K2286" s="31">
        <f t="shared" si="71"/>
        <v>1</v>
      </c>
    </row>
    <row r="2287" spans="1:11" ht="12" customHeight="1" x14ac:dyDescent="0.2">
      <c r="A2287" t="s">
        <v>2058</v>
      </c>
      <c r="B2287" s="17">
        <v>44941</v>
      </c>
      <c r="C2287" s="6" t="s">
        <v>176</v>
      </c>
      <c r="D2287" s="7">
        <v>143531365</v>
      </c>
      <c r="E2287" s="3">
        <v>5540246174174</v>
      </c>
      <c r="F2287" s="3" t="str">
        <f>VLOOKUP(E2287,'Catégorie des articles'!$A$2:$E$163,4,FALSE)</f>
        <v>CREMERIE</v>
      </c>
      <c r="G2287" s="22">
        <v>44943</v>
      </c>
      <c r="H2287" s="7">
        <v>464</v>
      </c>
      <c r="I2287" s="25">
        <f>IFERROR(VLOOKUP(A2287,Réception!$A$2:$G$2159,7,FALSE),"0")</f>
        <v>464</v>
      </c>
      <c r="J2287">
        <f t="shared" si="70"/>
        <v>1</v>
      </c>
      <c r="K2287" s="31">
        <f t="shared" si="71"/>
        <v>1</v>
      </c>
    </row>
    <row r="2288" spans="1:11" ht="12" customHeight="1" x14ac:dyDescent="0.2">
      <c r="A2288" t="s">
        <v>2059</v>
      </c>
      <c r="B2288" s="18">
        <v>44941</v>
      </c>
      <c r="C2288" s="6" t="s">
        <v>176</v>
      </c>
      <c r="D2288" s="9">
        <v>143531365</v>
      </c>
      <c r="E2288" s="3">
        <v>5540246188175</v>
      </c>
      <c r="F2288" s="3" t="str">
        <f>VLOOKUP(E2288,'Catégorie des articles'!$A$2:$E$163,4,FALSE)</f>
        <v>CREMERIE</v>
      </c>
      <c r="G2288" s="23">
        <v>44943</v>
      </c>
      <c r="H2288" s="9">
        <v>464</v>
      </c>
      <c r="I2288" s="25">
        <f>IFERROR(VLOOKUP(A2288,Réception!$A$2:$G$2159,7,FALSE),"0")</f>
        <v>464</v>
      </c>
      <c r="J2288">
        <f t="shared" si="70"/>
        <v>1</v>
      </c>
      <c r="K2288" s="31">
        <f t="shared" si="71"/>
        <v>1</v>
      </c>
    </row>
    <row r="2289" spans="1:11" ht="12" customHeight="1" x14ac:dyDescent="0.2">
      <c r="A2289" t="s">
        <v>2060</v>
      </c>
      <c r="B2289" s="18">
        <v>44941</v>
      </c>
      <c r="C2289" s="6" t="s">
        <v>176</v>
      </c>
      <c r="D2289" s="9">
        <v>143531366</v>
      </c>
      <c r="E2289" s="3">
        <v>5540246176294</v>
      </c>
      <c r="F2289" s="3" t="str">
        <f>VLOOKUP(E2289,'Catégorie des articles'!$A$2:$E$163,4,FALSE)</f>
        <v>CREMERIE</v>
      </c>
      <c r="G2289" s="23">
        <v>44943</v>
      </c>
      <c r="H2289" s="9">
        <v>1114</v>
      </c>
      <c r="I2289" s="25">
        <f>IFERROR(VLOOKUP(A2289,Réception!$A$2:$G$2159,7,FALSE),"0")</f>
        <v>1114</v>
      </c>
      <c r="J2289">
        <f t="shared" si="70"/>
        <v>1</v>
      </c>
      <c r="K2289" s="31">
        <f t="shared" si="71"/>
        <v>1</v>
      </c>
    </row>
    <row r="2290" spans="1:11" ht="12" customHeight="1" x14ac:dyDescent="0.2">
      <c r="A2290" t="s">
        <v>2061</v>
      </c>
      <c r="B2290" s="17">
        <v>44941</v>
      </c>
      <c r="C2290" s="6" t="s">
        <v>176</v>
      </c>
      <c r="D2290" s="7">
        <v>143531366</v>
      </c>
      <c r="E2290" s="3">
        <v>5540246176295</v>
      </c>
      <c r="F2290" s="3" t="str">
        <f>VLOOKUP(E2290,'Catégorie des articles'!$A$2:$E$163,4,FALSE)</f>
        <v>CREMERIE</v>
      </c>
      <c r="G2290" s="22">
        <v>44943</v>
      </c>
      <c r="H2290" s="7">
        <v>4455</v>
      </c>
      <c r="I2290" s="25">
        <f>IFERROR(VLOOKUP(A2290,Réception!$A$2:$G$2159,7,FALSE),"0")</f>
        <v>4381</v>
      </c>
      <c r="J2290">
        <f t="shared" si="70"/>
        <v>0.98338945005611678</v>
      </c>
      <c r="K2290" s="31">
        <f t="shared" si="71"/>
        <v>0.98338945005611678</v>
      </c>
    </row>
    <row r="2291" spans="1:11" ht="12" customHeight="1" x14ac:dyDescent="0.2">
      <c r="A2291" t="s">
        <v>2062</v>
      </c>
      <c r="B2291" s="17">
        <v>44942</v>
      </c>
      <c r="C2291" s="6" t="s">
        <v>176</v>
      </c>
      <c r="D2291" s="7">
        <v>143531382</v>
      </c>
      <c r="E2291" s="3">
        <v>5540246171933</v>
      </c>
      <c r="F2291" s="3" t="str">
        <f>VLOOKUP(E2291,'Catégorie des articles'!$A$2:$E$163,4,FALSE)</f>
        <v>CREMERIE</v>
      </c>
      <c r="G2291" s="22">
        <v>44944</v>
      </c>
      <c r="H2291" s="7">
        <v>557</v>
      </c>
      <c r="I2291" s="25">
        <f>IFERROR(VLOOKUP(A2291,Réception!$A$2:$G$2159,7,FALSE),"0")</f>
        <v>446</v>
      </c>
      <c r="J2291">
        <f t="shared" si="70"/>
        <v>0.80071813285457805</v>
      </c>
      <c r="K2291" s="31">
        <f t="shared" si="71"/>
        <v>0.80071813285457805</v>
      </c>
    </row>
    <row r="2292" spans="1:11" ht="12" customHeight="1" x14ac:dyDescent="0.2">
      <c r="A2292" t="s">
        <v>2063</v>
      </c>
      <c r="B2292" s="17">
        <v>44942</v>
      </c>
      <c r="C2292" s="6" t="s">
        <v>176</v>
      </c>
      <c r="D2292" s="7">
        <v>143531393</v>
      </c>
      <c r="E2292" s="3">
        <v>5540246194632</v>
      </c>
      <c r="F2292" s="3" t="str">
        <f>VLOOKUP(E2292,'Catégorie des articles'!$A$2:$E$163,4,FALSE)</f>
        <v>BOULANGERIE</v>
      </c>
      <c r="G2292" s="22">
        <v>44943</v>
      </c>
      <c r="H2292" s="7">
        <v>251</v>
      </c>
      <c r="I2292" s="25">
        <f>IFERROR(VLOOKUP(A2292,Réception!$A$2:$G$2159,7,FALSE),"0")</f>
        <v>251</v>
      </c>
      <c r="J2292">
        <f t="shared" si="70"/>
        <v>1</v>
      </c>
      <c r="K2292" s="31">
        <f t="shared" si="71"/>
        <v>1</v>
      </c>
    </row>
    <row r="2293" spans="1:11" ht="12" customHeight="1" x14ac:dyDescent="0.2">
      <c r="A2293" t="s">
        <v>2064</v>
      </c>
      <c r="B2293" s="18">
        <v>44944</v>
      </c>
      <c r="C2293" s="6" t="s">
        <v>176</v>
      </c>
      <c r="D2293" s="9">
        <v>143531423</v>
      </c>
      <c r="E2293" s="3">
        <v>5540246188175</v>
      </c>
      <c r="F2293" s="3" t="str">
        <f>VLOOKUP(E2293,'Catégorie des articles'!$A$2:$E$163,4,FALSE)</f>
        <v>CREMERIE</v>
      </c>
      <c r="G2293" s="23">
        <v>44948</v>
      </c>
      <c r="H2293" s="9">
        <v>464</v>
      </c>
      <c r="I2293" s="25">
        <f>IFERROR(VLOOKUP(A2293,Réception!$A$2:$G$2159,7,FALSE),"0")</f>
        <v>464</v>
      </c>
      <c r="J2293">
        <f t="shared" si="70"/>
        <v>1</v>
      </c>
      <c r="K2293" s="31">
        <f t="shared" si="71"/>
        <v>1</v>
      </c>
    </row>
    <row r="2294" spans="1:11" ht="12" customHeight="1" x14ac:dyDescent="0.2">
      <c r="A2294" t="s">
        <v>2065</v>
      </c>
      <c r="B2294" s="17">
        <v>44944</v>
      </c>
      <c r="C2294" s="6" t="s">
        <v>176</v>
      </c>
      <c r="D2294" s="7">
        <v>143531425</v>
      </c>
      <c r="E2294" s="3">
        <v>5540246171933</v>
      </c>
      <c r="F2294" s="3" t="str">
        <f>VLOOKUP(E2294,'Catégorie des articles'!$A$2:$E$163,4,FALSE)</f>
        <v>CREMERIE</v>
      </c>
      <c r="G2294" s="22">
        <v>44948</v>
      </c>
      <c r="H2294" s="7">
        <v>1114</v>
      </c>
      <c r="I2294" s="25">
        <f>IFERROR(VLOOKUP(A2294,Réception!$A$2:$G$2159,7,FALSE),"0")</f>
        <v>1114</v>
      </c>
      <c r="J2294">
        <f t="shared" si="70"/>
        <v>1</v>
      </c>
      <c r="K2294" s="31">
        <f t="shared" si="71"/>
        <v>1</v>
      </c>
    </row>
    <row r="2295" spans="1:11" ht="12" customHeight="1" x14ac:dyDescent="0.2">
      <c r="A2295" t="s">
        <v>2066</v>
      </c>
      <c r="B2295" s="18">
        <v>44944</v>
      </c>
      <c r="C2295" s="6" t="s">
        <v>176</v>
      </c>
      <c r="D2295" s="9">
        <v>143531425</v>
      </c>
      <c r="E2295" s="3">
        <v>5540246176294</v>
      </c>
      <c r="F2295" s="3" t="str">
        <f>VLOOKUP(E2295,'Catégorie des articles'!$A$2:$E$163,4,FALSE)</f>
        <v>CREMERIE</v>
      </c>
      <c r="G2295" s="23">
        <v>44948</v>
      </c>
      <c r="H2295" s="9">
        <v>743</v>
      </c>
      <c r="I2295" s="25">
        <f>IFERROR(VLOOKUP(A2295,Réception!$A$2:$G$2159,7,FALSE),"0")</f>
        <v>743</v>
      </c>
      <c r="J2295">
        <f t="shared" si="70"/>
        <v>1</v>
      </c>
      <c r="K2295" s="31">
        <f t="shared" si="71"/>
        <v>1</v>
      </c>
    </row>
    <row r="2296" spans="1:11" ht="12" customHeight="1" x14ac:dyDescent="0.2">
      <c r="A2296" t="s">
        <v>2067</v>
      </c>
      <c r="B2296" s="17">
        <v>44944</v>
      </c>
      <c r="C2296" s="6" t="s">
        <v>176</v>
      </c>
      <c r="D2296" s="7">
        <v>143531425</v>
      </c>
      <c r="E2296" s="3">
        <v>5540246176295</v>
      </c>
      <c r="F2296" s="3" t="str">
        <f>VLOOKUP(E2296,'Catégorie des articles'!$A$2:$E$163,4,FALSE)</f>
        <v>CREMERIE</v>
      </c>
      <c r="G2296" s="22">
        <v>44948</v>
      </c>
      <c r="H2296" s="7">
        <v>7424</v>
      </c>
      <c r="I2296" s="25">
        <f>IFERROR(VLOOKUP(A2296,Réception!$A$2:$G$2159,7,FALSE),"0")</f>
        <v>7424</v>
      </c>
      <c r="J2296">
        <f t="shared" si="70"/>
        <v>1</v>
      </c>
      <c r="K2296" s="31">
        <f t="shared" si="71"/>
        <v>1</v>
      </c>
    </row>
    <row r="2297" spans="1:11" ht="12" customHeight="1" x14ac:dyDescent="0.2">
      <c r="A2297" t="s">
        <v>2068</v>
      </c>
      <c r="B2297" s="17">
        <v>44944</v>
      </c>
      <c r="C2297" s="6" t="s">
        <v>176</v>
      </c>
      <c r="D2297" s="7">
        <v>143531425</v>
      </c>
      <c r="E2297" s="3">
        <v>5540246187987</v>
      </c>
      <c r="F2297" s="3" t="str">
        <f>VLOOKUP(E2297,'Catégorie des articles'!$A$2:$E$163,4,FALSE)</f>
        <v>CREMERIE</v>
      </c>
      <c r="G2297" s="22">
        <v>44948</v>
      </c>
      <c r="H2297" s="7">
        <v>4455</v>
      </c>
      <c r="I2297" s="25">
        <f>IFERROR(VLOOKUP(A2297,Réception!$A$2:$G$2159,7,FALSE),"0")</f>
        <v>4455</v>
      </c>
      <c r="J2297">
        <f t="shared" si="70"/>
        <v>1</v>
      </c>
      <c r="K2297" s="31">
        <f t="shared" si="71"/>
        <v>1</v>
      </c>
    </row>
    <row r="2298" spans="1:11" ht="12" customHeight="1" x14ac:dyDescent="0.2">
      <c r="A2298" t="s">
        <v>2069</v>
      </c>
      <c r="B2298" s="18">
        <v>44944</v>
      </c>
      <c r="C2298" s="6" t="s">
        <v>176</v>
      </c>
      <c r="D2298" s="9">
        <v>143531430</v>
      </c>
      <c r="E2298" s="3">
        <v>5540246194632</v>
      </c>
      <c r="F2298" s="3" t="str">
        <f>VLOOKUP(E2298,'Catégorie des articles'!$A$2:$E$163,4,FALSE)</f>
        <v>BOULANGERIE</v>
      </c>
      <c r="G2298" s="23">
        <v>44950</v>
      </c>
      <c r="H2298" s="9">
        <v>1504</v>
      </c>
      <c r="I2298" s="25">
        <f>IFERROR(VLOOKUP(A2298,Réception!$A$2:$G$2159,7,FALSE),"0")</f>
        <v>1253</v>
      </c>
      <c r="J2298">
        <f t="shared" si="70"/>
        <v>0.83311170212765961</v>
      </c>
      <c r="K2298" s="31">
        <f t="shared" si="71"/>
        <v>0.83311170212765961</v>
      </c>
    </row>
    <row r="2299" spans="1:11" ht="12" customHeight="1" x14ac:dyDescent="0.2">
      <c r="A2299" t="s">
        <v>2070</v>
      </c>
      <c r="B2299" s="18">
        <v>44944</v>
      </c>
      <c r="C2299" s="6" t="s">
        <v>176</v>
      </c>
      <c r="D2299" s="9">
        <v>143531432</v>
      </c>
      <c r="E2299" s="3">
        <v>5540246188175</v>
      </c>
      <c r="F2299" s="3" t="str">
        <f>VLOOKUP(E2299,'Catégorie des articles'!$A$2:$E$163,4,FALSE)</f>
        <v>CREMERIE</v>
      </c>
      <c r="G2299" s="23">
        <v>44945</v>
      </c>
      <c r="H2299" s="9">
        <v>1392</v>
      </c>
      <c r="I2299" s="25">
        <f>IFERROR(VLOOKUP(A2299,Réception!$A$2:$G$2159,7,FALSE),"0")</f>
        <v>464</v>
      </c>
      <c r="J2299">
        <f t="shared" si="70"/>
        <v>0.33333333333333331</v>
      </c>
      <c r="K2299" s="31">
        <f t="shared" si="71"/>
        <v>0.33333333333333331</v>
      </c>
    </row>
    <row r="2300" spans="1:11" ht="12" customHeight="1" x14ac:dyDescent="0.2">
      <c r="A2300" t="s">
        <v>2071</v>
      </c>
      <c r="B2300" s="17">
        <v>44944</v>
      </c>
      <c r="C2300" s="6" t="s">
        <v>176</v>
      </c>
      <c r="D2300" s="7">
        <v>143531433</v>
      </c>
      <c r="E2300" s="3">
        <v>5540246188175</v>
      </c>
      <c r="F2300" s="3" t="str">
        <f>VLOOKUP(E2300,'Catégorie des articles'!$A$2:$E$163,4,FALSE)</f>
        <v>CREMERIE</v>
      </c>
      <c r="G2300" s="22">
        <v>44949</v>
      </c>
      <c r="H2300" s="7">
        <v>2320</v>
      </c>
      <c r="I2300" s="25">
        <f>IFERROR(VLOOKUP(A2300,Réception!$A$2:$G$2159,7,FALSE),"0")</f>
        <v>1044</v>
      </c>
      <c r="J2300">
        <f t="shared" si="70"/>
        <v>0.45</v>
      </c>
      <c r="K2300" s="31">
        <f t="shared" si="71"/>
        <v>0.45</v>
      </c>
    </row>
    <row r="2301" spans="1:11" ht="12" customHeight="1" x14ac:dyDescent="0.2">
      <c r="A2301" t="s">
        <v>2072</v>
      </c>
      <c r="B2301" s="17">
        <v>44944</v>
      </c>
      <c r="C2301" s="6" t="s">
        <v>176</v>
      </c>
      <c r="D2301" s="7">
        <v>143531435</v>
      </c>
      <c r="E2301" s="3">
        <v>5540246183844</v>
      </c>
      <c r="F2301" s="3" t="str">
        <f>VLOOKUP(E2301,'Catégorie des articles'!$A$2:$E$163,4,FALSE)</f>
        <v>BOULANGERIE</v>
      </c>
      <c r="G2301" s="22">
        <v>44949</v>
      </c>
      <c r="H2301" s="7">
        <v>325</v>
      </c>
      <c r="I2301" s="25">
        <f>IFERROR(VLOOKUP(A2301,Réception!$A$2:$G$2159,7,FALSE),"0")</f>
        <v>325</v>
      </c>
      <c r="J2301">
        <f t="shared" si="70"/>
        <v>1</v>
      </c>
      <c r="K2301" s="31">
        <f t="shared" si="71"/>
        <v>1</v>
      </c>
    </row>
    <row r="2302" spans="1:11" ht="12" customHeight="1" x14ac:dyDescent="0.2">
      <c r="A2302" t="s">
        <v>2073</v>
      </c>
      <c r="B2302" s="18">
        <v>44945</v>
      </c>
      <c r="C2302" s="6" t="s">
        <v>176</v>
      </c>
      <c r="D2302" s="9">
        <v>143531453</v>
      </c>
      <c r="E2302" s="3">
        <v>5540246172978</v>
      </c>
      <c r="F2302" s="3" t="str">
        <f>VLOOKUP(E2302,'Catégorie des articles'!$A$2:$E$163,4,FALSE)</f>
        <v>CREMERIE</v>
      </c>
      <c r="G2302" s="23">
        <v>44949</v>
      </c>
      <c r="H2302" s="9">
        <v>1671</v>
      </c>
      <c r="I2302" s="25">
        <f>IFERROR(VLOOKUP(A2302,Réception!$A$2:$G$2159,7,FALSE),"0")</f>
        <v>1671</v>
      </c>
      <c r="J2302">
        <f t="shared" si="70"/>
        <v>1</v>
      </c>
      <c r="K2302" s="31">
        <f t="shared" si="71"/>
        <v>1</v>
      </c>
    </row>
    <row r="2303" spans="1:11" ht="12" customHeight="1" x14ac:dyDescent="0.2">
      <c r="A2303" t="s">
        <v>2074</v>
      </c>
      <c r="B2303" s="18">
        <v>44945</v>
      </c>
      <c r="C2303" s="6" t="s">
        <v>176</v>
      </c>
      <c r="D2303" s="9">
        <v>143531453</v>
      </c>
      <c r="E2303" s="3">
        <v>5540246174174</v>
      </c>
      <c r="F2303" s="3" t="str">
        <f>VLOOKUP(E2303,'Catégorie des articles'!$A$2:$E$163,4,FALSE)</f>
        <v>CREMERIE</v>
      </c>
      <c r="G2303" s="23">
        <v>44949</v>
      </c>
      <c r="H2303" s="9">
        <v>464</v>
      </c>
      <c r="I2303" s="25">
        <f>IFERROR(VLOOKUP(A2303,Réception!$A$2:$G$2159,7,FALSE),"0")</f>
        <v>464</v>
      </c>
      <c r="J2303">
        <f t="shared" si="70"/>
        <v>1</v>
      </c>
      <c r="K2303" s="31">
        <f t="shared" si="71"/>
        <v>1</v>
      </c>
    </row>
    <row r="2304" spans="1:11" ht="12" customHeight="1" x14ac:dyDescent="0.2">
      <c r="A2304" t="s">
        <v>2075</v>
      </c>
      <c r="B2304" s="17">
        <v>44945</v>
      </c>
      <c r="C2304" s="6" t="s">
        <v>176</v>
      </c>
      <c r="D2304" s="7">
        <v>143531453</v>
      </c>
      <c r="E2304" s="3">
        <v>5540246176699</v>
      </c>
      <c r="F2304" s="3" t="str">
        <f>VLOOKUP(E2304,'Catégorie des articles'!$A$2:$E$163,4,FALSE)</f>
        <v>CREMERIE</v>
      </c>
      <c r="G2304" s="22">
        <v>44949</v>
      </c>
      <c r="H2304" s="7">
        <v>4176</v>
      </c>
      <c r="I2304" s="25">
        <f>IFERROR(VLOOKUP(A2304,Réception!$A$2:$G$2159,7,FALSE),"0")</f>
        <v>4176</v>
      </c>
      <c r="J2304">
        <f t="shared" si="70"/>
        <v>1</v>
      </c>
      <c r="K2304" s="31">
        <f t="shared" si="71"/>
        <v>1</v>
      </c>
    </row>
    <row r="2305" spans="1:11" ht="12" customHeight="1" x14ac:dyDescent="0.2">
      <c r="A2305" t="s">
        <v>2076</v>
      </c>
      <c r="B2305" s="18">
        <v>44945</v>
      </c>
      <c r="C2305" s="6" t="s">
        <v>176</v>
      </c>
      <c r="D2305" s="9">
        <v>143531453</v>
      </c>
      <c r="E2305" s="3">
        <v>5540246192102</v>
      </c>
      <c r="F2305" s="3" t="str">
        <f>VLOOKUP(E2305,'Catégorie des articles'!$A$2:$E$163,4,FALSE)</f>
        <v>CREMERIE</v>
      </c>
      <c r="G2305" s="23">
        <v>44949</v>
      </c>
      <c r="H2305" s="9">
        <v>2005</v>
      </c>
      <c r="I2305" s="25">
        <f>IFERROR(VLOOKUP(A2305,Réception!$A$2:$G$2159,7,FALSE),"0")</f>
        <v>2005</v>
      </c>
      <c r="J2305">
        <f t="shared" si="70"/>
        <v>1</v>
      </c>
      <c r="K2305" s="31">
        <f t="shared" si="71"/>
        <v>1</v>
      </c>
    </row>
    <row r="2306" spans="1:11" ht="12" customHeight="1" x14ac:dyDescent="0.2">
      <c r="A2306" t="s">
        <v>2077</v>
      </c>
      <c r="B2306" s="18">
        <v>44945</v>
      </c>
      <c r="C2306" s="6" t="s">
        <v>176</v>
      </c>
      <c r="D2306" s="9">
        <v>143531454</v>
      </c>
      <c r="E2306" s="3">
        <v>5540246171933</v>
      </c>
      <c r="F2306" s="3" t="str">
        <f>VLOOKUP(E2306,'Catégorie des articles'!$A$2:$E$163,4,FALSE)</f>
        <v>CREMERIE</v>
      </c>
      <c r="G2306" s="23">
        <v>44949</v>
      </c>
      <c r="H2306" s="9">
        <v>557</v>
      </c>
      <c r="I2306" s="25">
        <f>IFERROR(VLOOKUP(A2306,Réception!$A$2:$G$2159,7,FALSE),"0")</f>
        <v>557</v>
      </c>
      <c r="J2306">
        <f t="shared" si="70"/>
        <v>1</v>
      </c>
      <c r="K2306" s="31">
        <f t="shared" si="71"/>
        <v>1</v>
      </c>
    </row>
    <row r="2307" spans="1:11" ht="12" customHeight="1" x14ac:dyDescent="0.2">
      <c r="A2307" t="s">
        <v>2078</v>
      </c>
      <c r="B2307" s="17">
        <v>44945</v>
      </c>
      <c r="C2307" s="6" t="s">
        <v>176</v>
      </c>
      <c r="D2307" s="7">
        <v>143531454</v>
      </c>
      <c r="E2307" s="3">
        <v>5540246176294</v>
      </c>
      <c r="F2307" s="3" t="str">
        <f>VLOOKUP(E2307,'Catégorie des articles'!$A$2:$E$163,4,FALSE)</f>
        <v>CREMERIE</v>
      </c>
      <c r="G2307" s="22">
        <v>44949</v>
      </c>
      <c r="H2307" s="7">
        <v>743</v>
      </c>
      <c r="I2307" s="25">
        <f>IFERROR(VLOOKUP(A2307,Réception!$A$2:$G$2159,7,FALSE),"0")</f>
        <v>743</v>
      </c>
      <c r="J2307">
        <f t="shared" ref="J2307:J2349" si="72">I2307/H2307</f>
        <v>1</v>
      </c>
      <c r="K2307" s="31">
        <f t="shared" ref="K2307:K2349" si="73">J2307</f>
        <v>1</v>
      </c>
    </row>
    <row r="2308" spans="1:11" ht="12" customHeight="1" x14ac:dyDescent="0.2">
      <c r="A2308" t="s">
        <v>2079</v>
      </c>
      <c r="B2308" s="18">
        <v>44945</v>
      </c>
      <c r="C2308" s="6" t="s">
        <v>176</v>
      </c>
      <c r="D2308" s="9">
        <v>143531454</v>
      </c>
      <c r="E2308" s="3">
        <v>5540246176295</v>
      </c>
      <c r="F2308" s="3" t="str">
        <f>VLOOKUP(E2308,'Catégorie des articles'!$A$2:$E$163,4,FALSE)</f>
        <v>CREMERIE</v>
      </c>
      <c r="G2308" s="23">
        <v>44949</v>
      </c>
      <c r="H2308" s="9">
        <v>7424</v>
      </c>
      <c r="I2308" s="25">
        <f>IFERROR(VLOOKUP(A2308,Réception!$A$2:$G$2159,7,FALSE),"0")</f>
        <v>7424</v>
      </c>
      <c r="J2308">
        <f t="shared" si="72"/>
        <v>1</v>
      </c>
      <c r="K2308" s="31">
        <f t="shared" si="73"/>
        <v>1</v>
      </c>
    </row>
    <row r="2309" spans="1:11" ht="12" customHeight="1" x14ac:dyDescent="0.2">
      <c r="A2309" t="s">
        <v>2080</v>
      </c>
      <c r="B2309" s="17">
        <v>44945</v>
      </c>
      <c r="C2309" s="6" t="s">
        <v>176</v>
      </c>
      <c r="D2309" s="7">
        <v>143531454</v>
      </c>
      <c r="E2309" s="3">
        <v>5540246187987</v>
      </c>
      <c r="F2309" s="3" t="str">
        <f>VLOOKUP(E2309,'Catégorie des articles'!$A$2:$E$163,4,FALSE)</f>
        <v>CREMERIE</v>
      </c>
      <c r="G2309" s="22">
        <v>44949</v>
      </c>
      <c r="H2309" s="7">
        <v>4455</v>
      </c>
      <c r="I2309" s="25">
        <f>IFERROR(VLOOKUP(A2309,Réception!$A$2:$G$2159,7,FALSE),"0")</f>
        <v>4455</v>
      </c>
      <c r="J2309">
        <f t="shared" si="72"/>
        <v>1</v>
      </c>
      <c r="K2309" s="31">
        <f t="shared" si="73"/>
        <v>1</v>
      </c>
    </row>
    <row r="2310" spans="1:11" ht="12" customHeight="1" x14ac:dyDescent="0.2">
      <c r="A2310" t="s">
        <v>2081</v>
      </c>
      <c r="B2310" s="18">
        <v>44945</v>
      </c>
      <c r="C2310" s="6" t="s">
        <v>176</v>
      </c>
      <c r="D2310" s="9">
        <v>143531458</v>
      </c>
      <c r="E2310" s="3">
        <v>5540246188175</v>
      </c>
      <c r="F2310" s="3" t="str">
        <f>VLOOKUP(E2310,'Catégorie des articles'!$A$2:$E$163,4,FALSE)</f>
        <v>CREMERIE</v>
      </c>
      <c r="G2310" s="23">
        <v>44946</v>
      </c>
      <c r="H2310" s="9">
        <v>1392</v>
      </c>
      <c r="I2310" s="25">
        <f>IFERROR(VLOOKUP(A2310,Réception!$A$2:$G$2159,7,FALSE),"0")</f>
        <v>1392</v>
      </c>
      <c r="J2310">
        <f t="shared" si="72"/>
        <v>1</v>
      </c>
      <c r="K2310" s="31">
        <f t="shared" si="73"/>
        <v>1</v>
      </c>
    </row>
    <row r="2311" spans="1:11" ht="12" customHeight="1" x14ac:dyDescent="0.2">
      <c r="A2311" t="s">
        <v>2082</v>
      </c>
      <c r="B2311" s="18">
        <v>44945</v>
      </c>
      <c r="C2311" s="6" t="s">
        <v>176</v>
      </c>
      <c r="D2311" s="9">
        <v>143531460</v>
      </c>
      <c r="E2311" s="3">
        <v>5540246191598</v>
      </c>
      <c r="F2311" s="3" t="str">
        <f>VLOOKUP(E2311,'Catégorie des articles'!$A$2:$E$163,4,FALSE)</f>
        <v>CREMERIE</v>
      </c>
      <c r="G2311" s="23">
        <v>44950</v>
      </c>
      <c r="H2311" s="9">
        <v>1601</v>
      </c>
      <c r="I2311" s="25">
        <f>IFERROR(VLOOKUP(A2311,Réception!$A$2:$G$2159,7,FALSE),"0")</f>
        <v>1601</v>
      </c>
      <c r="J2311">
        <f t="shared" si="72"/>
        <v>1</v>
      </c>
      <c r="K2311" s="31">
        <f t="shared" si="73"/>
        <v>1</v>
      </c>
    </row>
    <row r="2312" spans="1:11" ht="12" customHeight="1" x14ac:dyDescent="0.2">
      <c r="A2312" t="s">
        <v>2083</v>
      </c>
      <c r="B2312" s="17">
        <v>44948</v>
      </c>
      <c r="C2312" s="6" t="s">
        <v>176</v>
      </c>
      <c r="D2312" s="7">
        <v>143541475</v>
      </c>
      <c r="E2312" s="3">
        <v>5540246172669</v>
      </c>
      <c r="F2312" s="3" t="str">
        <f>VLOOKUP(E2312,'Catégorie des articles'!$A$2:$E$163,4,FALSE)</f>
        <v>CREMERIE</v>
      </c>
      <c r="G2312" s="22">
        <v>44950</v>
      </c>
      <c r="H2312" s="7">
        <v>279</v>
      </c>
      <c r="I2312" s="25">
        <f>IFERROR(VLOOKUP(A2312,Réception!$A$2:$G$2159,7,FALSE),"0")</f>
        <v>279</v>
      </c>
      <c r="J2312">
        <f t="shared" si="72"/>
        <v>1</v>
      </c>
      <c r="K2312" s="31">
        <f t="shared" si="73"/>
        <v>1</v>
      </c>
    </row>
    <row r="2313" spans="1:11" ht="12" customHeight="1" x14ac:dyDescent="0.2">
      <c r="A2313" t="s">
        <v>2084</v>
      </c>
      <c r="B2313" s="18">
        <v>44948</v>
      </c>
      <c r="C2313" s="6" t="s">
        <v>176</v>
      </c>
      <c r="D2313" s="9">
        <v>143541475</v>
      </c>
      <c r="E2313" s="3">
        <v>5540246172978</v>
      </c>
      <c r="F2313" s="3" t="str">
        <f>VLOOKUP(E2313,'Catégorie des articles'!$A$2:$E$163,4,FALSE)</f>
        <v>CREMERIE</v>
      </c>
      <c r="G2313" s="23">
        <v>44950</v>
      </c>
      <c r="H2313" s="9">
        <v>1253</v>
      </c>
      <c r="I2313" s="25">
        <f>IFERROR(VLOOKUP(A2313,Réception!$A$2:$G$2159,7,FALSE),"0")</f>
        <v>1253</v>
      </c>
      <c r="J2313">
        <f t="shared" si="72"/>
        <v>1</v>
      </c>
      <c r="K2313" s="31">
        <f t="shared" si="73"/>
        <v>1</v>
      </c>
    </row>
    <row r="2314" spans="1:11" ht="12" customHeight="1" x14ac:dyDescent="0.2">
      <c r="A2314" t="s">
        <v>2085</v>
      </c>
      <c r="B2314" s="18">
        <v>44948</v>
      </c>
      <c r="C2314" s="6" t="s">
        <v>176</v>
      </c>
      <c r="D2314" s="9">
        <v>143541475</v>
      </c>
      <c r="E2314" s="3">
        <v>5540246174174</v>
      </c>
      <c r="F2314" s="3" t="str">
        <f>VLOOKUP(E2314,'Catégorie des articles'!$A$2:$E$163,4,FALSE)</f>
        <v>CREMERIE</v>
      </c>
      <c r="G2314" s="23">
        <v>44950</v>
      </c>
      <c r="H2314" s="9">
        <v>464</v>
      </c>
      <c r="I2314" s="25">
        <f>IFERROR(VLOOKUP(A2314,Réception!$A$2:$G$2159,7,FALSE),"0")</f>
        <v>464</v>
      </c>
      <c r="J2314">
        <f t="shared" si="72"/>
        <v>1</v>
      </c>
      <c r="K2314" s="31">
        <f t="shared" si="73"/>
        <v>1</v>
      </c>
    </row>
    <row r="2315" spans="1:11" ht="12" customHeight="1" x14ac:dyDescent="0.2">
      <c r="A2315" t="s">
        <v>2086</v>
      </c>
      <c r="B2315" s="18">
        <v>44948</v>
      </c>
      <c r="C2315" s="6" t="s">
        <v>176</v>
      </c>
      <c r="D2315" s="9">
        <v>143541475</v>
      </c>
      <c r="E2315" s="3">
        <v>5540246176699</v>
      </c>
      <c r="F2315" s="3" t="str">
        <f>VLOOKUP(E2315,'Catégorie des articles'!$A$2:$E$163,4,FALSE)</f>
        <v>CREMERIE</v>
      </c>
      <c r="G2315" s="23">
        <v>44950</v>
      </c>
      <c r="H2315" s="9">
        <v>4176</v>
      </c>
      <c r="I2315" s="25">
        <f>IFERROR(VLOOKUP(A2315,Réception!$A$2:$G$2159,7,FALSE),"0")</f>
        <v>4176</v>
      </c>
      <c r="J2315">
        <f t="shared" si="72"/>
        <v>1</v>
      </c>
      <c r="K2315" s="31">
        <f t="shared" si="73"/>
        <v>1</v>
      </c>
    </row>
    <row r="2316" spans="1:11" ht="12" customHeight="1" x14ac:dyDescent="0.2">
      <c r="A2316" t="s">
        <v>2087</v>
      </c>
      <c r="B2316" s="18">
        <v>44948</v>
      </c>
      <c r="C2316" s="6" t="s">
        <v>176</v>
      </c>
      <c r="D2316" s="9">
        <v>143541477</v>
      </c>
      <c r="E2316" s="3">
        <v>5540246176294</v>
      </c>
      <c r="F2316" s="3" t="str">
        <f>VLOOKUP(E2316,'Catégorie des articles'!$A$2:$E$163,4,FALSE)</f>
        <v>CREMERIE</v>
      </c>
      <c r="G2316" s="23">
        <v>44950</v>
      </c>
      <c r="H2316" s="9">
        <v>1485</v>
      </c>
      <c r="I2316" s="25">
        <f>IFERROR(VLOOKUP(A2316,Réception!$A$2:$G$2159,7,FALSE),"0")</f>
        <v>1485</v>
      </c>
      <c r="J2316">
        <f t="shared" si="72"/>
        <v>1</v>
      </c>
      <c r="K2316" s="31">
        <f t="shared" si="73"/>
        <v>1</v>
      </c>
    </row>
    <row r="2317" spans="1:11" ht="12" customHeight="1" x14ac:dyDescent="0.2">
      <c r="A2317" t="s">
        <v>2088</v>
      </c>
      <c r="B2317" s="17">
        <v>44948</v>
      </c>
      <c r="C2317" s="6" t="s">
        <v>176</v>
      </c>
      <c r="D2317" s="7">
        <v>143541477</v>
      </c>
      <c r="E2317" s="3">
        <v>5540246176295</v>
      </c>
      <c r="F2317" s="3" t="str">
        <f>VLOOKUP(E2317,'Catégorie des articles'!$A$2:$E$163,4,FALSE)</f>
        <v>CREMERIE</v>
      </c>
      <c r="G2317" s="22">
        <v>44950</v>
      </c>
      <c r="H2317" s="7">
        <v>11136</v>
      </c>
      <c r="I2317" s="25">
        <f>IFERROR(VLOOKUP(A2317,Réception!$A$2:$G$2159,7,FALSE),"0")</f>
        <v>11099</v>
      </c>
      <c r="J2317">
        <f t="shared" si="72"/>
        <v>0.99667744252873558</v>
      </c>
      <c r="K2317" s="31">
        <f t="shared" si="73"/>
        <v>0.99667744252873558</v>
      </c>
    </row>
    <row r="2318" spans="1:11" ht="12" customHeight="1" x14ac:dyDescent="0.2">
      <c r="A2318" t="s">
        <v>2089</v>
      </c>
      <c r="B2318" s="18">
        <v>44948</v>
      </c>
      <c r="C2318" s="6" t="s">
        <v>176</v>
      </c>
      <c r="D2318" s="9">
        <v>143541486</v>
      </c>
      <c r="E2318" s="3">
        <v>5540246173472</v>
      </c>
      <c r="F2318" s="3" t="str">
        <f>VLOOKUP(E2318,'Catégorie des articles'!$A$2:$E$163,4,FALSE)</f>
        <v>CREMERIE</v>
      </c>
      <c r="G2318" s="23">
        <v>44952</v>
      </c>
      <c r="H2318" s="9">
        <v>140</v>
      </c>
      <c r="I2318" s="25">
        <f>IFERROR(VLOOKUP(A2318,Réception!$A$2:$G$2159,7,FALSE),"0")</f>
        <v>140</v>
      </c>
      <c r="J2318">
        <f t="shared" si="72"/>
        <v>1</v>
      </c>
      <c r="K2318" s="31">
        <f t="shared" si="73"/>
        <v>1</v>
      </c>
    </row>
    <row r="2319" spans="1:11" ht="12" customHeight="1" x14ac:dyDescent="0.2">
      <c r="A2319" t="s">
        <v>2090</v>
      </c>
      <c r="B2319" s="17">
        <v>44948</v>
      </c>
      <c r="C2319" s="6" t="s">
        <v>176</v>
      </c>
      <c r="D2319" s="7">
        <v>143541486</v>
      </c>
      <c r="E2319" s="3">
        <v>5540246174095</v>
      </c>
      <c r="F2319" s="3" t="str">
        <f>VLOOKUP(E2319,'Catégorie des articles'!$A$2:$E$163,4,FALSE)</f>
        <v>CREMERIE</v>
      </c>
      <c r="G2319" s="22">
        <v>44952</v>
      </c>
      <c r="H2319" s="7">
        <v>140</v>
      </c>
      <c r="I2319" s="25">
        <f>IFERROR(VLOOKUP(A2319,Réception!$A$2:$G$2159,7,FALSE),"0")</f>
        <v>140</v>
      </c>
      <c r="J2319">
        <f t="shared" si="72"/>
        <v>1</v>
      </c>
      <c r="K2319" s="31">
        <f t="shared" si="73"/>
        <v>1</v>
      </c>
    </row>
    <row r="2320" spans="1:11" ht="12" customHeight="1" x14ac:dyDescent="0.2">
      <c r="A2320" t="s">
        <v>2091</v>
      </c>
      <c r="B2320" s="18">
        <v>44948</v>
      </c>
      <c r="C2320" s="6" t="s">
        <v>176</v>
      </c>
      <c r="D2320" s="9">
        <v>143541486</v>
      </c>
      <c r="E2320" s="3">
        <v>5540246175049</v>
      </c>
      <c r="F2320" s="3" t="str">
        <f>VLOOKUP(E2320,'Catégorie des articles'!$A$2:$E$163,4,FALSE)</f>
        <v>CREMERIE</v>
      </c>
      <c r="G2320" s="23">
        <v>44952</v>
      </c>
      <c r="H2320" s="9">
        <v>836</v>
      </c>
      <c r="I2320" s="25">
        <f>IFERROR(VLOOKUP(A2320,Réception!$A$2:$G$2159,7,FALSE),"0")</f>
        <v>836</v>
      </c>
      <c r="J2320">
        <f t="shared" si="72"/>
        <v>1</v>
      </c>
      <c r="K2320" s="31">
        <f t="shared" si="73"/>
        <v>1</v>
      </c>
    </row>
    <row r="2321" spans="1:11" ht="12" customHeight="1" x14ac:dyDescent="0.2">
      <c r="A2321" t="s">
        <v>2092</v>
      </c>
      <c r="B2321" s="17">
        <v>44948</v>
      </c>
      <c r="C2321" s="6" t="s">
        <v>176</v>
      </c>
      <c r="D2321" s="7">
        <v>143541486</v>
      </c>
      <c r="E2321" s="3">
        <v>5540246175050</v>
      </c>
      <c r="F2321" s="3" t="str">
        <f>VLOOKUP(E2321,'Catégorie des articles'!$A$2:$E$163,4,FALSE)</f>
        <v>CREMERIE</v>
      </c>
      <c r="G2321" s="22">
        <v>44952</v>
      </c>
      <c r="H2321" s="7">
        <v>836</v>
      </c>
      <c r="I2321" s="25">
        <f>IFERROR(VLOOKUP(A2321,Réception!$A$2:$G$2159,7,FALSE),"0")</f>
        <v>836</v>
      </c>
      <c r="J2321">
        <f t="shared" si="72"/>
        <v>1</v>
      </c>
      <c r="K2321" s="31">
        <f t="shared" si="73"/>
        <v>1</v>
      </c>
    </row>
    <row r="2322" spans="1:11" ht="12" customHeight="1" x14ac:dyDescent="0.2">
      <c r="A2322" t="s">
        <v>2093</v>
      </c>
      <c r="B2322" s="18">
        <v>44948</v>
      </c>
      <c r="C2322" s="6" t="s">
        <v>176</v>
      </c>
      <c r="D2322" s="9">
        <v>143541486</v>
      </c>
      <c r="E2322" s="3">
        <v>5540246190743</v>
      </c>
      <c r="F2322" s="3" t="str">
        <f>VLOOKUP(E2322,'Catégorie des articles'!$A$2:$E$163,4,FALSE)</f>
        <v>CREMERIE</v>
      </c>
      <c r="G2322" s="23">
        <v>44952</v>
      </c>
      <c r="H2322" s="9">
        <v>140</v>
      </c>
      <c r="I2322" s="25">
        <f>IFERROR(VLOOKUP(A2322,Réception!$A$2:$G$2159,7,FALSE),"0")</f>
        <v>140</v>
      </c>
      <c r="J2322">
        <f t="shared" si="72"/>
        <v>1</v>
      </c>
      <c r="K2322" s="31">
        <f t="shared" si="73"/>
        <v>1</v>
      </c>
    </row>
    <row r="2323" spans="1:11" ht="12" customHeight="1" x14ac:dyDescent="0.2">
      <c r="A2323" t="s">
        <v>2094</v>
      </c>
      <c r="B2323" s="18">
        <v>44949</v>
      </c>
      <c r="C2323" s="6" t="s">
        <v>176</v>
      </c>
      <c r="D2323" s="9">
        <v>143541505</v>
      </c>
      <c r="E2323" s="3">
        <v>5540246172539</v>
      </c>
      <c r="F2323" s="3" t="str">
        <f>VLOOKUP(E2323,'Catégorie des articles'!$A$2:$E$163,4,FALSE)</f>
        <v>CREMERIE</v>
      </c>
      <c r="G2323" s="23">
        <v>44951</v>
      </c>
      <c r="H2323" s="9">
        <v>70</v>
      </c>
      <c r="I2323" s="25">
        <f>IFERROR(VLOOKUP(A2323,Réception!$A$2:$G$2159,7,FALSE),"0")</f>
        <v>70</v>
      </c>
      <c r="J2323">
        <f t="shared" si="72"/>
        <v>1</v>
      </c>
      <c r="K2323" s="31">
        <f t="shared" si="73"/>
        <v>1</v>
      </c>
    </row>
    <row r="2324" spans="1:11" ht="12" customHeight="1" x14ac:dyDescent="0.2">
      <c r="A2324" t="s">
        <v>2095</v>
      </c>
      <c r="B2324" s="17">
        <v>44949</v>
      </c>
      <c r="C2324" s="6" t="s">
        <v>176</v>
      </c>
      <c r="D2324" s="7">
        <v>143541505</v>
      </c>
      <c r="E2324" s="3">
        <v>5540246172669</v>
      </c>
      <c r="F2324" s="3" t="str">
        <f>VLOOKUP(E2324,'Catégorie des articles'!$A$2:$E$163,4,FALSE)</f>
        <v>CREMERIE</v>
      </c>
      <c r="G2324" s="22">
        <v>44951</v>
      </c>
      <c r="H2324" s="7">
        <v>279</v>
      </c>
      <c r="I2324" s="25">
        <f>IFERROR(VLOOKUP(A2324,Réception!$A$2:$G$2159,7,FALSE),"0")</f>
        <v>279</v>
      </c>
      <c r="J2324">
        <f t="shared" si="72"/>
        <v>1</v>
      </c>
      <c r="K2324" s="31">
        <f t="shared" si="73"/>
        <v>1</v>
      </c>
    </row>
    <row r="2325" spans="1:11" ht="12" customHeight="1" x14ac:dyDescent="0.2">
      <c r="A2325" t="s">
        <v>2096</v>
      </c>
      <c r="B2325" s="18">
        <v>44949</v>
      </c>
      <c r="C2325" s="6" t="s">
        <v>176</v>
      </c>
      <c r="D2325" s="9">
        <v>143541505</v>
      </c>
      <c r="E2325" s="3">
        <v>5540246172978</v>
      </c>
      <c r="F2325" s="3" t="str">
        <f>VLOOKUP(E2325,'Catégorie des articles'!$A$2:$E$163,4,FALSE)</f>
        <v>CREMERIE</v>
      </c>
      <c r="G2325" s="23">
        <v>44951</v>
      </c>
      <c r="H2325" s="9">
        <v>1671</v>
      </c>
      <c r="I2325" s="25">
        <f>IFERROR(VLOOKUP(A2325,Réception!$A$2:$G$2159,7,FALSE),"0")</f>
        <v>418</v>
      </c>
      <c r="J2325">
        <f t="shared" si="72"/>
        <v>0.25014961101137045</v>
      </c>
      <c r="K2325" s="31">
        <f t="shared" si="73"/>
        <v>0.25014961101137045</v>
      </c>
    </row>
    <row r="2326" spans="1:11" ht="12" customHeight="1" x14ac:dyDescent="0.2">
      <c r="A2326" t="s">
        <v>2097</v>
      </c>
      <c r="B2326" s="18">
        <v>44949</v>
      </c>
      <c r="C2326" s="6" t="s">
        <v>176</v>
      </c>
      <c r="D2326" s="9">
        <v>143541505</v>
      </c>
      <c r="E2326" s="3">
        <v>5540246174174</v>
      </c>
      <c r="F2326" s="3" t="str">
        <f>VLOOKUP(E2326,'Catégorie des articles'!$A$2:$E$163,4,FALSE)</f>
        <v>CREMERIE</v>
      </c>
      <c r="G2326" s="23">
        <v>44951</v>
      </c>
      <c r="H2326" s="9">
        <v>464</v>
      </c>
      <c r="I2326" s="25">
        <f>IFERROR(VLOOKUP(A2326,Réception!$A$2:$G$2159,7,FALSE),"0")</f>
        <v>464</v>
      </c>
      <c r="J2326">
        <f t="shared" si="72"/>
        <v>1</v>
      </c>
      <c r="K2326" s="31">
        <f t="shared" si="73"/>
        <v>1</v>
      </c>
    </row>
    <row r="2327" spans="1:11" ht="12" customHeight="1" x14ac:dyDescent="0.2">
      <c r="A2327" t="s">
        <v>2098</v>
      </c>
      <c r="B2327" s="17">
        <v>44949</v>
      </c>
      <c r="C2327" s="6" t="s">
        <v>176</v>
      </c>
      <c r="D2327" s="7">
        <v>143541505</v>
      </c>
      <c r="E2327" s="3">
        <v>5540246176699</v>
      </c>
      <c r="F2327" s="3" t="str">
        <f>VLOOKUP(E2327,'Catégorie des articles'!$A$2:$E$163,4,FALSE)</f>
        <v>CREMERIE</v>
      </c>
      <c r="G2327" s="22">
        <v>44951</v>
      </c>
      <c r="H2327" s="7">
        <v>12528</v>
      </c>
      <c r="I2327" s="25">
        <f>IFERROR(VLOOKUP(A2327,Réception!$A$2:$G$2159,7,FALSE),"0")</f>
        <v>12528</v>
      </c>
      <c r="J2327">
        <f t="shared" si="72"/>
        <v>1</v>
      </c>
      <c r="K2327" s="31">
        <f t="shared" si="73"/>
        <v>1</v>
      </c>
    </row>
    <row r="2328" spans="1:11" ht="12" customHeight="1" x14ac:dyDescent="0.2">
      <c r="A2328" t="s">
        <v>2099</v>
      </c>
      <c r="B2328" s="18">
        <v>44949</v>
      </c>
      <c r="C2328" s="6" t="s">
        <v>176</v>
      </c>
      <c r="D2328" s="9">
        <v>143541506</v>
      </c>
      <c r="E2328" s="3">
        <v>5540246171933</v>
      </c>
      <c r="F2328" s="3" t="str">
        <f>VLOOKUP(E2328,'Catégorie des articles'!$A$2:$E$163,4,FALSE)</f>
        <v>CREMERIE</v>
      </c>
      <c r="G2328" s="23">
        <v>44951</v>
      </c>
      <c r="H2328" s="9">
        <v>1114</v>
      </c>
      <c r="I2328" s="25">
        <f>IFERROR(VLOOKUP(A2328,Réception!$A$2:$G$2159,7,FALSE),"0")</f>
        <v>1114</v>
      </c>
      <c r="J2328">
        <f t="shared" si="72"/>
        <v>1</v>
      </c>
      <c r="K2328" s="31">
        <f t="shared" si="73"/>
        <v>1</v>
      </c>
    </row>
    <row r="2329" spans="1:11" ht="12" customHeight="1" x14ac:dyDescent="0.2">
      <c r="A2329" t="s">
        <v>2100</v>
      </c>
      <c r="B2329" s="18">
        <v>44949</v>
      </c>
      <c r="C2329" s="6" t="s">
        <v>176</v>
      </c>
      <c r="D2329" s="9">
        <v>143541506</v>
      </c>
      <c r="E2329" s="3">
        <v>5540246187987</v>
      </c>
      <c r="F2329" s="3" t="str">
        <f>VLOOKUP(E2329,'Catégorie des articles'!$A$2:$E$163,4,FALSE)</f>
        <v>CREMERIE</v>
      </c>
      <c r="G2329" s="23">
        <v>44951</v>
      </c>
      <c r="H2329" s="9">
        <v>4455</v>
      </c>
      <c r="I2329" s="25">
        <f>IFERROR(VLOOKUP(A2329,Réception!$A$2:$G$2159,7,FALSE),"0")</f>
        <v>4455</v>
      </c>
      <c r="J2329">
        <f t="shared" si="72"/>
        <v>1</v>
      </c>
      <c r="K2329" s="31">
        <f t="shared" si="73"/>
        <v>1</v>
      </c>
    </row>
    <row r="2330" spans="1:11" ht="12" customHeight="1" x14ac:dyDescent="0.2">
      <c r="A2330" t="s">
        <v>2101</v>
      </c>
      <c r="B2330" s="17">
        <v>44950</v>
      </c>
      <c r="C2330" s="6" t="s">
        <v>176</v>
      </c>
      <c r="D2330" s="7">
        <v>143541532</v>
      </c>
      <c r="E2330" s="3">
        <v>5540246172978</v>
      </c>
      <c r="F2330" s="3" t="str">
        <f>VLOOKUP(E2330,'Catégorie des articles'!$A$2:$E$163,4,FALSE)</f>
        <v>CREMERIE</v>
      </c>
      <c r="G2330" s="22">
        <v>44952</v>
      </c>
      <c r="H2330" s="7">
        <v>2506</v>
      </c>
      <c r="I2330" s="25">
        <f>IFERROR(VLOOKUP(A2330,Réception!$A$2:$G$2159,7,FALSE),"0")</f>
        <v>2506</v>
      </c>
      <c r="J2330">
        <f t="shared" si="72"/>
        <v>1</v>
      </c>
      <c r="K2330" s="31">
        <f t="shared" si="73"/>
        <v>1</v>
      </c>
    </row>
    <row r="2331" spans="1:11" ht="12" customHeight="1" x14ac:dyDescent="0.2">
      <c r="A2331" t="s">
        <v>2102</v>
      </c>
      <c r="B2331" s="18">
        <v>44950</v>
      </c>
      <c r="C2331" s="6" t="s">
        <v>176</v>
      </c>
      <c r="D2331" s="9">
        <v>143541535</v>
      </c>
      <c r="E2331" s="3">
        <v>5540246171933</v>
      </c>
      <c r="F2331" s="3" t="str">
        <f>VLOOKUP(E2331,'Catégorie des articles'!$A$2:$E$163,4,FALSE)</f>
        <v>CREMERIE</v>
      </c>
      <c r="G2331" s="23">
        <v>44952</v>
      </c>
      <c r="H2331" s="9">
        <v>557</v>
      </c>
      <c r="I2331" s="25">
        <f>IFERROR(VLOOKUP(A2331,Réception!$A$2:$G$2159,7,FALSE),"0")</f>
        <v>557</v>
      </c>
      <c r="J2331">
        <f t="shared" si="72"/>
        <v>1</v>
      </c>
      <c r="K2331" s="31">
        <f t="shared" si="73"/>
        <v>1</v>
      </c>
    </row>
    <row r="2332" spans="1:11" ht="12" customHeight="1" x14ac:dyDescent="0.2">
      <c r="A2332" t="s">
        <v>2103</v>
      </c>
      <c r="B2332" s="18">
        <v>44950</v>
      </c>
      <c r="C2332" s="6" t="s">
        <v>176</v>
      </c>
      <c r="D2332" s="9">
        <v>143541535</v>
      </c>
      <c r="E2332" s="3">
        <v>5540246176294</v>
      </c>
      <c r="F2332" s="3" t="str">
        <f>VLOOKUP(E2332,'Catégorie des articles'!$A$2:$E$163,4,FALSE)</f>
        <v>CREMERIE</v>
      </c>
      <c r="G2332" s="23">
        <v>44952</v>
      </c>
      <c r="H2332" s="9">
        <v>743</v>
      </c>
      <c r="I2332" s="25">
        <f>IFERROR(VLOOKUP(A2332,Réception!$A$2:$G$2159,7,FALSE),"0")</f>
        <v>743</v>
      </c>
      <c r="J2332">
        <f t="shared" si="72"/>
        <v>1</v>
      </c>
      <c r="K2332" s="31">
        <f t="shared" si="73"/>
        <v>1</v>
      </c>
    </row>
    <row r="2333" spans="1:11" ht="12" customHeight="1" x14ac:dyDescent="0.2">
      <c r="A2333" t="s">
        <v>2104</v>
      </c>
      <c r="B2333" s="17">
        <v>44950</v>
      </c>
      <c r="C2333" s="6" t="s">
        <v>176</v>
      </c>
      <c r="D2333" s="7">
        <v>143541535</v>
      </c>
      <c r="E2333" s="3">
        <v>5540246187987</v>
      </c>
      <c r="F2333" s="3" t="str">
        <f>VLOOKUP(E2333,'Catégorie des articles'!$A$2:$E$163,4,FALSE)</f>
        <v>CREMERIE</v>
      </c>
      <c r="G2333" s="22">
        <v>44952</v>
      </c>
      <c r="H2333" s="7">
        <v>3341</v>
      </c>
      <c r="I2333" s="25">
        <f>IFERROR(VLOOKUP(A2333,Réception!$A$2:$G$2159,7,FALSE),"0")</f>
        <v>3341</v>
      </c>
      <c r="J2333">
        <f t="shared" si="72"/>
        <v>1</v>
      </c>
      <c r="K2333" s="31">
        <f t="shared" si="73"/>
        <v>1</v>
      </c>
    </row>
    <row r="2334" spans="1:11" ht="12" customHeight="1" x14ac:dyDescent="0.2">
      <c r="A2334" t="s">
        <v>2105</v>
      </c>
      <c r="B2334" s="17">
        <v>44950</v>
      </c>
      <c r="C2334" s="6" t="s">
        <v>176</v>
      </c>
      <c r="D2334" s="7">
        <v>143541537</v>
      </c>
      <c r="E2334" s="3">
        <v>5540246188175</v>
      </c>
      <c r="F2334" s="3" t="str">
        <f>VLOOKUP(E2334,'Catégorie des articles'!$A$2:$E$163,4,FALSE)</f>
        <v>CREMERIE</v>
      </c>
      <c r="G2334" s="22">
        <v>44956</v>
      </c>
      <c r="H2334" s="7">
        <v>4640</v>
      </c>
      <c r="I2334" s="25">
        <f>IFERROR(VLOOKUP(A2334,Réception!$A$2:$G$2159,7,FALSE),"0")</f>
        <v>743</v>
      </c>
      <c r="J2334">
        <f t="shared" si="72"/>
        <v>0.16012931034482758</v>
      </c>
      <c r="K2334" s="31">
        <f t="shared" si="73"/>
        <v>0.16012931034482758</v>
      </c>
    </row>
    <row r="2335" spans="1:11" ht="12" customHeight="1" x14ac:dyDescent="0.2">
      <c r="A2335" t="s">
        <v>2106</v>
      </c>
      <c r="B2335" s="17">
        <v>44950</v>
      </c>
      <c r="C2335" s="6" t="s">
        <v>176</v>
      </c>
      <c r="D2335" s="7">
        <v>143541542</v>
      </c>
      <c r="E2335" s="3">
        <v>5540246186325</v>
      </c>
      <c r="F2335" s="3" t="str">
        <f>VLOOKUP(E2335,'Catégorie des articles'!$A$2:$E$163,4,FALSE)</f>
        <v>CREMERIE</v>
      </c>
      <c r="G2335" s="22">
        <v>44956</v>
      </c>
      <c r="H2335" s="7">
        <v>279</v>
      </c>
      <c r="I2335" s="25">
        <f>IFERROR(VLOOKUP(A2335,Réception!$A$2:$G$2159,7,FALSE),"0")</f>
        <v>279</v>
      </c>
      <c r="J2335">
        <f t="shared" si="72"/>
        <v>1</v>
      </c>
      <c r="K2335" s="31">
        <f t="shared" si="73"/>
        <v>1</v>
      </c>
    </row>
    <row r="2336" spans="1:11" ht="12" customHeight="1" x14ac:dyDescent="0.2">
      <c r="A2336" t="s">
        <v>2107</v>
      </c>
      <c r="B2336" s="18">
        <v>44951</v>
      </c>
      <c r="C2336" s="6" t="s">
        <v>176</v>
      </c>
      <c r="D2336" s="9">
        <v>143541565</v>
      </c>
      <c r="E2336" s="3">
        <v>5540246172978</v>
      </c>
      <c r="F2336" s="3" t="str">
        <f>VLOOKUP(E2336,'Catégorie des articles'!$A$2:$E$163,4,FALSE)</f>
        <v>CREMERIE</v>
      </c>
      <c r="G2336" s="23">
        <v>44955</v>
      </c>
      <c r="H2336" s="9">
        <v>836</v>
      </c>
      <c r="I2336" s="25">
        <f>IFERROR(VLOOKUP(A2336,Réception!$A$2:$G$2159,7,FALSE),"0")</f>
        <v>836</v>
      </c>
      <c r="J2336">
        <f t="shared" si="72"/>
        <v>1</v>
      </c>
      <c r="K2336" s="31">
        <f t="shared" si="73"/>
        <v>1</v>
      </c>
    </row>
    <row r="2337" spans="1:11" ht="12" customHeight="1" x14ac:dyDescent="0.2">
      <c r="A2337" t="s">
        <v>2108</v>
      </c>
      <c r="B2337" s="18">
        <v>44951</v>
      </c>
      <c r="C2337" s="6" t="s">
        <v>176</v>
      </c>
      <c r="D2337" s="9">
        <v>143541566</v>
      </c>
      <c r="E2337" s="3">
        <v>5540246171933</v>
      </c>
      <c r="F2337" s="3" t="str">
        <f>VLOOKUP(E2337,'Catégorie des articles'!$A$2:$E$163,4,FALSE)</f>
        <v>CREMERIE</v>
      </c>
      <c r="G2337" s="23">
        <v>44955</v>
      </c>
      <c r="H2337" s="9">
        <v>1003</v>
      </c>
      <c r="I2337" s="25">
        <f>IFERROR(VLOOKUP(A2337,Réception!$A$2:$G$2159,7,FALSE),"0")</f>
        <v>1003</v>
      </c>
      <c r="J2337">
        <f t="shared" si="72"/>
        <v>1</v>
      </c>
      <c r="K2337" s="31">
        <f t="shared" si="73"/>
        <v>1</v>
      </c>
    </row>
    <row r="2338" spans="1:11" ht="12" customHeight="1" x14ac:dyDescent="0.2">
      <c r="A2338" t="s">
        <v>2109</v>
      </c>
      <c r="B2338" s="18">
        <v>44951</v>
      </c>
      <c r="C2338" s="6" t="s">
        <v>176</v>
      </c>
      <c r="D2338" s="9">
        <v>143541566</v>
      </c>
      <c r="E2338" s="3">
        <v>5540246176294</v>
      </c>
      <c r="F2338" s="3" t="str">
        <f>VLOOKUP(E2338,'Catégorie des articles'!$A$2:$E$163,4,FALSE)</f>
        <v>CREMERIE</v>
      </c>
      <c r="G2338" s="23">
        <v>44955</v>
      </c>
      <c r="H2338" s="9">
        <v>743</v>
      </c>
      <c r="I2338" s="25">
        <f>IFERROR(VLOOKUP(A2338,Réception!$A$2:$G$2159,7,FALSE),"0")</f>
        <v>743</v>
      </c>
      <c r="J2338">
        <f t="shared" si="72"/>
        <v>1</v>
      </c>
      <c r="K2338" s="31">
        <f t="shared" si="73"/>
        <v>1</v>
      </c>
    </row>
    <row r="2339" spans="1:11" ht="12" customHeight="1" x14ac:dyDescent="0.2">
      <c r="A2339" t="s">
        <v>2110</v>
      </c>
      <c r="B2339" s="18">
        <v>44951</v>
      </c>
      <c r="C2339" s="6" t="s">
        <v>176</v>
      </c>
      <c r="D2339" s="9">
        <v>143541573</v>
      </c>
      <c r="E2339" s="3">
        <v>5540246191594</v>
      </c>
      <c r="F2339" s="3" t="str">
        <f>VLOOKUP(E2339,'Catégorie des articles'!$A$2:$E$163,4,FALSE)</f>
        <v>CREMERIE</v>
      </c>
      <c r="G2339" s="23">
        <v>44956</v>
      </c>
      <c r="H2339" s="9">
        <v>1504</v>
      </c>
      <c r="I2339" s="25">
        <f>IFERROR(VLOOKUP(A2339,Réception!$A$2:$G$2159,7,FALSE),"0")</f>
        <v>1504</v>
      </c>
      <c r="J2339">
        <f t="shared" si="72"/>
        <v>1</v>
      </c>
      <c r="K2339" s="31">
        <f t="shared" si="73"/>
        <v>1</v>
      </c>
    </row>
    <row r="2340" spans="1:11" ht="12" customHeight="1" x14ac:dyDescent="0.2">
      <c r="A2340" t="s">
        <v>2111</v>
      </c>
      <c r="B2340" s="17">
        <v>44951</v>
      </c>
      <c r="C2340" s="6" t="s">
        <v>176</v>
      </c>
      <c r="D2340" s="7">
        <v>143541573</v>
      </c>
      <c r="E2340" s="3">
        <v>5540246191598</v>
      </c>
      <c r="F2340" s="3" t="str">
        <f>VLOOKUP(E2340,'Catégorie des articles'!$A$2:$E$163,4,FALSE)</f>
        <v>CREMERIE</v>
      </c>
      <c r="G2340" s="22">
        <v>44956</v>
      </c>
      <c r="H2340" s="7">
        <v>1601</v>
      </c>
      <c r="I2340" s="25">
        <f>IFERROR(VLOOKUP(A2340,Réception!$A$2:$G$2159,7,FALSE),"0")</f>
        <v>1601</v>
      </c>
      <c r="J2340">
        <f t="shared" si="72"/>
        <v>1</v>
      </c>
      <c r="K2340" s="31">
        <f t="shared" si="73"/>
        <v>1</v>
      </c>
    </row>
    <row r="2341" spans="1:11" ht="12" customHeight="1" x14ac:dyDescent="0.2">
      <c r="A2341" t="s">
        <v>2112</v>
      </c>
      <c r="B2341" s="18">
        <v>44951</v>
      </c>
      <c r="C2341" s="6" t="s">
        <v>176</v>
      </c>
      <c r="D2341" s="9">
        <v>143541573</v>
      </c>
      <c r="E2341" s="3">
        <v>5540246192102</v>
      </c>
      <c r="F2341" s="3" t="str">
        <f>VLOOKUP(E2341,'Catégorie des articles'!$A$2:$E$163,4,FALSE)</f>
        <v>CREMERIE</v>
      </c>
      <c r="G2341" s="23">
        <v>44956</v>
      </c>
      <c r="H2341" s="9">
        <v>2005</v>
      </c>
      <c r="I2341" s="25">
        <f>IFERROR(VLOOKUP(A2341,Réception!$A$2:$G$2159,7,FALSE),"0")</f>
        <v>2005</v>
      </c>
      <c r="J2341">
        <f t="shared" si="72"/>
        <v>1</v>
      </c>
      <c r="K2341" s="31">
        <f t="shared" si="73"/>
        <v>1</v>
      </c>
    </row>
    <row r="2342" spans="1:11" ht="12" customHeight="1" x14ac:dyDescent="0.2">
      <c r="A2342" t="s">
        <v>2113</v>
      </c>
      <c r="B2342" s="17">
        <v>44951</v>
      </c>
      <c r="C2342" s="6" t="s">
        <v>176</v>
      </c>
      <c r="D2342" s="7">
        <v>143541581</v>
      </c>
      <c r="E2342" s="3">
        <v>5540246188175</v>
      </c>
      <c r="F2342" s="3" t="str">
        <f>VLOOKUP(E2342,'Catégorie des articles'!$A$2:$E$163,4,FALSE)</f>
        <v>CREMERIE</v>
      </c>
      <c r="G2342" s="22">
        <v>44952</v>
      </c>
      <c r="H2342" s="7">
        <v>1276</v>
      </c>
      <c r="I2342" s="25">
        <f>IFERROR(VLOOKUP(A2342,Réception!$A$2:$G$2159,7,FALSE),"0")</f>
        <v>1253</v>
      </c>
      <c r="J2342">
        <f t="shared" si="72"/>
        <v>0.98197492163009403</v>
      </c>
      <c r="K2342" s="31">
        <f t="shared" si="73"/>
        <v>0.98197492163009403</v>
      </c>
    </row>
    <row r="2343" spans="1:11" ht="12" customHeight="1" x14ac:dyDescent="0.2">
      <c r="A2343" t="s">
        <v>2114</v>
      </c>
      <c r="B2343" s="18">
        <v>44952</v>
      </c>
      <c r="C2343" s="6" t="s">
        <v>176</v>
      </c>
      <c r="D2343" s="9">
        <v>143541594</v>
      </c>
      <c r="E2343" s="3">
        <v>5540246194632</v>
      </c>
      <c r="F2343" s="3" t="str">
        <f>VLOOKUP(E2343,'Catégorie des articles'!$A$2:$E$163,4,FALSE)</f>
        <v>BOULANGERIE</v>
      </c>
      <c r="G2343" s="23">
        <v>44953</v>
      </c>
      <c r="H2343" s="9">
        <v>335</v>
      </c>
      <c r="I2343" s="25">
        <f>IFERROR(VLOOKUP(A2343,Réception!$A$2:$G$2159,7,FALSE),"0")</f>
        <v>335</v>
      </c>
      <c r="J2343">
        <f t="shared" si="72"/>
        <v>1</v>
      </c>
      <c r="K2343" s="31">
        <f t="shared" si="73"/>
        <v>1</v>
      </c>
    </row>
    <row r="2344" spans="1:11" ht="12" customHeight="1" x14ac:dyDescent="0.2">
      <c r="A2344" t="s">
        <v>2115</v>
      </c>
      <c r="B2344" s="18">
        <v>44952</v>
      </c>
      <c r="C2344" s="6" t="s">
        <v>176</v>
      </c>
      <c r="D2344" s="9">
        <v>143541595</v>
      </c>
      <c r="E2344" s="3">
        <v>5540246174174</v>
      </c>
      <c r="F2344" s="3" t="str">
        <f>VLOOKUP(E2344,'Catégorie des articles'!$A$2:$E$163,4,FALSE)</f>
        <v>CREMERIE</v>
      </c>
      <c r="G2344" s="23">
        <v>44956</v>
      </c>
      <c r="H2344" s="9">
        <v>464</v>
      </c>
      <c r="I2344" s="25">
        <f>IFERROR(VLOOKUP(A2344,Réception!$A$2:$G$2159,7,FALSE),"0")</f>
        <v>464</v>
      </c>
      <c r="J2344">
        <f t="shared" si="72"/>
        <v>1</v>
      </c>
      <c r="K2344" s="31">
        <f t="shared" si="73"/>
        <v>1</v>
      </c>
    </row>
    <row r="2345" spans="1:11" ht="12" customHeight="1" x14ac:dyDescent="0.2">
      <c r="A2345" t="s">
        <v>2116</v>
      </c>
      <c r="B2345" s="17">
        <v>44952</v>
      </c>
      <c r="C2345" s="6" t="s">
        <v>176</v>
      </c>
      <c r="D2345" s="7">
        <v>143541595</v>
      </c>
      <c r="E2345" s="3">
        <v>5540246176699</v>
      </c>
      <c r="F2345" s="3" t="str">
        <f>VLOOKUP(E2345,'Catégorie des articles'!$A$2:$E$163,4,FALSE)</f>
        <v>CREMERIE</v>
      </c>
      <c r="G2345" s="22">
        <v>44956</v>
      </c>
      <c r="H2345" s="7">
        <v>4176</v>
      </c>
      <c r="I2345" s="25">
        <f>IFERROR(VLOOKUP(A2345,Réception!$A$2:$G$2159,7,FALSE),"0")</f>
        <v>4176</v>
      </c>
      <c r="J2345">
        <f t="shared" si="72"/>
        <v>1</v>
      </c>
      <c r="K2345" s="31">
        <f t="shared" si="73"/>
        <v>1</v>
      </c>
    </row>
    <row r="2346" spans="1:11" ht="12" customHeight="1" x14ac:dyDescent="0.2">
      <c r="A2346" t="s">
        <v>2117</v>
      </c>
      <c r="B2346" s="17">
        <v>44952</v>
      </c>
      <c r="C2346" s="6" t="s">
        <v>176</v>
      </c>
      <c r="D2346" s="7">
        <v>143541596</v>
      </c>
      <c r="E2346" s="3">
        <v>5540246171933</v>
      </c>
      <c r="F2346" s="3" t="str">
        <f>VLOOKUP(E2346,'Catégorie des articles'!$A$2:$E$163,4,FALSE)</f>
        <v>CREMERIE</v>
      </c>
      <c r="G2346" s="22">
        <v>44956</v>
      </c>
      <c r="H2346" s="7">
        <v>557</v>
      </c>
      <c r="I2346" s="25">
        <f>IFERROR(VLOOKUP(A2346,Réception!$A$2:$G$2159,7,FALSE),"0")</f>
        <v>557</v>
      </c>
      <c r="J2346">
        <f t="shared" si="72"/>
        <v>1</v>
      </c>
      <c r="K2346" s="31">
        <f t="shared" si="73"/>
        <v>1</v>
      </c>
    </row>
    <row r="2347" spans="1:11" ht="12" customHeight="1" x14ac:dyDescent="0.2">
      <c r="A2347" t="s">
        <v>2118</v>
      </c>
      <c r="B2347" s="17">
        <v>44952</v>
      </c>
      <c r="C2347" s="6" t="s">
        <v>176</v>
      </c>
      <c r="D2347" s="7">
        <v>143541596</v>
      </c>
      <c r="E2347" s="3">
        <v>5540246176295</v>
      </c>
      <c r="F2347" s="3" t="str">
        <f>VLOOKUP(E2347,'Catégorie des articles'!$A$2:$E$163,4,FALSE)</f>
        <v>CREMERIE</v>
      </c>
      <c r="G2347" s="22">
        <v>44956</v>
      </c>
      <c r="H2347" s="7">
        <v>4455</v>
      </c>
      <c r="I2347" s="25">
        <f>IFERROR(VLOOKUP(A2347,Réception!$A$2:$G$2159,7,FALSE),"0")</f>
        <v>4455</v>
      </c>
      <c r="J2347">
        <f t="shared" si="72"/>
        <v>1</v>
      </c>
      <c r="K2347" s="31">
        <f t="shared" si="73"/>
        <v>1</v>
      </c>
    </row>
    <row r="2348" spans="1:11" ht="12" customHeight="1" x14ac:dyDescent="0.2">
      <c r="A2348" t="s">
        <v>2119</v>
      </c>
      <c r="B2348" s="17">
        <v>44952</v>
      </c>
      <c r="C2348" s="6" t="s">
        <v>176</v>
      </c>
      <c r="D2348" s="7">
        <v>143541596</v>
      </c>
      <c r="E2348" s="3">
        <v>5540246187987</v>
      </c>
      <c r="F2348" s="3" t="str">
        <f>VLOOKUP(E2348,'Catégorie des articles'!$A$2:$E$163,4,FALSE)</f>
        <v>CREMERIE</v>
      </c>
      <c r="G2348" s="22">
        <v>44956</v>
      </c>
      <c r="H2348" s="7">
        <v>4455</v>
      </c>
      <c r="I2348" s="25">
        <f>IFERROR(VLOOKUP(A2348,Réception!$A$2:$G$2159,7,FALSE),"0")</f>
        <v>4455</v>
      </c>
      <c r="J2348">
        <f t="shared" si="72"/>
        <v>1</v>
      </c>
      <c r="K2348" s="31">
        <f t="shared" si="73"/>
        <v>1</v>
      </c>
    </row>
    <row r="2349" spans="1:11" ht="12" customHeight="1" x14ac:dyDescent="0.2">
      <c r="A2349" t="s">
        <v>2120</v>
      </c>
      <c r="B2349" s="17">
        <v>44952</v>
      </c>
      <c r="C2349" s="6" t="s">
        <v>176</v>
      </c>
      <c r="D2349" s="7">
        <v>143541616</v>
      </c>
      <c r="E2349" s="3">
        <v>5540246194632</v>
      </c>
      <c r="F2349" s="3" t="str">
        <f>VLOOKUP(E2349,'Catégorie des articles'!$A$2:$E$163,4,FALSE)</f>
        <v>BOULANGERIE</v>
      </c>
      <c r="G2349" s="22">
        <v>44955</v>
      </c>
      <c r="H2349" s="7">
        <v>919</v>
      </c>
      <c r="I2349" s="25">
        <f>IFERROR(VLOOKUP(A2349,Réception!$A$2:$G$2159,7,FALSE),"0")</f>
        <v>919</v>
      </c>
      <c r="J2349">
        <f t="shared" si="72"/>
        <v>1</v>
      </c>
      <c r="K2349" s="31">
        <f t="shared" si="73"/>
        <v>1</v>
      </c>
    </row>
  </sheetData>
  <autoFilter ref="A1:I2349" xr:uid="{00000000-0001-0000-0100-000000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160"/>
  <sheetViews>
    <sheetView workbookViewId="0">
      <selection activeCell="H1" sqref="H1"/>
    </sheetView>
  </sheetViews>
  <sheetFormatPr baseColWidth="10" defaultColWidth="12.5703125" defaultRowHeight="15.75" customHeight="1" x14ac:dyDescent="0.2"/>
  <cols>
    <col min="1" max="1" width="29.42578125" bestFit="1" customWidth="1"/>
    <col min="2" max="4" width="14" bestFit="1" customWidth="1"/>
    <col min="5" max="5" width="14" customWidth="1"/>
    <col min="6" max="6" width="13" customWidth="1"/>
    <col min="7" max="7" width="29.42578125" bestFit="1" customWidth="1"/>
    <col min="8" max="25" width="8.5703125" customWidth="1"/>
  </cols>
  <sheetData>
    <row r="1" spans="1:25" ht="36" customHeight="1" x14ac:dyDescent="0.2">
      <c r="A1" s="24" t="s">
        <v>2121</v>
      </c>
      <c r="B1" s="21" t="s">
        <v>165</v>
      </c>
      <c r="C1" s="1" t="s">
        <v>154</v>
      </c>
      <c r="D1" s="2" t="s">
        <v>155</v>
      </c>
      <c r="E1" s="27" t="s">
        <v>2752</v>
      </c>
      <c r="F1" s="1" t="s">
        <v>158</v>
      </c>
      <c r="G1" s="1" t="s">
        <v>159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 ht="12.75" customHeight="1" x14ac:dyDescent="0.2">
      <c r="A2" s="13" t="s">
        <v>2127</v>
      </c>
      <c r="B2" s="6" t="s">
        <v>168</v>
      </c>
      <c r="C2" s="7">
        <v>142634985</v>
      </c>
      <c r="D2" s="12">
        <v>5540246188047</v>
      </c>
      <c r="E2" s="12" t="str">
        <f>VLOOKUP(D2,'Catégorie des articles'!$A$2:$E$163,4,FALSE)</f>
        <v>EMBALLAGES</v>
      </c>
      <c r="F2" s="22">
        <v>44693</v>
      </c>
      <c r="G2" s="8">
        <v>116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1:25" ht="12.75" customHeight="1" x14ac:dyDescent="0.2">
      <c r="A3" s="13" t="s">
        <v>2128</v>
      </c>
      <c r="B3" s="6" t="s">
        <v>171</v>
      </c>
      <c r="C3" s="9">
        <v>142635040</v>
      </c>
      <c r="D3" s="14">
        <v>5540246187995</v>
      </c>
      <c r="E3" s="12" t="str">
        <f>VLOOKUP(D3,'Catégorie des articles'!$A$2:$E$163,4,FALSE)</f>
        <v>EMBALLAGES</v>
      </c>
      <c r="F3" s="23">
        <v>44786</v>
      </c>
      <c r="G3" s="10">
        <v>2320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1:25" ht="12.75" customHeight="1" x14ac:dyDescent="0.2">
      <c r="A4" s="13" t="s">
        <v>2129</v>
      </c>
      <c r="B4" s="6" t="s">
        <v>168</v>
      </c>
      <c r="C4" s="9">
        <v>142645084</v>
      </c>
      <c r="D4" s="14">
        <v>5540246188047</v>
      </c>
      <c r="E4" s="12" t="str">
        <f>VLOOKUP(D4,'Catégorie des articles'!$A$2:$E$163,4,FALSE)</f>
        <v>EMBALLAGES</v>
      </c>
      <c r="F4" s="23">
        <v>44693</v>
      </c>
      <c r="G4" s="10">
        <v>116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spans="1:25" ht="12.75" customHeight="1" x14ac:dyDescent="0.2">
      <c r="A5" s="13" t="s">
        <v>2130</v>
      </c>
      <c r="B5" s="6" t="s">
        <v>168</v>
      </c>
      <c r="C5" s="7">
        <v>142645188</v>
      </c>
      <c r="D5" s="12">
        <v>5540246190727</v>
      </c>
      <c r="E5" s="12" t="str">
        <f>VLOOKUP(D5,'Catégorie des articles'!$A$2:$E$163,4,FALSE)</f>
        <v>BOULANGERIE</v>
      </c>
      <c r="F5" s="22">
        <v>44687</v>
      </c>
      <c r="G5" s="8">
        <v>877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 spans="1:25" ht="12.75" customHeight="1" x14ac:dyDescent="0.2">
      <c r="A6" s="13" t="s">
        <v>2131</v>
      </c>
      <c r="B6" s="6" t="s">
        <v>168</v>
      </c>
      <c r="C6" s="9">
        <v>142645192</v>
      </c>
      <c r="D6" s="14">
        <v>5540246192264</v>
      </c>
      <c r="E6" s="12" t="str">
        <f>VLOOKUP(D6,'Catégorie des articles'!$A$2:$E$163,4,FALSE)</f>
        <v>CREMERIE</v>
      </c>
      <c r="F6" s="23">
        <v>44684</v>
      </c>
      <c r="G6" s="10">
        <v>1300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 spans="1:25" ht="12.75" customHeight="1" x14ac:dyDescent="0.2">
      <c r="A7" s="13" t="s">
        <v>2132</v>
      </c>
      <c r="B7" s="6" t="s">
        <v>168</v>
      </c>
      <c r="C7" s="7">
        <v>142645192</v>
      </c>
      <c r="D7" s="12">
        <v>5540246192265</v>
      </c>
      <c r="E7" s="12" t="str">
        <f>VLOOKUP(D7,'Catégorie des articles'!$A$2:$E$163,4,FALSE)</f>
        <v>CREMERIE</v>
      </c>
      <c r="F7" s="22">
        <v>44684</v>
      </c>
      <c r="G7" s="8">
        <v>483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 spans="1:25" ht="12.75" customHeight="1" x14ac:dyDescent="0.2">
      <c r="A8" s="13" t="s">
        <v>2133</v>
      </c>
      <c r="B8" s="6" t="s">
        <v>168</v>
      </c>
      <c r="C8" s="7">
        <v>142655345</v>
      </c>
      <c r="D8" s="12">
        <v>5540246181061</v>
      </c>
      <c r="E8" s="12" t="str">
        <f>VLOOKUP(D8,'Catégorie des articles'!$A$2:$E$163,4,FALSE)</f>
        <v>VOLAILLE</v>
      </c>
      <c r="F8" s="22">
        <v>44684</v>
      </c>
      <c r="G8" s="8">
        <v>5099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 spans="1:25" ht="12.75" customHeight="1" x14ac:dyDescent="0.2">
      <c r="A9" s="13" t="s">
        <v>2134</v>
      </c>
      <c r="B9" s="6" t="s">
        <v>168</v>
      </c>
      <c r="C9" s="7">
        <v>142655350</v>
      </c>
      <c r="D9" s="12">
        <v>5540246193505</v>
      </c>
      <c r="E9" s="12" t="str">
        <f>VLOOKUP(D9,'Catégorie des articles'!$A$2:$E$163,4,FALSE)</f>
        <v>BOULANGERIE</v>
      </c>
      <c r="F9" s="22">
        <v>44683</v>
      </c>
      <c r="G9" s="8">
        <v>14848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 spans="1:25" ht="12.75" customHeight="1" x14ac:dyDescent="0.2">
      <c r="A10" s="13" t="s">
        <v>2135</v>
      </c>
      <c r="B10" s="6" t="s">
        <v>168</v>
      </c>
      <c r="C10" s="9">
        <v>142655351</v>
      </c>
      <c r="D10" s="14">
        <v>5540246193505</v>
      </c>
      <c r="E10" s="12" t="str">
        <f>VLOOKUP(D10,'Catégorie des articles'!$A$2:$E$163,4,FALSE)</f>
        <v>BOULANGERIE</v>
      </c>
      <c r="F10" s="23">
        <v>44694</v>
      </c>
      <c r="G10" s="10">
        <v>17818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spans="1:25" ht="12.75" customHeight="1" x14ac:dyDescent="0.2">
      <c r="A11" s="13" t="s">
        <v>2136</v>
      </c>
      <c r="B11" s="6" t="s">
        <v>168</v>
      </c>
      <c r="C11" s="9">
        <v>142665370</v>
      </c>
      <c r="D11" s="14">
        <v>5540246188224</v>
      </c>
      <c r="E11" s="12" t="str">
        <f>VLOOKUP(D11,'Catégorie des articles'!$A$2:$E$163,4,FALSE)</f>
        <v>VOLAILLE</v>
      </c>
      <c r="F11" s="23">
        <v>44683</v>
      </c>
      <c r="G11" s="10">
        <v>1207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spans="1:25" ht="12.75" customHeight="1" x14ac:dyDescent="0.2">
      <c r="A12" s="13" t="s">
        <v>2137</v>
      </c>
      <c r="B12" s="6" t="s">
        <v>168</v>
      </c>
      <c r="C12" s="9">
        <v>142665379</v>
      </c>
      <c r="D12" s="14">
        <v>5540246180522</v>
      </c>
      <c r="E12" s="12" t="str">
        <f>VLOOKUP(D12,'Catégorie des articles'!$A$2:$E$163,4,FALSE)</f>
        <v>BOULANGERIE</v>
      </c>
      <c r="F12" s="23">
        <v>44682</v>
      </c>
      <c r="G12" s="10">
        <v>1337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 spans="1:25" ht="12.75" customHeight="1" x14ac:dyDescent="0.2">
      <c r="A13" s="13" t="s">
        <v>2138</v>
      </c>
      <c r="B13" s="6" t="s">
        <v>168</v>
      </c>
      <c r="C13" s="9">
        <v>142665420</v>
      </c>
      <c r="D13" s="14">
        <v>5540246192264</v>
      </c>
      <c r="E13" s="12" t="str">
        <f>VLOOKUP(D13,'Catégorie des articles'!$A$2:$E$163,4,FALSE)</f>
        <v>CREMERIE</v>
      </c>
      <c r="F13" s="23">
        <v>44705</v>
      </c>
      <c r="G13" s="10">
        <v>1485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 spans="1:25" ht="12.75" customHeight="1" x14ac:dyDescent="0.2">
      <c r="A14" s="13" t="s">
        <v>2139</v>
      </c>
      <c r="B14" s="6" t="s">
        <v>168</v>
      </c>
      <c r="C14" s="7">
        <v>142665420</v>
      </c>
      <c r="D14" s="12">
        <v>5540246192265</v>
      </c>
      <c r="E14" s="12" t="str">
        <f>VLOOKUP(D14,'Catégorie des articles'!$A$2:$E$163,4,FALSE)</f>
        <v>CREMERIE</v>
      </c>
      <c r="F14" s="22">
        <v>44705</v>
      </c>
      <c r="G14" s="8">
        <v>297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12.75" customHeight="1" x14ac:dyDescent="0.2">
      <c r="A15" s="13" t="s">
        <v>2140</v>
      </c>
      <c r="B15" s="6" t="s">
        <v>168</v>
      </c>
      <c r="C15" s="9">
        <v>142665441</v>
      </c>
      <c r="D15" s="14">
        <v>5540246173472</v>
      </c>
      <c r="E15" s="12" t="str">
        <f>VLOOKUP(D15,'Catégorie des articles'!$A$2:$E$163,4,FALSE)</f>
        <v>CREMERIE</v>
      </c>
      <c r="F15" s="23">
        <v>44682</v>
      </c>
      <c r="G15" s="10">
        <v>307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spans="1:25" ht="12.75" customHeight="1" x14ac:dyDescent="0.2">
      <c r="A16" s="13" t="s">
        <v>2141</v>
      </c>
      <c r="B16" s="6" t="s">
        <v>168</v>
      </c>
      <c r="C16" s="7">
        <v>142665441</v>
      </c>
      <c r="D16" s="12">
        <v>5540246175050</v>
      </c>
      <c r="E16" s="12" t="str">
        <f>VLOOKUP(D16,'Catégorie des articles'!$A$2:$E$163,4,FALSE)</f>
        <v>CREMERIE</v>
      </c>
      <c r="F16" s="22">
        <v>44682</v>
      </c>
      <c r="G16" s="8">
        <v>279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spans="1:25" ht="12.75" customHeight="1" x14ac:dyDescent="0.2">
      <c r="A17" s="13" t="s">
        <v>2142</v>
      </c>
      <c r="B17" s="6" t="s">
        <v>168</v>
      </c>
      <c r="C17" s="9">
        <v>142665458</v>
      </c>
      <c r="D17" s="14">
        <v>5540246182684</v>
      </c>
      <c r="E17" s="12" t="str">
        <f>VLOOKUP(D17,'Catégorie des articles'!$A$2:$E$163,4,FALSE)</f>
        <v>BOULANGERIE</v>
      </c>
      <c r="F17" s="23">
        <v>44682</v>
      </c>
      <c r="G17" s="10">
        <v>186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 spans="1:25" ht="12.75" customHeight="1" x14ac:dyDescent="0.2">
      <c r="A18" s="13" t="s">
        <v>2143</v>
      </c>
      <c r="B18" s="6" t="s">
        <v>168</v>
      </c>
      <c r="C18" s="7">
        <v>142665458</v>
      </c>
      <c r="D18" s="12">
        <v>5540246183844</v>
      </c>
      <c r="E18" s="12" t="str">
        <f>VLOOKUP(D18,'Catégorie des articles'!$A$2:$E$163,4,FALSE)</f>
        <v>BOULANGERIE</v>
      </c>
      <c r="F18" s="22">
        <v>44682</v>
      </c>
      <c r="G18" s="8">
        <v>140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spans="1:25" ht="12.75" customHeight="1" x14ac:dyDescent="0.2">
      <c r="A19" s="13" t="s">
        <v>2144</v>
      </c>
      <c r="B19" s="6" t="s">
        <v>168</v>
      </c>
      <c r="C19" s="7">
        <v>142665488</v>
      </c>
      <c r="D19" s="12">
        <v>5540246170256</v>
      </c>
      <c r="E19" s="12" t="str">
        <f>VLOOKUP(D19,'Catégorie des articles'!$A$2:$E$163,4,FALSE)</f>
        <v>BOULANGERIE</v>
      </c>
      <c r="F19" s="22">
        <v>44687</v>
      </c>
      <c r="G19" s="8">
        <v>2645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 spans="1:25" ht="12.75" customHeight="1" x14ac:dyDescent="0.2">
      <c r="A20" s="13" t="s">
        <v>2145</v>
      </c>
      <c r="B20" s="6" t="s">
        <v>168</v>
      </c>
      <c r="C20" s="9">
        <v>142665488</v>
      </c>
      <c r="D20" s="14">
        <v>5540246171888</v>
      </c>
      <c r="E20" s="12" t="str">
        <f>VLOOKUP(D20,'Catégorie des articles'!$A$2:$E$163,4,FALSE)</f>
        <v>BOULANGERIE</v>
      </c>
      <c r="F20" s="23">
        <v>44687</v>
      </c>
      <c r="G20" s="10">
        <v>910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spans="1:25" ht="12.75" customHeight="1" x14ac:dyDescent="0.2">
      <c r="A21" s="13" t="s">
        <v>2146</v>
      </c>
      <c r="B21" s="6" t="s">
        <v>168</v>
      </c>
      <c r="C21" s="7">
        <v>142665490</v>
      </c>
      <c r="D21" s="12">
        <v>5540246177376</v>
      </c>
      <c r="E21" s="12" t="str">
        <f>VLOOKUP(D21,'Catégorie des articles'!$A$2:$E$163,4,FALSE)</f>
        <v>BOULANGERIE</v>
      </c>
      <c r="F21" s="22">
        <v>44693</v>
      </c>
      <c r="G21" s="8">
        <v>1244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 spans="1:25" ht="12.75" customHeight="1" x14ac:dyDescent="0.2">
      <c r="A22" s="13" t="s">
        <v>2147</v>
      </c>
      <c r="B22" s="6" t="s">
        <v>168</v>
      </c>
      <c r="C22" s="9">
        <v>142665515</v>
      </c>
      <c r="D22" s="14">
        <v>5540246174095</v>
      </c>
      <c r="E22" s="12" t="str">
        <f>VLOOKUP(D22,'Catégorie des articles'!$A$2:$E$163,4,FALSE)</f>
        <v>CREMERIE</v>
      </c>
      <c r="F22" s="23">
        <v>44686</v>
      </c>
      <c r="G22" s="10">
        <v>84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 spans="1:25" ht="12.75" customHeight="1" x14ac:dyDescent="0.2">
      <c r="A23" s="13" t="s">
        <v>2148</v>
      </c>
      <c r="B23" s="6" t="s">
        <v>168</v>
      </c>
      <c r="C23" s="7">
        <v>142665515</v>
      </c>
      <c r="D23" s="12">
        <v>5540246190743</v>
      </c>
      <c r="E23" s="12" t="str">
        <f>VLOOKUP(D23,'Catégorie des articles'!$A$2:$E$163,4,FALSE)</f>
        <v>CREMERIE</v>
      </c>
      <c r="F23" s="22">
        <v>44686</v>
      </c>
      <c r="G23" s="8">
        <v>279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 spans="1:25" ht="12.75" customHeight="1" x14ac:dyDescent="0.2">
      <c r="A24" s="13" t="s">
        <v>2149</v>
      </c>
      <c r="B24" s="6" t="s">
        <v>168</v>
      </c>
      <c r="C24" s="7">
        <v>142665520</v>
      </c>
      <c r="D24" s="12">
        <v>5540246173906</v>
      </c>
      <c r="E24" s="12" t="str">
        <f>VLOOKUP(D24,'Catégorie des articles'!$A$2:$E$163,4,FALSE)</f>
        <v>VOLAILLE</v>
      </c>
      <c r="F24" s="22">
        <v>44687</v>
      </c>
      <c r="G24" s="8">
        <v>1634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 spans="1:25" ht="12.75" customHeight="1" x14ac:dyDescent="0.2">
      <c r="A25" s="13" t="s">
        <v>2150</v>
      </c>
      <c r="B25" s="6" t="s">
        <v>168</v>
      </c>
      <c r="C25" s="9">
        <v>142665520</v>
      </c>
      <c r="D25" s="14">
        <v>5540246181016</v>
      </c>
      <c r="E25" s="12" t="str">
        <f>VLOOKUP(D25,'Catégorie des articles'!$A$2:$E$163,4,FALSE)</f>
        <v>VOLAILLE</v>
      </c>
      <c r="F25" s="23">
        <v>44687</v>
      </c>
      <c r="G25" s="10">
        <v>8909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 spans="1:25" ht="12.75" customHeight="1" x14ac:dyDescent="0.2">
      <c r="A26" s="13" t="s">
        <v>2151</v>
      </c>
      <c r="B26" s="6" t="s">
        <v>168</v>
      </c>
      <c r="C26" s="9">
        <v>142675550</v>
      </c>
      <c r="D26" s="14">
        <v>5540246188583</v>
      </c>
      <c r="E26" s="12" t="str">
        <f>VLOOKUP(D26,'Catégorie des articles'!$A$2:$E$163,4,FALSE)</f>
        <v>BOULANGERIE</v>
      </c>
      <c r="F26" s="23">
        <v>44682</v>
      </c>
      <c r="G26" s="10">
        <v>2784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</row>
    <row r="27" spans="1:25" ht="12.75" customHeight="1" x14ac:dyDescent="0.2">
      <c r="A27" s="13" t="s">
        <v>2152</v>
      </c>
      <c r="B27" s="6" t="s">
        <v>168</v>
      </c>
      <c r="C27" s="7">
        <v>142675553</v>
      </c>
      <c r="D27" s="12">
        <v>5540246175047</v>
      </c>
      <c r="E27" s="12" t="str">
        <f>VLOOKUP(D27,'Catégorie des articles'!$A$2:$E$163,4,FALSE)</f>
        <v>CREMERIE</v>
      </c>
      <c r="F27" s="22">
        <v>44686</v>
      </c>
      <c r="G27" s="8">
        <v>418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</row>
    <row r="28" spans="1:25" ht="12.75" customHeight="1" x14ac:dyDescent="0.2">
      <c r="A28" s="13" t="s">
        <v>2153</v>
      </c>
      <c r="B28" s="6" t="s">
        <v>168</v>
      </c>
      <c r="C28" s="9">
        <v>142675554</v>
      </c>
      <c r="D28" s="14">
        <v>5540246174095</v>
      </c>
      <c r="E28" s="12" t="str">
        <f>VLOOKUP(D28,'Catégorie des articles'!$A$2:$E$163,4,FALSE)</f>
        <v>CREMERIE</v>
      </c>
      <c r="F28" s="23">
        <v>44690</v>
      </c>
      <c r="G28" s="10">
        <v>140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 spans="1:25" ht="12.75" customHeight="1" x14ac:dyDescent="0.2">
      <c r="A29" s="13" t="s">
        <v>2154</v>
      </c>
      <c r="B29" s="6" t="s">
        <v>168</v>
      </c>
      <c r="C29" s="7">
        <v>142675554</v>
      </c>
      <c r="D29" s="12">
        <v>5540246175049</v>
      </c>
      <c r="E29" s="12" t="str">
        <f>VLOOKUP(D29,'Catégorie des articles'!$A$2:$E$163,4,FALSE)</f>
        <v>CREMERIE</v>
      </c>
      <c r="F29" s="22">
        <v>44690</v>
      </c>
      <c r="G29" s="8">
        <v>223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 spans="1:25" ht="12.75" customHeight="1" x14ac:dyDescent="0.2">
      <c r="A30" s="13" t="s">
        <v>2155</v>
      </c>
      <c r="B30" s="6" t="s">
        <v>168</v>
      </c>
      <c r="C30" s="9">
        <v>142675554</v>
      </c>
      <c r="D30" s="14">
        <v>5540246175050</v>
      </c>
      <c r="E30" s="12" t="str">
        <f>VLOOKUP(D30,'Catégorie des articles'!$A$2:$E$163,4,FALSE)</f>
        <v>CREMERIE</v>
      </c>
      <c r="F30" s="23">
        <v>44690</v>
      </c>
      <c r="G30" s="10">
        <v>836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 spans="1:25" ht="12.75" customHeight="1" x14ac:dyDescent="0.2">
      <c r="A31" s="13" t="s">
        <v>2156</v>
      </c>
      <c r="B31" s="6" t="s">
        <v>168</v>
      </c>
      <c r="C31" s="9">
        <v>142675555</v>
      </c>
      <c r="D31" s="14">
        <v>5540246173472</v>
      </c>
      <c r="E31" s="12" t="str">
        <f>VLOOKUP(D31,'Catégorie des articles'!$A$2:$E$163,4,FALSE)</f>
        <v>CREMERIE</v>
      </c>
      <c r="F31" s="23">
        <v>44696</v>
      </c>
      <c r="G31" s="10">
        <v>557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</row>
    <row r="32" spans="1:25" ht="12.75" customHeight="1" x14ac:dyDescent="0.2">
      <c r="A32" s="13" t="s">
        <v>2157</v>
      </c>
      <c r="B32" s="6" t="s">
        <v>168</v>
      </c>
      <c r="C32" s="7">
        <v>142675562</v>
      </c>
      <c r="D32" s="12">
        <v>5540246184617</v>
      </c>
      <c r="E32" s="12" t="str">
        <f>VLOOKUP(D32,'Catégorie des articles'!$A$2:$E$163,4,FALSE)</f>
        <v>MIX LEGUMES</v>
      </c>
      <c r="F32" s="22">
        <v>44686</v>
      </c>
      <c r="G32" s="8">
        <v>18338</v>
      </c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 spans="1:25" ht="12.75" customHeight="1" x14ac:dyDescent="0.2">
      <c r="A33" s="13" t="s">
        <v>2158</v>
      </c>
      <c r="B33" s="6" t="s">
        <v>168</v>
      </c>
      <c r="C33" s="9">
        <v>142675565</v>
      </c>
      <c r="D33" s="14">
        <v>5540246170256</v>
      </c>
      <c r="E33" s="12" t="str">
        <f>VLOOKUP(D33,'Catégorie des articles'!$A$2:$E$163,4,FALSE)</f>
        <v>BOULANGERIE</v>
      </c>
      <c r="F33" s="23">
        <v>44686</v>
      </c>
      <c r="G33" s="10">
        <v>1764</v>
      </c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 spans="1:25" ht="12.75" customHeight="1" x14ac:dyDescent="0.2">
      <c r="A34" s="13" t="s">
        <v>2159</v>
      </c>
      <c r="B34" s="6" t="s">
        <v>168</v>
      </c>
      <c r="C34" s="7">
        <v>142675565</v>
      </c>
      <c r="D34" s="12">
        <v>5540246171888</v>
      </c>
      <c r="E34" s="12" t="str">
        <f>VLOOKUP(D34,'Catégorie des articles'!$A$2:$E$163,4,FALSE)</f>
        <v>BOULANGERIE</v>
      </c>
      <c r="F34" s="22">
        <v>44686</v>
      </c>
      <c r="G34" s="8">
        <v>1560</v>
      </c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 spans="1:25" ht="12.75" customHeight="1" x14ac:dyDescent="0.2">
      <c r="A35" s="13" t="s">
        <v>346</v>
      </c>
      <c r="B35" s="6" t="s">
        <v>168</v>
      </c>
      <c r="C35" s="7">
        <v>142675576</v>
      </c>
      <c r="D35" s="12">
        <v>5540246172978</v>
      </c>
      <c r="E35" s="12" t="str">
        <f>VLOOKUP(D35,'Catégorie des articles'!$A$2:$E$163,4,FALSE)</f>
        <v>CREMERIE</v>
      </c>
      <c r="F35" s="22">
        <v>44682</v>
      </c>
      <c r="G35" s="8">
        <v>836</v>
      </c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 spans="1:25" ht="12.75" customHeight="1" x14ac:dyDescent="0.2">
      <c r="A36" s="13" t="s">
        <v>347</v>
      </c>
      <c r="B36" s="6" t="s">
        <v>168</v>
      </c>
      <c r="C36" s="9">
        <v>142675576</v>
      </c>
      <c r="D36" s="14">
        <v>5540246174174</v>
      </c>
      <c r="E36" s="12" t="str">
        <f>VLOOKUP(D36,'Catégorie des articles'!$A$2:$E$163,4,FALSE)</f>
        <v>CREMERIE</v>
      </c>
      <c r="F36" s="23">
        <v>44682</v>
      </c>
      <c r="G36" s="10">
        <v>232</v>
      </c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spans="1:25" ht="12.75" customHeight="1" x14ac:dyDescent="0.2">
      <c r="A37" s="13" t="s">
        <v>348</v>
      </c>
      <c r="B37" s="6" t="s">
        <v>168</v>
      </c>
      <c r="C37" s="7">
        <v>142675576</v>
      </c>
      <c r="D37" s="12">
        <v>5540246176295</v>
      </c>
      <c r="E37" s="12" t="str">
        <f>VLOOKUP(D37,'Catégorie des articles'!$A$2:$E$163,4,FALSE)</f>
        <v>CREMERIE</v>
      </c>
      <c r="F37" s="22">
        <v>44682</v>
      </c>
      <c r="G37" s="8">
        <v>7424</v>
      </c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 spans="1:25" ht="12.75" customHeight="1" x14ac:dyDescent="0.2">
      <c r="A38" s="13" t="s">
        <v>349</v>
      </c>
      <c r="B38" s="6" t="s">
        <v>168</v>
      </c>
      <c r="C38" s="9">
        <v>142675576</v>
      </c>
      <c r="D38" s="14">
        <v>5540246184808</v>
      </c>
      <c r="E38" s="12" t="str">
        <f>VLOOKUP(D38,'Catégorie des articles'!$A$2:$E$163,4,FALSE)</f>
        <v>CREMERIE</v>
      </c>
      <c r="F38" s="23">
        <v>44682</v>
      </c>
      <c r="G38" s="10">
        <v>2088</v>
      </c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 spans="1:25" ht="12.75" customHeight="1" x14ac:dyDescent="0.2">
      <c r="A39" s="13" t="s">
        <v>350</v>
      </c>
      <c r="B39" s="6" t="s">
        <v>168</v>
      </c>
      <c r="C39" s="7">
        <v>142675576</v>
      </c>
      <c r="D39" s="12">
        <v>5540246187987</v>
      </c>
      <c r="E39" s="12" t="str">
        <f>VLOOKUP(D39,'Catégorie des articles'!$A$2:$E$163,4,FALSE)</f>
        <v>CREMERIE</v>
      </c>
      <c r="F39" s="22">
        <v>44682</v>
      </c>
      <c r="G39" s="8">
        <v>4455</v>
      </c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 spans="1:25" ht="12.75" customHeight="1" x14ac:dyDescent="0.2">
      <c r="A40" s="13" t="s">
        <v>351</v>
      </c>
      <c r="B40" s="6" t="s">
        <v>168</v>
      </c>
      <c r="C40" s="9">
        <v>142675581</v>
      </c>
      <c r="D40" s="14">
        <v>5540246177132</v>
      </c>
      <c r="E40" s="12" t="str">
        <f>VLOOKUP(D40,'Catégorie des articles'!$A$2:$E$163,4,FALSE)</f>
        <v>MIX LEGUMES</v>
      </c>
      <c r="F40" s="23">
        <v>44682</v>
      </c>
      <c r="G40" s="10">
        <v>9280</v>
      </c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</row>
    <row r="41" spans="1:25" ht="12.75" customHeight="1" x14ac:dyDescent="0.2">
      <c r="A41" s="13" t="s">
        <v>352</v>
      </c>
      <c r="B41" s="6" t="s">
        <v>168</v>
      </c>
      <c r="C41" s="7">
        <v>142675581</v>
      </c>
      <c r="D41" s="12">
        <v>5540246177133</v>
      </c>
      <c r="E41" s="12" t="str">
        <f>VLOOKUP(D41,'Catégorie des articles'!$A$2:$E$163,4,FALSE)</f>
        <v>MIX LEGUMES</v>
      </c>
      <c r="F41" s="22">
        <v>44682</v>
      </c>
      <c r="G41" s="8">
        <v>5012</v>
      </c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 spans="1:25" ht="12.75" customHeight="1" x14ac:dyDescent="0.2">
      <c r="A42" s="13" t="s">
        <v>353</v>
      </c>
      <c r="B42" s="6" t="s">
        <v>168</v>
      </c>
      <c r="C42" s="9">
        <v>142675581</v>
      </c>
      <c r="D42" s="14">
        <v>5540246183562</v>
      </c>
      <c r="E42" s="12" t="str">
        <f>VLOOKUP(D42,'Catégorie des articles'!$A$2:$E$163,4,FALSE)</f>
        <v>MIX LEGUMES</v>
      </c>
      <c r="F42" s="23">
        <v>44682</v>
      </c>
      <c r="G42" s="10">
        <v>1021</v>
      </c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</row>
    <row r="43" spans="1:25" ht="12.75" customHeight="1" x14ac:dyDescent="0.2">
      <c r="A43" s="13" t="s">
        <v>354</v>
      </c>
      <c r="B43" s="6" t="s">
        <v>168</v>
      </c>
      <c r="C43" s="9">
        <v>142675582</v>
      </c>
      <c r="D43" s="14">
        <v>5540246174095</v>
      </c>
      <c r="E43" s="12" t="str">
        <f>VLOOKUP(D43,'Catégorie des articles'!$A$2:$E$163,4,FALSE)</f>
        <v>CREMERIE</v>
      </c>
      <c r="F43" s="23">
        <v>44694</v>
      </c>
      <c r="G43" s="10">
        <v>70</v>
      </c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</row>
    <row r="44" spans="1:25" ht="12.75" customHeight="1" x14ac:dyDescent="0.2">
      <c r="A44" s="13" t="s">
        <v>355</v>
      </c>
      <c r="B44" s="6" t="s">
        <v>168</v>
      </c>
      <c r="C44" s="7">
        <v>142675582</v>
      </c>
      <c r="D44" s="12">
        <v>5540246175047</v>
      </c>
      <c r="E44" s="12" t="str">
        <f>VLOOKUP(D44,'Catégorie des articles'!$A$2:$E$163,4,FALSE)</f>
        <v>CREMERIE</v>
      </c>
      <c r="F44" s="22">
        <v>44694</v>
      </c>
      <c r="G44" s="8">
        <v>140</v>
      </c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</row>
    <row r="45" spans="1:25" ht="12.75" customHeight="1" x14ac:dyDescent="0.2">
      <c r="A45" s="13" t="s">
        <v>356</v>
      </c>
      <c r="B45" s="6" t="s">
        <v>168</v>
      </c>
      <c r="C45" s="9">
        <v>142675582</v>
      </c>
      <c r="D45" s="14">
        <v>5540246175049</v>
      </c>
      <c r="E45" s="12" t="str">
        <f>VLOOKUP(D45,'Catégorie des articles'!$A$2:$E$163,4,FALSE)</f>
        <v>CREMERIE</v>
      </c>
      <c r="F45" s="23">
        <v>44694</v>
      </c>
      <c r="G45" s="10">
        <v>418</v>
      </c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</row>
    <row r="46" spans="1:25" ht="12.75" customHeight="1" x14ac:dyDescent="0.2">
      <c r="A46" s="13" t="s">
        <v>357</v>
      </c>
      <c r="B46" s="6" t="s">
        <v>168</v>
      </c>
      <c r="C46" s="7">
        <v>142675582</v>
      </c>
      <c r="D46" s="12">
        <v>5540246175050</v>
      </c>
      <c r="E46" s="12" t="str">
        <f>VLOOKUP(D46,'Catégorie des articles'!$A$2:$E$163,4,FALSE)</f>
        <v>CREMERIE</v>
      </c>
      <c r="F46" s="22">
        <v>44694</v>
      </c>
      <c r="G46" s="8">
        <v>696</v>
      </c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 spans="1:25" ht="12.75" customHeight="1" x14ac:dyDescent="0.2">
      <c r="A47" s="13" t="s">
        <v>358</v>
      </c>
      <c r="B47" s="6" t="s">
        <v>168</v>
      </c>
      <c r="C47" s="9">
        <v>142675582</v>
      </c>
      <c r="D47" s="14">
        <v>5540246190743</v>
      </c>
      <c r="E47" s="12" t="str">
        <f>VLOOKUP(D47,'Catégorie des articles'!$A$2:$E$163,4,FALSE)</f>
        <v>CREMERIE</v>
      </c>
      <c r="F47" s="23">
        <v>44694</v>
      </c>
      <c r="G47" s="10">
        <v>140</v>
      </c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</row>
    <row r="48" spans="1:25" ht="12.75" customHeight="1" x14ac:dyDescent="0.2">
      <c r="A48" s="13" t="s">
        <v>359</v>
      </c>
      <c r="B48" s="6" t="s">
        <v>168</v>
      </c>
      <c r="C48" s="7">
        <v>142675583</v>
      </c>
      <c r="D48" s="12">
        <v>5540246188224</v>
      </c>
      <c r="E48" s="12" t="str">
        <f>VLOOKUP(D48,'Catégorie des articles'!$A$2:$E$163,4,FALSE)</f>
        <v>VOLAILLE</v>
      </c>
      <c r="F48" s="22">
        <v>44693</v>
      </c>
      <c r="G48" s="8">
        <v>986</v>
      </c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 spans="1:25" ht="12.75" customHeight="1" x14ac:dyDescent="0.2">
      <c r="A49" s="13" t="s">
        <v>360</v>
      </c>
      <c r="B49" s="6" t="s">
        <v>168</v>
      </c>
      <c r="C49" s="7">
        <v>142675585</v>
      </c>
      <c r="D49" s="12">
        <v>5540246183130</v>
      </c>
      <c r="E49" s="12" t="str">
        <f>VLOOKUP(D49,'Catégorie des articles'!$A$2:$E$163,4,FALSE)</f>
        <v>MIX LEGUMES</v>
      </c>
      <c r="F49" s="22">
        <v>44687</v>
      </c>
      <c r="G49" s="8">
        <v>2256</v>
      </c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</row>
    <row r="50" spans="1:25" ht="12.75" customHeight="1" x14ac:dyDescent="0.2">
      <c r="A50" s="13" t="s">
        <v>361</v>
      </c>
      <c r="B50" s="6" t="s">
        <v>168</v>
      </c>
      <c r="C50" s="9">
        <v>142675585</v>
      </c>
      <c r="D50" s="14">
        <v>5540246183537</v>
      </c>
      <c r="E50" s="12" t="str">
        <f>VLOOKUP(D50,'Catégorie des articles'!$A$2:$E$163,4,FALSE)</f>
        <v>MIX LEGUMES</v>
      </c>
      <c r="F50" s="23">
        <v>44687</v>
      </c>
      <c r="G50" s="10">
        <v>961</v>
      </c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</row>
    <row r="51" spans="1:25" ht="12.75" customHeight="1" x14ac:dyDescent="0.2">
      <c r="A51" s="13" t="s">
        <v>362</v>
      </c>
      <c r="B51" s="6" t="s">
        <v>168</v>
      </c>
      <c r="C51" s="7">
        <v>142675585</v>
      </c>
      <c r="D51" s="12">
        <v>5540246183538</v>
      </c>
      <c r="E51" s="12" t="str">
        <f>VLOOKUP(D51,'Catégorie des articles'!$A$2:$E$163,4,FALSE)</f>
        <v>MIX LEGUMES</v>
      </c>
      <c r="F51" s="22">
        <v>44687</v>
      </c>
      <c r="G51" s="8">
        <v>919</v>
      </c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 spans="1:25" ht="12.75" customHeight="1" x14ac:dyDescent="0.2">
      <c r="A52" s="13" t="s">
        <v>363</v>
      </c>
      <c r="B52" s="6" t="s">
        <v>168</v>
      </c>
      <c r="C52" s="9">
        <v>142675587</v>
      </c>
      <c r="D52" s="14">
        <v>5540246183558</v>
      </c>
      <c r="E52" s="12" t="str">
        <f>VLOOKUP(D52,'Catégorie des articles'!$A$2:$E$163,4,FALSE)</f>
        <v>MIX LEGUMES</v>
      </c>
      <c r="F52" s="23">
        <v>44686</v>
      </c>
      <c r="G52" s="10">
        <v>1300</v>
      </c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</row>
    <row r="53" spans="1:25" ht="12.75" customHeight="1" x14ac:dyDescent="0.2">
      <c r="A53" s="13" t="s">
        <v>364</v>
      </c>
      <c r="B53" s="6" t="s">
        <v>168</v>
      </c>
      <c r="C53" s="7">
        <v>142675587</v>
      </c>
      <c r="D53" s="12">
        <v>5540246183560</v>
      </c>
      <c r="E53" s="12" t="str">
        <f>VLOOKUP(D53,'Catégorie des articles'!$A$2:$E$163,4,FALSE)</f>
        <v>MIX LEGUMES</v>
      </c>
      <c r="F53" s="22">
        <v>44686</v>
      </c>
      <c r="G53" s="8">
        <v>223</v>
      </c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</row>
    <row r="54" spans="1:25" ht="12.75" customHeight="1" x14ac:dyDescent="0.2">
      <c r="A54" s="13" t="s">
        <v>365</v>
      </c>
      <c r="B54" s="6" t="s">
        <v>168</v>
      </c>
      <c r="C54" s="9">
        <v>142675589</v>
      </c>
      <c r="D54" s="14">
        <v>5540246183589</v>
      </c>
      <c r="E54" s="12" t="str">
        <f>VLOOKUP(D54,'Catégorie des articles'!$A$2:$E$163,4,FALSE)</f>
        <v>MIX LEGUMES</v>
      </c>
      <c r="F54" s="23">
        <v>44694</v>
      </c>
      <c r="G54" s="10">
        <v>1300</v>
      </c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 spans="1:25" ht="12.75" customHeight="1" x14ac:dyDescent="0.2">
      <c r="A55" s="13" t="s">
        <v>366</v>
      </c>
      <c r="B55" s="6" t="s">
        <v>168</v>
      </c>
      <c r="C55" s="9">
        <v>142675596</v>
      </c>
      <c r="D55" s="14">
        <v>5540246184617</v>
      </c>
      <c r="E55" s="12" t="str">
        <f>VLOOKUP(D55,'Catégorie des articles'!$A$2:$E$163,4,FALSE)</f>
        <v>MIX LEGUMES</v>
      </c>
      <c r="F55" s="23">
        <v>44683</v>
      </c>
      <c r="G55" s="10">
        <v>4585</v>
      </c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spans="1:25" ht="12.75" customHeight="1" x14ac:dyDescent="0.2">
      <c r="A56" s="13" t="s">
        <v>367</v>
      </c>
      <c r="B56" s="6" t="s">
        <v>168</v>
      </c>
      <c r="C56" s="9">
        <v>142675607</v>
      </c>
      <c r="D56" s="14">
        <v>5540246173685</v>
      </c>
      <c r="E56" s="12" t="str">
        <f>VLOOKUP(D56,'Catégorie des articles'!$A$2:$E$163,4,FALSE)</f>
        <v>EMBALLAGES</v>
      </c>
      <c r="F56" s="23">
        <v>44693</v>
      </c>
      <c r="G56" s="10">
        <v>891</v>
      </c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</row>
    <row r="57" spans="1:25" ht="12.75" customHeight="1" x14ac:dyDescent="0.2">
      <c r="A57" s="13" t="s">
        <v>369</v>
      </c>
      <c r="B57" s="6" t="s">
        <v>168</v>
      </c>
      <c r="C57" s="7">
        <v>142675618</v>
      </c>
      <c r="D57" s="12">
        <v>5540246171933</v>
      </c>
      <c r="E57" s="12" t="str">
        <f>VLOOKUP(D57,'Catégorie des articles'!$A$2:$E$163,4,FALSE)</f>
        <v>CREMERIE</v>
      </c>
      <c r="F57" s="22">
        <v>44683</v>
      </c>
      <c r="G57" s="8">
        <v>279</v>
      </c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 spans="1:25" ht="12.75" customHeight="1" x14ac:dyDescent="0.2">
      <c r="A58" s="13" t="s">
        <v>370</v>
      </c>
      <c r="B58" s="6" t="s">
        <v>168</v>
      </c>
      <c r="C58" s="9">
        <v>142675618</v>
      </c>
      <c r="D58" s="14">
        <v>5540246176295</v>
      </c>
      <c r="E58" s="12" t="str">
        <f>VLOOKUP(D58,'Catégorie des articles'!$A$2:$E$163,4,FALSE)</f>
        <v>CREMERIE</v>
      </c>
      <c r="F58" s="23">
        <v>44683</v>
      </c>
      <c r="G58" s="10">
        <v>7424</v>
      </c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</row>
    <row r="59" spans="1:25" ht="12.75" customHeight="1" x14ac:dyDescent="0.2">
      <c r="A59" s="13" t="s">
        <v>371</v>
      </c>
      <c r="B59" s="6" t="s">
        <v>168</v>
      </c>
      <c r="C59" s="9">
        <v>142675618</v>
      </c>
      <c r="D59" s="14">
        <v>5540246187987</v>
      </c>
      <c r="E59" s="12" t="str">
        <f>VLOOKUP(D59,'Catégorie des articles'!$A$2:$E$163,4,FALSE)</f>
        <v>CREMERIE</v>
      </c>
      <c r="F59" s="23">
        <v>44683</v>
      </c>
      <c r="G59" s="10">
        <v>1782</v>
      </c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</row>
    <row r="60" spans="1:25" ht="12.75" customHeight="1" x14ac:dyDescent="0.2">
      <c r="A60" s="13" t="s">
        <v>372</v>
      </c>
      <c r="B60" s="6" t="s">
        <v>168</v>
      </c>
      <c r="C60" s="7">
        <v>142675618</v>
      </c>
      <c r="D60" s="12">
        <v>5540246188200</v>
      </c>
      <c r="E60" s="12" t="str">
        <f>VLOOKUP(D60,'Catégorie des articles'!$A$2:$E$163,4,FALSE)</f>
        <v>CREMERIE</v>
      </c>
      <c r="F60" s="22">
        <v>44683</v>
      </c>
      <c r="G60" s="8">
        <v>372</v>
      </c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 spans="1:25" ht="12.75" customHeight="1" x14ac:dyDescent="0.2">
      <c r="A61" s="13" t="s">
        <v>373</v>
      </c>
      <c r="B61" s="6" t="s">
        <v>168</v>
      </c>
      <c r="C61" s="9">
        <v>142675619</v>
      </c>
      <c r="D61" s="14">
        <v>5540246172539</v>
      </c>
      <c r="E61" s="12" t="str">
        <f>VLOOKUP(D61,'Catégorie des articles'!$A$2:$E$163,4,FALSE)</f>
        <v>CREMERIE</v>
      </c>
      <c r="F61" s="23">
        <v>44683</v>
      </c>
      <c r="G61" s="10">
        <v>70</v>
      </c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</row>
    <row r="62" spans="1:25" ht="12.75" customHeight="1" x14ac:dyDescent="0.2">
      <c r="A62" s="13" t="s">
        <v>374</v>
      </c>
      <c r="B62" s="6" t="s">
        <v>168</v>
      </c>
      <c r="C62" s="7">
        <v>142675619</v>
      </c>
      <c r="D62" s="12">
        <v>5540246172978</v>
      </c>
      <c r="E62" s="12" t="str">
        <f>VLOOKUP(D62,'Catégorie des articles'!$A$2:$E$163,4,FALSE)</f>
        <v>CREMERIE</v>
      </c>
      <c r="F62" s="22">
        <v>44683</v>
      </c>
      <c r="G62" s="8">
        <v>836</v>
      </c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</row>
    <row r="63" spans="1:25" ht="12.75" customHeight="1" x14ac:dyDescent="0.2">
      <c r="A63" s="13" t="s">
        <v>375</v>
      </c>
      <c r="B63" s="6" t="s">
        <v>168</v>
      </c>
      <c r="C63" s="7">
        <v>142675619</v>
      </c>
      <c r="D63" s="12">
        <v>5540246184808</v>
      </c>
      <c r="E63" s="12" t="str">
        <f>VLOOKUP(D63,'Catégorie des articles'!$A$2:$E$163,4,FALSE)</f>
        <v>CREMERIE</v>
      </c>
      <c r="F63" s="22">
        <v>44683</v>
      </c>
      <c r="G63" s="8">
        <v>2088</v>
      </c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</row>
    <row r="64" spans="1:25" ht="12.75" customHeight="1" x14ac:dyDescent="0.2">
      <c r="A64" s="13" t="s">
        <v>376</v>
      </c>
      <c r="B64" s="6" t="s">
        <v>168</v>
      </c>
      <c r="C64" s="9">
        <v>142675638</v>
      </c>
      <c r="D64" s="14">
        <v>5540246184617</v>
      </c>
      <c r="E64" s="12" t="str">
        <f>VLOOKUP(D64,'Catégorie des articles'!$A$2:$E$163,4,FALSE)</f>
        <v>MIX LEGUMES</v>
      </c>
      <c r="F64" s="23">
        <v>44687</v>
      </c>
      <c r="G64" s="10">
        <v>27506</v>
      </c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</row>
    <row r="65" spans="1:25" ht="12.75" customHeight="1" x14ac:dyDescent="0.2">
      <c r="A65" s="13" t="s">
        <v>377</v>
      </c>
      <c r="B65" s="6" t="s">
        <v>168</v>
      </c>
      <c r="C65" s="9">
        <v>142675650</v>
      </c>
      <c r="D65" s="14">
        <v>5540246191598</v>
      </c>
      <c r="E65" s="12" t="str">
        <f>VLOOKUP(D65,'Catégorie des articles'!$A$2:$E$163,4,FALSE)</f>
        <v>CREMERIE</v>
      </c>
      <c r="F65" s="23">
        <v>44683</v>
      </c>
      <c r="G65" s="10">
        <v>1935</v>
      </c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</row>
    <row r="66" spans="1:25" ht="12.75" customHeight="1" x14ac:dyDescent="0.2">
      <c r="A66" s="13" t="s">
        <v>378</v>
      </c>
      <c r="B66" s="6" t="s">
        <v>168</v>
      </c>
      <c r="C66" s="7">
        <v>142675652</v>
      </c>
      <c r="D66" s="12">
        <v>5540246172978</v>
      </c>
      <c r="E66" s="12" t="str">
        <f>VLOOKUP(D66,'Catégorie des articles'!$A$2:$E$163,4,FALSE)</f>
        <v>CREMERIE</v>
      </c>
      <c r="F66" s="22">
        <v>44686</v>
      </c>
      <c r="G66" s="8">
        <v>836</v>
      </c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</row>
    <row r="67" spans="1:25" ht="12.75" customHeight="1" x14ac:dyDescent="0.2">
      <c r="A67" s="13" t="s">
        <v>379</v>
      </c>
      <c r="B67" s="6" t="s">
        <v>168</v>
      </c>
      <c r="C67" s="9">
        <v>142675652</v>
      </c>
      <c r="D67" s="14">
        <v>5540246174174</v>
      </c>
      <c r="E67" s="12" t="str">
        <f>VLOOKUP(D67,'Catégorie des articles'!$A$2:$E$163,4,FALSE)</f>
        <v>CREMERIE</v>
      </c>
      <c r="F67" s="23">
        <v>44686</v>
      </c>
      <c r="G67" s="10">
        <v>348</v>
      </c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</row>
    <row r="68" spans="1:25" ht="12.75" customHeight="1" x14ac:dyDescent="0.2">
      <c r="A68" s="13" t="s">
        <v>380</v>
      </c>
      <c r="B68" s="6" t="s">
        <v>168</v>
      </c>
      <c r="C68" s="7">
        <v>142675652</v>
      </c>
      <c r="D68" s="12">
        <v>5540246184808</v>
      </c>
      <c r="E68" s="12" t="str">
        <f>VLOOKUP(D68,'Catégorie des articles'!$A$2:$E$163,4,FALSE)</f>
        <v>CREMERIE</v>
      </c>
      <c r="F68" s="22">
        <v>44686</v>
      </c>
      <c r="G68" s="8">
        <v>4176</v>
      </c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</row>
    <row r="69" spans="1:25" ht="12.75" customHeight="1" x14ac:dyDescent="0.2">
      <c r="A69" s="13" t="s">
        <v>381</v>
      </c>
      <c r="B69" s="6" t="s">
        <v>168</v>
      </c>
      <c r="C69" s="7">
        <v>142675653</v>
      </c>
      <c r="D69" s="12">
        <v>5540246171933</v>
      </c>
      <c r="E69" s="12" t="str">
        <f>VLOOKUP(D69,'Catégorie des articles'!$A$2:$E$163,4,FALSE)</f>
        <v>CREMERIE</v>
      </c>
      <c r="F69" s="22">
        <v>44686</v>
      </c>
      <c r="G69" s="8">
        <v>557</v>
      </c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</row>
    <row r="70" spans="1:25" ht="12.75" customHeight="1" x14ac:dyDescent="0.2">
      <c r="A70" s="13" t="s">
        <v>382</v>
      </c>
      <c r="B70" s="6" t="s">
        <v>168</v>
      </c>
      <c r="C70" s="9">
        <v>142675653</v>
      </c>
      <c r="D70" s="14">
        <v>5540246187987</v>
      </c>
      <c r="E70" s="12" t="str">
        <f>VLOOKUP(D70,'Catégorie des articles'!$A$2:$E$163,4,FALSE)</f>
        <v>CREMERIE</v>
      </c>
      <c r="F70" s="23">
        <v>44686</v>
      </c>
      <c r="G70" s="10">
        <v>4455</v>
      </c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</row>
    <row r="71" spans="1:25" ht="12.75" customHeight="1" x14ac:dyDescent="0.2">
      <c r="A71" s="13" t="s">
        <v>383</v>
      </c>
      <c r="B71" s="6" t="s">
        <v>168</v>
      </c>
      <c r="C71" s="9">
        <v>142675668</v>
      </c>
      <c r="D71" s="14">
        <v>5540246192907</v>
      </c>
      <c r="E71" s="12" t="str">
        <f>VLOOKUP(D71,'Catégorie des articles'!$A$2:$E$163,4,FALSE)</f>
        <v>VOLAILLE</v>
      </c>
      <c r="F71" s="23">
        <v>44704</v>
      </c>
      <c r="G71" s="10">
        <v>5568</v>
      </c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</row>
    <row r="72" spans="1:25" ht="12.75" customHeight="1" x14ac:dyDescent="0.2">
      <c r="A72" s="13" t="s">
        <v>384</v>
      </c>
      <c r="B72" s="6" t="s">
        <v>168</v>
      </c>
      <c r="C72" s="9">
        <v>142675671</v>
      </c>
      <c r="D72" s="14">
        <v>5540246171759</v>
      </c>
      <c r="E72" s="12" t="str">
        <f>VLOOKUP(D72,'Catégorie des articles'!$A$2:$E$163,4,FALSE)</f>
        <v>MIX LEGUMES</v>
      </c>
      <c r="F72" s="23">
        <v>44687</v>
      </c>
      <c r="G72" s="10">
        <v>2506</v>
      </c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</row>
    <row r="73" spans="1:25" ht="12.75" customHeight="1" x14ac:dyDescent="0.2">
      <c r="A73" s="13" t="s">
        <v>385</v>
      </c>
      <c r="B73" s="6" t="s">
        <v>168</v>
      </c>
      <c r="C73" s="7">
        <v>142675671</v>
      </c>
      <c r="D73" s="12">
        <v>5540246177132</v>
      </c>
      <c r="E73" s="12" t="str">
        <f>VLOOKUP(D73,'Catégorie des articles'!$A$2:$E$163,4,FALSE)</f>
        <v>MIX LEGUMES</v>
      </c>
      <c r="F73" s="22">
        <v>44687</v>
      </c>
      <c r="G73" s="8">
        <v>7888</v>
      </c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</row>
    <row r="74" spans="1:25" ht="12.75" customHeight="1" x14ac:dyDescent="0.2">
      <c r="A74" s="13" t="s">
        <v>386</v>
      </c>
      <c r="B74" s="6" t="s">
        <v>168</v>
      </c>
      <c r="C74" s="9">
        <v>142675671</v>
      </c>
      <c r="D74" s="14">
        <v>5540246177133</v>
      </c>
      <c r="E74" s="12" t="str">
        <f>VLOOKUP(D74,'Catégorie des articles'!$A$2:$E$163,4,FALSE)</f>
        <v>MIX LEGUMES</v>
      </c>
      <c r="F74" s="23">
        <v>44687</v>
      </c>
      <c r="G74" s="10">
        <v>5012</v>
      </c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2.75" customHeight="1" x14ac:dyDescent="0.2">
      <c r="A75" s="13" t="s">
        <v>387</v>
      </c>
      <c r="B75" s="6" t="s">
        <v>168</v>
      </c>
      <c r="C75" s="7">
        <v>142675671</v>
      </c>
      <c r="D75" s="12">
        <v>5540246183562</v>
      </c>
      <c r="E75" s="12" t="str">
        <f>VLOOKUP(D75,'Catégorie des articles'!$A$2:$E$163,4,FALSE)</f>
        <v>MIX LEGUMES</v>
      </c>
      <c r="F75" s="22">
        <v>44687</v>
      </c>
      <c r="G75" s="8">
        <v>3132</v>
      </c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</row>
    <row r="76" spans="1:25" ht="12.75" customHeight="1" x14ac:dyDescent="0.2">
      <c r="A76" s="13" t="s">
        <v>388</v>
      </c>
      <c r="B76" s="6" t="s">
        <v>168</v>
      </c>
      <c r="C76" s="7">
        <v>142675679</v>
      </c>
      <c r="D76" s="12">
        <v>5540246183844</v>
      </c>
      <c r="E76" s="12" t="str">
        <f>VLOOKUP(D76,'Catégorie des articles'!$A$2:$E$163,4,FALSE)</f>
        <v>BOULANGERIE</v>
      </c>
      <c r="F76" s="22">
        <v>44686</v>
      </c>
      <c r="G76" s="8">
        <v>93</v>
      </c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</row>
    <row r="77" spans="1:25" ht="12.75" customHeight="1" x14ac:dyDescent="0.2">
      <c r="A77" s="13" t="s">
        <v>389</v>
      </c>
      <c r="B77" s="6" t="s">
        <v>168</v>
      </c>
      <c r="C77" s="9">
        <v>142685687</v>
      </c>
      <c r="D77" s="14">
        <v>5540246172978</v>
      </c>
      <c r="E77" s="12" t="str">
        <f>VLOOKUP(D77,'Catégorie des articles'!$A$2:$E$163,4,FALSE)</f>
        <v>CREMERIE</v>
      </c>
      <c r="F77" s="23">
        <v>44687</v>
      </c>
      <c r="G77" s="10">
        <v>836</v>
      </c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</row>
    <row r="78" spans="1:25" ht="12.75" customHeight="1" x14ac:dyDescent="0.2">
      <c r="A78" s="13" t="s">
        <v>390</v>
      </c>
      <c r="B78" s="6" t="s">
        <v>168</v>
      </c>
      <c r="C78" s="7">
        <v>142685687</v>
      </c>
      <c r="D78" s="12">
        <v>5540246174174</v>
      </c>
      <c r="E78" s="12" t="str">
        <f>VLOOKUP(D78,'Catégorie des articles'!$A$2:$E$163,4,FALSE)</f>
        <v>CREMERIE</v>
      </c>
      <c r="F78" s="22">
        <v>44687</v>
      </c>
      <c r="G78" s="8">
        <v>232</v>
      </c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</row>
    <row r="79" spans="1:25" ht="12.75" customHeight="1" x14ac:dyDescent="0.2">
      <c r="A79" s="13" t="s">
        <v>391</v>
      </c>
      <c r="B79" s="6" t="s">
        <v>168</v>
      </c>
      <c r="C79" s="9">
        <v>142685687</v>
      </c>
      <c r="D79" s="14">
        <v>5540246184808</v>
      </c>
      <c r="E79" s="12" t="str">
        <f>VLOOKUP(D79,'Catégorie des articles'!$A$2:$E$163,4,FALSE)</f>
        <v>CREMERIE</v>
      </c>
      <c r="F79" s="23">
        <v>44687</v>
      </c>
      <c r="G79" s="10">
        <v>2088</v>
      </c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</row>
    <row r="80" spans="1:25" ht="12.75" customHeight="1" x14ac:dyDescent="0.2">
      <c r="A80" s="13" t="s">
        <v>392</v>
      </c>
      <c r="B80" s="6" t="s">
        <v>168</v>
      </c>
      <c r="C80" s="9">
        <v>142685688</v>
      </c>
      <c r="D80" s="14">
        <v>5540246176294</v>
      </c>
      <c r="E80" s="12" t="str">
        <f>VLOOKUP(D80,'Catégorie des articles'!$A$2:$E$163,4,FALSE)</f>
        <v>CREMERIE</v>
      </c>
      <c r="F80" s="23">
        <v>44687</v>
      </c>
      <c r="G80" s="10">
        <v>2970</v>
      </c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</row>
    <row r="81" spans="1:25" ht="12.75" customHeight="1" x14ac:dyDescent="0.2">
      <c r="A81" s="13" t="s">
        <v>393</v>
      </c>
      <c r="B81" s="6" t="s">
        <v>168</v>
      </c>
      <c r="C81" s="7">
        <v>142685688</v>
      </c>
      <c r="D81" s="12">
        <v>5540246176295</v>
      </c>
      <c r="E81" s="12" t="str">
        <f>VLOOKUP(D81,'Catégorie des articles'!$A$2:$E$163,4,FALSE)</f>
        <v>CREMERIE</v>
      </c>
      <c r="F81" s="22">
        <v>44687</v>
      </c>
      <c r="G81" s="8">
        <v>7424</v>
      </c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</row>
    <row r="82" spans="1:25" ht="12.75" customHeight="1" x14ac:dyDescent="0.2">
      <c r="A82" s="13" t="s">
        <v>394</v>
      </c>
      <c r="B82" s="6" t="s">
        <v>168</v>
      </c>
      <c r="C82" s="7">
        <v>142685688</v>
      </c>
      <c r="D82" s="12">
        <v>5540246187987</v>
      </c>
      <c r="E82" s="12" t="str">
        <f>VLOOKUP(D82,'Catégorie des articles'!$A$2:$E$163,4,FALSE)</f>
        <v>CREMERIE</v>
      </c>
      <c r="F82" s="22">
        <v>44687</v>
      </c>
      <c r="G82" s="8">
        <v>4455</v>
      </c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</row>
    <row r="83" spans="1:25" ht="12.75" customHeight="1" x14ac:dyDescent="0.2">
      <c r="A83" s="13" t="s">
        <v>395</v>
      </c>
      <c r="B83" s="6" t="s">
        <v>168</v>
      </c>
      <c r="C83" s="9">
        <v>142685691</v>
      </c>
      <c r="D83" s="14">
        <v>5540246181061</v>
      </c>
      <c r="E83" s="12" t="str">
        <f>VLOOKUP(D83,'Catégorie des articles'!$A$2:$E$163,4,FALSE)</f>
        <v>VOLAILLE</v>
      </c>
      <c r="F83" s="23">
        <v>44700</v>
      </c>
      <c r="G83" s="10">
        <v>4410</v>
      </c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</row>
    <row r="84" spans="1:25" ht="12.75" customHeight="1" x14ac:dyDescent="0.2">
      <c r="A84" s="13" t="s">
        <v>396</v>
      </c>
      <c r="B84" s="6" t="s">
        <v>168</v>
      </c>
      <c r="C84" s="7">
        <v>142685691</v>
      </c>
      <c r="D84" s="12">
        <v>5540246185278</v>
      </c>
      <c r="E84" s="12" t="str">
        <f>VLOOKUP(D84,'Catégorie des articles'!$A$2:$E$163,4,FALSE)</f>
        <v>VOLAILLE</v>
      </c>
      <c r="F84" s="22">
        <v>44700</v>
      </c>
      <c r="G84" s="8">
        <v>1120</v>
      </c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</row>
    <row r="85" spans="1:25" ht="12.75" customHeight="1" x14ac:dyDescent="0.2">
      <c r="A85" s="13" t="s">
        <v>397</v>
      </c>
      <c r="B85" s="6" t="s">
        <v>168</v>
      </c>
      <c r="C85" s="9">
        <v>142685692</v>
      </c>
      <c r="D85" s="14">
        <v>5540246187987</v>
      </c>
      <c r="E85" s="12" t="str">
        <f>VLOOKUP(D85,'Catégorie des articles'!$A$2:$E$163,4,FALSE)</f>
        <v>CREMERIE</v>
      </c>
      <c r="F85" s="23">
        <v>44683</v>
      </c>
      <c r="G85" s="10">
        <v>446</v>
      </c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</row>
    <row r="86" spans="1:25" ht="12.75" customHeight="1" x14ac:dyDescent="0.2">
      <c r="A86" s="13" t="s">
        <v>398</v>
      </c>
      <c r="B86" s="6" t="s">
        <v>168</v>
      </c>
      <c r="C86" s="7">
        <v>142685693</v>
      </c>
      <c r="D86" s="12">
        <v>5540246190097</v>
      </c>
      <c r="E86" s="12" t="str">
        <f>VLOOKUP(D86,'Catégorie des articles'!$A$2:$E$163,4,FALSE)</f>
        <v>VOLAILLE</v>
      </c>
      <c r="F86" s="22">
        <v>44693</v>
      </c>
      <c r="G86" s="8">
        <v>6483</v>
      </c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</row>
    <row r="87" spans="1:25" ht="12.75" customHeight="1" x14ac:dyDescent="0.2">
      <c r="A87" s="13" t="s">
        <v>399</v>
      </c>
      <c r="B87" s="6" t="s">
        <v>168</v>
      </c>
      <c r="C87" s="7">
        <v>142685694</v>
      </c>
      <c r="D87" s="12">
        <v>5540246185429</v>
      </c>
      <c r="E87" s="12" t="str">
        <f>VLOOKUP(D87,'Catégorie des articles'!$A$2:$E$163,4,FALSE)</f>
        <v>CREMERIE</v>
      </c>
      <c r="F87" s="22">
        <v>44687</v>
      </c>
      <c r="G87" s="8">
        <v>209</v>
      </c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</row>
    <row r="88" spans="1:25" ht="12.75" customHeight="1" x14ac:dyDescent="0.2">
      <c r="A88" s="13" t="s">
        <v>400</v>
      </c>
      <c r="B88" s="6" t="s">
        <v>168</v>
      </c>
      <c r="C88" s="9">
        <v>142685694</v>
      </c>
      <c r="D88" s="14">
        <v>5540246186325</v>
      </c>
      <c r="E88" s="12" t="str">
        <f>VLOOKUP(D88,'Catégorie des articles'!$A$2:$E$163,4,FALSE)</f>
        <v>CREMERIE</v>
      </c>
      <c r="F88" s="23">
        <v>44687</v>
      </c>
      <c r="G88" s="10">
        <v>140</v>
      </c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</row>
    <row r="89" spans="1:25" ht="12.75" customHeight="1" x14ac:dyDescent="0.2">
      <c r="A89" s="13" t="s">
        <v>401</v>
      </c>
      <c r="B89" s="6" t="s">
        <v>168</v>
      </c>
      <c r="C89" s="9">
        <v>142685699</v>
      </c>
      <c r="D89" s="14">
        <v>5540246184036</v>
      </c>
      <c r="E89" s="12" t="str">
        <f>VLOOKUP(D89,'Catégorie des articles'!$A$2:$E$163,4,FALSE)</f>
        <v>BOULANGERIE</v>
      </c>
      <c r="F89" s="23">
        <v>44694</v>
      </c>
      <c r="G89" s="10">
        <v>260</v>
      </c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</row>
    <row r="90" spans="1:25" ht="12.75" customHeight="1" x14ac:dyDescent="0.2">
      <c r="A90" s="13" t="s">
        <v>402</v>
      </c>
      <c r="B90" s="6" t="s">
        <v>168</v>
      </c>
      <c r="C90" s="7">
        <v>142685699</v>
      </c>
      <c r="D90" s="12">
        <v>5540246191596</v>
      </c>
      <c r="E90" s="12" t="str">
        <f>VLOOKUP(D90,'Catégorie des articles'!$A$2:$E$163,4,FALSE)</f>
        <v>BOULANGERIE</v>
      </c>
      <c r="F90" s="22">
        <v>44694</v>
      </c>
      <c r="G90" s="8">
        <v>75</v>
      </c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</row>
    <row r="91" spans="1:25" ht="12.75" customHeight="1" x14ac:dyDescent="0.2">
      <c r="A91" s="13" t="s">
        <v>403</v>
      </c>
      <c r="B91" s="6" t="s">
        <v>168</v>
      </c>
      <c r="C91" s="9">
        <v>142685700</v>
      </c>
      <c r="D91" s="14">
        <v>5540246190835</v>
      </c>
      <c r="E91" s="12" t="str">
        <f>VLOOKUP(D91,'Catégorie des articles'!$A$2:$E$163,4,FALSE)</f>
        <v>BOULANGERIE</v>
      </c>
      <c r="F91" s="23">
        <v>44697</v>
      </c>
      <c r="G91" s="10">
        <v>47</v>
      </c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</row>
    <row r="92" spans="1:25" ht="12.75" customHeight="1" x14ac:dyDescent="0.2">
      <c r="A92" s="13" t="s">
        <v>404</v>
      </c>
      <c r="B92" s="6" t="s">
        <v>168</v>
      </c>
      <c r="C92" s="7">
        <v>142685701</v>
      </c>
      <c r="D92" s="12">
        <v>5540246190835</v>
      </c>
      <c r="E92" s="12" t="str">
        <f>VLOOKUP(D92,'Catégorie des articles'!$A$2:$E$163,4,FALSE)</f>
        <v>BOULANGERIE</v>
      </c>
      <c r="F92" s="22">
        <v>44704</v>
      </c>
      <c r="G92" s="8">
        <v>47</v>
      </c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</row>
    <row r="93" spans="1:25" ht="12.75" customHeight="1" x14ac:dyDescent="0.2">
      <c r="A93" s="13" t="s">
        <v>405</v>
      </c>
      <c r="B93" s="6" t="s">
        <v>168</v>
      </c>
      <c r="C93" s="9">
        <v>142685702</v>
      </c>
      <c r="D93" s="14">
        <v>5540246190727</v>
      </c>
      <c r="E93" s="12" t="str">
        <f>VLOOKUP(D93,'Catégorie des articles'!$A$2:$E$163,4,FALSE)</f>
        <v>BOULANGERIE</v>
      </c>
      <c r="F93" s="23">
        <v>44707</v>
      </c>
      <c r="G93" s="10">
        <v>877</v>
      </c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</row>
    <row r="94" spans="1:25" ht="12.75" customHeight="1" x14ac:dyDescent="0.2">
      <c r="A94" s="13" t="s">
        <v>406</v>
      </c>
      <c r="B94" s="6" t="s">
        <v>168</v>
      </c>
      <c r="C94" s="7">
        <v>142685705</v>
      </c>
      <c r="D94" s="12">
        <v>5540246187995</v>
      </c>
      <c r="E94" s="12" t="str">
        <f>VLOOKUP(D94,'Catégorie des articles'!$A$2:$E$163,4,FALSE)</f>
        <v>EMBALLAGES</v>
      </c>
      <c r="F94" s="22">
        <v>44688</v>
      </c>
      <c r="G94" s="8">
        <v>1253</v>
      </c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</row>
    <row r="95" spans="1:25" ht="12.75" customHeight="1" x14ac:dyDescent="0.2">
      <c r="A95" s="13" t="s">
        <v>407</v>
      </c>
      <c r="B95" s="6" t="s">
        <v>168</v>
      </c>
      <c r="C95" s="9">
        <v>142685710</v>
      </c>
      <c r="D95" s="14">
        <v>5540246171796</v>
      </c>
      <c r="E95" s="12" t="str">
        <f>VLOOKUP(D95,'Catégorie des articles'!$A$2:$E$163,4,FALSE)</f>
        <v>CREMERIE</v>
      </c>
      <c r="F95" s="23">
        <v>44687</v>
      </c>
      <c r="G95" s="10">
        <v>1123</v>
      </c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</row>
    <row r="96" spans="1:25" ht="12.75" customHeight="1" x14ac:dyDescent="0.2">
      <c r="A96" s="13" t="s">
        <v>408</v>
      </c>
      <c r="B96" s="6" t="s">
        <v>168</v>
      </c>
      <c r="C96" s="9">
        <v>142685712</v>
      </c>
      <c r="D96" s="14">
        <v>5540246182684</v>
      </c>
      <c r="E96" s="12" t="str">
        <f>VLOOKUP(D96,'Catégorie des articles'!$A$2:$E$163,4,FALSE)</f>
        <v>BOULANGERIE</v>
      </c>
      <c r="F96" s="23">
        <v>44702</v>
      </c>
      <c r="G96" s="10">
        <v>209</v>
      </c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</row>
    <row r="97" spans="1:25" ht="12.75" customHeight="1" x14ac:dyDescent="0.2">
      <c r="A97" s="13" t="s">
        <v>409</v>
      </c>
      <c r="B97" s="6" t="s">
        <v>168</v>
      </c>
      <c r="C97" s="7">
        <v>142685712</v>
      </c>
      <c r="D97" s="12">
        <v>5540246183844</v>
      </c>
      <c r="E97" s="12" t="str">
        <f>VLOOKUP(D97,'Catégorie des articles'!$A$2:$E$163,4,FALSE)</f>
        <v>BOULANGERIE</v>
      </c>
      <c r="F97" s="22">
        <v>44702</v>
      </c>
      <c r="G97" s="8">
        <v>75</v>
      </c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</row>
    <row r="98" spans="1:25" ht="12.75" customHeight="1" x14ac:dyDescent="0.2">
      <c r="A98" s="13" t="s">
        <v>410</v>
      </c>
      <c r="B98" s="6" t="s">
        <v>168</v>
      </c>
      <c r="C98" s="7">
        <v>142685714</v>
      </c>
      <c r="D98" s="12">
        <v>5540246192505</v>
      </c>
      <c r="E98" s="12" t="str">
        <f>VLOOKUP(D98,'Catégorie des articles'!$A$2:$E$163,4,FALSE)</f>
        <v>MIX LEGUMES</v>
      </c>
      <c r="F98" s="22">
        <v>44693</v>
      </c>
      <c r="G98" s="8">
        <v>18375</v>
      </c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</row>
    <row r="99" spans="1:25" ht="12.75" customHeight="1" x14ac:dyDescent="0.2">
      <c r="A99" s="13" t="s">
        <v>2160</v>
      </c>
      <c r="B99" s="6" t="s">
        <v>169</v>
      </c>
      <c r="C99" s="9">
        <v>142685722</v>
      </c>
      <c r="D99" s="14">
        <v>5540246173686</v>
      </c>
      <c r="E99" s="12" t="str">
        <f>VLOOKUP(D99,'Catégorie des articles'!$A$2:$E$163,4,FALSE)</f>
        <v>EMBALLAGES</v>
      </c>
      <c r="F99" s="23">
        <v>44723</v>
      </c>
      <c r="G99" s="10">
        <v>279</v>
      </c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</row>
    <row r="100" spans="1:25" ht="12.75" customHeight="1" x14ac:dyDescent="0.2">
      <c r="A100" s="13" t="s">
        <v>411</v>
      </c>
      <c r="B100" s="6" t="s">
        <v>168</v>
      </c>
      <c r="C100" s="7">
        <v>142685732</v>
      </c>
      <c r="D100" s="12">
        <v>5540246172539</v>
      </c>
      <c r="E100" s="12" t="str">
        <f>VLOOKUP(D100,'Catégorie des articles'!$A$2:$E$163,4,FALSE)</f>
        <v>CREMERIE</v>
      </c>
      <c r="F100" s="22">
        <v>44688</v>
      </c>
      <c r="G100" s="8">
        <v>47</v>
      </c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</row>
    <row r="101" spans="1:25" ht="12.75" customHeight="1" x14ac:dyDescent="0.2">
      <c r="A101" s="13" t="s">
        <v>412</v>
      </c>
      <c r="B101" s="6" t="s">
        <v>168</v>
      </c>
      <c r="C101" s="9">
        <v>142685732</v>
      </c>
      <c r="D101" s="14">
        <v>5540246172978</v>
      </c>
      <c r="E101" s="12" t="str">
        <f>VLOOKUP(D101,'Catégorie des articles'!$A$2:$E$163,4,FALSE)</f>
        <v>CREMERIE</v>
      </c>
      <c r="F101" s="23">
        <v>44688</v>
      </c>
      <c r="G101" s="10">
        <v>585</v>
      </c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</row>
    <row r="102" spans="1:25" ht="12.75" customHeight="1" x14ac:dyDescent="0.2">
      <c r="A102" s="13" t="s">
        <v>413</v>
      </c>
      <c r="B102" s="6" t="s">
        <v>168</v>
      </c>
      <c r="C102" s="9">
        <v>142685732</v>
      </c>
      <c r="D102" s="14">
        <v>5540246174174</v>
      </c>
      <c r="E102" s="12" t="str">
        <f>VLOOKUP(D102,'Catégorie des articles'!$A$2:$E$163,4,FALSE)</f>
        <v>CREMERIE</v>
      </c>
      <c r="F102" s="23">
        <v>44688</v>
      </c>
      <c r="G102" s="10">
        <v>464</v>
      </c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</row>
    <row r="103" spans="1:25" ht="12.75" customHeight="1" x14ac:dyDescent="0.2">
      <c r="A103" s="13" t="s">
        <v>414</v>
      </c>
      <c r="B103" s="6" t="s">
        <v>168</v>
      </c>
      <c r="C103" s="9">
        <v>142685733</v>
      </c>
      <c r="D103" s="14">
        <v>5540246171933</v>
      </c>
      <c r="E103" s="12" t="str">
        <f>VLOOKUP(D103,'Catégorie des articles'!$A$2:$E$163,4,FALSE)</f>
        <v>CREMERIE</v>
      </c>
      <c r="F103" s="23">
        <v>44688</v>
      </c>
      <c r="G103" s="10">
        <v>669</v>
      </c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</row>
    <row r="104" spans="1:25" ht="12.75" customHeight="1" x14ac:dyDescent="0.2">
      <c r="A104" s="13" t="s">
        <v>415</v>
      </c>
      <c r="B104" s="6" t="s">
        <v>168</v>
      </c>
      <c r="C104" s="7">
        <v>142685733</v>
      </c>
      <c r="D104" s="12">
        <v>5540246176294</v>
      </c>
      <c r="E104" s="12" t="str">
        <f>VLOOKUP(D104,'Catégorie des articles'!$A$2:$E$163,4,FALSE)</f>
        <v>CREMERIE</v>
      </c>
      <c r="F104" s="22">
        <v>44688</v>
      </c>
      <c r="G104" s="8">
        <v>1485</v>
      </c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</row>
    <row r="105" spans="1:25" ht="12.75" customHeight="1" x14ac:dyDescent="0.2">
      <c r="A105" s="13" t="s">
        <v>416</v>
      </c>
      <c r="B105" s="6" t="s">
        <v>168</v>
      </c>
      <c r="C105" s="9">
        <v>142685733</v>
      </c>
      <c r="D105" s="14">
        <v>5540246176295</v>
      </c>
      <c r="E105" s="12" t="str">
        <f>VLOOKUP(D105,'Catégorie des articles'!$A$2:$E$163,4,FALSE)</f>
        <v>CREMERIE</v>
      </c>
      <c r="F105" s="23">
        <v>44688</v>
      </c>
      <c r="G105" s="10">
        <v>5940</v>
      </c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</row>
    <row r="106" spans="1:25" ht="12.75" customHeight="1" x14ac:dyDescent="0.2">
      <c r="A106" s="13" t="s">
        <v>417</v>
      </c>
      <c r="B106" s="6" t="s">
        <v>168</v>
      </c>
      <c r="C106" s="7">
        <v>142685733</v>
      </c>
      <c r="D106" s="12">
        <v>5540246187987</v>
      </c>
      <c r="E106" s="12" t="str">
        <f>VLOOKUP(D106,'Catégorie des articles'!$A$2:$E$163,4,FALSE)</f>
        <v>CREMERIE</v>
      </c>
      <c r="F106" s="22">
        <v>44688</v>
      </c>
      <c r="G106" s="8">
        <v>3341</v>
      </c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</row>
    <row r="107" spans="1:25" ht="12.75" customHeight="1" x14ac:dyDescent="0.2">
      <c r="A107" s="13" t="s">
        <v>418</v>
      </c>
      <c r="B107" s="6" t="s">
        <v>168</v>
      </c>
      <c r="C107" s="9">
        <v>142685736</v>
      </c>
      <c r="D107" s="14">
        <v>5540246188200</v>
      </c>
      <c r="E107" s="12" t="str">
        <f>VLOOKUP(D107,'Catégorie des articles'!$A$2:$E$163,4,FALSE)</f>
        <v>CREMERIE</v>
      </c>
      <c r="F107" s="23">
        <v>44687</v>
      </c>
      <c r="G107" s="10">
        <v>1856</v>
      </c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</row>
    <row r="108" spans="1:25" ht="12.75" customHeight="1" x14ac:dyDescent="0.2">
      <c r="A108" s="13" t="s">
        <v>419</v>
      </c>
      <c r="B108" s="6" t="s">
        <v>168</v>
      </c>
      <c r="C108" s="9">
        <v>142685739</v>
      </c>
      <c r="D108" s="14">
        <v>5540246175047</v>
      </c>
      <c r="E108" s="12" t="str">
        <f>VLOOKUP(D108,'Catégorie des articles'!$A$2:$E$163,4,FALSE)</f>
        <v>CREMERIE</v>
      </c>
      <c r="F108" s="23">
        <v>44696</v>
      </c>
      <c r="G108" s="10">
        <v>279</v>
      </c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</row>
    <row r="109" spans="1:25" ht="12.75" customHeight="1" x14ac:dyDescent="0.2">
      <c r="A109" s="13" t="s">
        <v>420</v>
      </c>
      <c r="B109" s="6" t="s">
        <v>168</v>
      </c>
      <c r="C109" s="7">
        <v>142685739</v>
      </c>
      <c r="D109" s="12">
        <v>5540246175049</v>
      </c>
      <c r="E109" s="12" t="str">
        <f>VLOOKUP(D109,'Catégorie des articles'!$A$2:$E$163,4,FALSE)</f>
        <v>CREMERIE</v>
      </c>
      <c r="F109" s="22">
        <v>44696</v>
      </c>
      <c r="G109" s="8">
        <v>557</v>
      </c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</row>
    <row r="110" spans="1:25" ht="12.75" customHeight="1" x14ac:dyDescent="0.2">
      <c r="A110" s="13" t="s">
        <v>421</v>
      </c>
      <c r="B110" s="6" t="s">
        <v>168</v>
      </c>
      <c r="C110" s="9">
        <v>142685739</v>
      </c>
      <c r="D110" s="14">
        <v>5540246175050</v>
      </c>
      <c r="E110" s="12" t="str">
        <f>VLOOKUP(D110,'Catégorie des articles'!$A$2:$E$163,4,FALSE)</f>
        <v>CREMERIE</v>
      </c>
      <c r="F110" s="23">
        <v>44696</v>
      </c>
      <c r="G110" s="10">
        <v>557</v>
      </c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</row>
    <row r="111" spans="1:25" ht="12.75" customHeight="1" x14ac:dyDescent="0.2">
      <c r="A111" s="13" t="s">
        <v>422</v>
      </c>
      <c r="B111" s="6" t="s">
        <v>168</v>
      </c>
      <c r="C111" s="7">
        <v>142685739</v>
      </c>
      <c r="D111" s="12">
        <v>5540246190743</v>
      </c>
      <c r="E111" s="12" t="str">
        <f>VLOOKUP(D111,'Catégorie des articles'!$A$2:$E$163,4,FALSE)</f>
        <v>CREMERIE</v>
      </c>
      <c r="F111" s="22">
        <v>44696</v>
      </c>
      <c r="G111" s="8">
        <v>251</v>
      </c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</row>
    <row r="112" spans="1:25" ht="12.75" customHeight="1" x14ac:dyDescent="0.2">
      <c r="A112" s="13" t="s">
        <v>423</v>
      </c>
      <c r="B112" s="6" t="s">
        <v>168</v>
      </c>
      <c r="C112" s="9">
        <v>142685740</v>
      </c>
      <c r="D112" s="14">
        <v>5540246171796</v>
      </c>
      <c r="E112" s="12" t="str">
        <f>VLOOKUP(D112,'Catégorie des articles'!$A$2:$E$163,4,FALSE)</f>
        <v>CREMERIE</v>
      </c>
      <c r="F112" s="23">
        <v>44690</v>
      </c>
      <c r="G112" s="10">
        <v>1123</v>
      </c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</row>
    <row r="113" spans="1:25" ht="12.75" customHeight="1" x14ac:dyDescent="0.2">
      <c r="A113" s="13" t="s">
        <v>424</v>
      </c>
      <c r="B113" s="6" t="s">
        <v>168</v>
      </c>
      <c r="C113" s="7">
        <v>142685759</v>
      </c>
      <c r="D113" s="12">
        <v>5540246171933</v>
      </c>
      <c r="E113" s="12" t="str">
        <f>VLOOKUP(D113,'Catégorie des articles'!$A$2:$E$163,4,FALSE)</f>
        <v>CREMERIE</v>
      </c>
      <c r="F113" s="22">
        <v>44690</v>
      </c>
      <c r="G113" s="8">
        <v>223</v>
      </c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</row>
    <row r="114" spans="1:25" ht="12.75" customHeight="1" x14ac:dyDescent="0.2">
      <c r="A114" s="13" t="s">
        <v>425</v>
      </c>
      <c r="B114" s="6" t="s">
        <v>168</v>
      </c>
      <c r="C114" s="7">
        <v>142685759</v>
      </c>
      <c r="D114" s="12">
        <v>5540246188200</v>
      </c>
      <c r="E114" s="12" t="str">
        <f>VLOOKUP(D114,'Catégorie des articles'!$A$2:$E$163,4,FALSE)</f>
        <v>CREMERIE</v>
      </c>
      <c r="F114" s="22">
        <v>44690</v>
      </c>
      <c r="G114" s="8">
        <v>1485</v>
      </c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</row>
    <row r="115" spans="1:25" ht="12.75" customHeight="1" x14ac:dyDescent="0.2">
      <c r="A115" s="13" t="s">
        <v>426</v>
      </c>
      <c r="B115" s="6" t="s">
        <v>168</v>
      </c>
      <c r="C115" s="7">
        <v>142685777</v>
      </c>
      <c r="D115" s="12">
        <v>5540246184617</v>
      </c>
      <c r="E115" s="12" t="str">
        <f>VLOOKUP(D115,'Catégorie des articles'!$A$2:$E$163,4,FALSE)</f>
        <v>MIX LEGUMES</v>
      </c>
      <c r="F115" s="22">
        <v>44688</v>
      </c>
      <c r="G115" s="8">
        <v>22922</v>
      </c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</row>
    <row r="116" spans="1:25" ht="12.75" customHeight="1" x14ac:dyDescent="0.2">
      <c r="A116" s="13" t="s">
        <v>427</v>
      </c>
      <c r="B116" s="6" t="s">
        <v>168</v>
      </c>
      <c r="C116" s="9">
        <v>142685780</v>
      </c>
      <c r="D116" s="14">
        <v>5540246186351</v>
      </c>
      <c r="E116" s="12" t="str">
        <f>VLOOKUP(D116,'Catégorie des articles'!$A$2:$E$163,4,FALSE)</f>
        <v>MIX LEGUMES</v>
      </c>
      <c r="F116" s="23">
        <v>44700</v>
      </c>
      <c r="G116" s="10">
        <v>564</v>
      </c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</row>
    <row r="117" spans="1:25" ht="12.75" customHeight="1" x14ac:dyDescent="0.2">
      <c r="A117" s="13" t="s">
        <v>428</v>
      </c>
      <c r="B117" s="6" t="s">
        <v>168</v>
      </c>
      <c r="C117" s="7">
        <v>142685780</v>
      </c>
      <c r="D117" s="12">
        <v>5540246186352</v>
      </c>
      <c r="E117" s="12" t="str">
        <f>VLOOKUP(D117,'Catégorie des articles'!$A$2:$E$163,4,FALSE)</f>
        <v>MIX LEGUMES</v>
      </c>
      <c r="F117" s="22">
        <v>44700</v>
      </c>
      <c r="G117" s="8">
        <v>1880</v>
      </c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</row>
    <row r="118" spans="1:25" ht="12.75" customHeight="1" x14ac:dyDescent="0.2">
      <c r="A118" s="13" t="s">
        <v>429</v>
      </c>
      <c r="B118" s="6" t="s">
        <v>168</v>
      </c>
      <c r="C118" s="9">
        <v>142685783</v>
      </c>
      <c r="D118" s="14">
        <v>5540246170256</v>
      </c>
      <c r="E118" s="12" t="str">
        <f>VLOOKUP(D118,'Catégorie des articles'!$A$2:$E$163,4,FALSE)</f>
        <v>BOULANGERIE</v>
      </c>
      <c r="F118" s="23">
        <v>44702</v>
      </c>
      <c r="G118" s="10">
        <v>3527</v>
      </c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</row>
    <row r="119" spans="1:25" ht="12.75" customHeight="1" x14ac:dyDescent="0.2">
      <c r="A119" s="13" t="s">
        <v>430</v>
      </c>
      <c r="B119" s="6" t="s">
        <v>168</v>
      </c>
      <c r="C119" s="7">
        <v>142685783</v>
      </c>
      <c r="D119" s="12">
        <v>5540246171888</v>
      </c>
      <c r="E119" s="12" t="str">
        <f>VLOOKUP(D119,'Catégorie des articles'!$A$2:$E$163,4,FALSE)</f>
        <v>BOULANGERIE</v>
      </c>
      <c r="F119" s="22">
        <v>44702</v>
      </c>
      <c r="G119" s="8">
        <v>221</v>
      </c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</row>
    <row r="120" spans="1:25" ht="12.75" customHeight="1" x14ac:dyDescent="0.2">
      <c r="A120" s="13" t="s">
        <v>2161</v>
      </c>
      <c r="B120" s="6" t="s">
        <v>169</v>
      </c>
      <c r="C120" s="9">
        <v>142685793</v>
      </c>
      <c r="D120" s="14">
        <v>5540246190092</v>
      </c>
      <c r="E120" s="12" t="str">
        <f>VLOOKUP(D120,'Catégorie des articles'!$A$2:$E$163,4,FALSE)</f>
        <v>EMBALLAGES</v>
      </c>
      <c r="F120" s="23">
        <v>44730</v>
      </c>
      <c r="G120" s="10">
        <v>116</v>
      </c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</row>
    <row r="121" spans="1:25" ht="12.75" customHeight="1" x14ac:dyDescent="0.2">
      <c r="A121" s="13" t="s">
        <v>431</v>
      </c>
      <c r="B121" s="6" t="s">
        <v>168</v>
      </c>
      <c r="C121" s="9">
        <v>142685797</v>
      </c>
      <c r="D121" s="14">
        <v>5540246171933</v>
      </c>
      <c r="E121" s="12" t="str">
        <f>VLOOKUP(D121,'Catégorie des articles'!$A$2:$E$163,4,FALSE)</f>
        <v>CREMERIE</v>
      </c>
      <c r="F121" s="23">
        <v>44693</v>
      </c>
      <c r="G121" s="10">
        <v>836</v>
      </c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</row>
    <row r="122" spans="1:25" ht="12.75" customHeight="1" x14ac:dyDescent="0.2">
      <c r="A122" s="13" t="s">
        <v>432</v>
      </c>
      <c r="B122" s="6" t="s">
        <v>168</v>
      </c>
      <c r="C122" s="9">
        <v>142685798</v>
      </c>
      <c r="D122" s="14">
        <v>5540246188175</v>
      </c>
      <c r="E122" s="12" t="str">
        <f>VLOOKUP(D122,'Catégorie des articles'!$A$2:$E$163,4,FALSE)</f>
        <v>CREMERIE</v>
      </c>
      <c r="F122" s="23">
        <v>44693</v>
      </c>
      <c r="G122" s="10">
        <v>93</v>
      </c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</row>
    <row r="123" spans="1:25" ht="12.75" customHeight="1" x14ac:dyDescent="0.2">
      <c r="A123" s="13" t="s">
        <v>433</v>
      </c>
      <c r="B123" s="6" t="s">
        <v>168</v>
      </c>
      <c r="C123" s="7">
        <v>142685798</v>
      </c>
      <c r="D123" s="12">
        <v>5540246192102</v>
      </c>
      <c r="E123" s="12" t="str">
        <f>VLOOKUP(D123,'Catégorie des articles'!$A$2:$E$163,4,FALSE)</f>
        <v>CREMERIE</v>
      </c>
      <c r="F123" s="22">
        <v>44693</v>
      </c>
      <c r="G123" s="8">
        <v>4009</v>
      </c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</row>
    <row r="124" spans="1:25" ht="12.75" customHeight="1" x14ac:dyDescent="0.2">
      <c r="A124" s="13" t="s">
        <v>434</v>
      </c>
      <c r="B124" s="6" t="s">
        <v>168</v>
      </c>
      <c r="C124" s="7">
        <v>142685802</v>
      </c>
      <c r="D124" s="12">
        <v>5540246171759</v>
      </c>
      <c r="E124" s="12" t="str">
        <f>VLOOKUP(D124,'Catégorie des articles'!$A$2:$E$163,4,FALSE)</f>
        <v>MIX LEGUMES</v>
      </c>
      <c r="F124" s="22">
        <v>44694</v>
      </c>
      <c r="G124" s="8">
        <v>6264</v>
      </c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</row>
    <row r="125" spans="1:25" ht="12.75" customHeight="1" x14ac:dyDescent="0.2">
      <c r="A125" s="13" t="s">
        <v>435</v>
      </c>
      <c r="B125" s="6" t="s">
        <v>168</v>
      </c>
      <c r="C125" s="9">
        <v>142685802</v>
      </c>
      <c r="D125" s="14">
        <v>5540246177132</v>
      </c>
      <c r="E125" s="12" t="str">
        <f>VLOOKUP(D125,'Catégorie des articles'!$A$2:$E$163,4,FALSE)</f>
        <v>MIX LEGUMES</v>
      </c>
      <c r="F125" s="23">
        <v>44694</v>
      </c>
      <c r="G125" s="10">
        <v>7888</v>
      </c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</row>
    <row r="126" spans="1:25" ht="12.75" customHeight="1" x14ac:dyDescent="0.2">
      <c r="A126" s="13" t="s">
        <v>436</v>
      </c>
      <c r="B126" s="6" t="s">
        <v>168</v>
      </c>
      <c r="C126" s="7">
        <v>142685802</v>
      </c>
      <c r="D126" s="12">
        <v>5540246177133</v>
      </c>
      <c r="E126" s="12" t="str">
        <f>VLOOKUP(D126,'Catégorie des articles'!$A$2:$E$163,4,FALSE)</f>
        <v>MIX LEGUMES</v>
      </c>
      <c r="F126" s="22">
        <v>44694</v>
      </c>
      <c r="G126" s="8">
        <v>6125</v>
      </c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</row>
    <row r="127" spans="1:25" ht="12.75" customHeight="1" x14ac:dyDescent="0.2">
      <c r="A127" s="13" t="s">
        <v>437</v>
      </c>
      <c r="B127" s="6" t="s">
        <v>168</v>
      </c>
      <c r="C127" s="7">
        <v>142685807</v>
      </c>
      <c r="D127" s="12">
        <v>5540246188583</v>
      </c>
      <c r="E127" s="12" t="str">
        <f>VLOOKUP(D127,'Catégorie des articles'!$A$2:$E$163,4,FALSE)</f>
        <v>BOULANGERIE</v>
      </c>
      <c r="F127" s="22">
        <v>44696</v>
      </c>
      <c r="G127" s="8">
        <v>2784</v>
      </c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</row>
    <row r="128" spans="1:25" ht="12.75" customHeight="1" x14ac:dyDescent="0.2">
      <c r="A128" s="13" t="s">
        <v>2162</v>
      </c>
      <c r="B128" s="6" t="s">
        <v>169</v>
      </c>
      <c r="C128" s="7">
        <v>142685811</v>
      </c>
      <c r="D128" s="12">
        <v>5540246192264</v>
      </c>
      <c r="E128" s="12" t="str">
        <f>VLOOKUP(D128,'Catégorie des articles'!$A$2:$E$163,4,FALSE)</f>
        <v>CREMERIE</v>
      </c>
      <c r="F128" s="22">
        <v>44721</v>
      </c>
      <c r="G128" s="8">
        <v>483</v>
      </c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</row>
    <row r="129" spans="1:25" ht="12.75" customHeight="1" x14ac:dyDescent="0.2">
      <c r="A129" s="13" t="s">
        <v>2163</v>
      </c>
      <c r="B129" s="6" t="s">
        <v>169</v>
      </c>
      <c r="C129" s="9">
        <v>142685811</v>
      </c>
      <c r="D129" s="14">
        <v>5540246192265</v>
      </c>
      <c r="E129" s="12" t="str">
        <f>VLOOKUP(D129,'Catégorie des articles'!$A$2:$E$163,4,FALSE)</f>
        <v>CREMERIE</v>
      </c>
      <c r="F129" s="23">
        <v>44721</v>
      </c>
      <c r="G129" s="10">
        <v>1300</v>
      </c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</row>
    <row r="130" spans="1:25" ht="12.75" customHeight="1" x14ac:dyDescent="0.2">
      <c r="A130" s="13" t="s">
        <v>2164</v>
      </c>
      <c r="B130" s="6" t="s">
        <v>169</v>
      </c>
      <c r="C130" s="7">
        <v>142685812</v>
      </c>
      <c r="D130" s="12">
        <v>5540246192264</v>
      </c>
      <c r="E130" s="12" t="str">
        <f>VLOOKUP(D130,'Catégorie des articles'!$A$2:$E$163,4,FALSE)</f>
        <v>CREMERIE</v>
      </c>
      <c r="F130" s="22">
        <v>44728</v>
      </c>
      <c r="G130" s="8">
        <v>928</v>
      </c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</row>
    <row r="131" spans="1:25" ht="12.75" customHeight="1" x14ac:dyDescent="0.2">
      <c r="A131" s="13" t="s">
        <v>2165</v>
      </c>
      <c r="B131" s="6" t="s">
        <v>169</v>
      </c>
      <c r="C131" s="9">
        <v>142685812</v>
      </c>
      <c r="D131" s="14">
        <v>5540246192265</v>
      </c>
      <c r="E131" s="12" t="str">
        <f>VLOOKUP(D131,'Catégorie des articles'!$A$2:$E$163,4,FALSE)</f>
        <v>CREMERIE</v>
      </c>
      <c r="F131" s="23">
        <v>44728</v>
      </c>
      <c r="G131" s="10">
        <v>854</v>
      </c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</row>
    <row r="132" spans="1:25" ht="12.75" customHeight="1" x14ac:dyDescent="0.2">
      <c r="A132" s="13" t="s">
        <v>438</v>
      </c>
      <c r="B132" s="6" t="s">
        <v>168</v>
      </c>
      <c r="C132" s="7">
        <v>142685814</v>
      </c>
      <c r="D132" s="12">
        <v>5540246186011</v>
      </c>
      <c r="E132" s="12" t="str">
        <f>VLOOKUP(D132,'Catégorie des articles'!$A$2:$E$163,4,FALSE)</f>
        <v>EMBALLAGES</v>
      </c>
      <c r="F132" s="22">
        <v>44690</v>
      </c>
      <c r="G132" s="8">
        <v>47</v>
      </c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</row>
    <row r="133" spans="1:25" ht="12.75" customHeight="1" x14ac:dyDescent="0.2">
      <c r="A133" s="13" t="s">
        <v>439</v>
      </c>
      <c r="B133" s="6" t="s">
        <v>168</v>
      </c>
      <c r="C133" s="7">
        <v>142685817</v>
      </c>
      <c r="D133" s="12">
        <v>5540246192264</v>
      </c>
      <c r="E133" s="12" t="str">
        <f>VLOOKUP(D133,'Catégorie des articles'!$A$2:$E$163,4,FALSE)</f>
        <v>CREMERIE</v>
      </c>
      <c r="F133" s="22">
        <v>44704</v>
      </c>
      <c r="G133" s="8">
        <v>297</v>
      </c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</row>
    <row r="134" spans="1:25" ht="12.75" customHeight="1" x14ac:dyDescent="0.2">
      <c r="A134" s="13" t="s">
        <v>440</v>
      </c>
      <c r="B134" s="6" t="s">
        <v>168</v>
      </c>
      <c r="C134" s="9">
        <v>142685817</v>
      </c>
      <c r="D134" s="14">
        <v>5540246192265</v>
      </c>
      <c r="E134" s="12" t="str">
        <f>VLOOKUP(D134,'Catégorie des articles'!$A$2:$E$163,4,FALSE)</f>
        <v>CREMERIE</v>
      </c>
      <c r="F134" s="23">
        <v>44704</v>
      </c>
      <c r="G134" s="10">
        <v>1485</v>
      </c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</row>
    <row r="135" spans="1:25" ht="12.75" customHeight="1" x14ac:dyDescent="0.2">
      <c r="A135" s="13" t="s">
        <v>441</v>
      </c>
      <c r="B135" s="6" t="s">
        <v>168</v>
      </c>
      <c r="C135" s="7">
        <v>142695834</v>
      </c>
      <c r="D135" s="12">
        <v>5540246172669</v>
      </c>
      <c r="E135" s="12" t="str">
        <f>VLOOKUP(D135,'Catégorie des articles'!$A$2:$E$163,4,FALSE)</f>
        <v>CREMERIE</v>
      </c>
      <c r="F135" s="22">
        <v>44694</v>
      </c>
      <c r="G135" s="8">
        <v>279</v>
      </c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</row>
    <row r="136" spans="1:25" ht="12.75" customHeight="1" x14ac:dyDescent="0.2">
      <c r="A136" s="13" t="s">
        <v>442</v>
      </c>
      <c r="B136" s="6" t="s">
        <v>168</v>
      </c>
      <c r="C136" s="9">
        <v>142695834</v>
      </c>
      <c r="D136" s="14">
        <v>5540246172978</v>
      </c>
      <c r="E136" s="12" t="str">
        <f>VLOOKUP(D136,'Catégorie des articles'!$A$2:$E$163,4,FALSE)</f>
        <v>CREMERIE</v>
      </c>
      <c r="F136" s="23">
        <v>44694</v>
      </c>
      <c r="G136" s="10">
        <v>1253</v>
      </c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</row>
    <row r="137" spans="1:25" ht="12.75" customHeight="1" x14ac:dyDescent="0.2">
      <c r="A137" s="13" t="s">
        <v>443</v>
      </c>
      <c r="B137" s="6" t="s">
        <v>168</v>
      </c>
      <c r="C137" s="9">
        <v>142695834</v>
      </c>
      <c r="D137" s="14">
        <v>5540246188175</v>
      </c>
      <c r="E137" s="12" t="str">
        <f>VLOOKUP(D137,'Catégorie des articles'!$A$2:$E$163,4,FALSE)</f>
        <v>CREMERIE</v>
      </c>
      <c r="F137" s="23">
        <v>44694</v>
      </c>
      <c r="G137" s="10">
        <v>93</v>
      </c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</row>
    <row r="138" spans="1:25" ht="12.75" customHeight="1" x14ac:dyDescent="0.2">
      <c r="A138" s="13" t="s">
        <v>444</v>
      </c>
      <c r="B138" s="6" t="s">
        <v>168</v>
      </c>
      <c r="C138" s="9">
        <v>142695835</v>
      </c>
      <c r="D138" s="14">
        <v>5540246171933</v>
      </c>
      <c r="E138" s="12" t="str">
        <f>VLOOKUP(D138,'Catégorie des articles'!$A$2:$E$163,4,FALSE)</f>
        <v>CREMERIE</v>
      </c>
      <c r="F138" s="23">
        <v>44694</v>
      </c>
      <c r="G138" s="10">
        <v>557</v>
      </c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</row>
    <row r="139" spans="1:25" ht="12.75" customHeight="1" x14ac:dyDescent="0.2">
      <c r="A139" s="13" t="s">
        <v>445</v>
      </c>
      <c r="B139" s="6" t="s">
        <v>168</v>
      </c>
      <c r="C139" s="7">
        <v>142695835</v>
      </c>
      <c r="D139" s="12">
        <v>5540246176295</v>
      </c>
      <c r="E139" s="12" t="str">
        <f>VLOOKUP(D139,'Catégorie des articles'!$A$2:$E$163,4,FALSE)</f>
        <v>CREMERIE</v>
      </c>
      <c r="F139" s="22">
        <v>44694</v>
      </c>
      <c r="G139" s="8">
        <v>4455</v>
      </c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</row>
    <row r="140" spans="1:25" ht="12.75" customHeight="1" x14ac:dyDescent="0.2">
      <c r="A140" s="13" t="s">
        <v>446</v>
      </c>
      <c r="B140" s="6" t="s">
        <v>168</v>
      </c>
      <c r="C140" s="9">
        <v>142695835</v>
      </c>
      <c r="D140" s="14">
        <v>5540246188200</v>
      </c>
      <c r="E140" s="12" t="str">
        <f>VLOOKUP(D140,'Catégorie des articles'!$A$2:$E$163,4,FALSE)</f>
        <v>CREMERIE</v>
      </c>
      <c r="F140" s="23">
        <v>44694</v>
      </c>
      <c r="G140" s="10">
        <v>1263</v>
      </c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</row>
    <row r="141" spans="1:25" ht="12.75" customHeight="1" x14ac:dyDescent="0.2">
      <c r="A141" s="13" t="s">
        <v>447</v>
      </c>
      <c r="B141" s="6" t="s">
        <v>168</v>
      </c>
      <c r="C141" s="7">
        <v>142695837</v>
      </c>
      <c r="D141" s="12">
        <v>5540246183589</v>
      </c>
      <c r="E141" s="12" t="str">
        <f>VLOOKUP(D141,'Catégorie des articles'!$A$2:$E$163,4,FALSE)</f>
        <v>MIX LEGUMES</v>
      </c>
      <c r="F141" s="22">
        <v>44700</v>
      </c>
      <c r="G141" s="8">
        <v>1300</v>
      </c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</row>
    <row r="142" spans="1:25" ht="12.75" customHeight="1" x14ac:dyDescent="0.2">
      <c r="A142" s="13" t="s">
        <v>448</v>
      </c>
      <c r="B142" s="6" t="s">
        <v>168</v>
      </c>
      <c r="C142" s="9">
        <v>142695837</v>
      </c>
      <c r="D142" s="14">
        <v>5540246186351</v>
      </c>
      <c r="E142" s="12" t="str">
        <f>VLOOKUP(D142,'Catégorie des articles'!$A$2:$E$163,4,FALSE)</f>
        <v>MIX LEGUMES</v>
      </c>
      <c r="F142" s="23">
        <v>44700</v>
      </c>
      <c r="G142" s="10">
        <v>1128</v>
      </c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</row>
    <row r="143" spans="1:25" ht="12.75" customHeight="1" x14ac:dyDescent="0.2">
      <c r="A143" s="13" t="s">
        <v>449</v>
      </c>
      <c r="B143" s="6" t="s">
        <v>168</v>
      </c>
      <c r="C143" s="7">
        <v>142695837</v>
      </c>
      <c r="D143" s="12">
        <v>5540246186352</v>
      </c>
      <c r="E143" s="12" t="str">
        <f>VLOOKUP(D143,'Catégorie des articles'!$A$2:$E$163,4,FALSE)</f>
        <v>MIX LEGUMES</v>
      </c>
      <c r="F143" s="22">
        <v>44700</v>
      </c>
      <c r="G143" s="8">
        <v>1880</v>
      </c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</row>
    <row r="144" spans="1:25" ht="12.75" customHeight="1" x14ac:dyDescent="0.2">
      <c r="A144" s="13" t="s">
        <v>450</v>
      </c>
      <c r="B144" s="6" t="s">
        <v>168</v>
      </c>
      <c r="C144" s="7">
        <v>142695839</v>
      </c>
      <c r="D144" s="12">
        <v>5540246183554</v>
      </c>
      <c r="E144" s="12" t="str">
        <f>VLOOKUP(D144,'Catégorie des articles'!$A$2:$E$163,4,FALSE)</f>
        <v>MIX LEGUMES</v>
      </c>
      <c r="F144" s="22">
        <v>44703</v>
      </c>
      <c r="G144" s="8">
        <v>891</v>
      </c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</row>
    <row r="145" spans="1:25" ht="12.75" customHeight="1" x14ac:dyDescent="0.2">
      <c r="A145" s="13" t="s">
        <v>451</v>
      </c>
      <c r="B145" s="6" t="s">
        <v>168</v>
      </c>
      <c r="C145" s="9">
        <v>142695839</v>
      </c>
      <c r="D145" s="14">
        <v>5540246183556</v>
      </c>
      <c r="E145" s="12" t="str">
        <f>VLOOKUP(D145,'Catégorie des articles'!$A$2:$E$163,4,FALSE)</f>
        <v>MIX LEGUMES</v>
      </c>
      <c r="F145" s="23">
        <v>44703</v>
      </c>
      <c r="G145" s="10">
        <v>1782</v>
      </c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</row>
    <row r="146" spans="1:25" ht="12.75" customHeight="1" x14ac:dyDescent="0.2">
      <c r="A146" s="13" t="s">
        <v>452</v>
      </c>
      <c r="B146" s="6" t="s">
        <v>168</v>
      </c>
      <c r="C146" s="7">
        <v>142695839</v>
      </c>
      <c r="D146" s="12">
        <v>5540246183558</v>
      </c>
      <c r="E146" s="12" t="str">
        <f>VLOOKUP(D146,'Catégorie des articles'!$A$2:$E$163,4,FALSE)</f>
        <v>MIX LEGUMES</v>
      </c>
      <c r="F146" s="22">
        <v>44703</v>
      </c>
      <c r="G146" s="8">
        <v>2599</v>
      </c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</row>
    <row r="147" spans="1:25" ht="12.75" customHeight="1" x14ac:dyDescent="0.2">
      <c r="A147" s="13" t="s">
        <v>453</v>
      </c>
      <c r="B147" s="6" t="s">
        <v>168</v>
      </c>
      <c r="C147" s="9">
        <v>142695839</v>
      </c>
      <c r="D147" s="14">
        <v>5540246192209</v>
      </c>
      <c r="E147" s="12" t="str">
        <f>VLOOKUP(D147,'Catégorie des articles'!$A$2:$E$163,4,FALSE)</f>
        <v>MIX LEGUMES</v>
      </c>
      <c r="F147" s="23">
        <v>44703</v>
      </c>
      <c r="G147" s="10">
        <v>2228</v>
      </c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</row>
    <row r="148" spans="1:25" ht="12.75" customHeight="1" x14ac:dyDescent="0.2">
      <c r="A148" s="13" t="s">
        <v>454</v>
      </c>
      <c r="B148" s="6" t="s">
        <v>168</v>
      </c>
      <c r="C148" s="7">
        <v>142695839</v>
      </c>
      <c r="D148" s="12">
        <v>5540246192462</v>
      </c>
      <c r="E148" s="12" t="str">
        <f>VLOOKUP(D148,'Catégorie des articles'!$A$2:$E$163,4,FALSE)</f>
        <v>MIX LEGUMES</v>
      </c>
      <c r="F148" s="22">
        <v>44703</v>
      </c>
      <c r="G148" s="8">
        <v>2228</v>
      </c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</row>
    <row r="149" spans="1:25" ht="12.75" customHeight="1" x14ac:dyDescent="0.2">
      <c r="A149" s="13" t="s">
        <v>455</v>
      </c>
      <c r="B149" s="6" t="s">
        <v>168</v>
      </c>
      <c r="C149" s="9">
        <v>142695839</v>
      </c>
      <c r="D149" s="14">
        <v>5540246192594</v>
      </c>
      <c r="E149" s="12" t="str">
        <f>VLOOKUP(D149,'Catégorie des articles'!$A$2:$E$163,4,FALSE)</f>
        <v>MIX LEGUMES</v>
      </c>
      <c r="F149" s="23">
        <v>44703</v>
      </c>
      <c r="G149" s="10">
        <v>743</v>
      </c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</row>
    <row r="150" spans="1:25" ht="12.75" customHeight="1" x14ac:dyDescent="0.2">
      <c r="A150" s="13" t="s">
        <v>456</v>
      </c>
      <c r="B150" s="6" t="s">
        <v>168</v>
      </c>
      <c r="C150" s="7">
        <v>142695839</v>
      </c>
      <c r="D150" s="12">
        <v>5540246192831</v>
      </c>
      <c r="E150" s="12" t="str">
        <f>VLOOKUP(D150,'Catégorie des articles'!$A$2:$E$163,4,FALSE)</f>
        <v>MIX LEGUMES</v>
      </c>
      <c r="F150" s="22">
        <v>44703</v>
      </c>
      <c r="G150" s="8">
        <v>1300</v>
      </c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</row>
    <row r="151" spans="1:25" ht="12.75" customHeight="1" x14ac:dyDescent="0.2">
      <c r="A151" s="13" t="s">
        <v>457</v>
      </c>
      <c r="B151" s="6" t="s">
        <v>168</v>
      </c>
      <c r="C151" s="7">
        <v>142695842</v>
      </c>
      <c r="D151" s="12">
        <v>5540246185429</v>
      </c>
      <c r="E151" s="12" t="str">
        <f>VLOOKUP(D151,'Catégorie des articles'!$A$2:$E$163,4,FALSE)</f>
        <v>CREMERIE</v>
      </c>
      <c r="F151" s="22">
        <v>44695</v>
      </c>
      <c r="G151" s="8">
        <v>140</v>
      </c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</row>
    <row r="152" spans="1:25" ht="12.75" customHeight="1" x14ac:dyDescent="0.2">
      <c r="A152" s="13" t="s">
        <v>458</v>
      </c>
      <c r="B152" s="6" t="s">
        <v>168</v>
      </c>
      <c r="C152" s="9">
        <v>142695845</v>
      </c>
      <c r="D152" s="14">
        <v>5540246183130</v>
      </c>
      <c r="E152" s="12" t="str">
        <f>VLOOKUP(D152,'Catégorie des articles'!$A$2:$E$163,4,FALSE)</f>
        <v>MIX LEGUMES</v>
      </c>
      <c r="F152" s="23">
        <v>44702</v>
      </c>
      <c r="G152" s="10">
        <v>2819</v>
      </c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</row>
    <row r="153" spans="1:25" ht="12.75" customHeight="1" x14ac:dyDescent="0.2">
      <c r="A153" s="13" t="s">
        <v>459</v>
      </c>
      <c r="B153" s="6" t="s">
        <v>168</v>
      </c>
      <c r="C153" s="7">
        <v>142695845</v>
      </c>
      <c r="D153" s="12">
        <v>5540246183537</v>
      </c>
      <c r="E153" s="12" t="str">
        <f>VLOOKUP(D153,'Catégorie des articles'!$A$2:$E$163,4,FALSE)</f>
        <v>MIX LEGUMES</v>
      </c>
      <c r="F153" s="22">
        <v>44702</v>
      </c>
      <c r="G153" s="8">
        <v>961</v>
      </c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</row>
    <row r="154" spans="1:25" ht="12.75" customHeight="1" x14ac:dyDescent="0.2">
      <c r="A154" s="13" t="s">
        <v>460</v>
      </c>
      <c r="B154" s="6" t="s">
        <v>168</v>
      </c>
      <c r="C154" s="9">
        <v>142695845</v>
      </c>
      <c r="D154" s="14">
        <v>5540246183541</v>
      </c>
      <c r="E154" s="12" t="str">
        <f>VLOOKUP(D154,'Catégorie des articles'!$A$2:$E$163,4,FALSE)</f>
        <v>MIX LEGUMES</v>
      </c>
      <c r="F154" s="23">
        <v>44702</v>
      </c>
      <c r="G154" s="10">
        <v>1114</v>
      </c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</row>
    <row r="155" spans="1:25" ht="12.75" customHeight="1" x14ac:dyDescent="0.2">
      <c r="A155" s="13" t="s">
        <v>461</v>
      </c>
      <c r="B155" s="6" t="s">
        <v>168</v>
      </c>
      <c r="C155" s="7">
        <v>142695845</v>
      </c>
      <c r="D155" s="12">
        <v>5540246183555</v>
      </c>
      <c r="E155" s="12" t="str">
        <f>VLOOKUP(D155,'Catégorie des articles'!$A$2:$E$163,4,FALSE)</f>
        <v>MIX LEGUMES</v>
      </c>
      <c r="F155" s="22">
        <v>44702</v>
      </c>
      <c r="G155" s="8">
        <v>543</v>
      </c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</row>
    <row r="156" spans="1:25" ht="12.75" customHeight="1" x14ac:dyDescent="0.2">
      <c r="A156" s="13" t="s">
        <v>2166</v>
      </c>
      <c r="B156" s="6" t="s">
        <v>169</v>
      </c>
      <c r="C156" s="7">
        <v>142695848</v>
      </c>
      <c r="D156" s="12">
        <v>5540246180522</v>
      </c>
      <c r="E156" s="12" t="str">
        <f>VLOOKUP(D156,'Catégorie des articles'!$A$2:$E$163,4,FALSE)</f>
        <v>BOULANGERIE</v>
      </c>
      <c r="F156" s="22">
        <v>44716</v>
      </c>
      <c r="G156" s="8">
        <v>891</v>
      </c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</row>
    <row r="157" spans="1:25" ht="12.75" customHeight="1" x14ac:dyDescent="0.2">
      <c r="A157" s="13" t="s">
        <v>462</v>
      </c>
      <c r="B157" s="6" t="s">
        <v>168</v>
      </c>
      <c r="C157" s="9">
        <v>142695856</v>
      </c>
      <c r="D157" s="14">
        <v>5540246170256</v>
      </c>
      <c r="E157" s="12" t="str">
        <f>VLOOKUP(D157,'Catégorie des articles'!$A$2:$E$163,4,FALSE)</f>
        <v>BOULANGERIE</v>
      </c>
      <c r="F157" s="23">
        <v>44710</v>
      </c>
      <c r="G157" s="10">
        <v>2822</v>
      </c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</row>
    <row r="158" spans="1:25" ht="12.75" customHeight="1" x14ac:dyDescent="0.2">
      <c r="A158" s="13" t="s">
        <v>463</v>
      </c>
      <c r="B158" s="6" t="s">
        <v>168</v>
      </c>
      <c r="C158" s="7">
        <v>142695856</v>
      </c>
      <c r="D158" s="12">
        <v>5540246171888</v>
      </c>
      <c r="E158" s="12" t="str">
        <f>VLOOKUP(D158,'Catégorie des articles'!$A$2:$E$163,4,FALSE)</f>
        <v>BOULANGERIE</v>
      </c>
      <c r="F158" s="22">
        <v>44710</v>
      </c>
      <c r="G158" s="8">
        <v>130</v>
      </c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</row>
    <row r="159" spans="1:25" ht="12.75" customHeight="1" x14ac:dyDescent="0.2">
      <c r="A159" s="13" t="s">
        <v>2167</v>
      </c>
      <c r="B159" s="6" t="s">
        <v>169</v>
      </c>
      <c r="C159" s="9">
        <v>142695857</v>
      </c>
      <c r="D159" s="14">
        <v>5540246170256</v>
      </c>
      <c r="E159" s="12" t="str">
        <f>VLOOKUP(D159,'Catégorie des articles'!$A$2:$E$163,4,FALSE)</f>
        <v>BOULANGERIE</v>
      </c>
      <c r="F159" s="23">
        <v>44722</v>
      </c>
      <c r="G159" s="10">
        <v>2822</v>
      </c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</row>
    <row r="160" spans="1:25" ht="12.75" customHeight="1" x14ac:dyDescent="0.2">
      <c r="A160" s="13" t="s">
        <v>2168</v>
      </c>
      <c r="B160" s="6" t="s">
        <v>169</v>
      </c>
      <c r="C160" s="7">
        <v>142695857</v>
      </c>
      <c r="D160" s="12">
        <v>5540246171888</v>
      </c>
      <c r="E160" s="12" t="str">
        <f>VLOOKUP(D160,'Catégorie des articles'!$A$2:$E$163,4,FALSE)</f>
        <v>BOULANGERIE</v>
      </c>
      <c r="F160" s="22">
        <v>44722</v>
      </c>
      <c r="G160" s="8">
        <v>780</v>
      </c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</row>
    <row r="161" spans="1:25" ht="12.75" customHeight="1" x14ac:dyDescent="0.2">
      <c r="A161" s="13" t="s">
        <v>2169</v>
      </c>
      <c r="B161" s="6" t="s">
        <v>169</v>
      </c>
      <c r="C161" s="9">
        <v>142695858</v>
      </c>
      <c r="D161" s="14">
        <v>5540246170256</v>
      </c>
      <c r="E161" s="12" t="str">
        <f>VLOOKUP(D161,'Catégorie des articles'!$A$2:$E$163,4,FALSE)</f>
        <v>BOULANGERIE</v>
      </c>
      <c r="F161" s="23">
        <v>44730</v>
      </c>
      <c r="G161" s="10">
        <v>1940</v>
      </c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</row>
    <row r="162" spans="1:25" ht="12.75" customHeight="1" x14ac:dyDescent="0.2">
      <c r="A162" s="13" t="s">
        <v>2170</v>
      </c>
      <c r="B162" s="6" t="s">
        <v>169</v>
      </c>
      <c r="C162" s="7">
        <v>142695858</v>
      </c>
      <c r="D162" s="12">
        <v>5540246171888</v>
      </c>
      <c r="E162" s="12" t="str">
        <f>VLOOKUP(D162,'Catégorie des articles'!$A$2:$E$163,4,FALSE)</f>
        <v>BOULANGERIE</v>
      </c>
      <c r="F162" s="22">
        <v>44730</v>
      </c>
      <c r="G162" s="8">
        <v>520</v>
      </c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</row>
    <row r="163" spans="1:25" ht="12.75" customHeight="1" x14ac:dyDescent="0.2">
      <c r="A163" s="13" t="s">
        <v>464</v>
      </c>
      <c r="B163" s="6" t="s">
        <v>168</v>
      </c>
      <c r="C163" s="7">
        <v>142695865</v>
      </c>
      <c r="D163" s="12">
        <v>5540246184808</v>
      </c>
      <c r="E163" s="12" t="str">
        <f>VLOOKUP(D163,'Catégorie des articles'!$A$2:$E$163,4,FALSE)</f>
        <v>CREMERIE</v>
      </c>
      <c r="F163" s="22">
        <v>44695</v>
      </c>
      <c r="G163" s="8">
        <v>836</v>
      </c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</row>
    <row r="164" spans="1:25" ht="12.75" customHeight="1" x14ac:dyDescent="0.2">
      <c r="A164" s="13" t="s">
        <v>465</v>
      </c>
      <c r="B164" s="6" t="s">
        <v>168</v>
      </c>
      <c r="C164" s="7">
        <v>142695866</v>
      </c>
      <c r="D164" s="12">
        <v>5540246171933</v>
      </c>
      <c r="E164" s="12" t="str">
        <f>VLOOKUP(D164,'Catégorie des articles'!$A$2:$E$163,4,FALSE)</f>
        <v>CREMERIE</v>
      </c>
      <c r="F164" s="22">
        <v>44695</v>
      </c>
      <c r="G164" s="8">
        <v>1114</v>
      </c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</row>
    <row r="165" spans="1:25" ht="12.75" customHeight="1" x14ac:dyDescent="0.2">
      <c r="A165" s="13" t="s">
        <v>466</v>
      </c>
      <c r="B165" s="6" t="s">
        <v>168</v>
      </c>
      <c r="C165" s="9">
        <v>142695866</v>
      </c>
      <c r="D165" s="14">
        <v>5540246187987</v>
      </c>
      <c r="E165" s="12" t="str">
        <f>VLOOKUP(D165,'Catégorie des articles'!$A$2:$E$163,4,FALSE)</f>
        <v>CREMERIE</v>
      </c>
      <c r="F165" s="23">
        <v>44695</v>
      </c>
      <c r="G165" s="10">
        <v>2228</v>
      </c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</row>
    <row r="166" spans="1:25" ht="12.75" customHeight="1" x14ac:dyDescent="0.2">
      <c r="A166" s="13" t="s">
        <v>467</v>
      </c>
      <c r="B166" s="6" t="s">
        <v>168</v>
      </c>
      <c r="C166" s="7">
        <v>142695866</v>
      </c>
      <c r="D166" s="12">
        <v>5540246188200</v>
      </c>
      <c r="E166" s="12" t="str">
        <f>VLOOKUP(D166,'Catégorie des articles'!$A$2:$E$163,4,FALSE)</f>
        <v>CREMERIE</v>
      </c>
      <c r="F166" s="22">
        <v>44695</v>
      </c>
      <c r="G166" s="8">
        <v>1485</v>
      </c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</row>
    <row r="167" spans="1:25" ht="12.75" customHeight="1" x14ac:dyDescent="0.2">
      <c r="A167" s="13" t="s">
        <v>468</v>
      </c>
      <c r="B167" s="6" t="s">
        <v>168</v>
      </c>
      <c r="C167" s="9">
        <v>142695867</v>
      </c>
      <c r="D167" s="14">
        <v>5540246175372</v>
      </c>
      <c r="E167" s="12" t="str">
        <f>VLOOKUP(D167,'Catégorie des articles'!$A$2:$E$163,4,FALSE)</f>
        <v>BOULANGERIE</v>
      </c>
      <c r="F167" s="23">
        <v>44702</v>
      </c>
      <c r="G167" s="10">
        <v>3341</v>
      </c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</row>
    <row r="168" spans="1:25" ht="12.75" customHeight="1" x14ac:dyDescent="0.2">
      <c r="A168" s="13" t="s">
        <v>469</v>
      </c>
      <c r="B168" s="6" t="s">
        <v>168</v>
      </c>
      <c r="C168" s="7">
        <v>142695874</v>
      </c>
      <c r="D168" s="12">
        <v>5540246193505</v>
      </c>
      <c r="E168" s="12" t="str">
        <f>VLOOKUP(D168,'Catégorie des articles'!$A$2:$E$163,4,FALSE)</f>
        <v>BOULANGERIE</v>
      </c>
      <c r="F168" s="22">
        <v>44696</v>
      </c>
      <c r="G168" s="8">
        <v>35636</v>
      </c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</row>
    <row r="169" spans="1:25" ht="12.75" customHeight="1" x14ac:dyDescent="0.2">
      <c r="A169" s="13" t="s">
        <v>470</v>
      </c>
      <c r="B169" s="6" t="s">
        <v>168</v>
      </c>
      <c r="C169" s="7">
        <v>142695906</v>
      </c>
      <c r="D169" s="12">
        <v>5540246188175</v>
      </c>
      <c r="E169" s="12" t="str">
        <f>VLOOKUP(D169,'Catégorie des articles'!$A$2:$E$163,4,FALSE)</f>
        <v>CREMERIE</v>
      </c>
      <c r="F169" s="22">
        <v>44696</v>
      </c>
      <c r="G169" s="8">
        <v>93</v>
      </c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</row>
    <row r="170" spans="1:25" ht="12.75" customHeight="1" x14ac:dyDescent="0.2">
      <c r="A170" s="13" t="s">
        <v>471</v>
      </c>
      <c r="B170" s="6" t="s">
        <v>168</v>
      </c>
      <c r="C170" s="7">
        <v>142695907</v>
      </c>
      <c r="D170" s="12">
        <v>5540246171933</v>
      </c>
      <c r="E170" s="12" t="str">
        <f>VLOOKUP(D170,'Catégorie des articles'!$A$2:$E$163,4,FALSE)</f>
        <v>CREMERIE</v>
      </c>
      <c r="F170" s="22">
        <v>44696</v>
      </c>
      <c r="G170" s="8">
        <v>1114</v>
      </c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</row>
    <row r="171" spans="1:25" ht="12.75" customHeight="1" x14ac:dyDescent="0.2">
      <c r="A171" s="13" t="s">
        <v>472</v>
      </c>
      <c r="B171" s="6" t="s">
        <v>168</v>
      </c>
      <c r="C171" s="9">
        <v>142695907</v>
      </c>
      <c r="D171" s="14">
        <v>5540246187987</v>
      </c>
      <c r="E171" s="12" t="str">
        <f>VLOOKUP(D171,'Catégorie des articles'!$A$2:$E$163,4,FALSE)</f>
        <v>CREMERIE</v>
      </c>
      <c r="F171" s="23">
        <v>44696</v>
      </c>
      <c r="G171" s="10">
        <v>1671</v>
      </c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</row>
    <row r="172" spans="1:25" ht="12.75" customHeight="1" x14ac:dyDescent="0.2">
      <c r="A172" s="13" t="s">
        <v>473</v>
      </c>
      <c r="B172" s="6" t="s">
        <v>168</v>
      </c>
      <c r="C172" s="7">
        <v>142695907</v>
      </c>
      <c r="D172" s="12">
        <v>5540246188200</v>
      </c>
      <c r="E172" s="12" t="str">
        <f>VLOOKUP(D172,'Catégorie des articles'!$A$2:$E$163,4,FALSE)</f>
        <v>CREMERIE</v>
      </c>
      <c r="F172" s="22">
        <v>44696</v>
      </c>
      <c r="G172" s="8">
        <v>1114</v>
      </c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</row>
    <row r="173" spans="1:25" ht="12.75" customHeight="1" x14ac:dyDescent="0.2">
      <c r="A173" s="13" t="s">
        <v>474</v>
      </c>
      <c r="B173" s="6" t="s">
        <v>168</v>
      </c>
      <c r="C173" s="7">
        <v>142695909</v>
      </c>
      <c r="D173" s="12">
        <v>5540246175461</v>
      </c>
      <c r="E173" s="12" t="str">
        <f>VLOOKUP(D173,'Catégorie des articles'!$A$2:$E$163,4,FALSE)</f>
        <v>MIX LEGUMES</v>
      </c>
      <c r="F173" s="22">
        <v>44700</v>
      </c>
      <c r="G173" s="8">
        <v>15034</v>
      </c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</row>
    <row r="174" spans="1:25" ht="12.75" customHeight="1" x14ac:dyDescent="0.2">
      <c r="A174" s="13" t="s">
        <v>475</v>
      </c>
      <c r="B174" s="6" t="s">
        <v>168</v>
      </c>
      <c r="C174" s="9">
        <v>142695909</v>
      </c>
      <c r="D174" s="14">
        <v>5540246177132</v>
      </c>
      <c r="E174" s="12" t="str">
        <f>VLOOKUP(D174,'Catégorie des articles'!$A$2:$E$163,4,FALSE)</f>
        <v>MIX LEGUMES</v>
      </c>
      <c r="F174" s="23">
        <v>44700</v>
      </c>
      <c r="G174" s="10">
        <v>8816</v>
      </c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</row>
    <row r="175" spans="1:25" ht="12.75" customHeight="1" x14ac:dyDescent="0.2">
      <c r="A175" s="13" t="s">
        <v>476</v>
      </c>
      <c r="B175" s="6" t="s">
        <v>168</v>
      </c>
      <c r="C175" s="7">
        <v>142695909</v>
      </c>
      <c r="D175" s="12">
        <v>5540246177133</v>
      </c>
      <c r="E175" s="12" t="str">
        <f>VLOOKUP(D175,'Catégorie des articles'!$A$2:$E$163,4,FALSE)</f>
        <v>MIX LEGUMES</v>
      </c>
      <c r="F175" s="22">
        <v>44700</v>
      </c>
      <c r="G175" s="8">
        <v>546</v>
      </c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</row>
    <row r="176" spans="1:25" ht="12.75" customHeight="1" x14ac:dyDescent="0.2">
      <c r="A176" s="13" t="s">
        <v>477</v>
      </c>
      <c r="B176" s="6" t="s">
        <v>168</v>
      </c>
      <c r="C176" s="9">
        <v>142695909</v>
      </c>
      <c r="D176" s="14">
        <v>5540246183562</v>
      </c>
      <c r="E176" s="12" t="str">
        <f>VLOOKUP(D176,'Catégorie des articles'!$A$2:$E$163,4,FALSE)</f>
        <v>MIX LEGUMES</v>
      </c>
      <c r="F176" s="23">
        <v>44700</v>
      </c>
      <c r="G176" s="10">
        <v>1044</v>
      </c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</row>
    <row r="177" spans="1:25" ht="12.75" customHeight="1" x14ac:dyDescent="0.2">
      <c r="A177" s="13" t="s">
        <v>2171</v>
      </c>
      <c r="B177" s="6" t="s">
        <v>169</v>
      </c>
      <c r="C177" s="7">
        <v>142695914</v>
      </c>
      <c r="D177" s="12">
        <v>5540246188512</v>
      </c>
      <c r="E177" s="12" t="str">
        <f>VLOOKUP(D177,'Catégorie des articles'!$A$2:$E$163,4,FALSE)</f>
        <v>EMBALLAGES</v>
      </c>
      <c r="F177" s="22">
        <v>44722</v>
      </c>
      <c r="G177" s="8">
        <v>232</v>
      </c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</row>
    <row r="178" spans="1:25" ht="12.75" customHeight="1" x14ac:dyDescent="0.2">
      <c r="A178" s="13" t="s">
        <v>2172</v>
      </c>
      <c r="B178" s="6" t="s">
        <v>169</v>
      </c>
      <c r="C178" s="9">
        <v>142695914</v>
      </c>
      <c r="D178" s="14">
        <v>5540246190092</v>
      </c>
      <c r="E178" s="12" t="str">
        <f>VLOOKUP(D178,'Catégorie des articles'!$A$2:$E$163,4,FALSE)</f>
        <v>EMBALLAGES</v>
      </c>
      <c r="F178" s="23">
        <v>44722</v>
      </c>
      <c r="G178" s="10">
        <v>116</v>
      </c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</row>
    <row r="179" spans="1:25" ht="12.75" customHeight="1" x14ac:dyDescent="0.2">
      <c r="A179" s="13" t="s">
        <v>478</v>
      </c>
      <c r="B179" s="6" t="s">
        <v>168</v>
      </c>
      <c r="C179" s="7">
        <v>142695921</v>
      </c>
      <c r="D179" s="12">
        <v>5540246172669</v>
      </c>
      <c r="E179" s="12" t="str">
        <f>VLOOKUP(D179,'Catégorie des articles'!$A$2:$E$163,4,FALSE)</f>
        <v>CREMERIE</v>
      </c>
      <c r="F179" s="22">
        <v>44697</v>
      </c>
      <c r="G179" s="8">
        <v>140</v>
      </c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</row>
    <row r="180" spans="1:25" ht="12.75" customHeight="1" x14ac:dyDescent="0.2">
      <c r="A180" s="13" t="s">
        <v>479</v>
      </c>
      <c r="B180" s="6" t="s">
        <v>168</v>
      </c>
      <c r="C180" s="7">
        <v>142695921</v>
      </c>
      <c r="D180" s="12">
        <v>5540246174174</v>
      </c>
      <c r="E180" s="12" t="str">
        <f>VLOOKUP(D180,'Catégorie des articles'!$A$2:$E$163,4,FALSE)</f>
        <v>CREMERIE</v>
      </c>
      <c r="F180" s="22">
        <v>44697</v>
      </c>
      <c r="G180" s="8">
        <v>348</v>
      </c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</row>
    <row r="181" spans="1:25" ht="12.75" customHeight="1" x14ac:dyDescent="0.2">
      <c r="A181" s="13" t="s">
        <v>480</v>
      </c>
      <c r="B181" s="6" t="s">
        <v>168</v>
      </c>
      <c r="C181" s="9">
        <v>142695922</v>
      </c>
      <c r="D181" s="14">
        <v>5540246171933</v>
      </c>
      <c r="E181" s="12" t="str">
        <f>VLOOKUP(D181,'Catégorie des articles'!$A$2:$E$163,4,FALSE)</f>
        <v>CREMERIE</v>
      </c>
      <c r="F181" s="23">
        <v>44697</v>
      </c>
      <c r="G181" s="10">
        <v>557</v>
      </c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</row>
    <row r="182" spans="1:25" ht="12.75" customHeight="1" x14ac:dyDescent="0.2">
      <c r="A182" s="13" t="s">
        <v>481</v>
      </c>
      <c r="B182" s="6" t="s">
        <v>168</v>
      </c>
      <c r="C182" s="7">
        <v>142695922</v>
      </c>
      <c r="D182" s="12">
        <v>5540246176294</v>
      </c>
      <c r="E182" s="12" t="str">
        <f>VLOOKUP(D182,'Catégorie des articles'!$A$2:$E$163,4,FALSE)</f>
        <v>CREMERIE</v>
      </c>
      <c r="F182" s="22">
        <v>44697</v>
      </c>
      <c r="G182" s="8">
        <v>2970</v>
      </c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</row>
    <row r="183" spans="1:25" ht="12.75" customHeight="1" x14ac:dyDescent="0.2">
      <c r="A183" s="13" t="s">
        <v>482</v>
      </c>
      <c r="B183" s="6" t="s">
        <v>168</v>
      </c>
      <c r="C183" s="9">
        <v>142695922</v>
      </c>
      <c r="D183" s="14">
        <v>5540246176295</v>
      </c>
      <c r="E183" s="12" t="str">
        <f>VLOOKUP(D183,'Catégorie des articles'!$A$2:$E$163,4,FALSE)</f>
        <v>CREMERIE</v>
      </c>
      <c r="F183" s="23">
        <v>44697</v>
      </c>
      <c r="G183" s="10">
        <v>7424</v>
      </c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</row>
    <row r="184" spans="1:25" ht="12.75" customHeight="1" x14ac:dyDescent="0.2">
      <c r="A184" s="13" t="s">
        <v>483</v>
      </c>
      <c r="B184" s="6" t="s">
        <v>168</v>
      </c>
      <c r="C184" s="7">
        <v>142695922</v>
      </c>
      <c r="D184" s="12">
        <v>5540246187987</v>
      </c>
      <c r="E184" s="12" t="str">
        <f>VLOOKUP(D184,'Catégorie des articles'!$A$2:$E$163,4,FALSE)</f>
        <v>CREMERIE</v>
      </c>
      <c r="F184" s="22">
        <v>44697</v>
      </c>
      <c r="G184" s="8">
        <v>4455</v>
      </c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</row>
    <row r="185" spans="1:25" ht="12.75" customHeight="1" x14ac:dyDescent="0.2">
      <c r="A185" s="13" t="s">
        <v>484</v>
      </c>
      <c r="B185" s="6" t="s">
        <v>168</v>
      </c>
      <c r="C185" s="9">
        <v>142695922</v>
      </c>
      <c r="D185" s="14">
        <v>5540246188200</v>
      </c>
      <c r="E185" s="12" t="str">
        <f>VLOOKUP(D185,'Catégorie des articles'!$A$2:$E$163,4,FALSE)</f>
        <v>CREMERIE</v>
      </c>
      <c r="F185" s="23">
        <v>44697</v>
      </c>
      <c r="G185" s="10">
        <v>1485</v>
      </c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</row>
    <row r="186" spans="1:25" ht="12.75" customHeight="1" x14ac:dyDescent="0.2">
      <c r="A186" s="13" t="s">
        <v>2173</v>
      </c>
      <c r="B186" s="6" t="s">
        <v>169</v>
      </c>
      <c r="C186" s="7">
        <v>142695931</v>
      </c>
      <c r="D186" s="12">
        <v>5540246181061</v>
      </c>
      <c r="E186" s="12" t="str">
        <f>VLOOKUP(D186,'Catégorie des articles'!$A$2:$E$163,4,FALSE)</f>
        <v>VOLAILLE</v>
      </c>
      <c r="F186" s="22">
        <v>44718</v>
      </c>
      <c r="G186" s="8">
        <v>2068</v>
      </c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</row>
    <row r="187" spans="1:25" ht="12.75" customHeight="1" x14ac:dyDescent="0.2">
      <c r="A187" s="13" t="s">
        <v>2174</v>
      </c>
      <c r="B187" s="6" t="s">
        <v>169</v>
      </c>
      <c r="C187" s="9">
        <v>142695931</v>
      </c>
      <c r="D187" s="14">
        <v>5540246183547</v>
      </c>
      <c r="E187" s="12" t="str">
        <f>VLOOKUP(D187,'Catégorie des articles'!$A$2:$E$163,4,FALSE)</f>
        <v>VOLAILLE</v>
      </c>
      <c r="F187" s="23">
        <v>44718</v>
      </c>
      <c r="G187" s="10">
        <v>15591</v>
      </c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</row>
    <row r="188" spans="1:25" ht="12.75" customHeight="1" x14ac:dyDescent="0.2">
      <c r="A188" s="13" t="s">
        <v>2175</v>
      </c>
      <c r="B188" s="6" t="s">
        <v>169</v>
      </c>
      <c r="C188" s="7">
        <v>142695931</v>
      </c>
      <c r="D188" s="12">
        <v>5540246185278</v>
      </c>
      <c r="E188" s="12" t="str">
        <f>VLOOKUP(D188,'Catégorie des articles'!$A$2:$E$163,4,FALSE)</f>
        <v>VOLAILLE</v>
      </c>
      <c r="F188" s="22">
        <v>44718</v>
      </c>
      <c r="G188" s="8">
        <v>1120</v>
      </c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</row>
    <row r="189" spans="1:25" ht="12.75" customHeight="1" x14ac:dyDescent="0.2">
      <c r="A189" s="13" t="s">
        <v>2176</v>
      </c>
      <c r="B189" s="6" t="s">
        <v>169</v>
      </c>
      <c r="C189" s="9">
        <v>142695940</v>
      </c>
      <c r="D189" s="14">
        <v>5540246173906</v>
      </c>
      <c r="E189" s="12" t="str">
        <f>VLOOKUP(D189,'Catégorie des articles'!$A$2:$E$163,4,FALSE)</f>
        <v>VOLAILLE</v>
      </c>
      <c r="F189" s="23">
        <v>44717</v>
      </c>
      <c r="G189" s="10">
        <v>2311</v>
      </c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</row>
    <row r="190" spans="1:25" ht="12.75" customHeight="1" x14ac:dyDescent="0.2">
      <c r="A190" s="13" t="s">
        <v>2177</v>
      </c>
      <c r="B190" s="6" t="s">
        <v>169</v>
      </c>
      <c r="C190" s="7">
        <v>142695940</v>
      </c>
      <c r="D190" s="12">
        <v>5540246181016</v>
      </c>
      <c r="E190" s="12" t="str">
        <f>VLOOKUP(D190,'Catégorie des articles'!$A$2:$E$163,4,FALSE)</f>
        <v>VOLAILLE</v>
      </c>
      <c r="F190" s="22">
        <v>44717</v>
      </c>
      <c r="G190" s="8">
        <v>13364</v>
      </c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</row>
    <row r="191" spans="1:25" ht="12.75" customHeight="1" x14ac:dyDescent="0.2">
      <c r="A191" s="13" t="s">
        <v>485</v>
      </c>
      <c r="B191" s="6" t="s">
        <v>168</v>
      </c>
      <c r="C191" s="9">
        <v>142695948</v>
      </c>
      <c r="D191" s="14">
        <v>5540246176294</v>
      </c>
      <c r="E191" s="12" t="str">
        <f>VLOOKUP(D191,'Catégorie des articles'!$A$2:$E$163,4,FALSE)</f>
        <v>CREMERIE</v>
      </c>
      <c r="F191" s="23">
        <v>44700</v>
      </c>
      <c r="G191" s="10">
        <v>2970</v>
      </c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</row>
    <row r="192" spans="1:25" ht="12.75" customHeight="1" x14ac:dyDescent="0.2">
      <c r="A192" s="13" t="s">
        <v>486</v>
      </c>
      <c r="B192" s="6" t="s">
        <v>168</v>
      </c>
      <c r="C192" s="7">
        <v>142695948</v>
      </c>
      <c r="D192" s="12">
        <v>5540246176295</v>
      </c>
      <c r="E192" s="12" t="str">
        <f>VLOOKUP(D192,'Catégorie des articles'!$A$2:$E$163,4,FALSE)</f>
        <v>CREMERIE</v>
      </c>
      <c r="F192" s="22">
        <v>44700</v>
      </c>
      <c r="G192" s="8">
        <v>4455</v>
      </c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</row>
    <row r="193" spans="1:25" ht="12.75" customHeight="1" x14ac:dyDescent="0.2">
      <c r="A193" s="13" t="s">
        <v>487</v>
      </c>
      <c r="B193" s="6" t="s">
        <v>168</v>
      </c>
      <c r="C193" s="9">
        <v>142695949</v>
      </c>
      <c r="D193" s="14">
        <v>5540246174174</v>
      </c>
      <c r="E193" s="12" t="str">
        <f>VLOOKUP(D193,'Catégorie des articles'!$A$2:$E$163,4,FALSE)</f>
        <v>CREMERIE</v>
      </c>
      <c r="F193" s="23">
        <v>44700</v>
      </c>
      <c r="G193" s="10">
        <v>696</v>
      </c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</row>
    <row r="194" spans="1:25" ht="12.75" customHeight="1" x14ac:dyDescent="0.2">
      <c r="A194" s="13" t="s">
        <v>488</v>
      </c>
      <c r="B194" s="6" t="s">
        <v>168</v>
      </c>
      <c r="C194" s="7">
        <v>142695949</v>
      </c>
      <c r="D194" s="12">
        <v>5540246188175</v>
      </c>
      <c r="E194" s="12" t="str">
        <f>VLOOKUP(D194,'Catégorie des articles'!$A$2:$E$163,4,FALSE)</f>
        <v>CREMERIE</v>
      </c>
      <c r="F194" s="22">
        <v>44700</v>
      </c>
      <c r="G194" s="8">
        <v>232</v>
      </c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</row>
    <row r="195" spans="1:25" ht="12.75" customHeight="1" x14ac:dyDescent="0.2">
      <c r="A195" s="13" t="s">
        <v>2178</v>
      </c>
      <c r="B195" s="6" t="s">
        <v>169</v>
      </c>
      <c r="C195" s="7">
        <v>142695952</v>
      </c>
      <c r="D195" s="12">
        <v>5540246193878</v>
      </c>
      <c r="E195" s="12" t="str">
        <f>VLOOKUP(D195,'Catégorie des articles'!$A$2:$E$163,4,FALSE)</f>
        <v>VOLAILLE</v>
      </c>
      <c r="F195" s="22">
        <v>44716</v>
      </c>
      <c r="G195" s="8">
        <v>11136</v>
      </c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</row>
    <row r="196" spans="1:25" ht="12.75" customHeight="1" x14ac:dyDescent="0.2">
      <c r="A196" s="13" t="s">
        <v>489</v>
      </c>
      <c r="B196" s="6" t="s">
        <v>168</v>
      </c>
      <c r="C196" s="9">
        <v>142695956</v>
      </c>
      <c r="D196" s="14">
        <v>5540246175047</v>
      </c>
      <c r="E196" s="12" t="str">
        <f>VLOOKUP(D196,'Catégorie des articles'!$A$2:$E$163,4,FALSE)</f>
        <v>CREMERIE</v>
      </c>
      <c r="F196" s="23">
        <v>44704</v>
      </c>
      <c r="G196" s="10">
        <v>279</v>
      </c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</row>
    <row r="197" spans="1:25" ht="12.75" customHeight="1" x14ac:dyDescent="0.2">
      <c r="A197" s="13" t="s">
        <v>490</v>
      </c>
      <c r="B197" s="6" t="s">
        <v>168</v>
      </c>
      <c r="C197" s="7">
        <v>142695956</v>
      </c>
      <c r="D197" s="12">
        <v>5540246175049</v>
      </c>
      <c r="E197" s="12" t="str">
        <f>VLOOKUP(D197,'Catégorie des articles'!$A$2:$E$163,4,FALSE)</f>
        <v>CREMERIE</v>
      </c>
      <c r="F197" s="22">
        <v>44704</v>
      </c>
      <c r="G197" s="8">
        <v>557</v>
      </c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</row>
    <row r="198" spans="1:25" ht="12.75" customHeight="1" x14ac:dyDescent="0.2">
      <c r="A198" s="13" t="s">
        <v>491</v>
      </c>
      <c r="B198" s="6" t="s">
        <v>168</v>
      </c>
      <c r="C198" s="9">
        <v>142695956</v>
      </c>
      <c r="D198" s="14">
        <v>5540246175050</v>
      </c>
      <c r="E198" s="12" t="str">
        <f>VLOOKUP(D198,'Catégorie des articles'!$A$2:$E$163,4,FALSE)</f>
        <v>CREMERIE</v>
      </c>
      <c r="F198" s="23">
        <v>44704</v>
      </c>
      <c r="G198" s="10">
        <v>418</v>
      </c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</row>
    <row r="199" spans="1:25" ht="12.75" customHeight="1" x14ac:dyDescent="0.2">
      <c r="A199" s="13" t="s">
        <v>492</v>
      </c>
      <c r="B199" s="6" t="s">
        <v>168</v>
      </c>
      <c r="C199" s="7">
        <v>142695956</v>
      </c>
      <c r="D199" s="12">
        <v>5540246190743</v>
      </c>
      <c r="E199" s="12" t="str">
        <f>VLOOKUP(D199,'Catégorie des articles'!$A$2:$E$163,4,FALSE)</f>
        <v>CREMERIE</v>
      </c>
      <c r="F199" s="22">
        <v>44704</v>
      </c>
      <c r="G199" s="8">
        <v>279</v>
      </c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</row>
    <row r="200" spans="1:25" ht="12.75" customHeight="1" x14ac:dyDescent="0.2">
      <c r="A200" s="13" t="s">
        <v>2179</v>
      </c>
      <c r="B200" s="6" t="s">
        <v>169</v>
      </c>
      <c r="C200" s="9">
        <v>142695962</v>
      </c>
      <c r="D200" s="14">
        <v>5540246186010</v>
      </c>
      <c r="E200" s="12" t="str">
        <f>VLOOKUP(D200,'Catégorie des articles'!$A$2:$E$163,4,FALSE)</f>
        <v>EMBALLAGES</v>
      </c>
      <c r="F200" s="23">
        <v>44731</v>
      </c>
      <c r="G200" s="10">
        <v>84</v>
      </c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</row>
    <row r="201" spans="1:25" ht="12.75" customHeight="1" x14ac:dyDescent="0.2">
      <c r="A201" s="13" t="s">
        <v>2180</v>
      </c>
      <c r="B201" s="6" t="s">
        <v>169</v>
      </c>
      <c r="C201" s="7">
        <v>142695962</v>
      </c>
      <c r="D201" s="12">
        <v>5540246186011</v>
      </c>
      <c r="E201" s="12" t="str">
        <f>VLOOKUP(D201,'Catégorie des articles'!$A$2:$E$163,4,FALSE)</f>
        <v>EMBALLAGES</v>
      </c>
      <c r="F201" s="22">
        <v>44731</v>
      </c>
      <c r="G201" s="8">
        <v>3</v>
      </c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</row>
    <row r="202" spans="1:25" ht="12.75" customHeight="1" x14ac:dyDescent="0.2">
      <c r="A202" s="13" t="s">
        <v>2181</v>
      </c>
      <c r="B202" s="6" t="s">
        <v>169</v>
      </c>
      <c r="C202" s="9">
        <v>142695962</v>
      </c>
      <c r="D202" s="14">
        <v>5540246186017</v>
      </c>
      <c r="E202" s="12" t="str">
        <f>VLOOKUP(D202,'Catégorie des articles'!$A$2:$E$163,4,FALSE)</f>
        <v>EMBALLAGES</v>
      </c>
      <c r="F202" s="23">
        <v>44731</v>
      </c>
      <c r="G202" s="10">
        <v>63</v>
      </c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</row>
    <row r="203" spans="1:25" ht="12.75" customHeight="1" x14ac:dyDescent="0.2">
      <c r="A203" s="13" t="s">
        <v>493</v>
      </c>
      <c r="B203" s="6" t="s">
        <v>168</v>
      </c>
      <c r="C203" s="9">
        <v>142695970</v>
      </c>
      <c r="D203" s="14">
        <v>5540246186325</v>
      </c>
      <c r="E203" s="12" t="str">
        <f>VLOOKUP(D203,'Catégorie des articles'!$A$2:$E$163,4,FALSE)</f>
        <v>CREMERIE</v>
      </c>
      <c r="F203" s="23">
        <v>44702</v>
      </c>
      <c r="G203" s="10">
        <v>140</v>
      </c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</row>
    <row r="204" spans="1:25" ht="12.75" customHeight="1" x14ac:dyDescent="0.2">
      <c r="A204" s="13" t="s">
        <v>494</v>
      </c>
      <c r="B204" s="6" t="s">
        <v>168</v>
      </c>
      <c r="C204" s="7">
        <v>142695978</v>
      </c>
      <c r="D204" s="12">
        <v>5540246182684</v>
      </c>
      <c r="E204" s="12" t="str">
        <f>VLOOKUP(D204,'Catégorie des articles'!$A$2:$E$163,4,FALSE)</f>
        <v>BOULANGERIE</v>
      </c>
      <c r="F204" s="22">
        <v>44710</v>
      </c>
      <c r="G204" s="8">
        <v>174</v>
      </c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</row>
    <row r="205" spans="1:25" ht="12.75" customHeight="1" x14ac:dyDescent="0.2">
      <c r="A205" s="13" t="s">
        <v>495</v>
      </c>
      <c r="B205" s="6" t="s">
        <v>168</v>
      </c>
      <c r="C205" s="9">
        <v>142695978</v>
      </c>
      <c r="D205" s="14">
        <v>5540246183844</v>
      </c>
      <c r="E205" s="12" t="str">
        <f>VLOOKUP(D205,'Catégorie des articles'!$A$2:$E$163,4,FALSE)</f>
        <v>BOULANGERIE</v>
      </c>
      <c r="F205" s="23">
        <v>44710</v>
      </c>
      <c r="G205" s="10">
        <v>140</v>
      </c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</row>
    <row r="206" spans="1:25" ht="12.75" customHeight="1" x14ac:dyDescent="0.2">
      <c r="A206" s="13" t="s">
        <v>496</v>
      </c>
      <c r="B206" s="6" t="s">
        <v>168</v>
      </c>
      <c r="C206" s="7">
        <v>142695981</v>
      </c>
      <c r="D206" s="12">
        <v>5540246184036</v>
      </c>
      <c r="E206" s="12" t="str">
        <f>VLOOKUP(D206,'Catégorie des articles'!$A$2:$E$163,4,FALSE)</f>
        <v>BOULANGERIE</v>
      </c>
      <c r="F206" s="22">
        <v>44711</v>
      </c>
      <c r="G206" s="8">
        <v>130</v>
      </c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</row>
    <row r="207" spans="1:25" ht="12.75" customHeight="1" x14ac:dyDescent="0.2">
      <c r="A207" s="13" t="s">
        <v>497</v>
      </c>
      <c r="B207" s="6" t="s">
        <v>168</v>
      </c>
      <c r="C207" s="9">
        <v>142695981</v>
      </c>
      <c r="D207" s="14">
        <v>5540246191596</v>
      </c>
      <c r="E207" s="12" t="str">
        <f>VLOOKUP(D207,'Catégorie des articles'!$A$2:$E$163,4,FALSE)</f>
        <v>BOULANGERIE</v>
      </c>
      <c r="F207" s="23">
        <v>44711</v>
      </c>
      <c r="G207" s="10">
        <v>223</v>
      </c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</row>
    <row r="208" spans="1:25" ht="12.75" customHeight="1" x14ac:dyDescent="0.2">
      <c r="A208" s="13" t="s">
        <v>498</v>
      </c>
      <c r="B208" s="6" t="s">
        <v>168</v>
      </c>
      <c r="C208" s="7">
        <v>142695981</v>
      </c>
      <c r="D208" s="12">
        <v>5540246193505</v>
      </c>
      <c r="E208" s="12" t="str">
        <f>VLOOKUP(D208,'Catégorie des articles'!$A$2:$E$163,4,FALSE)</f>
        <v>BOULANGERIE</v>
      </c>
      <c r="F208" s="22">
        <v>44711</v>
      </c>
      <c r="G208" s="8">
        <v>29696</v>
      </c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</row>
    <row r="209" spans="1:25" ht="12.75" customHeight="1" x14ac:dyDescent="0.2">
      <c r="A209" s="13" t="s">
        <v>2182</v>
      </c>
      <c r="B209" s="6" t="s">
        <v>171</v>
      </c>
      <c r="C209" s="7">
        <v>142706009</v>
      </c>
      <c r="D209" s="12">
        <v>5540246187998</v>
      </c>
      <c r="E209" s="12" t="str">
        <f>VLOOKUP(D209,'Catégorie des articles'!$A$2:$E$163,4,FALSE)</f>
        <v>EMBALLAGES</v>
      </c>
      <c r="F209" s="22">
        <v>44786</v>
      </c>
      <c r="G209" s="8">
        <v>1392</v>
      </c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</row>
    <row r="210" spans="1:25" ht="12.75" customHeight="1" x14ac:dyDescent="0.2">
      <c r="A210" s="13" t="s">
        <v>2183</v>
      </c>
      <c r="B210" s="6" t="s">
        <v>169</v>
      </c>
      <c r="C210" s="9">
        <v>142706012</v>
      </c>
      <c r="D210" s="14">
        <v>5540246187995</v>
      </c>
      <c r="E210" s="12" t="str">
        <f>VLOOKUP(D210,'Catégorie des articles'!$A$2:$E$163,4,FALSE)</f>
        <v>EMBALLAGES</v>
      </c>
      <c r="F210" s="23">
        <v>44730</v>
      </c>
      <c r="G210" s="10">
        <v>928</v>
      </c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</row>
    <row r="211" spans="1:25" ht="12.75" customHeight="1" x14ac:dyDescent="0.2">
      <c r="A211" s="13" t="s">
        <v>499</v>
      </c>
      <c r="B211" s="6" t="s">
        <v>168</v>
      </c>
      <c r="C211" s="9">
        <v>142706018</v>
      </c>
      <c r="D211" s="14">
        <v>5540246176294</v>
      </c>
      <c r="E211" s="12" t="str">
        <f>VLOOKUP(D211,'Catégorie des articles'!$A$2:$E$163,4,FALSE)</f>
        <v>CREMERIE</v>
      </c>
      <c r="F211" s="23">
        <v>44702</v>
      </c>
      <c r="G211" s="10">
        <v>2228</v>
      </c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</row>
    <row r="212" spans="1:25" ht="12.75" customHeight="1" x14ac:dyDescent="0.2">
      <c r="A212" s="13" t="s">
        <v>500</v>
      </c>
      <c r="B212" s="6" t="s">
        <v>168</v>
      </c>
      <c r="C212" s="7">
        <v>142706018</v>
      </c>
      <c r="D212" s="12">
        <v>5540246176295</v>
      </c>
      <c r="E212" s="12" t="str">
        <f>VLOOKUP(D212,'Catégorie des articles'!$A$2:$E$163,4,FALSE)</f>
        <v>CREMERIE</v>
      </c>
      <c r="F212" s="22">
        <v>44702</v>
      </c>
      <c r="G212" s="8">
        <v>7424</v>
      </c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</row>
    <row r="213" spans="1:25" ht="12.75" customHeight="1" x14ac:dyDescent="0.2">
      <c r="A213" s="13" t="s">
        <v>501</v>
      </c>
      <c r="B213" s="6" t="s">
        <v>168</v>
      </c>
      <c r="C213" s="9">
        <v>142706018</v>
      </c>
      <c r="D213" s="14">
        <v>5540246187987</v>
      </c>
      <c r="E213" s="12" t="str">
        <f>VLOOKUP(D213,'Catégorie des articles'!$A$2:$E$163,4,FALSE)</f>
        <v>CREMERIE</v>
      </c>
      <c r="F213" s="23">
        <v>44702</v>
      </c>
      <c r="G213" s="10">
        <v>2228</v>
      </c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</row>
    <row r="214" spans="1:25" ht="12.75" customHeight="1" x14ac:dyDescent="0.2">
      <c r="A214" s="13" t="s">
        <v>502</v>
      </c>
      <c r="B214" s="6" t="s">
        <v>168</v>
      </c>
      <c r="C214" s="7">
        <v>142706018</v>
      </c>
      <c r="D214" s="12">
        <v>5540246188200</v>
      </c>
      <c r="E214" s="12" t="str">
        <f>VLOOKUP(D214,'Catégorie des articles'!$A$2:$E$163,4,FALSE)</f>
        <v>CREMERIE</v>
      </c>
      <c r="F214" s="22">
        <v>44702</v>
      </c>
      <c r="G214" s="8">
        <v>1485</v>
      </c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</row>
    <row r="215" spans="1:25" ht="12.75" customHeight="1" x14ac:dyDescent="0.2">
      <c r="A215" s="13" t="s">
        <v>503</v>
      </c>
      <c r="B215" s="6" t="s">
        <v>168</v>
      </c>
      <c r="C215" s="9">
        <v>142706019</v>
      </c>
      <c r="D215" s="14">
        <v>5540246172669</v>
      </c>
      <c r="E215" s="12" t="str">
        <f>VLOOKUP(D215,'Catégorie des articles'!$A$2:$E$163,4,FALSE)</f>
        <v>CREMERIE</v>
      </c>
      <c r="F215" s="23">
        <v>44702</v>
      </c>
      <c r="G215" s="10">
        <v>209</v>
      </c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</row>
    <row r="216" spans="1:25" ht="12.75" customHeight="1" x14ac:dyDescent="0.2">
      <c r="A216" s="13" t="s">
        <v>504</v>
      </c>
      <c r="B216" s="6" t="s">
        <v>168</v>
      </c>
      <c r="C216" s="7">
        <v>142706019</v>
      </c>
      <c r="D216" s="12">
        <v>5540246174174</v>
      </c>
      <c r="E216" s="12" t="str">
        <f>VLOOKUP(D216,'Catégorie des articles'!$A$2:$E$163,4,FALSE)</f>
        <v>CREMERIE</v>
      </c>
      <c r="F216" s="22">
        <v>44702</v>
      </c>
      <c r="G216" s="8">
        <v>464</v>
      </c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</row>
    <row r="217" spans="1:25" ht="12.75" customHeight="1" x14ac:dyDescent="0.2">
      <c r="A217" s="13" t="s">
        <v>505</v>
      </c>
      <c r="B217" s="6" t="s">
        <v>168</v>
      </c>
      <c r="C217" s="9">
        <v>142706024</v>
      </c>
      <c r="D217" s="14">
        <v>5540246175049</v>
      </c>
      <c r="E217" s="12" t="str">
        <f>VLOOKUP(D217,'Catégorie des articles'!$A$2:$E$163,4,FALSE)</f>
        <v>CREMERIE</v>
      </c>
      <c r="F217" s="23">
        <v>44709</v>
      </c>
      <c r="G217" s="10">
        <v>557</v>
      </c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</row>
    <row r="218" spans="1:25" ht="12.75" customHeight="1" x14ac:dyDescent="0.2">
      <c r="A218" s="13" t="s">
        <v>506</v>
      </c>
      <c r="B218" s="6" t="s">
        <v>168</v>
      </c>
      <c r="C218" s="7">
        <v>142706024</v>
      </c>
      <c r="D218" s="12">
        <v>5540246175050</v>
      </c>
      <c r="E218" s="12" t="str">
        <f>VLOOKUP(D218,'Catégorie des articles'!$A$2:$E$163,4,FALSE)</f>
        <v>CREMERIE</v>
      </c>
      <c r="F218" s="22">
        <v>44709</v>
      </c>
      <c r="G218" s="8">
        <v>557</v>
      </c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</row>
    <row r="219" spans="1:25" ht="12.75" customHeight="1" x14ac:dyDescent="0.2">
      <c r="A219" s="13" t="s">
        <v>507</v>
      </c>
      <c r="B219" s="6" t="s">
        <v>168</v>
      </c>
      <c r="C219" s="9">
        <v>142706024</v>
      </c>
      <c r="D219" s="14">
        <v>5540246190743</v>
      </c>
      <c r="E219" s="12" t="str">
        <f>VLOOKUP(D219,'Catégorie des articles'!$A$2:$E$163,4,FALSE)</f>
        <v>CREMERIE</v>
      </c>
      <c r="F219" s="23">
        <v>44709</v>
      </c>
      <c r="G219" s="10">
        <v>557</v>
      </c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</row>
    <row r="220" spans="1:25" ht="12.75" customHeight="1" x14ac:dyDescent="0.2">
      <c r="A220" s="13" t="s">
        <v>508</v>
      </c>
      <c r="B220" s="6" t="s">
        <v>168</v>
      </c>
      <c r="C220" s="7">
        <v>142706040</v>
      </c>
      <c r="D220" s="12">
        <v>5540246192518</v>
      </c>
      <c r="E220" s="12" t="str">
        <f>VLOOKUP(D220,'Catégorie des articles'!$A$2:$E$163,4,FALSE)</f>
        <v>MIX LEGUMES</v>
      </c>
      <c r="F220" s="22">
        <v>44704</v>
      </c>
      <c r="G220" s="8">
        <v>20463</v>
      </c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</row>
    <row r="221" spans="1:25" ht="12.75" customHeight="1" x14ac:dyDescent="0.2">
      <c r="A221" s="13" t="s">
        <v>509</v>
      </c>
      <c r="B221" s="6" t="s">
        <v>168</v>
      </c>
      <c r="C221" s="7">
        <v>142706041</v>
      </c>
      <c r="D221" s="12">
        <v>5540246176699</v>
      </c>
      <c r="E221" s="12" t="str">
        <f>VLOOKUP(D221,'Catégorie des articles'!$A$2:$E$163,4,FALSE)</f>
        <v>CREMERIE</v>
      </c>
      <c r="F221" s="22">
        <v>44702</v>
      </c>
      <c r="G221" s="8">
        <v>4176</v>
      </c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</row>
    <row r="222" spans="1:25" ht="12.75" customHeight="1" x14ac:dyDescent="0.2">
      <c r="A222" s="13" t="s">
        <v>510</v>
      </c>
      <c r="B222" s="6" t="s">
        <v>168</v>
      </c>
      <c r="C222" s="9">
        <v>142706048</v>
      </c>
      <c r="D222" s="14">
        <v>5540246190097</v>
      </c>
      <c r="E222" s="12" t="str">
        <f>VLOOKUP(D222,'Catégorie des articles'!$A$2:$E$163,4,FALSE)</f>
        <v>VOLAILLE</v>
      </c>
      <c r="F222" s="23">
        <v>44710</v>
      </c>
      <c r="G222" s="10">
        <v>2909</v>
      </c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</row>
    <row r="223" spans="1:25" ht="12.75" customHeight="1" x14ac:dyDescent="0.2">
      <c r="A223" s="13" t="s">
        <v>511</v>
      </c>
      <c r="B223" s="6" t="s">
        <v>168</v>
      </c>
      <c r="C223" s="9">
        <v>142706053</v>
      </c>
      <c r="D223" s="14">
        <v>5540246176295</v>
      </c>
      <c r="E223" s="12" t="str">
        <f>VLOOKUP(D223,'Catégorie des articles'!$A$2:$E$163,4,FALSE)</f>
        <v>CREMERIE</v>
      </c>
      <c r="F223" s="23">
        <v>44703</v>
      </c>
      <c r="G223" s="10">
        <v>4455</v>
      </c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</row>
    <row r="224" spans="1:25" ht="12.75" customHeight="1" x14ac:dyDescent="0.2">
      <c r="A224" s="13" t="s">
        <v>512</v>
      </c>
      <c r="B224" s="6" t="s">
        <v>168</v>
      </c>
      <c r="C224" s="9">
        <v>142706056</v>
      </c>
      <c r="D224" s="14">
        <v>5540246183589</v>
      </c>
      <c r="E224" s="12" t="str">
        <f>VLOOKUP(D224,'Catégorie des articles'!$A$2:$E$163,4,FALSE)</f>
        <v>MIX LEGUMES</v>
      </c>
      <c r="F224" s="23">
        <v>44711</v>
      </c>
      <c r="G224" s="10">
        <v>1300</v>
      </c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</row>
    <row r="225" spans="1:25" ht="12.75" customHeight="1" x14ac:dyDescent="0.2">
      <c r="A225" s="13" t="s">
        <v>513</v>
      </c>
      <c r="B225" s="6" t="s">
        <v>168</v>
      </c>
      <c r="C225" s="7">
        <v>142706056</v>
      </c>
      <c r="D225" s="12">
        <v>5540246186351</v>
      </c>
      <c r="E225" s="12" t="str">
        <f>VLOOKUP(D225,'Catégorie des articles'!$A$2:$E$163,4,FALSE)</f>
        <v>MIX LEGUMES</v>
      </c>
      <c r="F225" s="22">
        <v>44711</v>
      </c>
      <c r="G225" s="8">
        <v>564</v>
      </c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</row>
    <row r="226" spans="1:25" ht="12.75" customHeight="1" x14ac:dyDescent="0.2">
      <c r="A226" s="13" t="s">
        <v>514</v>
      </c>
      <c r="B226" s="6" t="s">
        <v>168</v>
      </c>
      <c r="C226" s="9">
        <v>142706056</v>
      </c>
      <c r="D226" s="14">
        <v>5540246186352</v>
      </c>
      <c r="E226" s="12" t="str">
        <f>VLOOKUP(D226,'Catégorie des articles'!$A$2:$E$163,4,FALSE)</f>
        <v>MIX LEGUMES</v>
      </c>
      <c r="F226" s="23">
        <v>44711</v>
      </c>
      <c r="G226" s="10">
        <v>2819</v>
      </c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</row>
    <row r="227" spans="1:25" ht="12.75" customHeight="1" x14ac:dyDescent="0.2">
      <c r="A227" s="13" t="s">
        <v>515</v>
      </c>
      <c r="B227" s="6" t="s">
        <v>168</v>
      </c>
      <c r="C227" s="9">
        <v>142706058</v>
      </c>
      <c r="D227" s="14">
        <v>5540246171759</v>
      </c>
      <c r="E227" s="12" t="str">
        <f>VLOOKUP(D227,'Catégorie des articles'!$A$2:$E$163,4,FALSE)</f>
        <v>MIX LEGUMES</v>
      </c>
      <c r="F227" s="23">
        <v>44708</v>
      </c>
      <c r="G227" s="10">
        <v>5012</v>
      </c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</row>
    <row r="228" spans="1:25" ht="12.75" customHeight="1" x14ac:dyDescent="0.2">
      <c r="A228" s="13" t="s">
        <v>516</v>
      </c>
      <c r="B228" s="6" t="s">
        <v>168</v>
      </c>
      <c r="C228" s="7">
        <v>142706058</v>
      </c>
      <c r="D228" s="12">
        <v>5540246177132</v>
      </c>
      <c r="E228" s="12" t="str">
        <f>VLOOKUP(D228,'Catégorie des articles'!$A$2:$E$163,4,FALSE)</f>
        <v>MIX LEGUMES</v>
      </c>
      <c r="F228" s="22">
        <v>44708</v>
      </c>
      <c r="G228" s="8">
        <v>7424</v>
      </c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</row>
    <row r="229" spans="1:25" ht="12.75" customHeight="1" x14ac:dyDescent="0.2">
      <c r="A229" s="13" t="s">
        <v>517</v>
      </c>
      <c r="B229" s="6" t="s">
        <v>168</v>
      </c>
      <c r="C229" s="9">
        <v>142706058</v>
      </c>
      <c r="D229" s="14">
        <v>5540246177133</v>
      </c>
      <c r="E229" s="12" t="str">
        <f>VLOOKUP(D229,'Catégorie des articles'!$A$2:$E$163,4,FALSE)</f>
        <v>MIX LEGUMES</v>
      </c>
      <c r="F229" s="23">
        <v>44708</v>
      </c>
      <c r="G229" s="10">
        <v>8445</v>
      </c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</row>
    <row r="230" spans="1:25" ht="12.75" customHeight="1" x14ac:dyDescent="0.2">
      <c r="A230" s="13" t="s">
        <v>518</v>
      </c>
      <c r="B230" s="6" t="s">
        <v>168</v>
      </c>
      <c r="C230" s="7">
        <v>142706060</v>
      </c>
      <c r="D230" s="12">
        <v>5540246188583</v>
      </c>
      <c r="E230" s="12" t="str">
        <f>VLOOKUP(D230,'Catégorie des articles'!$A$2:$E$163,4,FALSE)</f>
        <v>BOULANGERIE</v>
      </c>
      <c r="F230" s="22">
        <v>44707</v>
      </c>
      <c r="G230" s="8">
        <v>2784</v>
      </c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</row>
    <row r="231" spans="1:25" ht="12.75" customHeight="1" x14ac:dyDescent="0.2">
      <c r="A231" s="13" t="s">
        <v>519</v>
      </c>
      <c r="B231" s="6" t="s">
        <v>168</v>
      </c>
      <c r="C231" s="7">
        <v>142706067</v>
      </c>
      <c r="D231" s="12">
        <v>5540246171933</v>
      </c>
      <c r="E231" s="12" t="str">
        <f>VLOOKUP(D231,'Catégorie des articles'!$A$2:$E$163,4,FALSE)</f>
        <v>CREMERIE</v>
      </c>
      <c r="F231" s="22">
        <v>44704</v>
      </c>
      <c r="G231" s="8">
        <v>557</v>
      </c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</row>
    <row r="232" spans="1:25" ht="12.75" customHeight="1" x14ac:dyDescent="0.2">
      <c r="A232" s="13" t="s">
        <v>520</v>
      </c>
      <c r="B232" s="6" t="s">
        <v>168</v>
      </c>
      <c r="C232" s="9">
        <v>142706067</v>
      </c>
      <c r="D232" s="14">
        <v>5540246176294</v>
      </c>
      <c r="E232" s="12" t="str">
        <f>VLOOKUP(D232,'Catégorie des articles'!$A$2:$E$163,4,FALSE)</f>
        <v>CREMERIE</v>
      </c>
      <c r="F232" s="23">
        <v>44704</v>
      </c>
      <c r="G232" s="10">
        <v>3712</v>
      </c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</row>
    <row r="233" spans="1:25" ht="12.75" customHeight="1" x14ac:dyDescent="0.2">
      <c r="A233" s="13" t="s">
        <v>521</v>
      </c>
      <c r="B233" s="6" t="s">
        <v>168</v>
      </c>
      <c r="C233" s="7">
        <v>142706067</v>
      </c>
      <c r="D233" s="12">
        <v>5540246176295</v>
      </c>
      <c r="E233" s="12" t="str">
        <f>VLOOKUP(D233,'Catégorie des articles'!$A$2:$E$163,4,FALSE)</f>
        <v>CREMERIE</v>
      </c>
      <c r="F233" s="22">
        <v>44704</v>
      </c>
      <c r="G233" s="8">
        <v>7424</v>
      </c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</row>
    <row r="234" spans="1:25" ht="12.75" customHeight="1" x14ac:dyDescent="0.2">
      <c r="A234" s="13" t="s">
        <v>522</v>
      </c>
      <c r="B234" s="6" t="s">
        <v>168</v>
      </c>
      <c r="C234" s="9">
        <v>142706067</v>
      </c>
      <c r="D234" s="14">
        <v>5540246187987</v>
      </c>
      <c r="E234" s="12" t="str">
        <f>VLOOKUP(D234,'Catégorie des articles'!$A$2:$E$163,4,FALSE)</f>
        <v>CREMERIE</v>
      </c>
      <c r="F234" s="23">
        <v>44704</v>
      </c>
      <c r="G234" s="10">
        <v>4455</v>
      </c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</row>
    <row r="235" spans="1:25" ht="12.75" customHeight="1" x14ac:dyDescent="0.2">
      <c r="A235" s="13" t="s">
        <v>523</v>
      </c>
      <c r="B235" s="6" t="s">
        <v>168</v>
      </c>
      <c r="C235" s="7">
        <v>142706067</v>
      </c>
      <c r="D235" s="12">
        <v>5540246188200</v>
      </c>
      <c r="E235" s="12" t="str">
        <f>VLOOKUP(D235,'Catégorie des articles'!$A$2:$E$163,4,FALSE)</f>
        <v>CREMERIE</v>
      </c>
      <c r="F235" s="22">
        <v>44704</v>
      </c>
      <c r="G235" s="8">
        <v>743</v>
      </c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</row>
    <row r="236" spans="1:25" ht="12.75" customHeight="1" x14ac:dyDescent="0.2">
      <c r="A236" s="13" t="s">
        <v>524</v>
      </c>
      <c r="B236" s="6" t="s">
        <v>168</v>
      </c>
      <c r="C236" s="7">
        <v>142706068</v>
      </c>
      <c r="D236" s="12">
        <v>5540246172669</v>
      </c>
      <c r="E236" s="12" t="str">
        <f>VLOOKUP(D236,'Catégorie des articles'!$A$2:$E$163,4,FALSE)</f>
        <v>CREMERIE</v>
      </c>
      <c r="F236" s="22">
        <v>44704</v>
      </c>
      <c r="G236" s="8">
        <v>279</v>
      </c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</row>
    <row r="237" spans="1:25" ht="12.75" customHeight="1" x14ac:dyDescent="0.2">
      <c r="A237" s="13" t="s">
        <v>525</v>
      </c>
      <c r="B237" s="6" t="s">
        <v>168</v>
      </c>
      <c r="C237" s="9">
        <v>142706068</v>
      </c>
      <c r="D237" s="14">
        <v>5540246172978</v>
      </c>
      <c r="E237" s="12" t="str">
        <f>VLOOKUP(D237,'Catégorie des articles'!$A$2:$E$163,4,FALSE)</f>
        <v>CREMERIE</v>
      </c>
      <c r="F237" s="23">
        <v>44704</v>
      </c>
      <c r="G237" s="10">
        <v>1253</v>
      </c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</row>
    <row r="238" spans="1:25" ht="12.75" customHeight="1" x14ac:dyDescent="0.2">
      <c r="A238" s="13" t="s">
        <v>526</v>
      </c>
      <c r="B238" s="6" t="s">
        <v>168</v>
      </c>
      <c r="C238" s="9">
        <v>142706068</v>
      </c>
      <c r="D238" s="14">
        <v>5540246174174</v>
      </c>
      <c r="E238" s="12" t="str">
        <f>VLOOKUP(D238,'Catégorie des articles'!$A$2:$E$163,4,FALSE)</f>
        <v>CREMERIE</v>
      </c>
      <c r="F238" s="23">
        <v>44704</v>
      </c>
      <c r="G238" s="10">
        <v>464</v>
      </c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</row>
    <row r="239" spans="1:25" ht="12.75" customHeight="1" x14ac:dyDescent="0.2">
      <c r="A239" s="13" t="s">
        <v>527</v>
      </c>
      <c r="B239" s="6" t="s">
        <v>168</v>
      </c>
      <c r="C239" s="7">
        <v>142706068</v>
      </c>
      <c r="D239" s="12">
        <v>5540246176699</v>
      </c>
      <c r="E239" s="12" t="str">
        <f>VLOOKUP(D239,'Catégorie des articles'!$A$2:$E$163,4,FALSE)</f>
        <v>CREMERIE</v>
      </c>
      <c r="F239" s="22">
        <v>44704</v>
      </c>
      <c r="G239" s="8">
        <v>2088</v>
      </c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</row>
    <row r="240" spans="1:25" ht="12.75" customHeight="1" x14ac:dyDescent="0.2">
      <c r="A240" s="13" t="s">
        <v>528</v>
      </c>
      <c r="B240" s="6" t="s">
        <v>168</v>
      </c>
      <c r="C240" s="7">
        <v>142706093</v>
      </c>
      <c r="D240" s="12">
        <v>5540246172978</v>
      </c>
      <c r="E240" s="12" t="str">
        <f>VLOOKUP(D240,'Catégorie des articles'!$A$2:$E$163,4,FALSE)</f>
        <v>CREMERIE</v>
      </c>
      <c r="F240" s="22">
        <v>44707</v>
      </c>
      <c r="G240" s="8">
        <v>418</v>
      </c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</row>
    <row r="241" spans="1:25" ht="12.75" customHeight="1" x14ac:dyDescent="0.2">
      <c r="A241" s="13" t="s">
        <v>529</v>
      </c>
      <c r="B241" s="6" t="s">
        <v>168</v>
      </c>
      <c r="C241" s="9">
        <v>142706093</v>
      </c>
      <c r="D241" s="14">
        <v>5540246174174</v>
      </c>
      <c r="E241" s="12" t="str">
        <f>VLOOKUP(D241,'Catégorie des articles'!$A$2:$E$163,4,FALSE)</f>
        <v>CREMERIE</v>
      </c>
      <c r="F241" s="23">
        <v>44707</v>
      </c>
      <c r="G241" s="10">
        <v>232</v>
      </c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</row>
    <row r="242" spans="1:25" ht="12.75" customHeight="1" x14ac:dyDescent="0.2">
      <c r="A242" s="13" t="s">
        <v>530</v>
      </c>
      <c r="B242" s="6" t="s">
        <v>168</v>
      </c>
      <c r="C242" s="7">
        <v>142706094</v>
      </c>
      <c r="D242" s="12">
        <v>5540246171933</v>
      </c>
      <c r="E242" s="12" t="str">
        <f>VLOOKUP(D242,'Catégorie des articles'!$A$2:$E$163,4,FALSE)</f>
        <v>CREMERIE</v>
      </c>
      <c r="F242" s="22">
        <v>44707</v>
      </c>
      <c r="G242" s="8">
        <v>557</v>
      </c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</row>
    <row r="243" spans="1:25" ht="12.75" customHeight="1" x14ac:dyDescent="0.2">
      <c r="A243" s="13" t="s">
        <v>531</v>
      </c>
      <c r="B243" s="6" t="s">
        <v>168</v>
      </c>
      <c r="C243" s="7">
        <v>142706094</v>
      </c>
      <c r="D243" s="12">
        <v>5540246187987</v>
      </c>
      <c r="E243" s="12" t="str">
        <f>VLOOKUP(D243,'Catégorie des articles'!$A$2:$E$163,4,FALSE)</f>
        <v>CREMERIE</v>
      </c>
      <c r="F243" s="22">
        <v>44707</v>
      </c>
      <c r="G243" s="8">
        <v>2228</v>
      </c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</row>
    <row r="244" spans="1:25" ht="12.75" customHeight="1" x14ac:dyDescent="0.2">
      <c r="A244" s="13" t="s">
        <v>532</v>
      </c>
      <c r="B244" s="6" t="s">
        <v>168</v>
      </c>
      <c r="C244" s="9">
        <v>142706101</v>
      </c>
      <c r="D244" s="14">
        <v>5540246193999</v>
      </c>
      <c r="E244" s="12" t="str">
        <f>VLOOKUP(D244,'Catégorie des articles'!$A$2:$E$163,4,FALSE)</f>
        <v>MIX LEGUMES</v>
      </c>
      <c r="F244" s="23">
        <v>44708</v>
      </c>
      <c r="G244" s="10">
        <v>23490</v>
      </c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</row>
    <row r="245" spans="1:25" ht="12.75" customHeight="1" x14ac:dyDescent="0.2">
      <c r="A245" s="13" t="s">
        <v>533</v>
      </c>
      <c r="B245" s="6" t="s">
        <v>168</v>
      </c>
      <c r="C245" s="7">
        <v>142706106</v>
      </c>
      <c r="D245" s="12">
        <v>5540246183130</v>
      </c>
      <c r="E245" s="12" t="str">
        <f>VLOOKUP(D245,'Catégorie des articles'!$A$2:$E$163,4,FALSE)</f>
        <v>MIX LEGUMES</v>
      </c>
      <c r="F245" s="22">
        <v>44710</v>
      </c>
      <c r="G245" s="8">
        <v>1128</v>
      </c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</row>
    <row r="246" spans="1:25" ht="12.75" customHeight="1" x14ac:dyDescent="0.2">
      <c r="A246" s="13" t="s">
        <v>534</v>
      </c>
      <c r="B246" s="6" t="s">
        <v>168</v>
      </c>
      <c r="C246" s="9">
        <v>142706106</v>
      </c>
      <c r="D246" s="14">
        <v>5540246183455</v>
      </c>
      <c r="E246" s="12" t="str">
        <f>VLOOKUP(D246,'Catégorie des articles'!$A$2:$E$163,4,FALSE)</f>
        <v>MIX LEGUMES</v>
      </c>
      <c r="F246" s="23">
        <v>44710</v>
      </c>
      <c r="G246" s="10">
        <v>1044</v>
      </c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</row>
    <row r="247" spans="1:25" ht="12.75" customHeight="1" x14ac:dyDescent="0.2">
      <c r="A247" s="13" t="s">
        <v>535</v>
      </c>
      <c r="B247" s="6" t="s">
        <v>168</v>
      </c>
      <c r="C247" s="9">
        <v>142706111</v>
      </c>
      <c r="D247" s="14">
        <v>5540246171759</v>
      </c>
      <c r="E247" s="12" t="str">
        <f>VLOOKUP(D247,'Catégorie des articles'!$A$2:$E$163,4,FALSE)</f>
        <v>MIX LEGUMES</v>
      </c>
      <c r="F247" s="23">
        <v>44711</v>
      </c>
      <c r="G247" s="10">
        <v>2506</v>
      </c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</row>
    <row r="248" spans="1:25" ht="12.75" customHeight="1" x14ac:dyDescent="0.2">
      <c r="A248" s="13" t="s">
        <v>536</v>
      </c>
      <c r="B248" s="6" t="s">
        <v>168</v>
      </c>
      <c r="C248" s="7">
        <v>142706111</v>
      </c>
      <c r="D248" s="12">
        <v>5540246177132</v>
      </c>
      <c r="E248" s="12" t="str">
        <f>VLOOKUP(D248,'Catégorie des articles'!$A$2:$E$163,4,FALSE)</f>
        <v>MIX LEGUMES</v>
      </c>
      <c r="F248" s="22">
        <v>44711</v>
      </c>
      <c r="G248" s="8">
        <v>6496</v>
      </c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</row>
    <row r="249" spans="1:25" ht="12.75" customHeight="1" x14ac:dyDescent="0.2">
      <c r="A249" s="13" t="s">
        <v>537</v>
      </c>
      <c r="B249" s="6" t="s">
        <v>168</v>
      </c>
      <c r="C249" s="9">
        <v>142706111</v>
      </c>
      <c r="D249" s="14">
        <v>5540246183562</v>
      </c>
      <c r="E249" s="12" t="str">
        <f>VLOOKUP(D249,'Catégorie des articles'!$A$2:$E$163,4,FALSE)</f>
        <v>MIX LEGUMES</v>
      </c>
      <c r="F249" s="23">
        <v>44711</v>
      </c>
      <c r="G249" s="10">
        <v>2088</v>
      </c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</row>
    <row r="250" spans="1:25" ht="12.75" customHeight="1" x14ac:dyDescent="0.2">
      <c r="A250" s="13" t="s">
        <v>2184</v>
      </c>
      <c r="B250" s="6" t="s">
        <v>169</v>
      </c>
      <c r="C250" s="7">
        <v>142716113</v>
      </c>
      <c r="D250" s="12">
        <v>5540246190097</v>
      </c>
      <c r="E250" s="12" t="str">
        <f>VLOOKUP(D250,'Catégorie des articles'!$A$2:$E$163,4,FALSE)</f>
        <v>VOLAILLE</v>
      </c>
      <c r="F250" s="22">
        <v>44725</v>
      </c>
      <c r="G250" s="8">
        <v>5769</v>
      </c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</row>
    <row r="251" spans="1:25" ht="12.75" customHeight="1" x14ac:dyDescent="0.2">
      <c r="A251" s="13" t="s">
        <v>538</v>
      </c>
      <c r="B251" s="6" t="s">
        <v>168</v>
      </c>
      <c r="C251" s="7">
        <v>142716118</v>
      </c>
      <c r="D251" s="12">
        <v>5540246172669</v>
      </c>
      <c r="E251" s="12" t="str">
        <f>VLOOKUP(D251,'Catégorie des articles'!$A$2:$E$163,4,FALSE)</f>
        <v>CREMERIE</v>
      </c>
      <c r="F251" s="22">
        <v>44708</v>
      </c>
      <c r="G251" s="8">
        <v>557</v>
      </c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</row>
    <row r="252" spans="1:25" ht="12.75" customHeight="1" x14ac:dyDescent="0.2">
      <c r="A252" s="13" t="s">
        <v>539</v>
      </c>
      <c r="B252" s="6" t="s">
        <v>168</v>
      </c>
      <c r="C252" s="9">
        <v>142716118</v>
      </c>
      <c r="D252" s="14">
        <v>5540246188175</v>
      </c>
      <c r="E252" s="12" t="str">
        <f>VLOOKUP(D252,'Catégorie des articles'!$A$2:$E$163,4,FALSE)</f>
        <v>CREMERIE</v>
      </c>
      <c r="F252" s="23">
        <v>44708</v>
      </c>
      <c r="G252" s="10">
        <v>232</v>
      </c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</row>
    <row r="253" spans="1:25" ht="12.75" customHeight="1" x14ac:dyDescent="0.2">
      <c r="A253" s="13" t="s">
        <v>540</v>
      </c>
      <c r="B253" s="6" t="s">
        <v>168</v>
      </c>
      <c r="C253" s="9">
        <v>142716119</v>
      </c>
      <c r="D253" s="14">
        <v>5540246188200</v>
      </c>
      <c r="E253" s="12" t="str">
        <f>VLOOKUP(D253,'Catégorie des articles'!$A$2:$E$163,4,FALSE)</f>
        <v>CREMERIE</v>
      </c>
      <c r="F253" s="23">
        <v>44708</v>
      </c>
      <c r="G253" s="10">
        <v>743</v>
      </c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</row>
    <row r="254" spans="1:25" ht="12.75" customHeight="1" x14ac:dyDescent="0.2">
      <c r="A254" s="13" t="s">
        <v>541</v>
      </c>
      <c r="B254" s="6" t="s">
        <v>168</v>
      </c>
      <c r="C254" s="9">
        <v>142716122</v>
      </c>
      <c r="D254" s="14">
        <v>5540246185429</v>
      </c>
      <c r="E254" s="12" t="str">
        <f>VLOOKUP(D254,'Catégorie des articles'!$A$2:$E$163,4,FALSE)</f>
        <v>CREMERIE</v>
      </c>
      <c r="F254" s="23">
        <v>44708</v>
      </c>
      <c r="G254" s="10">
        <v>140</v>
      </c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</row>
    <row r="255" spans="1:25" ht="12.75" customHeight="1" x14ac:dyDescent="0.2">
      <c r="A255" s="13" t="s">
        <v>542</v>
      </c>
      <c r="B255" s="6" t="s">
        <v>168</v>
      </c>
      <c r="C255" s="7">
        <v>142716122</v>
      </c>
      <c r="D255" s="12">
        <v>5540246186325</v>
      </c>
      <c r="E255" s="12" t="str">
        <f>VLOOKUP(D255,'Catégorie des articles'!$A$2:$E$163,4,FALSE)</f>
        <v>CREMERIE</v>
      </c>
      <c r="F255" s="22">
        <v>44708</v>
      </c>
      <c r="G255" s="8">
        <v>279</v>
      </c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</row>
    <row r="256" spans="1:25" ht="12.75" customHeight="1" x14ac:dyDescent="0.2">
      <c r="A256" s="13" t="s">
        <v>2185</v>
      </c>
      <c r="B256" s="6" t="s">
        <v>169</v>
      </c>
      <c r="C256" s="7">
        <v>142716131</v>
      </c>
      <c r="D256" s="12">
        <v>5540246183558</v>
      </c>
      <c r="E256" s="12" t="str">
        <f>VLOOKUP(D256,'Catégorie des articles'!$A$2:$E$163,4,FALSE)</f>
        <v>MIX LEGUMES</v>
      </c>
      <c r="F256" s="22">
        <v>44721</v>
      </c>
      <c r="G256" s="8">
        <v>3898</v>
      </c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</row>
    <row r="257" spans="1:25" ht="12.75" customHeight="1" x14ac:dyDescent="0.2">
      <c r="A257" s="13" t="s">
        <v>2186</v>
      </c>
      <c r="B257" s="6" t="s">
        <v>169</v>
      </c>
      <c r="C257" s="9">
        <v>142716134</v>
      </c>
      <c r="D257" s="14">
        <v>5540246188224</v>
      </c>
      <c r="E257" s="12" t="str">
        <f>VLOOKUP(D257,'Catégorie des articles'!$A$2:$E$163,4,FALSE)</f>
        <v>VOLAILLE</v>
      </c>
      <c r="F257" s="23">
        <v>44724</v>
      </c>
      <c r="G257" s="10">
        <v>2413</v>
      </c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</row>
    <row r="258" spans="1:25" ht="12.75" customHeight="1" x14ac:dyDescent="0.2">
      <c r="A258" s="13" t="s">
        <v>2187</v>
      </c>
      <c r="B258" s="6" t="s">
        <v>170</v>
      </c>
      <c r="C258" s="9">
        <v>142716136</v>
      </c>
      <c r="D258" s="14">
        <v>5540246192907</v>
      </c>
      <c r="E258" s="12" t="str">
        <f>VLOOKUP(D258,'Catégorie des articles'!$A$2:$E$163,4,FALSE)</f>
        <v>VOLAILLE</v>
      </c>
      <c r="F258" s="23">
        <v>44743</v>
      </c>
      <c r="G258" s="10">
        <v>8909</v>
      </c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</row>
    <row r="259" spans="1:25" ht="12.75" customHeight="1" x14ac:dyDescent="0.2">
      <c r="A259" s="13" t="s">
        <v>2188</v>
      </c>
      <c r="B259" s="6" t="s">
        <v>169</v>
      </c>
      <c r="C259" s="7">
        <v>142716137</v>
      </c>
      <c r="D259" s="12">
        <v>5540246193878</v>
      </c>
      <c r="E259" s="12" t="str">
        <f>VLOOKUP(D259,'Catégorie des articles'!$A$2:$E$163,4,FALSE)</f>
        <v>VOLAILLE</v>
      </c>
      <c r="F259" s="22">
        <v>44716</v>
      </c>
      <c r="G259" s="8">
        <v>11136</v>
      </c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</row>
    <row r="260" spans="1:25" ht="12.75" customHeight="1" x14ac:dyDescent="0.2">
      <c r="A260" s="13" t="s">
        <v>2189</v>
      </c>
      <c r="B260" s="6" t="s">
        <v>169</v>
      </c>
      <c r="C260" s="9">
        <v>142716138</v>
      </c>
      <c r="D260" s="14">
        <v>5540246186352</v>
      </c>
      <c r="E260" s="12" t="str">
        <f>VLOOKUP(D260,'Catégorie des articles'!$A$2:$E$163,4,FALSE)</f>
        <v>MIX LEGUMES</v>
      </c>
      <c r="F260" s="23">
        <v>44722</v>
      </c>
      <c r="G260" s="10">
        <v>8457</v>
      </c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</row>
    <row r="261" spans="1:25" ht="12.75" customHeight="1" x14ac:dyDescent="0.2">
      <c r="A261" s="13" t="s">
        <v>543</v>
      </c>
      <c r="B261" s="6" t="s">
        <v>168</v>
      </c>
      <c r="C261" s="7">
        <v>142716150</v>
      </c>
      <c r="D261" s="12">
        <v>5540246172978</v>
      </c>
      <c r="E261" s="12" t="str">
        <f>VLOOKUP(D261,'Catégorie des articles'!$A$2:$E$163,4,FALSE)</f>
        <v>CREMERIE</v>
      </c>
      <c r="F261" s="22">
        <v>44709</v>
      </c>
      <c r="G261" s="8">
        <v>1253</v>
      </c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</row>
    <row r="262" spans="1:25" ht="12.75" customHeight="1" x14ac:dyDescent="0.2">
      <c r="A262" s="13" t="s">
        <v>544</v>
      </c>
      <c r="B262" s="6" t="s">
        <v>168</v>
      </c>
      <c r="C262" s="7">
        <v>142716150</v>
      </c>
      <c r="D262" s="12">
        <v>5540246176699</v>
      </c>
      <c r="E262" s="12" t="str">
        <f>VLOOKUP(D262,'Catégorie des articles'!$A$2:$E$163,4,FALSE)</f>
        <v>CREMERIE</v>
      </c>
      <c r="F262" s="22">
        <v>44709</v>
      </c>
      <c r="G262" s="8">
        <v>3132</v>
      </c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</row>
    <row r="263" spans="1:25" ht="12.75" customHeight="1" x14ac:dyDescent="0.2">
      <c r="A263" s="13" t="s">
        <v>545</v>
      </c>
      <c r="B263" s="6" t="s">
        <v>168</v>
      </c>
      <c r="C263" s="9">
        <v>142716150</v>
      </c>
      <c r="D263" s="14">
        <v>5540246192102</v>
      </c>
      <c r="E263" s="12" t="str">
        <f>VLOOKUP(D263,'Catégorie des articles'!$A$2:$E$163,4,FALSE)</f>
        <v>CREMERIE</v>
      </c>
      <c r="F263" s="23">
        <v>44709</v>
      </c>
      <c r="G263" s="10">
        <v>4009</v>
      </c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</row>
    <row r="264" spans="1:25" ht="12.75" customHeight="1" x14ac:dyDescent="0.2">
      <c r="A264" s="13" t="s">
        <v>546</v>
      </c>
      <c r="B264" s="6" t="s">
        <v>168</v>
      </c>
      <c r="C264" s="7">
        <v>142716151</v>
      </c>
      <c r="D264" s="12">
        <v>5540246176294</v>
      </c>
      <c r="E264" s="12" t="str">
        <f>VLOOKUP(D264,'Catégorie des articles'!$A$2:$E$163,4,FALSE)</f>
        <v>CREMERIE</v>
      </c>
      <c r="F264" s="22">
        <v>44709</v>
      </c>
      <c r="G264" s="8">
        <v>2228</v>
      </c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</row>
    <row r="265" spans="1:25" ht="12.75" customHeight="1" x14ac:dyDescent="0.2">
      <c r="A265" s="13" t="s">
        <v>547</v>
      </c>
      <c r="B265" s="6" t="s">
        <v>168</v>
      </c>
      <c r="C265" s="9">
        <v>142716151</v>
      </c>
      <c r="D265" s="14">
        <v>5540246176295</v>
      </c>
      <c r="E265" s="12" t="str">
        <f>VLOOKUP(D265,'Catégorie des articles'!$A$2:$E$163,4,FALSE)</f>
        <v>CREMERIE</v>
      </c>
      <c r="F265" s="23">
        <v>44709</v>
      </c>
      <c r="G265" s="10">
        <v>7424</v>
      </c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</row>
    <row r="266" spans="1:25" ht="12.75" customHeight="1" x14ac:dyDescent="0.2">
      <c r="A266" s="13" t="s">
        <v>548</v>
      </c>
      <c r="B266" s="6" t="s">
        <v>168</v>
      </c>
      <c r="C266" s="9">
        <v>142716151</v>
      </c>
      <c r="D266" s="14">
        <v>5540246188200</v>
      </c>
      <c r="E266" s="12" t="str">
        <f>VLOOKUP(D266,'Catégorie des articles'!$A$2:$E$163,4,FALSE)</f>
        <v>CREMERIE</v>
      </c>
      <c r="F266" s="23">
        <v>44709</v>
      </c>
      <c r="G266" s="10">
        <v>1485</v>
      </c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</row>
    <row r="267" spans="1:25" ht="12.75" customHeight="1" x14ac:dyDescent="0.2">
      <c r="A267" s="13" t="s">
        <v>2190</v>
      </c>
      <c r="B267" s="6" t="s">
        <v>169</v>
      </c>
      <c r="C267" s="9">
        <v>142716168</v>
      </c>
      <c r="D267" s="14">
        <v>5540246192264</v>
      </c>
      <c r="E267" s="12" t="str">
        <f>VLOOKUP(D267,'Catégorie des articles'!$A$2:$E$163,4,FALSE)</f>
        <v>CREMERIE</v>
      </c>
      <c r="F267" s="23">
        <v>44735</v>
      </c>
      <c r="G267" s="10">
        <v>372</v>
      </c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</row>
    <row r="268" spans="1:25" ht="12.75" customHeight="1" x14ac:dyDescent="0.2">
      <c r="A268" s="13" t="s">
        <v>2191</v>
      </c>
      <c r="B268" s="6" t="s">
        <v>169</v>
      </c>
      <c r="C268" s="7">
        <v>142716168</v>
      </c>
      <c r="D268" s="12">
        <v>5540246192265</v>
      </c>
      <c r="E268" s="12" t="str">
        <f>VLOOKUP(D268,'Catégorie des articles'!$A$2:$E$163,4,FALSE)</f>
        <v>CREMERIE</v>
      </c>
      <c r="F268" s="22">
        <v>44735</v>
      </c>
      <c r="G268" s="8">
        <v>1411</v>
      </c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</row>
    <row r="269" spans="1:25" ht="12.75" customHeight="1" x14ac:dyDescent="0.2">
      <c r="A269" s="13" t="s">
        <v>549</v>
      </c>
      <c r="B269" s="6" t="s">
        <v>168</v>
      </c>
      <c r="C269" s="7">
        <v>142716170</v>
      </c>
      <c r="D269" s="12">
        <v>5540246176295</v>
      </c>
      <c r="E269" s="12" t="str">
        <f>VLOOKUP(D269,'Catégorie des articles'!$A$2:$E$163,4,FALSE)</f>
        <v>CREMERIE</v>
      </c>
      <c r="F269" s="22">
        <v>44710</v>
      </c>
      <c r="G269" s="8">
        <v>7424</v>
      </c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</row>
    <row r="270" spans="1:25" ht="12.75" customHeight="1" x14ac:dyDescent="0.2">
      <c r="A270" s="13" t="s">
        <v>550</v>
      </c>
      <c r="B270" s="6" t="s">
        <v>168</v>
      </c>
      <c r="C270" s="9">
        <v>142716170</v>
      </c>
      <c r="D270" s="14">
        <v>5540246187987</v>
      </c>
      <c r="E270" s="12" t="str">
        <f>VLOOKUP(D270,'Catégorie des articles'!$A$2:$E$163,4,FALSE)</f>
        <v>CREMERIE</v>
      </c>
      <c r="F270" s="23">
        <v>44710</v>
      </c>
      <c r="G270" s="10">
        <v>2228</v>
      </c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</row>
    <row r="271" spans="1:25" ht="12.75" customHeight="1" x14ac:dyDescent="0.2">
      <c r="A271" s="13" t="s">
        <v>551</v>
      </c>
      <c r="B271" s="6" t="s">
        <v>168</v>
      </c>
      <c r="C271" s="9">
        <v>142716176</v>
      </c>
      <c r="D271" s="14">
        <v>5540246185429</v>
      </c>
      <c r="E271" s="12" t="str">
        <f>VLOOKUP(D271,'Catégorie des articles'!$A$2:$E$163,4,FALSE)</f>
        <v>CREMERIE</v>
      </c>
      <c r="F271" s="23">
        <v>44711</v>
      </c>
      <c r="G271" s="10">
        <v>140</v>
      </c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</row>
    <row r="272" spans="1:25" ht="12.75" customHeight="1" x14ac:dyDescent="0.2">
      <c r="A272" s="13" t="s">
        <v>2192</v>
      </c>
      <c r="B272" s="6" t="s">
        <v>169</v>
      </c>
      <c r="C272" s="9">
        <v>142716182</v>
      </c>
      <c r="D272" s="14">
        <v>5540246171759</v>
      </c>
      <c r="E272" s="12" t="str">
        <f>VLOOKUP(D272,'Catégorie des articles'!$A$2:$E$163,4,FALSE)</f>
        <v>MIX LEGUMES</v>
      </c>
      <c r="F272" s="23">
        <v>44716</v>
      </c>
      <c r="G272" s="10">
        <v>2506</v>
      </c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</row>
    <row r="273" spans="1:25" ht="12.75" customHeight="1" x14ac:dyDescent="0.2">
      <c r="A273" s="13" t="s">
        <v>2193</v>
      </c>
      <c r="B273" s="6" t="s">
        <v>169</v>
      </c>
      <c r="C273" s="7">
        <v>142716182</v>
      </c>
      <c r="D273" s="12">
        <v>5540246177132</v>
      </c>
      <c r="E273" s="12" t="str">
        <f>VLOOKUP(D273,'Catégorie des articles'!$A$2:$E$163,4,FALSE)</f>
        <v>MIX LEGUMES</v>
      </c>
      <c r="F273" s="22">
        <v>44716</v>
      </c>
      <c r="G273" s="8">
        <v>6960</v>
      </c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</row>
    <row r="274" spans="1:25" ht="12.75" customHeight="1" x14ac:dyDescent="0.2">
      <c r="A274" s="13" t="s">
        <v>2194</v>
      </c>
      <c r="B274" s="6" t="s">
        <v>169</v>
      </c>
      <c r="C274" s="9">
        <v>142716182</v>
      </c>
      <c r="D274" s="14">
        <v>5540246183562</v>
      </c>
      <c r="E274" s="12" t="str">
        <f>VLOOKUP(D274,'Catégorie des articles'!$A$2:$E$163,4,FALSE)</f>
        <v>MIX LEGUMES</v>
      </c>
      <c r="F274" s="23">
        <v>44716</v>
      </c>
      <c r="G274" s="10">
        <v>696</v>
      </c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</row>
    <row r="275" spans="1:25" ht="12.75" customHeight="1" x14ac:dyDescent="0.2">
      <c r="A275" s="13" t="s">
        <v>2195</v>
      </c>
      <c r="B275" s="6" t="s">
        <v>169</v>
      </c>
      <c r="C275" s="7">
        <v>142716182</v>
      </c>
      <c r="D275" s="12">
        <v>5540246192518</v>
      </c>
      <c r="E275" s="12" t="str">
        <f>VLOOKUP(D275,'Catégorie des articles'!$A$2:$E$163,4,FALSE)</f>
        <v>MIX LEGUMES</v>
      </c>
      <c r="F275" s="22">
        <v>44716</v>
      </c>
      <c r="G275" s="8">
        <v>8770</v>
      </c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</row>
    <row r="276" spans="1:25" ht="12.75" customHeight="1" x14ac:dyDescent="0.2">
      <c r="A276" s="13" t="s">
        <v>2196</v>
      </c>
      <c r="B276" s="6" t="s">
        <v>169</v>
      </c>
      <c r="C276" s="9">
        <v>142716192</v>
      </c>
      <c r="D276" s="14">
        <v>5540246181061</v>
      </c>
      <c r="E276" s="12" t="str">
        <f>VLOOKUP(D276,'Catégorie des articles'!$A$2:$E$163,4,FALSE)</f>
        <v>VOLAILLE</v>
      </c>
      <c r="F276" s="23">
        <v>44728</v>
      </c>
      <c r="G276" s="10">
        <v>6615</v>
      </c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</row>
    <row r="277" spans="1:25" ht="12.75" customHeight="1" x14ac:dyDescent="0.2">
      <c r="A277" s="13" t="s">
        <v>2197</v>
      </c>
      <c r="B277" s="6" t="s">
        <v>169</v>
      </c>
      <c r="C277" s="7">
        <v>142716192</v>
      </c>
      <c r="D277" s="12">
        <v>5540246183547</v>
      </c>
      <c r="E277" s="12" t="str">
        <f>VLOOKUP(D277,'Catégorie des articles'!$A$2:$E$163,4,FALSE)</f>
        <v>VOLAILLE</v>
      </c>
      <c r="F277" s="22">
        <v>44728</v>
      </c>
      <c r="G277" s="8">
        <v>10023</v>
      </c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</row>
    <row r="278" spans="1:25" ht="12.75" customHeight="1" x14ac:dyDescent="0.2">
      <c r="A278" s="13" t="s">
        <v>2198</v>
      </c>
      <c r="B278" s="6" t="s">
        <v>169</v>
      </c>
      <c r="C278" s="9">
        <v>142716192</v>
      </c>
      <c r="D278" s="14">
        <v>5540246185278</v>
      </c>
      <c r="E278" s="12" t="str">
        <f>VLOOKUP(D278,'Catégorie des articles'!$A$2:$E$163,4,FALSE)</f>
        <v>VOLAILLE</v>
      </c>
      <c r="F278" s="23">
        <v>44728</v>
      </c>
      <c r="G278" s="10">
        <v>1120</v>
      </c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</row>
    <row r="279" spans="1:25" ht="12.75" customHeight="1" x14ac:dyDescent="0.2">
      <c r="A279" s="13" t="s">
        <v>552</v>
      </c>
      <c r="B279" s="6" t="s">
        <v>168</v>
      </c>
      <c r="C279" s="9">
        <v>142716209</v>
      </c>
      <c r="D279" s="14">
        <v>5540246187987</v>
      </c>
      <c r="E279" s="12" t="str">
        <f>VLOOKUP(D279,'Catégorie des articles'!$A$2:$E$163,4,FALSE)</f>
        <v>CREMERIE</v>
      </c>
      <c r="F279" s="23">
        <v>44711</v>
      </c>
      <c r="G279" s="10">
        <v>2228</v>
      </c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</row>
    <row r="280" spans="1:25" ht="12.75" customHeight="1" x14ac:dyDescent="0.2">
      <c r="A280" s="13" t="s">
        <v>553</v>
      </c>
      <c r="B280" s="6" t="s">
        <v>168</v>
      </c>
      <c r="C280" s="9">
        <v>142716210</v>
      </c>
      <c r="D280" s="14">
        <v>5540246176699</v>
      </c>
      <c r="E280" s="12" t="str">
        <f>VLOOKUP(D280,'Catégorie des articles'!$A$2:$E$163,4,FALSE)</f>
        <v>CREMERIE</v>
      </c>
      <c r="F280" s="23">
        <v>44711</v>
      </c>
      <c r="G280" s="10">
        <v>1044</v>
      </c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</row>
    <row r="281" spans="1:25" ht="12.75" customHeight="1" x14ac:dyDescent="0.2">
      <c r="A281" s="13" t="s">
        <v>2199</v>
      </c>
      <c r="B281" s="6" t="s">
        <v>168</v>
      </c>
      <c r="C281" s="7">
        <v>142716223</v>
      </c>
      <c r="D281" s="12">
        <v>5540246172978</v>
      </c>
      <c r="E281" s="12" t="str">
        <f>VLOOKUP(D281,'Catégorie des articles'!$A$2:$E$163,4,FALSE)</f>
        <v>CREMERIE</v>
      </c>
      <c r="F281" s="22">
        <v>44711</v>
      </c>
      <c r="G281" s="8">
        <v>836</v>
      </c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</row>
    <row r="282" spans="1:25" ht="12.75" customHeight="1" x14ac:dyDescent="0.2">
      <c r="A282" s="13" t="s">
        <v>2200</v>
      </c>
      <c r="B282" s="6" t="s">
        <v>168</v>
      </c>
      <c r="C282" s="9">
        <v>142716223</v>
      </c>
      <c r="D282" s="14">
        <v>5540246176699</v>
      </c>
      <c r="E282" s="12" t="str">
        <f>VLOOKUP(D282,'Catégorie des articles'!$A$2:$E$163,4,FALSE)</f>
        <v>CREMERIE</v>
      </c>
      <c r="F282" s="23">
        <v>44711</v>
      </c>
      <c r="G282" s="10">
        <v>4176</v>
      </c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</row>
    <row r="283" spans="1:25" ht="12.75" customHeight="1" x14ac:dyDescent="0.2">
      <c r="A283" s="13" t="s">
        <v>556</v>
      </c>
      <c r="B283" s="6" t="s">
        <v>169</v>
      </c>
      <c r="C283" s="9">
        <v>142716225</v>
      </c>
      <c r="D283" s="14">
        <v>5540246171933</v>
      </c>
      <c r="E283" s="12" t="str">
        <f>VLOOKUP(D283,'Catégorie des articles'!$A$2:$E$163,4,FALSE)</f>
        <v>CREMERIE</v>
      </c>
      <c r="F283" s="23">
        <v>44714</v>
      </c>
      <c r="G283" s="10">
        <v>1114</v>
      </c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</row>
    <row r="284" spans="1:25" ht="12.75" customHeight="1" x14ac:dyDescent="0.2">
      <c r="A284" s="13" t="s">
        <v>557</v>
      </c>
      <c r="B284" s="6" t="s">
        <v>169</v>
      </c>
      <c r="C284" s="7">
        <v>142716225</v>
      </c>
      <c r="D284" s="12">
        <v>5540246187987</v>
      </c>
      <c r="E284" s="12" t="str">
        <f>VLOOKUP(D284,'Catégorie des articles'!$A$2:$E$163,4,FALSE)</f>
        <v>CREMERIE</v>
      </c>
      <c r="F284" s="22">
        <v>44714</v>
      </c>
      <c r="G284" s="8">
        <v>4455</v>
      </c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</row>
    <row r="285" spans="1:25" ht="12.75" customHeight="1" x14ac:dyDescent="0.2">
      <c r="A285" s="13" t="s">
        <v>558</v>
      </c>
      <c r="B285" s="6" t="s">
        <v>169</v>
      </c>
      <c r="C285" s="9">
        <v>142716225</v>
      </c>
      <c r="D285" s="14">
        <v>5540246188200</v>
      </c>
      <c r="E285" s="12" t="str">
        <f>VLOOKUP(D285,'Catégorie des articles'!$A$2:$E$163,4,FALSE)</f>
        <v>CREMERIE</v>
      </c>
      <c r="F285" s="23">
        <v>44714</v>
      </c>
      <c r="G285" s="10">
        <v>2228</v>
      </c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</row>
    <row r="286" spans="1:25" ht="12.75" customHeight="1" x14ac:dyDescent="0.2">
      <c r="A286" s="13" t="s">
        <v>559</v>
      </c>
      <c r="B286" s="6" t="s">
        <v>169</v>
      </c>
      <c r="C286" s="9">
        <v>142716226</v>
      </c>
      <c r="D286" s="14">
        <v>5540246172978</v>
      </c>
      <c r="E286" s="12" t="str">
        <f>VLOOKUP(D286,'Catégorie des articles'!$A$2:$E$163,4,FALSE)</f>
        <v>CREMERIE</v>
      </c>
      <c r="F286" s="23">
        <v>44714</v>
      </c>
      <c r="G286" s="10">
        <v>418</v>
      </c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</row>
    <row r="287" spans="1:25" ht="12.75" customHeight="1" x14ac:dyDescent="0.2">
      <c r="A287" s="13" t="s">
        <v>560</v>
      </c>
      <c r="B287" s="6" t="s">
        <v>169</v>
      </c>
      <c r="C287" s="9">
        <v>142716226</v>
      </c>
      <c r="D287" s="14">
        <v>5540246174174</v>
      </c>
      <c r="E287" s="12" t="str">
        <f>VLOOKUP(D287,'Catégorie des articles'!$A$2:$E$163,4,FALSE)</f>
        <v>CREMERIE</v>
      </c>
      <c r="F287" s="23">
        <v>44714</v>
      </c>
      <c r="G287" s="10">
        <v>696</v>
      </c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</row>
    <row r="288" spans="1:25" ht="12.75" customHeight="1" x14ac:dyDescent="0.2">
      <c r="A288" s="13" t="s">
        <v>561</v>
      </c>
      <c r="B288" s="6" t="s">
        <v>169</v>
      </c>
      <c r="C288" s="9">
        <v>142716226</v>
      </c>
      <c r="D288" s="14">
        <v>5540246176699</v>
      </c>
      <c r="E288" s="12" t="str">
        <f>VLOOKUP(D288,'Catégorie des articles'!$A$2:$E$163,4,FALSE)</f>
        <v>CREMERIE</v>
      </c>
      <c r="F288" s="23">
        <v>44714</v>
      </c>
      <c r="G288" s="10">
        <v>2088</v>
      </c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</row>
    <row r="289" spans="1:25" ht="12.75" customHeight="1" x14ac:dyDescent="0.2">
      <c r="A289" s="13" t="s">
        <v>562</v>
      </c>
      <c r="B289" s="6" t="s">
        <v>169</v>
      </c>
      <c r="C289" s="9">
        <v>142716226</v>
      </c>
      <c r="D289" s="14">
        <v>5540246188175</v>
      </c>
      <c r="E289" s="12" t="str">
        <f>VLOOKUP(D289,'Catégorie des articles'!$A$2:$E$163,4,FALSE)</f>
        <v>CREMERIE</v>
      </c>
      <c r="F289" s="23">
        <v>44714</v>
      </c>
      <c r="G289" s="10">
        <v>232</v>
      </c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</row>
    <row r="290" spans="1:25" ht="12.75" customHeight="1" x14ac:dyDescent="0.2">
      <c r="A290" s="13" t="s">
        <v>563</v>
      </c>
      <c r="B290" s="6" t="s">
        <v>169</v>
      </c>
      <c r="C290" s="9">
        <v>142716239</v>
      </c>
      <c r="D290" s="14">
        <v>5540246173472</v>
      </c>
      <c r="E290" s="12" t="str">
        <f>VLOOKUP(D290,'Catégorie des articles'!$A$2:$E$163,4,FALSE)</f>
        <v>CREMERIE</v>
      </c>
      <c r="F290" s="23">
        <v>44717</v>
      </c>
      <c r="G290" s="10">
        <v>279</v>
      </c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</row>
    <row r="291" spans="1:25" ht="12.75" customHeight="1" x14ac:dyDescent="0.2">
      <c r="A291" s="13" t="s">
        <v>564</v>
      </c>
      <c r="B291" s="6" t="s">
        <v>169</v>
      </c>
      <c r="C291" s="7">
        <v>142716239</v>
      </c>
      <c r="D291" s="12">
        <v>5540246174095</v>
      </c>
      <c r="E291" s="12" t="str">
        <f>VLOOKUP(D291,'Catégorie des articles'!$A$2:$E$163,4,FALSE)</f>
        <v>CREMERIE</v>
      </c>
      <c r="F291" s="22">
        <v>44717</v>
      </c>
      <c r="G291" s="8">
        <v>70</v>
      </c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</row>
    <row r="292" spans="1:25" ht="12.75" customHeight="1" x14ac:dyDescent="0.2">
      <c r="A292" s="13" t="s">
        <v>565</v>
      </c>
      <c r="B292" s="6" t="s">
        <v>169</v>
      </c>
      <c r="C292" s="9">
        <v>142716239</v>
      </c>
      <c r="D292" s="14">
        <v>5540246175049</v>
      </c>
      <c r="E292" s="12" t="str">
        <f>VLOOKUP(D292,'Catégorie des articles'!$A$2:$E$163,4,FALSE)</f>
        <v>CREMERIE</v>
      </c>
      <c r="F292" s="23">
        <v>44717</v>
      </c>
      <c r="G292" s="10">
        <v>836</v>
      </c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</row>
    <row r="293" spans="1:25" ht="12.75" customHeight="1" x14ac:dyDescent="0.2">
      <c r="A293" s="13" t="s">
        <v>566</v>
      </c>
      <c r="B293" s="6" t="s">
        <v>169</v>
      </c>
      <c r="C293" s="7">
        <v>142716239</v>
      </c>
      <c r="D293" s="12">
        <v>5540246175050</v>
      </c>
      <c r="E293" s="12" t="str">
        <f>VLOOKUP(D293,'Catégorie des articles'!$A$2:$E$163,4,FALSE)</f>
        <v>CREMERIE</v>
      </c>
      <c r="F293" s="22">
        <v>44717</v>
      </c>
      <c r="G293" s="8">
        <v>557</v>
      </c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</row>
    <row r="294" spans="1:25" ht="12.75" customHeight="1" x14ac:dyDescent="0.2">
      <c r="A294" s="13" t="s">
        <v>567</v>
      </c>
      <c r="B294" s="6" t="s">
        <v>169</v>
      </c>
      <c r="C294" s="9">
        <v>142716242</v>
      </c>
      <c r="D294" s="14">
        <v>5540246171888</v>
      </c>
      <c r="E294" s="12" t="str">
        <f>VLOOKUP(D294,'Catégorie des articles'!$A$2:$E$163,4,FALSE)</f>
        <v>BOULANGERIE</v>
      </c>
      <c r="F294" s="23">
        <v>44717</v>
      </c>
      <c r="G294" s="10">
        <v>650</v>
      </c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</row>
    <row r="295" spans="1:25" ht="12.75" customHeight="1" x14ac:dyDescent="0.2">
      <c r="A295" s="13" t="s">
        <v>568</v>
      </c>
      <c r="B295" s="6" t="s">
        <v>169</v>
      </c>
      <c r="C295" s="7">
        <v>142716247</v>
      </c>
      <c r="D295" s="12">
        <v>5540246170256</v>
      </c>
      <c r="E295" s="12" t="str">
        <f>VLOOKUP(D295,'Catégorie des articles'!$A$2:$E$163,4,FALSE)</f>
        <v>BOULANGERIE</v>
      </c>
      <c r="F295" s="22">
        <v>44738</v>
      </c>
      <c r="G295" s="8">
        <v>1235</v>
      </c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</row>
    <row r="296" spans="1:25" ht="12.75" customHeight="1" x14ac:dyDescent="0.2">
      <c r="A296" s="13" t="s">
        <v>569</v>
      </c>
      <c r="B296" s="6" t="s">
        <v>169</v>
      </c>
      <c r="C296" s="9">
        <v>142716247</v>
      </c>
      <c r="D296" s="14">
        <v>5540246171888</v>
      </c>
      <c r="E296" s="12" t="str">
        <f>VLOOKUP(D296,'Catégorie des articles'!$A$2:$E$163,4,FALSE)</f>
        <v>BOULANGERIE</v>
      </c>
      <c r="F296" s="23">
        <v>44738</v>
      </c>
      <c r="G296" s="10">
        <v>260</v>
      </c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</row>
    <row r="297" spans="1:25" ht="12.75" customHeight="1" x14ac:dyDescent="0.2">
      <c r="A297" s="13" t="s">
        <v>570</v>
      </c>
      <c r="B297" s="6" t="s">
        <v>169</v>
      </c>
      <c r="C297" s="7">
        <v>142716248</v>
      </c>
      <c r="D297" s="12">
        <v>5540246184036</v>
      </c>
      <c r="E297" s="12" t="str">
        <f>VLOOKUP(D297,'Catégorie des articles'!$A$2:$E$163,4,FALSE)</f>
        <v>BOULANGERIE</v>
      </c>
      <c r="F297" s="22">
        <v>44724</v>
      </c>
      <c r="G297" s="8">
        <v>130</v>
      </c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</row>
    <row r="298" spans="1:25" ht="12.75" customHeight="1" x14ac:dyDescent="0.2">
      <c r="A298" s="13" t="s">
        <v>571</v>
      </c>
      <c r="B298" s="6" t="s">
        <v>169</v>
      </c>
      <c r="C298" s="9">
        <v>142716248</v>
      </c>
      <c r="D298" s="14">
        <v>5540246191596</v>
      </c>
      <c r="E298" s="12" t="str">
        <f>VLOOKUP(D298,'Catégorie des articles'!$A$2:$E$163,4,FALSE)</f>
        <v>BOULANGERIE</v>
      </c>
      <c r="F298" s="23">
        <v>44724</v>
      </c>
      <c r="G298" s="10">
        <v>223</v>
      </c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</row>
    <row r="299" spans="1:25" ht="12.75" customHeight="1" x14ac:dyDescent="0.2">
      <c r="A299" s="13" t="s">
        <v>572</v>
      </c>
      <c r="B299" s="6" t="s">
        <v>169</v>
      </c>
      <c r="C299" s="7">
        <v>142716248</v>
      </c>
      <c r="D299" s="12">
        <v>5540246193505</v>
      </c>
      <c r="E299" s="12" t="str">
        <f>VLOOKUP(D299,'Catégorie des articles'!$A$2:$E$163,4,FALSE)</f>
        <v>BOULANGERIE</v>
      </c>
      <c r="F299" s="22">
        <v>44724</v>
      </c>
      <c r="G299" s="8">
        <v>26727</v>
      </c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</row>
    <row r="300" spans="1:25" ht="12.75" customHeight="1" x14ac:dyDescent="0.2">
      <c r="A300" s="13" t="s">
        <v>573</v>
      </c>
      <c r="B300" s="6" t="s">
        <v>169</v>
      </c>
      <c r="C300" s="9">
        <v>142716250</v>
      </c>
      <c r="D300" s="14">
        <v>5540246188583</v>
      </c>
      <c r="E300" s="12" t="str">
        <f>VLOOKUP(D300,'Catégorie des articles'!$A$2:$E$163,4,FALSE)</f>
        <v>BOULANGERIE</v>
      </c>
      <c r="F300" s="23">
        <v>44716</v>
      </c>
      <c r="G300" s="10">
        <v>3898</v>
      </c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</row>
    <row r="301" spans="1:25" ht="12.75" customHeight="1" x14ac:dyDescent="0.2">
      <c r="A301" s="13" t="s">
        <v>574</v>
      </c>
      <c r="B301" s="6" t="s">
        <v>169</v>
      </c>
      <c r="C301" s="7">
        <v>142716251</v>
      </c>
      <c r="D301" s="12">
        <v>5540246188583</v>
      </c>
      <c r="E301" s="12" t="str">
        <f>VLOOKUP(D301,'Catégorie des articles'!$A$2:$E$163,4,FALSE)</f>
        <v>BOULANGERIE</v>
      </c>
      <c r="F301" s="22">
        <v>44731</v>
      </c>
      <c r="G301" s="8">
        <v>3898</v>
      </c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</row>
    <row r="302" spans="1:25" ht="12.75" customHeight="1" x14ac:dyDescent="0.2">
      <c r="A302" s="13" t="s">
        <v>575</v>
      </c>
      <c r="B302" s="6" t="s">
        <v>169</v>
      </c>
      <c r="C302" s="7">
        <v>142726264</v>
      </c>
      <c r="D302" s="12">
        <v>5540246171933</v>
      </c>
      <c r="E302" s="12" t="str">
        <f>VLOOKUP(D302,'Catégorie des articles'!$A$2:$E$163,4,FALSE)</f>
        <v>CREMERIE</v>
      </c>
      <c r="F302" s="22">
        <v>44715</v>
      </c>
      <c r="G302" s="8">
        <v>1114</v>
      </c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</row>
    <row r="303" spans="1:25" ht="12.75" customHeight="1" x14ac:dyDescent="0.2">
      <c r="A303" s="13" t="s">
        <v>576</v>
      </c>
      <c r="B303" s="6" t="s">
        <v>169</v>
      </c>
      <c r="C303" s="9">
        <v>142726264</v>
      </c>
      <c r="D303" s="14">
        <v>5540246176294</v>
      </c>
      <c r="E303" s="12" t="str">
        <f>VLOOKUP(D303,'Catégorie des articles'!$A$2:$E$163,4,FALSE)</f>
        <v>CREMERIE</v>
      </c>
      <c r="F303" s="23">
        <v>44715</v>
      </c>
      <c r="G303" s="10">
        <v>2228</v>
      </c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</row>
    <row r="304" spans="1:25" ht="12.75" customHeight="1" x14ac:dyDescent="0.2">
      <c r="A304" s="13" t="s">
        <v>577</v>
      </c>
      <c r="B304" s="6" t="s">
        <v>169</v>
      </c>
      <c r="C304" s="7">
        <v>142726264</v>
      </c>
      <c r="D304" s="12">
        <v>5540246176295</v>
      </c>
      <c r="E304" s="12" t="str">
        <f>VLOOKUP(D304,'Catégorie des articles'!$A$2:$E$163,4,FALSE)</f>
        <v>CREMERIE</v>
      </c>
      <c r="F304" s="22">
        <v>44715</v>
      </c>
      <c r="G304" s="8">
        <v>4455</v>
      </c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</row>
    <row r="305" spans="1:25" ht="12.75" customHeight="1" x14ac:dyDescent="0.2">
      <c r="A305" s="13" t="s">
        <v>578</v>
      </c>
      <c r="B305" s="6" t="s">
        <v>169</v>
      </c>
      <c r="C305" s="9">
        <v>142726265</v>
      </c>
      <c r="D305" s="14">
        <v>5540246172539</v>
      </c>
      <c r="E305" s="12" t="str">
        <f>VLOOKUP(D305,'Catégorie des articles'!$A$2:$E$163,4,FALSE)</f>
        <v>CREMERIE</v>
      </c>
      <c r="F305" s="23">
        <v>44715</v>
      </c>
      <c r="G305" s="10">
        <v>24</v>
      </c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</row>
    <row r="306" spans="1:25" ht="12.75" customHeight="1" x14ac:dyDescent="0.2">
      <c r="A306" s="13" t="s">
        <v>579</v>
      </c>
      <c r="B306" s="6" t="s">
        <v>169</v>
      </c>
      <c r="C306" s="9">
        <v>142726265</v>
      </c>
      <c r="D306" s="14">
        <v>5540246176699</v>
      </c>
      <c r="E306" s="12" t="str">
        <f>VLOOKUP(D306,'Catégorie des articles'!$A$2:$E$163,4,FALSE)</f>
        <v>CREMERIE</v>
      </c>
      <c r="F306" s="23">
        <v>44715</v>
      </c>
      <c r="G306" s="10">
        <v>3132</v>
      </c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</row>
    <row r="307" spans="1:25" ht="12.75" customHeight="1" x14ac:dyDescent="0.2">
      <c r="A307" s="13" t="s">
        <v>580</v>
      </c>
      <c r="B307" s="6" t="s">
        <v>169</v>
      </c>
      <c r="C307" s="9">
        <v>142726276</v>
      </c>
      <c r="D307" s="14">
        <v>5540246183587</v>
      </c>
      <c r="E307" s="12" t="str">
        <f>VLOOKUP(D307,'Catégorie des articles'!$A$2:$E$163,4,FALSE)</f>
        <v>MIX LEGUMES</v>
      </c>
      <c r="F307" s="23">
        <v>44729</v>
      </c>
      <c r="G307" s="10">
        <v>502</v>
      </c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</row>
    <row r="308" spans="1:25" ht="12.75" customHeight="1" x14ac:dyDescent="0.2">
      <c r="A308" s="13" t="s">
        <v>581</v>
      </c>
      <c r="B308" s="6" t="s">
        <v>169</v>
      </c>
      <c r="C308" s="7">
        <v>142726276</v>
      </c>
      <c r="D308" s="12">
        <v>5540246183589</v>
      </c>
      <c r="E308" s="12" t="str">
        <f>VLOOKUP(D308,'Catégorie des articles'!$A$2:$E$163,4,FALSE)</f>
        <v>MIX LEGUMES</v>
      </c>
      <c r="F308" s="22">
        <v>44729</v>
      </c>
      <c r="G308" s="8">
        <v>1949</v>
      </c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</row>
    <row r="309" spans="1:25" ht="12.75" customHeight="1" x14ac:dyDescent="0.2">
      <c r="A309" s="13" t="s">
        <v>582</v>
      </c>
      <c r="B309" s="6" t="s">
        <v>169</v>
      </c>
      <c r="C309" s="9">
        <v>142726276</v>
      </c>
      <c r="D309" s="14">
        <v>5540246186351</v>
      </c>
      <c r="E309" s="12" t="str">
        <f>VLOOKUP(D309,'Catégorie des articles'!$A$2:$E$163,4,FALSE)</f>
        <v>MIX LEGUMES</v>
      </c>
      <c r="F309" s="23">
        <v>44729</v>
      </c>
      <c r="G309" s="10">
        <v>564</v>
      </c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</row>
    <row r="310" spans="1:25" ht="12.75" customHeight="1" x14ac:dyDescent="0.2">
      <c r="A310" s="13" t="s">
        <v>583</v>
      </c>
      <c r="B310" s="6" t="s">
        <v>169</v>
      </c>
      <c r="C310" s="7">
        <v>142726276</v>
      </c>
      <c r="D310" s="12">
        <v>5540246186352</v>
      </c>
      <c r="E310" s="12" t="str">
        <f>VLOOKUP(D310,'Catégorie des articles'!$A$2:$E$163,4,FALSE)</f>
        <v>MIX LEGUMES</v>
      </c>
      <c r="F310" s="22">
        <v>44729</v>
      </c>
      <c r="G310" s="8">
        <v>1880</v>
      </c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</row>
    <row r="311" spans="1:25" ht="12.75" customHeight="1" x14ac:dyDescent="0.2">
      <c r="A311" s="13" t="s">
        <v>584</v>
      </c>
      <c r="B311" s="6" t="s">
        <v>169</v>
      </c>
      <c r="C311" s="9">
        <v>142726276</v>
      </c>
      <c r="D311" s="14">
        <v>5540246191718</v>
      </c>
      <c r="E311" s="12" t="str">
        <f>VLOOKUP(D311,'Catégorie des articles'!$A$2:$E$163,4,FALSE)</f>
        <v>MIX LEGUMES</v>
      </c>
      <c r="F311" s="23">
        <v>44729</v>
      </c>
      <c r="G311" s="10">
        <v>2339</v>
      </c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</row>
    <row r="312" spans="1:25" ht="12.75" customHeight="1" x14ac:dyDescent="0.2">
      <c r="A312" s="13" t="s">
        <v>585</v>
      </c>
      <c r="B312" s="6" t="s">
        <v>169</v>
      </c>
      <c r="C312" s="7">
        <v>142726278</v>
      </c>
      <c r="D312" s="12">
        <v>5540246183558</v>
      </c>
      <c r="E312" s="12" t="str">
        <f>VLOOKUP(D312,'Catégorie des articles'!$A$2:$E$163,4,FALSE)</f>
        <v>MIX LEGUMES</v>
      </c>
      <c r="F312" s="22">
        <v>44730</v>
      </c>
      <c r="G312" s="8">
        <v>3898</v>
      </c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</row>
    <row r="313" spans="1:25" ht="12.75" customHeight="1" x14ac:dyDescent="0.2">
      <c r="A313" s="13" t="s">
        <v>586</v>
      </c>
      <c r="B313" s="6" t="s">
        <v>169</v>
      </c>
      <c r="C313" s="9">
        <v>142726278</v>
      </c>
      <c r="D313" s="14">
        <v>5540246183560</v>
      </c>
      <c r="E313" s="12" t="str">
        <f>VLOOKUP(D313,'Catégorie des articles'!$A$2:$E$163,4,FALSE)</f>
        <v>MIX LEGUMES</v>
      </c>
      <c r="F313" s="23">
        <v>44730</v>
      </c>
      <c r="G313" s="10">
        <v>223</v>
      </c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</row>
    <row r="314" spans="1:25" ht="12.75" customHeight="1" x14ac:dyDescent="0.2">
      <c r="A314" s="13" t="s">
        <v>587</v>
      </c>
      <c r="B314" s="6" t="s">
        <v>169</v>
      </c>
      <c r="C314" s="7">
        <v>142726278</v>
      </c>
      <c r="D314" s="12">
        <v>5540246192209</v>
      </c>
      <c r="E314" s="12" t="str">
        <f>VLOOKUP(D314,'Catégorie des articles'!$A$2:$E$163,4,FALSE)</f>
        <v>MIX LEGUMES</v>
      </c>
      <c r="F314" s="22">
        <v>44730</v>
      </c>
      <c r="G314" s="8">
        <v>1114</v>
      </c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</row>
    <row r="315" spans="1:25" ht="12.75" customHeight="1" x14ac:dyDescent="0.2">
      <c r="A315" s="13" t="s">
        <v>588</v>
      </c>
      <c r="B315" s="6" t="s">
        <v>169</v>
      </c>
      <c r="C315" s="9">
        <v>142726278</v>
      </c>
      <c r="D315" s="14">
        <v>5540246192462</v>
      </c>
      <c r="E315" s="12" t="str">
        <f>VLOOKUP(D315,'Catégorie des articles'!$A$2:$E$163,4,FALSE)</f>
        <v>MIX LEGUMES</v>
      </c>
      <c r="F315" s="23">
        <v>44730</v>
      </c>
      <c r="G315" s="10">
        <v>1114</v>
      </c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</row>
    <row r="316" spans="1:25" ht="12.75" customHeight="1" x14ac:dyDescent="0.2">
      <c r="A316" s="13" t="s">
        <v>589</v>
      </c>
      <c r="B316" s="6" t="s">
        <v>169</v>
      </c>
      <c r="C316" s="9">
        <v>142726281</v>
      </c>
      <c r="D316" s="14">
        <v>5540246183130</v>
      </c>
      <c r="E316" s="12" t="str">
        <f>VLOOKUP(D316,'Catégorie des articles'!$A$2:$E$163,4,FALSE)</f>
        <v>MIX LEGUMES</v>
      </c>
      <c r="F316" s="23">
        <v>44723</v>
      </c>
      <c r="G316" s="10">
        <v>3007</v>
      </c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</row>
    <row r="317" spans="1:25" ht="12.75" customHeight="1" x14ac:dyDescent="0.2">
      <c r="A317" s="13" t="s">
        <v>590</v>
      </c>
      <c r="B317" s="6" t="s">
        <v>169</v>
      </c>
      <c r="C317" s="7">
        <v>142726281</v>
      </c>
      <c r="D317" s="12">
        <v>5540246183455</v>
      </c>
      <c r="E317" s="12" t="str">
        <f>VLOOKUP(D317,'Catégorie des articles'!$A$2:$E$163,4,FALSE)</f>
        <v>MIX LEGUMES</v>
      </c>
      <c r="F317" s="22">
        <v>44723</v>
      </c>
      <c r="G317" s="8">
        <v>1044</v>
      </c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</row>
    <row r="318" spans="1:25" ht="12.75" customHeight="1" x14ac:dyDescent="0.2">
      <c r="A318" s="13" t="s">
        <v>591</v>
      </c>
      <c r="B318" s="6" t="s">
        <v>169</v>
      </c>
      <c r="C318" s="9">
        <v>142726281</v>
      </c>
      <c r="D318" s="14">
        <v>5540246183538</v>
      </c>
      <c r="E318" s="12" t="str">
        <f>VLOOKUP(D318,'Catégorie des articles'!$A$2:$E$163,4,FALSE)</f>
        <v>MIX LEGUMES</v>
      </c>
      <c r="F318" s="23">
        <v>44723</v>
      </c>
      <c r="G318" s="10">
        <v>919</v>
      </c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</row>
    <row r="319" spans="1:25" ht="12.75" customHeight="1" x14ac:dyDescent="0.2">
      <c r="A319" s="13" t="s">
        <v>592</v>
      </c>
      <c r="B319" s="6" t="s">
        <v>169</v>
      </c>
      <c r="C319" s="7">
        <v>142726281</v>
      </c>
      <c r="D319" s="12">
        <v>5540246192571</v>
      </c>
      <c r="E319" s="12" t="str">
        <f>VLOOKUP(D319,'Catégorie des articles'!$A$2:$E$163,4,FALSE)</f>
        <v>MIX LEGUMES</v>
      </c>
      <c r="F319" s="22">
        <v>44723</v>
      </c>
      <c r="G319" s="8">
        <v>452</v>
      </c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</row>
    <row r="320" spans="1:25" ht="12.75" customHeight="1" x14ac:dyDescent="0.2">
      <c r="A320" s="13" t="s">
        <v>593</v>
      </c>
      <c r="B320" s="6" t="s">
        <v>169</v>
      </c>
      <c r="C320" s="7">
        <v>142726298</v>
      </c>
      <c r="D320" s="12">
        <v>5540246172978</v>
      </c>
      <c r="E320" s="12" t="str">
        <f>VLOOKUP(D320,'Catégorie des articles'!$A$2:$E$163,4,FALSE)</f>
        <v>CREMERIE</v>
      </c>
      <c r="F320" s="22">
        <v>44716</v>
      </c>
      <c r="G320" s="8">
        <v>418</v>
      </c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</row>
    <row r="321" spans="1:25" ht="12.75" customHeight="1" x14ac:dyDescent="0.2">
      <c r="A321" s="13" t="s">
        <v>594</v>
      </c>
      <c r="B321" s="6" t="s">
        <v>169</v>
      </c>
      <c r="C321" s="9">
        <v>142726298</v>
      </c>
      <c r="D321" s="14">
        <v>5540246174174</v>
      </c>
      <c r="E321" s="12" t="str">
        <f>VLOOKUP(D321,'Catégorie des articles'!$A$2:$E$163,4,FALSE)</f>
        <v>CREMERIE</v>
      </c>
      <c r="F321" s="23">
        <v>44716</v>
      </c>
      <c r="G321" s="10">
        <v>464</v>
      </c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</row>
    <row r="322" spans="1:25" ht="12.75" customHeight="1" x14ac:dyDescent="0.2">
      <c r="A322" s="13" t="s">
        <v>595</v>
      </c>
      <c r="B322" s="6" t="s">
        <v>169</v>
      </c>
      <c r="C322" s="7">
        <v>142726299</v>
      </c>
      <c r="D322" s="12">
        <v>5540246171933</v>
      </c>
      <c r="E322" s="12" t="str">
        <f>VLOOKUP(D322,'Catégorie des articles'!$A$2:$E$163,4,FALSE)</f>
        <v>CREMERIE</v>
      </c>
      <c r="F322" s="22">
        <v>44716</v>
      </c>
      <c r="G322" s="8">
        <v>836</v>
      </c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</row>
    <row r="323" spans="1:25" ht="12.75" customHeight="1" x14ac:dyDescent="0.2">
      <c r="A323" s="13" t="s">
        <v>596</v>
      </c>
      <c r="B323" s="6" t="s">
        <v>169</v>
      </c>
      <c r="C323" s="9">
        <v>142726299</v>
      </c>
      <c r="D323" s="14">
        <v>5540246176294</v>
      </c>
      <c r="E323" s="12" t="str">
        <f>VLOOKUP(D323,'Catégorie des articles'!$A$2:$E$163,4,FALSE)</f>
        <v>CREMERIE</v>
      </c>
      <c r="F323" s="23">
        <v>44716</v>
      </c>
      <c r="G323" s="10">
        <v>2970</v>
      </c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</row>
    <row r="324" spans="1:25" ht="12.75" customHeight="1" x14ac:dyDescent="0.2">
      <c r="A324" s="13" t="s">
        <v>597</v>
      </c>
      <c r="B324" s="6" t="s">
        <v>169</v>
      </c>
      <c r="C324" s="7">
        <v>142726299</v>
      </c>
      <c r="D324" s="12">
        <v>5540246176295</v>
      </c>
      <c r="E324" s="12" t="str">
        <f>VLOOKUP(D324,'Catégorie des articles'!$A$2:$E$163,4,FALSE)</f>
        <v>CREMERIE</v>
      </c>
      <c r="F324" s="22">
        <v>44716</v>
      </c>
      <c r="G324" s="8">
        <v>7424</v>
      </c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</row>
    <row r="325" spans="1:25" ht="12.75" customHeight="1" x14ac:dyDescent="0.2">
      <c r="A325" s="13" t="s">
        <v>598</v>
      </c>
      <c r="B325" s="6" t="s">
        <v>169</v>
      </c>
      <c r="C325" s="9">
        <v>142726299</v>
      </c>
      <c r="D325" s="14">
        <v>5540246187987</v>
      </c>
      <c r="E325" s="12" t="str">
        <f>VLOOKUP(D325,'Catégorie des articles'!$A$2:$E$163,4,FALSE)</f>
        <v>CREMERIE</v>
      </c>
      <c r="F325" s="23">
        <v>44716</v>
      </c>
      <c r="G325" s="10">
        <v>4455</v>
      </c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</row>
    <row r="326" spans="1:25" ht="12.75" customHeight="1" x14ac:dyDescent="0.2">
      <c r="A326" s="13" t="s">
        <v>599</v>
      </c>
      <c r="B326" s="6" t="s">
        <v>169</v>
      </c>
      <c r="C326" s="7">
        <v>142726299</v>
      </c>
      <c r="D326" s="12">
        <v>5540246188200</v>
      </c>
      <c r="E326" s="12" t="str">
        <f>VLOOKUP(D326,'Catégorie des articles'!$A$2:$E$163,4,FALSE)</f>
        <v>CREMERIE</v>
      </c>
      <c r="F326" s="22">
        <v>44716</v>
      </c>
      <c r="G326" s="8">
        <v>743</v>
      </c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</row>
    <row r="327" spans="1:25" ht="12.75" customHeight="1" x14ac:dyDescent="0.2">
      <c r="A327" s="13" t="s">
        <v>600</v>
      </c>
      <c r="B327" s="6" t="s">
        <v>169</v>
      </c>
      <c r="C327" s="9">
        <v>142726301</v>
      </c>
      <c r="D327" s="14">
        <v>5540246185429</v>
      </c>
      <c r="E327" s="12" t="str">
        <f>VLOOKUP(D327,'Catégorie des articles'!$A$2:$E$163,4,FALSE)</f>
        <v>CREMERIE</v>
      </c>
      <c r="F327" s="23">
        <v>44717</v>
      </c>
      <c r="G327" s="10">
        <v>140</v>
      </c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</row>
    <row r="328" spans="1:25" ht="12.75" customHeight="1" x14ac:dyDescent="0.2">
      <c r="A328" s="13" t="s">
        <v>601</v>
      </c>
      <c r="B328" s="6" t="s">
        <v>169</v>
      </c>
      <c r="C328" s="7">
        <v>142726301</v>
      </c>
      <c r="D328" s="12">
        <v>5540246186325</v>
      </c>
      <c r="E328" s="12" t="str">
        <f>VLOOKUP(D328,'Catégorie des articles'!$A$2:$E$163,4,FALSE)</f>
        <v>CREMERIE</v>
      </c>
      <c r="F328" s="22">
        <v>44717</v>
      </c>
      <c r="G328" s="8">
        <v>279</v>
      </c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</row>
    <row r="329" spans="1:25" ht="12.75" customHeight="1" x14ac:dyDescent="0.2">
      <c r="A329" s="13" t="s">
        <v>602</v>
      </c>
      <c r="B329" s="6" t="s">
        <v>169</v>
      </c>
      <c r="C329" s="9">
        <v>142726302</v>
      </c>
      <c r="D329" s="14">
        <v>5540246173472</v>
      </c>
      <c r="E329" s="12" t="str">
        <f>VLOOKUP(D329,'Catégorie des articles'!$A$2:$E$163,4,FALSE)</f>
        <v>CREMERIE</v>
      </c>
      <c r="F329" s="23">
        <v>44723</v>
      </c>
      <c r="G329" s="10">
        <v>557</v>
      </c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</row>
    <row r="330" spans="1:25" ht="12.75" customHeight="1" x14ac:dyDescent="0.2">
      <c r="A330" s="13" t="s">
        <v>603</v>
      </c>
      <c r="B330" s="6" t="s">
        <v>169</v>
      </c>
      <c r="C330" s="7">
        <v>142726302</v>
      </c>
      <c r="D330" s="12">
        <v>5540246175049</v>
      </c>
      <c r="E330" s="12" t="str">
        <f>VLOOKUP(D330,'Catégorie des articles'!$A$2:$E$163,4,FALSE)</f>
        <v>CREMERIE</v>
      </c>
      <c r="F330" s="22">
        <v>44723</v>
      </c>
      <c r="G330" s="8">
        <v>557</v>
      </c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</row>
    <row r="331" spans="1:25" ht="12.75" customHeight="1" x14ac:dyDescent="0.2">
      <c r="A331" s="13" t="s">
        <v>604</v>
      </c>
      <c r="B331" s="6" t="s">
        <v>169</v>
      </c>
      <c r="C331" s="9">
        <v>142726302</v>
      </c>
      <c r="D331" s="14">
        <v>5540246175050</v>
      </c>
      <c r="E331" s="12" t="str">
        <f>VLOOKUP(D331,'Catégorie des articles'!$A$2:$E$163,4,FALSE)</f>
        <v>CREMERIE</v>
      </c>
      <c r="F331" s="23">
        <v>44723</v>
      </c>
      <c r="G331" s="10">
        <v>557</v>
      </c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</row>
    <row r="332" spans="1:25" ht="12.75" customHeight="1" x14ac:dyDescent="0.2">
      <c r="A332" s="13" t="s">
        <v>605</v>
      </c>
      <c r="B332" s="6" t="s">
        <v>169</v>
      </c>
      <c r="C332" s="9">
        <v>142726322</v>
      </c>
      <c r="D332" s="14">
        <v>5540246172978</v>
      </c>
      <c r="E332" s="12" t="str">
        <f>VLOOKUP(D332,'Catégorie des articles'!$A$2:$E$163,4,FALSE)</f>
        <v>CREMERIE</v>
      </c>
      <c r="F332" s="23">
        <v>44717</v>
      </c>
      <c r="G332" s="10">
        <v>1253</v>
      </c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</row>
    <row r="333" spans="1:25" ht="12.75" customHeight="1" x14ac:dyDescent="0.2">
      <c r="A333" s="13" t="s">
        <v>606</v>
      </c>
      <c r="B333" s="6" t="s">
        <v>169</v>
      </c>
      <c r="C333" s="9">
        <v>142726322</v>
      </c>
      <c r="D333" s="14">
        <v>5540246188175</v>
      </c>
      <c r="E333" s="12" t="str">
        <f>VLOOKUP(D333,'Catégorie des articles'!$A$2:$E$163,4,FALSE)</f>
        <v>CREMERIE</v>
      </c>
      <c r="F333" s="23">
        <v>44717</v>
      </c>
      <c r="G333" s="10">
        <v>232</v>
      </c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</row>
    <row r="334" spans="1:25" ht="12.75" customHeight="1" x14ac:dyDescent="0.2">
      <c r="A334" s="13" t="s">
        <v>607</v>
      </c>
      <c r="B334" s="6" t="s">
        <v>169</v>
      </c>
      <c r="C334" s="7">
        <v>142726323</v>
      </c>
      <c r="D334" s="12">
        <v>5540246176294</v>
      </c>
      <c r="E334" s="12" t="str">
        <f>VLOOKUP(D334,'Catégorie des articles'!$A$2:$E$163,4,FALSE)</f>
        <v>CREMERIE</v>
      </c>
      <c r="F334" s="22">
        <v>44717</v>
      </c>
      <c r="G334" s="8">
        <v>1485</v>
      </c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</row>
    <row r="335" spans="1:25" ht="12.75" customHeight="1" x14ac:dyDescent="0.2">
      <c r="A335" s="13" t="s">
        <v>608</v>
      </c>
      <c r="B335" s="6" t="s">
        <v>169</v>
      </c>
      <c r="C335" s="9">
        <v>142726323</v>
      </c>
      <c r="D335" s="14">
        <v>5540246176295</v>
      </c>
      <c r="E335" s="12" t="str">
        <f>VLOOKUP(D335,'Catégorie des articles'!$A$2:$E$163,4,FALSE)</f>
        <v>CREMERIE</v>
      </c>
      <c r="F335" s="23">
        <v>44717</v>
      </c>
      <c r="G335" s="10">
        <v>5940</v>
      </c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</row>
    <row r="336" spans="1:25" ht="12.75" customHeight="1" x14ac:dyDescent="0.2">
      <c r="A336" s="13" t="s">
        <v>609</v>
      </c>
      <c r="B336" s="6" t="s">
        <v>169</v>
      </c>
      <c r="C336" s="7">
        <v>142726323</v>
      </c>
      <c r="D336" s="12">
        <v>5540246187987</v>
      </c>
      <c r="E336" s="12" t="str">
        <f>VLOOKUP(D336,'Catégorie des articles'!$A$2:$E$163,4,FALSE)</f>
        <v>CREMERIE</v>
      </c>
      <c r="F336" s="22">
        <v>44717</v>
      </c>
      <c r="G336" s="8">
        <v>2228</v>
      </c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</row>
    <row r="337" spans="1:25" ht="12.75" customHeight="1" x14ac:dyDescent="0.2">
      <c r="A337" s="13" t="s">
        <v>610</v>
      </c>
      <c r="B337" s="6" t="s">
        <v>169</v>
      </c>
      <c r="C337" s="9">
        <v>142726323</v>
      </c>
      <c r="D337" s="14">
        <v>5540246188200</v>
      </c>
      <c r="E337" s="12" t="str">
        <f>VLOOKUP(D337,'Catégorie des articles'!$A$2:$E$163,4,FALSE)</f>
        <v>CREMERIE</v>
      </c>
      <c r="F337" s="23">
        <v>44717</v>
      </c>
      <c r="G337" s="10">
        <v>372</v>
      </c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</row>
    <row r="338" spans="1:25" ht="12.75" customHeight="1" x14ac:dyDescent="0.2">
      <c r="A338" s="13" t="s">
        <v>611</v>
      </c>
      <c r="B338" s="6" t="s">
        <v>169</v>
      </c>
      <c r="C338" s="7">
        <v>142726329</v>
      </c>
      <c r="D338" s="12">
        <v>5540246177132</v>
      </c>
      <c r="E338" s="12" t="str">
        <f>VLOOKUP(D338,'Catégorie des articles'!$A$2:$E$163,4,FALSE)</f>
        <v>MIX LEGUMES</v>
      </c>
      <c r="F338" s="22">
        <v>44718</v>
      </c>
      <c r="G338" s="8">
        <v>15312</v>
      </c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</row>
    <row r="339" spans="1:25" ht="12.75" customHeight="1" x14ac:dyDescent="0.2">
      <c r="A339" s="13" t="s">
        <v>612</v>
      </c>
      <c r="B339" s="6" t="s">
        <v>169</v>
      </c>
      <c r="C339" s="9">
        <v>142726330</v>
      </c>
      <c r="D339" s="14">
        <v>5540246173906</v>
      </c>
      <c r="E339" s="12" t="str">
        <f>VLOOKUP(D339,'Catégorie des articles'!$A$2:$E$163,4,FALSE)</f>
        <v>VOLAILLE</v>
      </c>
      <c r="F339" s="23">
        <v>44729</v>
      </c>
      <c r="G339" s="10">
        <v>2450</v>
      </c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</row>
    <row r="340" spans="1:25" ht="12.75" customHeight="1" x14ac:dyDescent="0.2">
      <c r="A340" s="13" t="s">
        <v>613</v>
      </c>
      <c r="B340" s="6" t="s">
        <v>169</v>
      </c>
      <c r="C340" s="7">
        <v>142726330</v>
      </c>
      <c r="D340" s="12">
        <v>5540246181016</v>
      </c>
      <c r="E340" s="12" t="str">
        <f>VLOOKUP(D340,'Catégorie des articles'!$A$2:$E$163,4,FALSE)</f>
        <v>VOLAILLE</v>
      </c>
      <c r="F340" s="22">
        <v>44729</v>
      </c>
      <c r="G340" s="8">
        <v>8018</v>
      </c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</row>
    <row r="341" spans="1:25" ht="12.75" customHeight="1" x14ac:dyDescent="0.2">
      <c r="A341" s="13" t="s">
        <v>614</v>
      </c>
      <c r="B341" s="6" t="s">
        <v>169</v>
      </c>
      <c r="C341" s="7">
        <v>142726334</v>
      </c>
      <c r="D341" s="12">
        <v>5540246183541</v>
      </c>
      <c r="E341" s="12" t="str">
        <f>VLOOKUP(D341,'Catégorie des articles'!$A$2:$E$163,4,FALSE)</f>
        <v>MIX LEGUMES</v>
      </c>
      <c r="F341" s="22">
        <v>44723</v>
      </c>
      <c r="G341" s="8">
        <v>2088</v>
      </c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</row>
    <row r="342" spans="1:25" ht="12.75" customHeight="1" x14ac:dyDescent="0.2">
      <c r="A342" s="13" t="s">
        <v>615</v>
      </c>
      <c r="B342" s="6" t="s">
        <v>169</v>
      </c>
      <c r="C342" s="9">
        <v>142726344</v>
      </c>
      <c r="D342" s="14">
        <v>5540246176699</v>
      </c>
      <c r="E342" s="12" t="str">
        <f>VLOOKUP(D342,'Catégorie des articles'!$A$2:$E$163,4,FALSE)</f>
        <v>CREMERIE</v>
      </c>
      <c r="F342" s="23">
        <v>44717</v>
      </c>
      <c r="G342" s="10">
        <v>4176</v>
      </c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</row>
    <row r="343" spans="1:25" ht="12.75" customHeight="1" x14ac:dyDescent="0.2">
      <c r="A343" s="13" t="s">
        <v>616</v>
      </c>
      <c r="B343" s="6" t="s">
        <v>169</v>
      </c>
      <c r="C343" s="9">
        <v>142726346</v>
      </c>
      <c r="D343" s="14">
        <v>5540246171933</v>
      </c>
      <c r="E343" s="12" t="str">
        <f>VLOOKUP(D343,'Catégorie des articles'!$A$2:$E$163,4,FALSE)</f>
        <v>CREMERIE</v>
      </c>
      <c r="F343" s="23">
        <v>44718</v>
      </c>
      <c r="G343" s="10">
        <v>1114</v>
      </c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</row>
    <row r="344" spans="1:25" ht="12.75" customHeight="1" x14ac:dyDescent="0.2">
      <c r="A344" s="13" t="s">
        <v>617</v>
      </c>
      <c r="B344" s="6" t="s">
        <v>169</v>
      </c>
      <c r="C344" s="7">
        <v>142726346</v>
      </c>
      <c r="D344" s="12">
        <v>5540246176294</v>
      </c>
      <c r="E344" s="12" t="str">
        <f>VLOOKUP(D344,'Catégorie des articles'!$A$2:$E$163,4,FALSE)</f>
        <v>CREMERIE</v>
      </c>
      <c r="F344" s="22">
        <v>44718</v>
      </c>
      <c r="G344" s="8">
        <v>4455</v>
      </c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</row>
    <row r="345" spans="1:25" ht="12.75" customHeight="1" x14ac:dyDescent="0.2">
      <c r="A345" s="13" t="s">
        <v>618</v>
      </c>
      <c r="B345" s="6" t="s">
        <v>169</v>
      </c>
      <c r="C345" s="9">
        <v>142726346</v>
      </c>
      <c r="D345" s="14">
        <v>5540246176295</v>
      </c>
      <c r="E345" s="12" t="str">
        <f>VLOOKUP(D345,'Catégorie des articles'!$A$2:$E$163,4,FALSE)</f>
        <v>CREMERIE</v>
      </c>
      <c r="F345" s="23">
        <v>44718</v>
      </c>
      <c r="G345" s="10">
        <v>14848</v>
      </c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</row>
    <row r="346" spans="1:25" ht="12.75" customHeight="1" x14ac:dyDescent="0.2">
      <c r="A346" s="13" t="s">
        <v>619</v>
      </c>
      <c r="B346" s="6" t="s">
        <v>169</v>
      </c>
      <c r="C346" s="9">
        <v>142726346</v>
      </c>
      <c r="D346" s="14">
        <v>5540246187987</v>
      </c>
      <c r="E346" s="12" t="str">
        <f>VLOOKUP(D346,'Catégorie des articles'!$A$2:$E$163,4,FALSE)</f>
        <v>CREMERIE</v>
      </c>
      <c r="F346" s="23">
        <v>44718</v>
      </c>
      <c r="G346" s="10">
        <v>6682</v>
      </c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</row>
    <row r="347" spans="1:25" ht="12.75" customHeight="1" x14ac:dyDescent="0.2">
      <c r="A347" s="13" t="s">
        <v>620</v>
      </c>
      <c r="B347" s="6" t="s">
        <v>169</v>
      </c>
      <c r="C347" s="7">
        <v>142726346</v>
      </c>
      <c r="D347" s="12">
        <v>5540246188200</v>
      </c>
      <c r="E347" s="12" t="str">
        <f>VLOOKUP(D347,'Catégorie des articles'!$A$2:$E$163,4,FALSE)</f>
        <v>CREMERIE</v>
      </c>
      <c r="F347" s="22">
        <v>44718</v>
      </c>
      <c r="G347" s="8">
        <v>1114</v>
      </c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</row>
    <row r="348" spans="1:25" ht="12.75" customHeight="1" x14ac:dyDescent="0.2">
      <c r="A348" s="13" t="s">
        <v>621</v>
      </c>
      <c r="B348" s="6" t="s">
        <v>169</v>
      </c>
      <c r="C348" s="9">
        <v>142726347</v>
      </c>
      <c r="D348" s="14">
        <v>5540246172978</v>
      </c>
      <c r="E348" s="12" t="str">
        <f>VLOOKUP(D348,'Catégorie des articles'!$A$2:$E$163,4,FALSE)</f>
        <v>CREMERIE</v>
      </c>
      <c r="F348" s="23">
        <v>44718</v>
      </c>
      <c r="G348" s="10">
        <v>1671</v>
      </c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</row>
    <row r="349" spans="1:25" ht="12.75" customHeight="1" x14ac:dyDescent="0.2">
      <c r="A349" s="13" t="s">
        <v>622</v>
      </c>
      <c r="B349" s="6" t="s">
        <v>169</v>
      </c>
      <c r="C349" s="7">
        <v>142726347</v>
      </c>
      <c r="D349" s="12">
        <v>5540246174174</v>
      </c>
      <c r="E349" s="12" t="str">
        <f>VLOOKUP(D349,'Catégorie des articles'!$A$2:$E$163,4,FALSE)</f>
        <v>CREMERIE</v>
      </c>
      <c r="F349" s="22">
        <v>44718</v>
      </c>
      <c r="G349" s="8">
        <v>464</v>
      </c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</row>
    <row r="350" spans="1:25" ht="12.75" customHeight="1" x14ac:dyDescent="0.2">
      <c r="A350" s="13" t="s">
        <v>623</v>
      </c>
      <c r="B350" s="6" t="s">
        <v>169</v>
      </c>
      <c r="C350" s="7">
        <v>142726347</v>
      </c>
      <c r="D350" s="12">
        <v>5540246176699</v>
      </c>
      <c r="E350" s="12" t="str">
        <f>VLOOKUP(D350,'Catégorie des articles'!$A$2:$E$163,4,FALSE)</f>
        <v>CREMERIE</v>
      </c>
      <c r="F350" s="22">
        <v>44718</v>
      </c>
      <c r="G350" s="8">
        <v>4176</v>
      </c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</row>
    <row r="351" spans="1:25" ht="12.75" customHeight="1" x14ac:dyDescent="0.2">
      <c r="A351" s="13" t="s">
        <v>624</v>
      </c>
      <c r="B351" s="6" t="s">
        <v>169</v>
      </c>
      <c r="C351" s="7">
        <v>142726363</v>
      </c>
      <c r="D351" s="12">
        <v>5540246183547</v>
      </c>
      <c r="E351" s="12" t="str">
        <f>VLOOKUP(D351,'Catégorie des articles'!$A$2:$E$163,4,FALSE)</f>
        <v>VOLAILLE</v>
      </c>
      <c r="F351" s="22">
        <v>44717</v>
      </c>
      <c r="G351" s="8">
        <v>2228</v>
      </c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</row>
    <row r="352" spans="1:25" ht="12.75" customHeight="1" x14ac:dyDescent="0.2">
      <c r="A352" s="13" t="s">
        <v>625</v>
      </c>
      <c r="B352" s="6" t="s">
        <v>169</v>
      </c>
      <c r="C352" s="9">
        <v>142726364</v>
      </c>
      <c r="D352" s="14">
        <v>5540246173472</v>
      </c>
      <c r="E352" s="12" t="str">
        <f>VLOOKUP(D352,'Catégorie des articles'!$A$2:$E$163,4,FALSE)</f>
        <v>CREMERIE</v>
      </c>
      <c r="F352" s="23">
        <v>44728</v>
      </c>
      <c r="G352" s="10">
        <v>84</v>
      </c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</row>
    <row r="353" spans="1:25" ht="12.75" customHeight="1" x14ac:dyDescent="0.2">
      <c r="A353" s="13" t="s">
        <v>626</v>
      </c>
      <c r="B353" s="6" t="s">
        <v>169</v>
      </c>
      <c r="C353" s="7">
        <v>142726364</v>
      </c>
      <c r="D353" s="12">
        <v>5540246174095</v>
      </c>
      <c r="E353" s="12" t="str">
        <f>VLOOKUP(D353,'Catégorie des articles'!$A$2:$E$163,4,FALSE)</f>
        <v>CREMERIE</v>
      </c>
      <c r="F353" s="22">
        <v>44728</v>
      </c>
      <c r="G353" s="8">
        <v>70</v>
      </c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</row>
    <row r="354" spans="1:25" ht="12.75" customHeight="1" x14ac:dyDescent="0.2">
      <c r="A354" s="13" t="s">
        <v>627</v>
      </c>
      <c r="B354" s="6" t="s">
        <v>169</v>
      </c>
      <c r="C354" s="9">
        <v>142726364</v>
      </c>
      <c r="D354" s="14">
        <v>5540246175047</v>
      </c>
      <c r="E354" s="12" t="str">
        <f>VLOOKUP(D354,'Catégorie des articles'!$A$2:$E$163,4,FALSE)</f>
        <v>CREMERIE</v>
      </c>
      <c r="F354" s="23">
        <v>44728</v>
      </c>
      <c r="G354" s="10">
        <v>140</v>
      </c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</row>
    <row r="355" spans="1:25" ht="12.75" customHeight="1" x14ac:dyDescent="0.2">
      <c r="A355" s="13" t="s">
        <v>628</v>
      </c>
      <c r="B355" s="6" t="s">
        <v>169</v>
      </c>
      <c r="C355" s="7">
        <v>142726364</v>
      </c>
      <c r="D355" s="12">
        <v>5540246175049</v>
      </c>
      <c r="E355" s="12" t="str">
        <f>VLOOKUP(D355,'Catégorie des articles'!$A$2:$E$163,4,FALSE)</f>
        <v>CREMERIE</v>
      </c>
      <c r="F355" s="22">
        <v>44728</v>
      </c>
      <c r="G355" s="8">
        <v>279</v>
      </c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</row>
    <row r="356" spans="1:25" ht="12.75" customHeight="1" x14ac:dyDescent="0.2">
      <c r="A356" s="13" t="s">
        <v>629</v>
      </c>
      <c r="B356" s="6" t="s">
        <v>169</v>
      </c>
      <c r="C356" s="9">
        <v>142726364</v>
      </c>
      <c r="D356" s="14">
        <v>5540246175050</v>
      </c>
      <c r="E356" s="12" t="str">
        <f>VLOOKUP(D356,'Catégorie des articles'!$A$2:$E$163,4,FALSE)</f>
        <v>CREMERIE</v>
      </c>
      <c r="F356" s="23">
        <v>44728</v>
      </c>
      <c r="G356" s="10">
        <v>836</v>
      </c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</row>
    <row r="357" spans="1:25" ht="12.75" customHeight="1" x14ac:dyDescent="0.2">
      <c r="A357" s="13" t="s">
        <v>630</v>
      </c>
      <c r="B357" s="6" t="s">
        <v>169</v>
      </c>
      <c r="C357" s="7">
        <v>142726368</v>
      </c>
      <c r="D357" s="12">
        <v>5540246171759</v>
      </c>
      <c r="E357" s="12" t="str">
        <f>VLOOKUP(D357,'Catégorie des articles'!$A$2:$E$163,4,FALSE)</f>
        <v>MIX LEGUMES</v>
      </c>
      <c r="F357" s="22">
        <v>44722</v>
      </c>
      <c r="G357" s="8">
        <v>2506</v>
      </c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</row>
    <row r="358" spans="1:25" ht="12.75" customHeight="1" x14ac:dyDescent="0.2">
      <c r="A358" s="13" t="s">
        <v>631</v>
      </c>
      <c r="B358" s="6" t="s">
        <v>169</v>
      </c>
      <c r="C358" s="9">
        <v>142726368</v>
      </c>
      <c r="D358" s="14">
        <v>5540246177132</v>
      </c>
      <c r="E358" s="12" t="str">
        <f>VLOOKUP(D358,'Catégorie des articles'!$A$2:$E$163,4,FALSE)</f>
        <v>MIX LEGUMES</v>
      </c>
      <c r="F358" s="23">
        <v>44722</v>
      </c>
      <c r="G358" s="10">
        <v>10208</v>
      </c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</row>
    <row r="359" spans="1:25" ht="12.75" customHeight="1" x14ac:dyDescent="0.2">
      <c r="A359" s="13" t="s">
        <v>632</v>
      </c>
      <c r="B359" s="6" t="s">
        <v>169</v>
      </c>
      <c r="C359" s="7">
        <v>142726368</v>
      </c>
      <c r="D359" s="12">
        <v>5540246177133</v>
      </c>
      <c r="E359" s="12" t="str">
        <f>VLOOKUP(D359,'Catégorie des articles'!$A$2:$E$163,4,FALSE)</f>
        <v>MIX LEGUMES</v>
      </c>
      <c r="F359" s="22">
        <v>44722</v>
      </c>
      <c r="G359" s="8">
        <v>3341</v>
      </c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</row>
    <row r="360" spans="1:25" ht="12.75" customHeight="1" x14ac:dyDescent="0.2">
      <c r="A360" s="13" t="s">
        <v>633</v>
      </c>
      <c r="B360" s="6" t="s">
        <v>169</v>
      </c>
      <c r="C360" s="7">
        <v>142726370</v>
      </c>
      <c r="D360" s="12">
        <v>5540246171933</v>
      </c>
      <c r="E360" s="12" t="str">
        <f>VLOOKUP(D360,'Catégorie des articles'!$A$2:$E$163,4,FALSE)</f>
        <v>CREMERIE</v>
      </c>
      <c r="F360" s="22">
        <v>44721</v>
      </c>
      <c r="G360" s="8">
        <v>1114</v>
      </c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</row>
    <row r="361" spans="1:25" ht="12.75" customHeight="1" x14ac:dyDescent="0.2">
      <c r="A361" s="13" t="s">
        <v>634</v>
      </c>
      <c r="B361" s="6" t="s">
        <v>169</v>
      </c>
      <c r="C361" s="9">
        <v>142726370</v>
      </c>
      <c r="D361" s="14">
        <v>5540246176294</v>
      </c>
      <c r="E361" s="12" t="str">
        <f>VLOOKUP(D361,'Catégorie des articles'!$A$2:$E$163,4,FALSE)</f>
        <v>CREMERIE</v>
      </c>
      <c r="F361" s="23">
        <v>44721</v>
      </c>
      <c r="G361" s="10">
        <v>1485</v>
      </c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</row>
    <row r="362" spans="1:25" ht="12.75" customHeight="1" x14ac:dyDescent="0.2">
      <c r="A362" s="13" t="s">
        <v>635</v>
      </c>
      <c r="B362" s="6" t="s">
        <v>169</v>
      </c>
      <c r="C362" s="7">
        <v>142726370</v>
      </c>
      <c r="D362" s="12">
        <v>5540246176295</v>
      </c>
      <c r="E362" s="12" t="str">
        <f>VLOOKUP(D362,'Catégorie des articles'!$A$2:$E$163,4,FALSE)</f>
        <v>CREMERIE</v>
      </c>
      <c r="F362" s="22">
        <v>44721</v>
      </c>
      <c r="G362" s="8">
        <v>11136</v>
      </c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</row>
    <row r="363" spans="1:25" ht="12.75" customHeight="1" x14ac:dyDescent="0.2">
      <c r="A363" s="13" t="s">
        <v>636</v>
      </c>
      <c r="B363" s="6" t="s">
        <v>169</v>
      </c>
      <c r="C363" s="9">
        <v>142726370</v>
      </c>
      <c r="D363" s="14">
        <v>5540246187987</v>
      </c>
      <c r="E363" s="12" t="str">
        <f>VLOOKUP(D363,'Catégorie des articles'!$A$2:$E$163,4,FALSE)</f>
        <v>CREMERIE</v>
      </c>
      <c r="F363" s="23">
        <v>44721</v>
      </c>
      <c r="G363" s="10">
        <v>4455</v>
      </c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</row>
    <row r="364" spans="1:25" ht="12.75" customHeight="1" x14ac:dyDescent="0.2">
      <c r="A364" s="13" t="s">
        <v>637</v>
      </c>
      <c r="B364" s="6" t="s">
        <v>169</v>
      </c>
      <c r="C364" s="7">
        <v>142726370</v>
      </c>
      <c r="D364" s="12">
        <v>5540246188200</v>
      </c>
      <c r="E364" s="12" t="str">
        <f>VLOOKUP(D364,'Catégorie des articles'!$A$2:$E$163,4,FALSE)</f>
        <v>CREMERIE</v>
      </c>
      <c r="F364" s="22">
        <v>44721</v>
      </c>
      <c r="G364" s="8">
        <v>743</v>
      </c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</row>
    <row r="365" spans="1:25" ht="12.75" customHeight="1" x14ac:dyDescent="0.2">
      <c r="A365" s="13" t="s">
        <v>638</v>
      </c>
      <c r="B365" s="6" t="s">
        <v>169</v>
      </c>
      <c r="C365" s="9">
        <v>142726371</v>
      </c>
      <c r="D365" s="14">
        <v>5540246172539</v>
      </c>
      <c r="E365" s="12" t="str">
        <f>VLOOKUP(D365,'Catégorie des articles'!$A$2:$E$163,4,FALSE)</f>
        <v>CREMERIE</v>
      </c>
      <c r="F365" s="23">
        <v>44721</v>
      </c>
      <c r="G365" s="10">
        <v>47</v>
      </c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</row>
    <row r="366" spans="1:25" ht="12.75" customHeight="1" x14ac:dyDescent="0.2">
      <c r="A366" s="13" t="s">
        <v>639</v>
      </c>
      <c r="B366" s="6" t="s">
        <v>169</v>
      </c>
      <c r="C366" s="7">
        <v>142726371</v>
      </c>
      <c r="D366" s="12">
        <v>5540246172978</v>
      </c>
      <c r="E366" s="12" t="str">
        <f>VLOOKUP(D366,'Catégorie des articles'!$A$2:$E$163,4,FALSE)</f>
        <v>CREMERIE</v>
      </c>
      <c r="F366" s="22">
        <v>44721</v>
      </c>
      <c r="G366" s="8">
        <v>2506</v>
      </c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</row>
    <row r="367" spans="1:25" ht="12.75" customHeight="1" x14ac:dyDescent="0.2">
      <c r="A367" s="13" t="s">
        <v>640</v>
      </c>
      <c r="B367" s="6" t="s">
        <v>169</v>
      </c>
      <c r="C367" s="9">
        <v>142726371</v>
      </c>
      <c r="D367" s="14">
        <v>5540246176699</v>
      </c>
      <c r="E367" s="12" t="str">
        <f>VLOOKUP(D367,'Catégorie des articles'!$A$2:$E$163,4,FALSE)</f>
        <v>CREMERIE</v>
      </c>
      <c r="F367" s="23">
        <v>44721</v>
      </c>
      <c r="G367" s="10">
        <v>2088</v>
      </c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</row>
    <row r="368" spans="1:25" ht="12.75" customHeight="1" x14ac:dyDescent="0.2">
      <c r="A368" s="13" t="s">
        <v>641</v>
      </c>
      <c r="B368" s="6" t="s">
        <v>169</v>
      </c>
      <c r="C368" s="7">
        <v>142736392</v>
      </c>
      <c r="D368" s="12">
        <v>5540246176295</v>
      </c>
      <c r="E368" s="12" t="str">
        <f>VLOOKUP(D368,'Catégorie des articles'!$A$2:$E$163,4,FALSE)</f>
        <v>CREMERIE</v>
      </c>
      <c r="F368" s="22">
        <v>44722</v>
      </c>
      <c r="G368" s="8">
        <v>4455</v>
      </c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</row>
    <row r="369" spans="1:25" ht="12.75" customHeight="1" x14ac:dyDescent="0.2">
      <c r="A369" s="13" t="s">
        <v>642</v>
      </c>
      <c r="B369" s="6" t="s">
        <v>169</v>
      </c>
      <c r="C369" s="7">
        <v>142736392</v>
      </c>
      <c r="D369" s="12">
        <v>5540246187987</v>
      </c>
      <c r="E369" s="12" t="str">
        <f>VLOOKUP(D369,'Catégorie des articles'!$A$2:$E$163,4,FALSE)</f>
        <v>CREMERIE</v>
      </c>
      <c r="F369" s="22">
        <v>44722</v>
      </c>
      <c r="G369" s="8">
        <v>2228</v>
      </c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</row>
    <row r="370" spans="1:25" ht="12.75" customHeight="1" x14ac:dyDescent="0.2">
      <c r="A370" s="13" t="s">
        <v>643</v>
      </c>
      <c r="B370" s="6" t="s">
        <v>169</v>
      </c>
      <c r="C370" s="9">
        <v>142736392</v>
      </c>
      <c r="D370" s="14">
        <v>5540246188200</v>
      </c>
      <c r="E370" s="12" t="str">
        <f>VLOOKUP(D370,'Catégorie des articles'!$A$2:$E$163,4,FALSE)</f>
        <v>CREMERIE</v>
      </c>
      <c r="F370" s="23">
        <v>44722</v>
      </c>
      <c r="G370" s="10">
        <v>743</v>
      </c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</row>
    <row r="371" spans="1:25" ht="12.75" customHeight="1" x14ac:dyDescent="0.2">
      <c r="A371" s="13" t="s">
        <v>644</v>
      </c>
      <c r="B371" s="6" t="s">
        <v>169</v>
      </c>
      <c r="C371" s="7">
        <v>142736394</v>
      </c>
      <c r="D371" s="12">
        <v>5540246188175</v>
      </c>
      <c r="E371" s="12" t="str">
        <f>VLOOKUP(D371,'Catégorie des articles'!$A$2:$E$163,4,FALSE)</f>
        <v>CREMERIE</v>
      </c>
      <c r="F371" s="22">
        <v>44722</v>
      </c>
      <c r="G371" s="8">
        <v>93</v>
      </c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</row>
    <row r="372" spans="1:25" ht="12.75" customHeight="1" x14ac:dyDescent="0.2">
      <c r="A372" s="13" t="s">
        <v>645</v>
      </c>
      <c r="B372" s="6" t="s">
        <v>169</v>
      </c>
      <c r="C372" s="9">
        <v>142736412</v>
      </c>
      <c r="D372" s="14">
        <v>5540246182684</v>
      </c>
      <c r="E372" s="12" t="str">
        <f>VLOOKUP(D372,'Catégorie des articles'!$A$2:$E$163,4,FALSE)</f>
        <v>BOULANGERIE</v>
      </c>
      <c r="F372" s="23">
        <v>44731</v>
      </c>
      <c r="G372" s="10">
        <v>140</v>
      </c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</row>
    <row r="373" spans="1:25" ht="12.75" customHeight="1" x14ac:dyDescent="0.2">
      <c r="A373" s="13" t="s">
        <v>646</v>
      </c>
      <c r="B373" s="6" t="s">
        <v>169</v>
      </c>
      <c r="C373" s="7">
        <v>142736412</v>
      </c>
      <c r="D373" s="12">
        <v>5540246183844</v>
      </c>
      <c r="E373" s="12" t="str">
        <f>VLOOKUP(D373,'Catégorie des articles'!$A$2:$E$163,4,FALSE)</f>
        <v>BOULANGERIE</v>
      </c>
      <c r="F373" s="22">
        <v>44731</v>
      </c>
      <c r="G373" s="8">
        <v>186</v>
      </c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</row>
    <row r="374" spans="1:25" ht="12.75" customHeight="1" x14ac:dyDescent="0.2">
      <c r="A374" s="13" t="s">
        <v>647</v>
      </c>
      <c r="B374" s="6" t="s">
        <v>169</v>
      </c>
      <c r="C374" s="7">
        <v>142736414</v>
      </c>
      <c r="D374" s="12">
        <v>5540246193316</v>
      </c>
      <c r="E374" s="12" t="str">
        <f>VLOOKUP(D374,'Catégorie des articles'!$A$2:$E$163,4,FALSE)</f>
        <v>BOULANGERIE</v>
      </c>
      <c r="F374" s="22">
        <v>44725</v>
      </c>
      <c r="G374" s="8">
        <v>223</v>
      </c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</row>
    <row r="375" spans="1:25" ht="12.75" customHeight="1" x14ac:dyDescent="0.2">
      <c r="A375" s="13" t="s">
        <v>648</v>
      </c>
      <c r="B375" s="6" t="s">
        <v>169</v>
      </c>
      <c r="C375" s="7">
        <v>142736417</v>
      </c>
      <c r="D375" s="12">
        <v>5540246177132</v>
      </c>
      <c r="E375" s="12" t="str">
        <f>VLOOKUP(D375,'Catégorie des articles'!$A$2:$E$163,4,FALSE)</f>
        <v>MIX LEGUMES</v>
      </c>
      <c r="F375" s="22">
        <v>44725</v>
      </c>
      <c r="G375" s="8">
        <v>6032</v>
      </c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</row>
    <row r="376" spans="1:25" ht="12.75" customHeight="1" x14ac:dyDescent="0.2">
      <c r="A376" s="13" t="s">
        <v>649</v>
      </c>
      <c r="B376" s="6" t="s">
        <v>169</v>
      </c>
      <c r="C376" s="9">
        <v>142736417</v>
      </c>
      <c r="D376" s="14">
        <v>5540246177133</v>
      </c>
      <c r="E376" s="12" t="str">
        <f>VLOOKUP(D376,'Catégorie des articles'!$A$2:$E$163,4,FALSE)</f>
        <v>MIX LEGUMES</v>
      </c>
      <c r="F376" s="23">
        <v>44725</v>
      </c>
      <c r="G376" s="10">
        <v>9466</v>
      </c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</row>
    <row r="377" spans="1:25" ht="12.75" customHeight="1" x14ac:dyDescent="0.2">
      <c r="A377" s="13" t="s">
        <v>650</v>
      </c>
      <c r="B377" s="6" t="s">
        <v>169</v>
      </c>
      <c r="C377" s="9">
        <v>142736424</v>
      </c>
      <c r="D377" s="14">
        <v>5540246176294</v>
      </c>
      <c r="E377" s="12" t="str">
        <f>VLOOKUP(D377,'Catégorie des articles'!$A$2:$E$163,4,FALSE)</f>
        <v>CREMERIE</v>
      </c>
      <c r="F377" s="23">
        <v>44723</v>
      </c>
      <c r="G377" s="10">
        <v>2228</v>
      </c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</row>
    <row r="378" spans="1:25" ht="12.75" customHeight="1" x14ac:dyDescent="0.2">
      <c r="A378" s="13" t="s">
        <v>651</v>
      </c>
      <c r="B378" s="6" t="s">
        <v>169</v>
      </c>
      <c r="C378" s="7">
        <v>142736424</v>
      </c>
      <c r="D378" s="12">
        <v>5540246176295</v>
      </c>
      <c r="E378" s="12" t="str">
        <f>VLOOKUP(D378,'Catégorie des articles'!$A$2:$E$163,4,FALSE)</f>
        <v>CREMERIE</v>
      </c>
      <c r="F378" s="22">
        <v>44723</v>
      </c>
      <c r="G378" s="8">
        <v>3712</v>
      </c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</row>
    <row r="379" spans="1:25" ht="12.75" customHeight="1" x14ac:dyDescent="0.2">
      <c r="A379" s="13" t="s">
        <v>652</v>
      </c>
      <c r="B379" s="6" t="s">
        <v>169</v>
      </c>
      <c r="C379" s="7">
        <v>142736425</v>
      </c>
      <c r="D379" s="12">
        <v>5540246172978</v>
      </c>
      <c r="E379" s="12" t="str">
        <f>VLOOKUP(D379,'Catégorie des articles'!$A$2:$E$163,4,FALSE)</f>
        <v>CREMERIE</v>
      </c>
      <c r="F379" s="22">
        <v>44723</v>
      </c>
      <c r="G379" s="8">
        <v>1504</v>
      </c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</row>
    <row r="380" spans="1:25" ht="12.75" customHeight="1" x14ac:dyDescent="0.2">
      <c r="A380" s="13" t="s">
        <v>653</v>
      </c>
      <c r="B380" s="6" t="s">
        <v>169</v>
      </c>
      <c r="C380" s="9">
        <v>142736425</v>
      </c>
      <c r="D380" s="14">
        <v>5540246176699</v>
      </c>
      <c r="E380" s="12" t="str">
        <f>VLOOKUP(D380,'Catégorie des articles'!$A$2:$E$163,4,FALSE)</f>
        <v>CREMERIE</v>
      </c>
      <c r="F380" s="23">
        <v>44723</v>
      </c>
      <c r="G380" s="10">
        <v>2088</v>
      </c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</row>
    <row r="381" spans="1:25" ht="12.75" customHeight="1" x14ac:dyDescent="0.2">
      <c r="A381" s="13" t="s">
        <v>654</v>
      </c>
      <c r="B381" s="6" t="s">
        <v>169</v>
      </c>
      <c r="C381" s="7">
        <v>142736425</v>
      </c>
      <c r="D381" s="12">
        <v>5540246192102</v>
      </c>
      <c r="E381" s="12" t="str">
        <f>VLOOKUP(D381,'Catégorie des articles'!$A$2:$E$163,4,FALSE)</f>
        <v>CREMERIE</v>
      </c>
      <c r="F381" s="22">
        <v>44723</v>
      </c>
      <c r="G381" s="8">
        <v>4009</v>
      </c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</row>
    <row r="382" spans="1:25" ht="12.75" customHeight="1" x14ac:dyDescent="0.2">
      <c r="A382" s="13" t="s">
        <v>655</v>
      </c>
      <c r="B382" s="6" t="s">
        <v>169</v>
      </c>
      <c r="C382" s="7">
        <v>142736427</v>
      </c>
      <c r="D382" s="12">
        <v>5540246185429</v>
      </c>
      <c r="E382" s="12" t="str">
        <f>VLOOKUP(D382,'Catégorie des articles'!$A$2:$E$163,4,FALSE)</f>
        <v>CREMERIE</v>
      </c>
      <c r="F382" s="22">
        <v>44723</v>
      </c>
      <c r="G382" s="8">
        <v>70</v>
      </c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</row>
    <row r="383" spans="1:25" ht="12.75" customHeight="1" x14ac:dyDescent="0.2">
      <c r="A383" s="13" t="s">
        <v>656</v>
      </c>
      <c r="B383" s="6" t="s">
        <v>169</v>
      </c>
      <c r="C383" s="9">
        <v>142736427</v>
      </c>
      <c r="D383" s="14">
        <v>5540246185562</v>
      </c>
      <c r="E383" s="12" t="str">
        <f>VLOOKUP(D383,'Catégorie des articles'!$A$2:$E$163,4,FALSE)</f>
        <v>CREMERIE</v>
      </c>
      <c r="F383" s="23">
        <v>44723</v>
      </c>
      <c r="G383" s="10">
        <v>279</v>
      </c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</row>
    <row r="384" spans="1:25" ht="12.75" customHeight="1" x14ac:dyDescent="0.2">
      <c r="A384" s="13" t="s">
        <v>657</v>
      </c>
      <c r="B384" s="6" t="s">
        <v>169</v>
      </c>
      <c r="C384" s="9">
        <v>142736435</v>
      </c>
      <c r="D384" s="14">
        <v>5540246188583</v>
      </c>
      <c r="E384" s="12" t="str">
        <f>VLOOKUP(D384,'Catégorie des articles'!$A$2:$E$163,4,FALSE)</f>
        <v>BOULANGERIE</v>
      </c>
      <c r="F384" s="23">
        <v>44732</v>
      </c>
      <c r="G384" s="10">
        <v>4455</v>
      </c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</row>
    <row r="385" spans="1:25" ht="12.75" customHeight="1" x14ac:dyDescent="0.2">
      <c r="A385" s="13" t="s">
        <v>658</v>
      </c>
      <c r="B385" s="6" t="s">
        <v>169</v>
      </c>
      <c r="C385" s="9">
        <v>142736449</v>
      </c>
      <c r="D385" s="14">
        <v>5540246187987</v>
      </c>
      <c r="E385" s="12" t="str">
        <f>VLOOKUP(D385,'Catégorie des articles'!$A$2:$E$163,4,FALSE)</f>
        <v>CREMERIE</v>
      </c>
      <c r="F385" s="23">
        <v>44724</v>
      </c>
      <c r="G385" s="10">
        <v>2228</v>
      </c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</row>
    <row r="386" spans="1:25" ht="12.75" customHeight="1" x14ac:dyDescent="0.2">
      <c r="A386" s="13" t="s">
        <v>2201</v>
      </c>
      <c r="B386" s="6" t="s">
        <v>170</v>
      </c>
      <c r="C386" s="7">
        <v>142736456</v>
      </c>
      <c r="D386" s="12">
        <v>5540246192264</v>
      </c>
      <c r="E386" s="12" t="str">
        <f>VLOOKUP(D386,'Catégorie des articles'!$A$2:$E$163,4,FALSE)</f>
        <v>CREMERIE</v>
      </c>
      <c r="F386" s="22">
        <v>44753</v>
      </c>
      <c r="G386" s="8">
        <v>1485</v>
      </c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</row>
    <row r="387" spans="1:25" ht="12.75" customHeight="1" x14ac:dyDescent="0.2">
      <c r="A387" s="13" t="s">
        <v>2202</v>
      </c>
      <c r="B387" s="6" t="s">
        <v>170</v>
      </c>
      <c r="C387" s="9">
        <v>142736456</v>
      </c>
      <c r="D387" s="14">
        <v>5540246192265</v>
      </c>
      <c r="E387" s="12" t="str">
        <f>VLOOKUP(D387,'Catégorie des articles'!$A$2:$E$163,4,FALSE)</f>
        <v>CREMERIE</v>
      </c>
      <c r="F387" s="23">
        <v>44753</v>
      </c>
      <c r="G387" s="10">
        <v>297</v>
      </c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</row>
    <row r="388" spans="1:25" ht="12.75" customHeight="1" x14ac:dyDescent="0.2">
      <c r="A388" s="13" t="s">
        <v>659</v>
      </c>
      <c r="B388" s="6" t="s">
        <v>169</v>
      </c>
      <c r="C388" s="9">
        <v>142736459</v>
      </c>
      <c r="D388" s="14">
        <v>5540246180522</v>
      </c>
      <c r="E388" s="12" t="str">
        <f>VLOOKUP(D388,'Catégorie des articles'!$A$2:$E$163,4,FALSE)</f>
        <v>BOULANGERIE</v>
      </c>
      <c r="F388" s="23">
        <v>44735</v>
      </c>
      <c r="G388" s="10">
        <v>279</v>
      </c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</row>
    <row r="389" spans="1:25" ht="12.75" customHeight="1" x14ac:dyDescent="0.2">
      <c r="A389" s="13" t="s">
        <v>660</v>
      </c>
      <c r="B389" s="6" t="s">
        <v>169</v>
      </c>
      <c r="C389" s="7">
        <v>142736459</v>
      </c>
      <c r="D389" s="12">
        <v>5540246193409</v>
      </c>
      <c r="E389" s="12" t="str">
        <f>VLOOKUP(D389,'Catégorie des articles'!$A$2:$E$163,4,FALSE)</f>
        <v>BOULANGERIE</v>
      </c>
      <c r="F389" s="22">
        <v>44735</v>
      </c>
      <c r="G389" s="8">
        <v>65</v>
      </c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</row>
    <row r="390" spans="1:25" ht="12.75" customHeight="1" x14ac:dyDescent="0.2">
      <c r="A390" s="13" t="s">
        <v>661</v>
      </c>
      <c r="B390" s="6" t="s">
        <v>169</v>
      </c>
      <c r="C390" s="9">
        <v>142736462</v>
      </c>
      <c r="D390" s="14">
        <v>5540246171759</v>
      </c>
      <c r="E390" s="12" t="str">
        <f>VLOOKUP(D390,'Catégorie des articles'!$A$2:$E$163,4,FALSE)</f>
        <v>MIX LEGUMES</v>
      </c>
      <c r="F390" s="23">
        <v>44728</v>
      </c>
      <c r="G390" s="10">
        <v>2506</v>
      </c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</row>
    <row r="391" spans="1:25" ht="12.75" customHeight="1" x14ac:dyDescent="0.2">
      <c r="A391" s="13" t="s">
        <v>662</v>
      </c>
      <c r="B391" s="6" t="s">
        <v>169</v>
      </c>
      <c r="C391" s="7">
        <v>142736462</v>
      </c>
      <c r="D391" s="12">
        <v>5540246177132</v>
      </c>
      <c r="E391" s="12" t="str">
        <f>VLOOKUP(D391,'Catégorie des articles'!$A$2:$E$163,4,FALSE)</f>
        <v>MIX LEGUMES</v>
      </c>
      <c r="F391" s="22">
        <v>44728</v>
      </c>
      <c r="G391" s="8">
        <v>7888</v>
      </c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</row>
    <row r="392" spans="1:25" ht="12.75" customHeight="1" x14ac:dyDescent="0.2">
      <c r="A392" s="13" t="s">
        <v>663</v>
      </c>
      <c r="B392" s="6" t="s">
        <v>169</v>
      </c>
      <c r="C392" s="9">
        <v>142736462</v>
      </c>
      <c r="D392" s="14">
        <v>5540246177133</v>
      </c>
      <c r="E392" s="12" t="str">
        <f>VLOOKUP(D392,'Catégorie des articles'!$A$2:$E$163,4,FALSE)</f>
        <v>MIX LEGUMES</v>
      </c>
      <c r="F392" s="23">
        <v>44728</v>
      </c>
      <c r="G392" s="10">
        <v>3341</v>
      </c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</row>
    <row r="393" spans="1:25" ht="12.75" customHeight="1" x14ac:dyDescent="0.2">
      <c r="A393" s="13" t="s">
        <v>664</v>
      </c>
      <c r="B393" s="6" t="s">
        <v>169</v>
      </c>
      <c r="C393" s="7">
        <v>142736462</v>
      </c>
      <c r="D393" s="12">
        <v>5540246192518</v>
      </c>
      <c r="E393" s="12" t="str">
        <f>VLOOKUP(D393,'Catégorie des articles'!$A$2:$E$163,4,FALSE)</f>
        <v>MIX LEGUMES</v>
      </c>
      <c r="F393" s="22">
        <v>44728</v>
      </c>
      <c r="G393" s="8">
        <v>3828</v>
      </c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</row>
    <row r="394" spans="1:25" ht="12.75" customHeight="1" x14ac:dyDescent="0.2">
      <c r="A394" s="13" t="s">
        <v>2203</v>
      </c>
      <c r="B394" s="6" t="s">
        <v>170</v>
      </c>
      <c r="C394" s="9">
        <v>142736463</v>
      </c>
      <c r="D394" s="14">
        <v>5540246183587</v>
      </c>
      <c r="E394" s="12" t="str">
        <f>VLOOKUP(D394,'Catégorie des articles'!$A$2:$E$163,4,FALSE)</f>
        <v>MIX LEGUMES</v>
      </c>
      <c r="F394" s="23">
        <v>44746</v>
      </c>
      <c r="G394" s="10">
        <v>502</v>
      </c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</row>
    <row r="395" spans="1:25" ht="12.75" customHeight="1" x14ac:dyDescent="0.2">
      <c r="A395" s="13" t="s">
        <v>665</v>
      </c>
      <c r="B395" s="6" t="s">
        <v>169</v>
      </c>
      <c r="C395" s="7">
        <v>142736464</v>
      </c>
      <c r="D395" s="12">
        <v>5540246190097</v>
      </c>
      <c r="E395" s="12" t="str">
        <f>VLOOKUP(D395,'Catégorie des articles'!$A$2:$E$163,4,FALSE)</f>
        <v>VOLAILLE</v>
      </c>
      <c r="F395" s="22">
        <v>44737</v>
      </c>
      <c r="G395" s="8">
        <v>2559</v>
      </c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</row>
    <row r="396" spans="1:25" ht="12.75" customHeight="1" x14ac:dyDescent="0.2">
      <c r="A396" s="13" t="s">
        <v>666</v>
      </c>
      <c r="B396" s="6" t="s">
        <v>169</v>
      </c>
      <c r="C396" s="9">
        <v>142736471</v>
      </c>
      <c r="D396" s="14">
        <v>5540246176295</v>
      </c>
      <c r="E396" s="12" t="str">
        <f>VLOOKUP(D396,'Catégorie des articles'!$A$2:$E$163,4,FALSE)</f>
        <v>CREMERIE</v>
      </c>
      <c r="F396" s="23">
        <v>44725</v>
      </c>
      <c r="G396" s="10">
        <v>7424</v>
      </c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</row>
    <row r="397" spans="1:25" ht="12.75" customHeight="1" x14ac:dyDescent="0.2">
      <c r="A397" s="13" t="s">
        <v>667</v>
      </c>
      <c r="B397" s="6" t="s">
        <v>169</v>
      </c>
      <c r="C397" s="9">
        <v>142736471</v>
      </c>
      <c r="D397" s="14">
        <v>5540246187987</v>
      </c>
      <c r="E397" s="12" t="str">
        <f>VLOOKUP(D397,'Catégorie des articles'!$A$2:$E$163,4,FALSE)</f>
        <v>CREMERIE</v>
      </c>
      <c r="F397" s="23">
        <v>44725</v>
      </c>
      <c r="G397" s="10">
        <v>3341</v>
      </c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</row>
    <row r="398" spans="1:25" ht="12.75" customHeight="1" x14ac:dyDescent="0.2">
      <c r="A398" s="13" t="s">
        <v>668</v>
      </c>
      <c r="B398" s="6" t="s">
        <v>169</v>
      </c>
      <c r="C398" s="7">
        <v>142736471</v>
      </c>
      <c r="D398" s="12">
        <v>5540246188200</v>
      </c>
      <c r="E398" s="12" t="str">
        <f>VLOOKUP(D398,'Catégorie des articles'!$A$2:$E$163,4,FALSE)</f>
        <v>CREMERIE</v>
      </c>
      <c r="F398" s="22">
        <v>44725</v>
      </c>
      <c r="G398" s="8">
        <v>2228</v>
      </c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</row>
    <row r="399" spans="1:25" ht="12.75" customHeight="1" x14ac:dyDescent="0.2">
      <c r="A399" s="13" t="s">
        <v>669</v>
      </c>
      <c r="B399" s="6" t="s">
        <v>169</v>
      </c>
      <c r="C399" s="9">
        <v>142736472</v>
      </c>
      <c r="D399" s="14">
        <v>5540246172978</v>
      </c>
      <c r="E399" s="12" t="str">
        <f>VLOOKUP(D399,'Catégorie des articles'!$A$2:$E$163,4,FALSE)</f>
        <v>CREMERIE</v>
      </c>
      <c r="F399" s="23">
        <v>44725</v>
      </c>
      <c r="G399" s="10">
        <v>836</v>
      </c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</row>
    <row r="400" spans="1:25" ht="12.75" customHeight="1" x14ac:dyDescent="0.2">
      <c r="A400" s="13" t="s">
        <v>670</v>
      </c>
      <c r="B400" s="6" t="s">
        <v>169</v>
      </c>
      <c r="C400" s="9">
        <v>142736474</v>
      </c>
      <c r="D400" s="14">
        <v>5540246188200</v>
      </c>
      <c r="E400" s="12" t="str">
        <f>VLOOKUP(D400,'Catégorie des articles'!$A$2:$E$163,4,FALSE)</f>
        <v>CREMERIE</v>
      </c>
      <c r="F400" s="23">
        <v>44724</v>
      </c>
      <c r="G400" s="10">
        <v>483</v>
      </c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</row>
    <row r="401" spans="1:25" ht="12.75" customHeight="1" x14ac:dyDescent="0.2">
      <c r="A401" s="13" t="s">
        <v>671</v>
      </c>
      <c r="B401" s="6" t="s">
        <v>169</v>
      </c>
      <c r="C401" s="9">
        <v>142736489</v>
      </c>
      <c r="D401" s="14">
        <v>5540246176295</v>
      </c>
      <c r="E401" s="12" t="str">
        <f>VLOOKUP(D401,'Catégorie des articles'!$A$2:$E$163,4,FALSE)</f>
        <v>CREMERIE</v>
      </c>
      <c r="F401" s="23">
        <v>44728</v>
      </c>
      <c r="G401" s="10">
        <v>7387</v>
      </c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</row>
    <row r="402" spans="1:25" ht="12.75" customHeight="1" x14ac:dyDescent="0.2">
      <c r="A402" s="13" t="s">
        <v>672</v>
      </c>
      <c r="B402" s="6" t="s">
        <v>169</v>
      </c>
      <c r="C402" s="7">
        <v>142736489</v>
      </c>
      <c r="D402" s="12">
        <v>5540246187987</v>
      </c>
      <c r="E402" s="12" t="str">
        <f>VLOOKUP(D402,'Catégorie des articles'!$A$2:$E$163,4,FALSE)</f>
        <v>CREMERIE</v>
      </c>
      <c r="F402" s="22">
        <v>44728</v>
      </c>
      <c r="G402" s="8">
        <v>4455</v>
      </c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</row>
    <row r="403" spans="1:25" ht="12.75" customHeight="1" x14ac:dyDescent="0.2">
      <c r="A403" s="13" t="s">
        <v>673</v>
      </c>
      <c r="B403" s="6" t="s">
        <v>169</v>
      </c>
      <c r="C403" s="7">
        <v>142736490</v>
      </c>
      <c r="D403" s="12">
        <v>5540246172669</v>
      </c>
      <c r="E403" s="12" t="str">
        <f>VLOOKUP(D403,'Catégorie des articles'!$A$2:$E$163,4,FALSE)</f>
        <v>CREMERIE</v>
      </c>
      <c r="F403" s="22">
        <v>44728</v>
      </c>
      <c r="G403" s="8">
        <v>279</v>
      </c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</row>
    <row r="404" spans="1:25" ht="12.75" customHeight="1" x14ac:dyDescent="0.2">
      <c r="A404" s="13" t="s">
        <v>674</v>
      </c>
      <c r="B404" s="6" t="s">
        <v>169</v>
      </c>
      <c r="C404" s="7">
        <v>142736490</v>
      </c>
      <c r="D404" s="12">
        <v>5540246174174</v>
      </c>
      <c r="E404" s="12" t="str">
        <f>VLOOKUP(D404,'Catégorie des articles'!$A$2:$E$163,4,FALSE)</f>
        <v>CREMERIE</v>
      </c>
      <c r="F404" s="22">
        <v>44728</v>
      </c>
      <c r="G404" s="8">
        <v>464</v>
      </c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</row>
    <row r="405" spans="1:25" ht="12.75" customHeight="1" x14ac:dyDescent="0.2">
      <c r="A405" s="13" t="s">
        <v>675</v>
      </c>
      <c r="B405" s="6" t="s">
        <v>169</v>
      </c>
      <c r="C405" s="9">
        <v>142736490</v>
      </c>
      <c r="D405" s="14">
        <v>5540246176699</v>
      </c>
      <c r="E405" s="12" t="str">
        <f>VLOOKUP(D405,'Catégorie des articles'!$A$2:$E$163,4,FALSE)</f>
        <v>CREMERIE</v>
      </c>
      <c r="F405" s="23">
        <v>44728</v>
      </c>
      <c r="G405" s="10">
        <v>2088</v>
      </c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</row>
    <row r="406" spans="1:25" ht="12.75" customHeight="1" x14ac:dyDescent="0.2">
      <c r="A406" s="13" t="s">
        <v>676</v>
      </c>
      <c r="B406" s="6" t="s">
        <v>169</v>
      </c>
      <c r="C406" s="7">
        <v>142736490</v>
      </c>
      <c r="D406" s="12">
        <v>5540246188175</v>
      </c>
      <c r="E406" s="12" t="str">
        <f>VLOOKUP(D406,'Catégorie des articles'!$A$2:$E$163,4,FALSE)</f>
        <v>CREMERIE</v>
      </c>
      <c r="F406" s="22">
        <v>44728</v>
      </c>
      <c r="G406" s="8">
        <v>116</v>
      </c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</row>
    <row r="407" spans="1:25" ht="12.75" customHeight="1" x14ac:dyDescent="0.2">
      <c r="A407" s="13" t="s">
        <v>677</v>
      </c>
      <c r="B407" s="6" t="s">
        <v>169</v>
      </c>
      <c r="C407" s="7">
        <v>142736493</v>
      </c>
      <c r="D407" s="12">
        <v>5540246185429</v>
      </c>
      <c r="E407" s="12" t="str">
        <f>VLOOKUP(D407,'Catégorie des articles'!$A$2:$E$163,4,FALSE)</f>
        <v>CREMERIE</v>
      </c>
      <c r="F407" s="22">
        <v>44728</v>
      </c>
      <c r="G407" s="8">
        <v>70</v>
      </c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</row>
    <row r="408" spans="1:25" ht="12.75" customHeight="1" x14ac:dyDescent="0.2">
      <c r="A408" s="13" t="s">
        <v>678</v>
      </c>
      <c r="B408" s="6" t="s">
        <v>169</v>
      </c>
      <c r="C408" s="9">
        <v>142736493</v>
      </c>
      <c r="D408" s="14">
        <v>5540246186325</v>
      </c>
      <c r="E408" s="12" t="str">
        <f>VLOOKUP(D408,'Catégorie des articles'!$A$2:$E$163,4,FALSE)</f>
        <v>CREMERIE</v>
      </c>
      <c r="F408" s="23">
        <v>44728</v>
      </c>
      <c r="G408" s="10">
        <v>279</v>
      </c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</row>
    <row r="409" spans="1:25" ht="12.75" customHeight="1" x14ac:dyDescent="0.2">
      <c r="A409" s="13" t="s">
        <v>679</v>
      </c>
      <c r="B409" s="6" t="s">
        <v>169</v>
      </c>
      <c r="C409" s="9">
        <v>142736499</v>
      </c>
      <c r="D409" s="14">
        <v>5540246173906</v>
      </c>
      <c r="E409" s="12" t="str">
        <f>VLOOKUP(D409,'Catégorie des articles'!$A$2:$E$163,4,FALSE)</f>
        <v>VOLAILLE</v>
      </c>
      <c r="F409" s="23">
        <v>44736</v>
      </c>
      <c r="G409" s="10">
        <v>1634</v>
      </c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</row>
    <row r="410" spans="1:25" ht="12.75" customHeight="1" x14ac:dyDescent="0.2">
      <c r="A410" s="13" t="s">
        <v>680</v>
      </c>
      <c r="B410" s="6" t="s">
        <v>169</v>
      </c>
      <c r="C410" s="7">
        <v>142736499</v>
      </c>
      <c r="D410" s="12">
        <v>5540246181016</v>
      </c>
      <c r="E410" s="12" t="str">
        <f>VLOOKUP(D410,'Catégorie des articles'!$A$2:$E$163,4,FALSE)</f>
        <v>VOLAILLE</v>
      </c>
      <c r="F410" s="22">
        <v>44736</v>
      </c>
      <c r="G410" s="8">
        <v>6237</v>
      </c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</row>
    <row r="411" spans="1:25" ht="12.75" customHeight="1" x14ac:dyDescent="0.2">
      <c r="A411" s="13" t="s">
        <v>2204</v>
      </c>
      <c r="B411" s="6" t="s">
        <v>170</v>
      </c>
      <c r="C411" s="7">
        <v>142736502</v>
      </c>
      <c r="D411" s="12">
        <v>5540246177376</v>
      </c>
      <c r="E411" s="12" t="str">
        <f>VLOOKUP(D411,'Catégorie des articles'!$A$2:$E$163,4,FALSE)</f>
        <v>BOULANGERIE</v>
      </c>
      <c r="F411" s="22">
        <v>44743</v>
      </c>
      <c r="G411" s="8">
        <v>1420</v>
      </c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</row>
    <row r="412" spans="1:25" ht="12.75" customHeight="1" x14ac:dyDescent="0.2">
      <c r="A412" s="13" t="s">
        <v>681</v>
      </c>
      <c r="B412" s="6" t="s">
        <v>169</v>
      </c>
      <c r="C412" s="7">
        <v>142746514</v>
      </c>
      <c r="D412" s="12">
        <v>5540246176699</v>
      </c>
      <c r="E412" s="12" t="str">
        <f>VLOOKUP(D412,'Catégorie des articles'!$A$2:$E$163,4,FALSE)</f>
        <v>CREMERIE</v>
      </c>
      <c r="F412" s="22">
        <v>44729</v>
      </c>
      <c r="G412" s="8">
        <v>4176</v>
      </c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</row>
    <row r="413" spans="1:25" ht="12.75" customHeight="1" x14ac:dyDescent="0.2">
      <c r="A413" s="13" t="s">
        <v>682</v>
      </c>
      <c r="B413" s="6" t="s">
        <v>169</v>
      </c>
      <c r="C413" s="9">
        <v>142746514</v>
      </c>
      <c r="D413" s="14">
        <v>5540246188175</v>
      </c>
      <c r="E413" s="12" t="str">
        <f>VLOOKUP(D413,'Catégorie des articles'!$A$2:$E$163,4,FALSE)</f>
        <v>CREMERIE</v>
      </c>
      <c r="F413" s="23">
        <v>44729</v>
      </c>
      <c r="G413" s="10">
        <v>93</v>
      </c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</row>
    <row r="414" spans="1:25" ht="12.75" customHeight="1" x14ac:dyDescent="0.2">
      <c r="A414" s="13" t="s">
        <v>683</v>
      </c>
      <c r="B414" s="6" t="s">
        <v>169</v>
      </c>
      <c r="C414" s="7">
        <v>142746515</v>
      </c>
      <c r="D414" s="12">
        <v>5540246171933</v>
      </c>
      <c r="E414" s="12" t="str">
        <f>VLOOKUP(D414,'Catégorie des articles'!$A$2:$E$163,4,FALSE)</f>
        <v>CREMERIE</v>
      </c>
      <c r="F414" s="22">
        <v>44729</v>
      </c>
      <c r="G414" s="8">
        <v>557</v>
      </c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</row>
    <row r="415" spans="1:25" ht="12.75" customHeight="1" x14ac:dyDescent="0.2">
      <c r="A415" s="13" t="s">
        <v>684</v>
      </c>
      <c r="B415" s="6" t="s">
        <v>169</v>
      </c>
      <c r="C415" s="7">
        <v>142746516</v>
      </c>
      <c r="D415" s="12">
        <v>5540246171759</v>
      </c>
      <c r="E415" s="12" t="str">
        <f>VLOOKUP(D415,'Catégorie des articles'!$A$2:$E$163,4,FALSE)</f>
        <v>MIX LEGUMES</v>
      </c>
      <c r="F415" s="22">
        <v>44732</v>
      </c>
      <c r="G415" s="8">
        <v>2506</v>
      </c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</row>
    <row r="416" spans="1:25" ht="12.75" customHeight="1" x14ac:dyDescent="0.2">
      <c r="A416" s="13" t="s">
        <v>685</v>
      </c>
      <c r="B416" s="6" t="s">
        <v>169</v>
      </c>
      <c r="C416" s="9">
        <v>142746516</v>
      </c>
      <c r="D416" s="14">
        <v>5540246177132</v>
      </c>
      <c r="E416" s="12" t="str">
        <f>VLOOKUP(D416,'Catégorie des articles'!$A$2:$E$163,4,FALSE)</f>
        <v>MIX LEGUMES</v>
      </c>
      <c r="F416" s="23">
        <v>44732</v>
      </c>
      <c r="G416" s="10">
        <v>6960</v>
      </c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</row>
    <row r="417" spans="1:25" ht="12.75" customHeight="1" x14ac:dyDescent="0.2">
      <c r="A417" s="13" t="s">
        <v>686</v>
      </c>
      <c r="B417" s="6" t="s">
        <v>169</v>
      </c>
      <c r="C417" s="7">
        <v>142746516</v>
      </c>
      <c r="D417" s="12">
        <v>5540246177133</v>
      </c>
      <c r="E417" s="12" t="str">
        <f>VLOOKUP(D417,'Catégorie des articles'!$A$2:$E$163,4,FALSE)</f>
        <v>MIX LEGUMES</v>
      </c>
      <c r="F417" s="22">
        <v>44732</v>
      </c>
      <c r="G417" s="8">
        <v>7796</v>
      </c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</row>
    <row r="418" spans="1:25" ht="12.75" customHeight="1" x14ac:dyDescent="0.2">
      <c r="A418" s="13" t="s">
        <v>687</v>
      </c>
      <c r="B418" s="6" t="s">
        <v>169</v>
      </c>
      <c r="C418" s="7">
        <v>142746517</v>
      </c>
      <c r="D418" s="12">
        <v>5540246183562</v>
      </c>
      <c r="E418" s="12" t="str">
        <f>VLOOKUP(D418,'Catégorie des articles'!$A$2:$E$163,4,FALSE)</f>
        <v>MIX LEGUMES</v>
      </c>
      <c r="F418" s="22">
        <v>44731</v>
      </c>
      <c r="G418" s="8">
        <v>12528</v>
      </c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</row>
    <row r="419" spans="1:25" ht="12.75" customHeight="1" x14ac:dyDescent="0.2">
      <c r="A419" s="13" t="s">
        <v>688</v>
      </c>
      <c r="B419" s="6" t="s">
        <v>169</v>
      </c>
      <c r="C419" s="7">
        <v>142746524</v>
      </c>
      <c r="D419" s="12">
        <v>5540246181061</v>
      </c>
      <c r="E419" s="12" t="str">
        <f>VLOOKUP(D419,'Catégorie des articles'!$A$2:$E$163,4,FALSE)</f>
        <v>VOLAILLE</v>
      </c>
      <c r="F419" s="22">
        <v>44742</v>
      </c>
      <c r="G419" s="8">
        <v>3308</v>
      </c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</row>
    <row r="420" spans="1:25" ht="12.75" customHeight="1" x14ac:dyDescent="0.2">
      <c r="A420" s="13" t="s">
        <v>689</v>
      </c>
      <c r="B420" s="6" t="s">
        <v>169</v>
      </c>
      <c r="C420" s="9">
        <v>142746524</v>
      </c>
      <c r="D420" s="14">
        <v>5540246183547</v>
      </c>
      <c r="E420" s="12" t="str">
        <f>VLOOKUP(D420,'Catégorie des articles'!$A$2:$E$163,4,FALSE)</f>
        <v>VOLAILLE</v>
      </c>
      <c r="F420" s="23">
        <v>44742</v>
      </c>
      <c r="G420" s="10">
        <v>1114</v>
      </c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</row>
    <row r="421" spans="1:25" ht="12.75" customHeight="1" x14ac:dyDescent="0.2">
      <c r="A421" s="13" t="s">
        <v>690</v>
      </c>
      <c r="B421" s="6" t="s">
        <v>169</v>
      </c>
      <c r="C421" s="7">
        <v>142746524</v>
      </c>
      <c r="D421" s="12">
        <v>5540246185278</v>
      </c>
      <c r="E421" s="12" t="str">
        <f>VLOOKUP(D421,'Catégorie des articles'!$A$2:$E$163,4,FALSE)</f>
        <v>VOLAILLE</v>
      </c>
      <c r="F421" s="22">
        <v>44742</v>
      </c>
      <c r="G421" s="8">
        <v>2239</v>
      </c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</row>
    <row r="422" spans="1:25" ht="12.75" customHeight="1" x14ac:dyDescent="0.2">
      <c r="A422" s="13" t="s">
        <v>691</v>
      </c>
      <c r="B422" s="6" t="s">
        <v>169</v>
      </c>
      <c r="C422" s="7">
        <v>142746542</v>
      </c>
      <c r="D422" s="12">
        <v>5540246192907</v>
      </c>
      <c r="E422" s="12" t="str">
        <f>VLOOKUP(D422,'Catégorie des articles'!$A$2:$E$163,4,FALSE)</f>
        <v>VOLAILLE</v>
      </c>
      <c r="F422" s="22">
        <v>44728</v>
      </c>
      <c r="G422" s="8">
        <v>2228</v>
      </c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</row>
    <row r="423" spans="1:25" ht="12.75" customHeight="1" x14ac:dyDescent="0.2">
      <c r="A423" s="13" t="s">
        <v>692</v>
      </c>
      <c r="B423" s="6" t="s">
        <v>169</v>
      </c>
      <c r="C423" s="7">
        <v>142746545</v>
      </c>
      <c r="D423" s="12">
        <v>5540246171933</v>
      </c>
      <c r="E423" s="12" t="str">
        <f>VLOOKUP(D423,'Catégorie des articles'!$A$2:$E$163,4,FALSE)</f>
        <v>CREMERIE</v>
      </c>
      <c r="F423" s="22">
        <v>44730</v>
      </c>
      <c r="G423" s="8">
        <v>557</v>
      </c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</row>
    <row r="424" spans="1:25" ht="12.75" customHeight="1" x14ac:dyDescent="0.2">
      <c r="A424" s="13" t="s">
        <v>693</v>
      </c>
      <c r="B424" s="6" t="s">
        <v>169</v>
      </c>
      <c r="C424" s="9">
        <v>142746545</v>
      </c>
      <c r="D424" s="14">
        <v>5540246176294</v>
      </c>
      <c r="E424" s="12" t="str">
        <f>VLOOKUP(D424,'Catégorie des articles'!$A$2:$E$163,4,FALSE)</f>
        <v>CREMERIE</v>
      </c>
      <c r="F424" s="23">
        <v>44730</v>
      </c>
      <c r="G424" s="10">
        <v>2970</v>
      </c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</row>
    <row r="425" spans="1:25" ht="12.75" customHeight="1" x14ac:dyDescent="0.2">
      <c r="A425" s="13" t="s">
        <v>694</v>
      </c>
      <c r="B425" s="6" t="s">
        <v>169</v>
      </c>
      <c r="C425" s="7">
        <v>142746545</v>
      </c>
      <c r="D425" s="12">
        <v>5540246176295</v>
      </c>
      <c r="E425" s="12" t="str">
        <f>VLOOKUP(D425,'Catégorie des articles'!$A$2:$E$163,4,FALSE)</f>
        <v>CREMERIE</v>
      </c>
      <c r="F425" s="22">
        <v>44730</v>
      </c>
      <c r="G425" s="8">
        <v>7424</v>
      </c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</row>
    <row r="426" spans="1:25" ht="12.75" customHeight="1" x14ac:dyDescent="0.2">
      <c r="A426" s="13" t="s">
        <v>695</v>
      </c>
      <c r="B426" s="6" t="s">
        <v>169</v>
      </c>
      <c r="C426" s="9">
        <v>142746545</v>
      </c>
      <c r="D426" s="14">
        <v>5540246187987</v>
      </c>
      <c r="E426" s="12" t="str">
        <f>VLOOKUP(D426,'Catégorie des articles'!$A$2:$E$163,4,FALSE)</f>
        <v>CREMERIE</v>
      </c>
      <c r="F426" s="23">
        <v>44730</v>
      </c>
      <c r="G426" s="10">
        <v>2228</v>
      </c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</row>
    <row r="427" spans="1:25" ht="12.75" customHeight="1" x14ac:dyDescent="0.2">
      <c r="A427" s="13" t="s">
        <v>696</v>
      </c>
      <c r="B427" s="6" t="s">
        <v>169</v>
      </c>
      <c r="C427" s="7">
        <v>142746545</v>
      </c>
      <c r="D427" s="12">
        <v>5540246188200</v>
      </c>
      <c r="E427" s="12" t="str">
        <f>VLOOKUP(D427,'Catégorie des articles'!$A$2:$E$163,4,FALSE)</f>
        <v>CREMERIE</v>
      </c>
      <c r="F427" s="22">
        <v>44730</v>
      </c>
      <c r="G427" s="8">
        <v>743</v>
      </c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</row>
    <row r="428" spans="1:25" ht="12.75" customHeight="1" x14ac:dyDescent="0.2">
      <c r="A428" s="13" t="s">
        <v>697</v>
      </c>
      <c r="B428" s="6" t="s">
        <v>169</v>
      </c>
      <c r="C428" s="7">
        <v>142746546</v>
      </c>
      <c r="D428" s="12">
        <v>5540246176699</v>
      </c>
      <c r="E428" s="12" t="str">
        <f>VLOOKUP(D428,'Catégorie des articles'!$A$2:$E$163,4,FALSE)</f>
        <v>CREMERIE</v>
      </c>
      <c r="F428" s="22">
        <v>44730</v>
      </c>
      <c r="G428" s="8">
        <v>4176</v>
      </c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</row>
    <row r="429" spans="1:25" ht="12.75" customHeight="1" x14ac:dyDescent="0.2">
      <c r="A429" s="13" t="s">
        <v>698</v>
      </c>
      <c r="B429" s="6" t="s">
        <v>169</v>
      </c>
      <c r="C429" s="7">
        <v>142746569</v>
      </c>
      <c r="D429" s="12">
        <v>5540246172978</v>
      </c>
      <c r="E429" s="12" t="str">
        <f>VLOOKUP(D429,'Catégorie des articles'!$A$2:$E$163,4,FALSE)</f>
        <v>CREMERIE</v>
      </c>
      <c r="F429" s="22">
        <v>44731</v>
      </c>
      <c r="G429" s="8">
        <v>836</v>
      </c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</row>
    <row r="430" spans="1:25" ht="12.75" customHeight="1" x14ac:dyDescent="0.2">
      <c r="A430" s="13" t="s">
        <v>699</v>
      </c>
      <c r="B430" s="6" t="s">
        <v>169</v>
      </c>
      <c r="C430" s="7">
        <v>142746570</v>
      </c>
      <c r="D430" s="12">
        <v>5540246176295</v>
      </c>
      <c r="E430" s="12" t="str">
        <f>VLOOKUP(D430,'Catégorie des articles'!$A$2:$E$163,4,FALSE)</f>
        <v>CREMERIE</v>
      </c>
      <c r="F430" s="22">
        <v>44731</v>
      </c>
      <c r="G430" s="8">
        <v>7424</v>
      </c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</row>
    <row r="431" spans="1:25" ht="12.75" customHeight="1" x14ac:dyDescent="0.2">
      <c r="A431" s="13" t="s">
        <v>700</v>
      </c>
      <c r="B431" s="6" t="s">
        <v>169</v>
      </c>
      <c r="C431" s="7">
        <v>142746570</v>
      </c>
      <c r="D431" s="12">
        <v>5540246187987</v>
      </c>
      <c r="E431" s="12" t="str">
        <f>VLOOKUP(D431,'Catégorie des articles'!$A$2:$E$163,4,FALSE)</f>
        <v>CREMERIE</v>
      </c>
      <c r="F431" s="22">
        <v>44731</v>
      </c>
      <c r="G431" s="8">
        <v>2228</v>
      </c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</row>
    <row r="432" spans="1:25" ht="12.75" customHeight="1" x14ac:dyDescent="0.2">
      <c r="A432" s="13" t="s">
        <v>701</v>
      </c>
      <c r="B432" s="6" t="s">
        <v>169</v>
      </c>
      <c r="C432" s="9">
        <v>142746570</v>
      </c>
      <c r="D432" s="14">
        <v>5540246188200</v>
      </c>
      <c r="E432" s="12" t="str">
        <f>VLOOKUP(D432,'Catégorie des articles'!$A$2:$E$163,4,FALSE)</f>
        <v>CREMERIE</v>
      </c>
      <c r="F432" s="23">
        <v>44731</v>
      </c>
      <c r="G432" s="10">
        <v>743</v>
      </c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</row>
    <row r="433" spans="1:25" ht="12.75" customHeight="1" x14ac:dyDescent="0.2">
      <c r="A433" s="13" t="s">
        <v>2205</v>
      </c>
      <c r="B433" s="6" t="s">
        <v>170</v>
      </c>
      <c r="C433" s="7">
        <v>142746575</v>
      </c>
      <c r="D433" s="12">
        <v>5540246170256</v>
      </c>
      <c r="E433" s="12" t="str">
        <f>VLOOKUP(D433,'Catégorie des articles'!$A$2:$E$163,4,FALSE)</f>
        <v>BOULANGERIE</v>
      </c>
      <c r="F433" s="22">
        <v>44744</v>
      </c>
      <c r="G433" s="8">
        <v>2998</v>
      </c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</row>
    <row r="434" spans="1:25" ht="12.75" customHeight="1" x14ac:dyDescent="0.2">
      <c r="A434" s="13" t="s">
        <v>2206</v>
      </c>
      <c r="B434" s="6" t="s">
        <v>170</v>
      </c>
      <c r="C434" s="9">
        <v>142746575</v>
      </c>
      <c r="D434" s="14">
        <v>5540246171888</v>
      </c>
      <c r="E434" s="12" t="str">
        <f>VLOOKUP(D434,'Catégorie des articles'!$A$2:$E$163,4,FALSE)</f>
        <v>BOULANGERIE</v>
      </c>
      <c r="F434" s="23">
        <v>44744</v>
      </c>
      <c r="G434" s="10">
        <v>650</v>
      </c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</row>
    <row r="435" spans="1:25" ht="12.75" customHeight="1" x14ac:dyDescent="0.2">
      <c r="A435" s="13" t="s">
        <v>702</v>
      </c>
      <c r="B435" s="6" t="s">
        <v>169</v>
      </c>
      <c r="C435" s="9">
        <v>142746588</v>
      </c>
      <c r="D435" s="14">
        <v>5540246172978</v>
      </c>
      <c r="E435" s="12" t="str">
        <f>VLOOKUP(D435,'Catégorie des articles'!$A$2:$E$163,4,FALSE)</f>
        <v>CREMERIE</v>
      </c>
      <c r="F435" s="23">
        <v>44732</v>
      </c>
      <c r="G435" s="10">
        <v>418</v>
      </c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</row>
    <row r="436" spans="1:25" ht="12.75" customHeight="1" x14ac:dyDescent="0.2">
      <c r="A436" s="13" t="s">
        <v>703</v>
      </c>
      <c r="B436" s="6" t="s">
        <v>169</v>
      </c>
      <c r="C436" s="7">
        <v>142746588</v>
      </c>
      <c r="D436" s="12">
        <v>5540246174174</v>
      </c>
      <c r="E436" s="12" t="str">
        <f>VLOOKUP(D436,'Catégorie des articles'!$A$2:$E$163,4,FALSE)</f>
        <v>CREMERIE</v>
      </c>
      <c r="F436" s="22">
        <v>44732</v>
      </c>
      <c r="G436" s="8">
        <v>232</v>
      </c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</row>
    <row r="437" spans="1:25" ht="12.75" customHeight="1" x14ac:dyDescent="0.2">
      <c r="A437" s="13" t="s">
        <v>704</v>
      </c>
      <c r="B437" s="6" t="s">
        <v>169</v>
      </c>
      <c r="C437" s="7">
        <v>142746588</v>
      </c>
      <c r="D437" s="12">
        <v>5540246176699</v>
      </c>
      <c r="E437" s="12" t="str">
        <f>VLOOKUP(D437,'Catégorie des articles'!$A$2:$E$163,4,FALSE)</f>
        <v>CREMERIE</v>
      </c>
      <c r="F437" s="22">
        <v>44732</v>
      </c>
      <c r="G437" s="8">
        <v>4176</v>
      </c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</row>
    <row r="438" spans="1:25" ht="12.75" customHeight="1" x14ac:dyDescent="0.2">
      <c r="A438" s="13" t="s">
        <v>705</v>
      </c>
      <c r="B438" s="6" t="s">
        <v>169</v>
      </c>
      <c r="C438" s="9">
        <v>142746588</v>
      </c>
      <c r="D438" s="14">
        <v>5540246188175</v>
      </c>
      <c r="E438" s="12" t="str">
        <f>VLOOKUP(D438,'Catégorie des articles'!$A$2:$E$163,4,FALSE)</f>
        <v>CREMERIE</v>
      </c>
      <c r="F438" s="23">
        <v>44732</v>
      </c>
      <c r="G438" s="10">
        <v>93</v>
      </c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</row>
    <row r="439" spans="1:25" ht="12.75" customHeight="1" x14ac:dyDescent="0.2">
      <c r="A439" s="13" t="s">
        <v>706</v>
      </c>
      <c r="B439" s="6" t="s">
        <v>169</v>
      </c>
      <c r="C439" s="7">
        <v>142746590</v>
      </c>
      <c r="D439" s="12">
        <v>5540246176295</v>
      </c>
      <c r="E439" s="12" t="str">
        <f>VLOOKUP(D439,'Catégorie des articles'!$A$2:$E$163,4,FALSE)</f>
        <v>CREMERIE</v>
      </c>
      <c r="F439" s="22">
        <v>44732</v>
      </c>
      <c r="G439" s="8">
        <v>7424</v>
      </c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</row>
    <row r="440" spans="1:25" ht="12.75" customHeight="1" x14ac:dyDescent="0.2">
      <c r="A440" s="13" t="s">
        <v>707</v>
      </c>
      <c r="B440" s="6" t="s">
        <v>169</v>
      </c>
      <c r="C440" s="7">
        <v>142746590</v>
      </c>
      <c r="D440" s="12">
        <v>5540246187987</v>
      </c>
      <c r="E440" s="12" t="str">
        <f>VLOOKUP(D440,'Catégorie des articles'!$A$2:$E$163,4,FALSE)</f>
        <v>CREMERIE</v>
      </c>
      <c r="F440" s="22">
        <v>44732</v>
      </c>
      <c r="G440" s="8">
        <v>4455</v>
      </c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</row>
    <row r="441" spans="1:25" ht="12.75" customHeight="1" x14ac:dyDescent="0.2">
      <c r="A441" s="13" t="s">
        <v>708</v>
      </c>
      <c r="B441" s="6" t="s">
        <v>169</v>
      </c>
      <c r="C441" s="9">
        <v>142746590</v>
      </c>
      <c r="D441" s="14">
        <v>5540246188200</v>
      </c>
      <c r="E441" s="12" t="str">
        <f>VLOOKUP(D441,'Catégorie des articles'!$A$2:$E$163,4,FALSE)</f>
        <v>CREMERIE</v>
      </c>
      <c r="F441" s="23">
        <v>44732</v>
      </c>
      <c r="G441" s="10">
        <v>743</v>
      </c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</row>
    <row r="442" spans="1:25" ht="12.75" customHeight="1" x14ac:dyDescent="0.2">
      <c r="A442" s="13" t="s">
        <v>709</v>
      </c>
      <c r="B442" s="6" t="s">
        <v>169</v>
      </c>
      <c r="C442" s="9">
        <v>142746606</v>
      </c>
      <c r="D442" s="14">
        <v>5540246172978</v>
      </c>
      <c r="E442" s="12" t="str">
        <f>VLOOKUP(D442,'Catégorie des articles'!$A$2:$E$163,4,FALSE)</f>
        <v>CREMERIE</v>
      </c>
      <c r="F442" s="23">
        <v>44735</v>
      </c>
      <c r="G442" s="10">
        <v>418</v>
      </c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</row>
    <row r="443" spans="1:25" ht="12.75" customHeight="1" x14ac:dyDescent="0.2">
      <c r="A443" s="13" t="s">
        <v>710</v>
      </c>
      <c r="B443" s="6" t="s">
        <v>169</v>
      </c>
      <c r="C443" s="7">
        <v>142746606</v>
      </c>
      <c r="D443" s="12">
        <v>5540246174174</v>
      </c>
      <c r="E443" s="12" t="str">
        <f>VLOOKUP(D443,'Catégorie des articles'!$A$2:$E$163,4,FALSE)</f>
        <v>CREMERIE</v>
      </c>
      <c r="F443" s="22">
        <v>44735</v>
      </c>
      <c r="G443" s="8">
        <v>232</v>
      </c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</row>
    <row r="444" spans="1:25" ht="12.75" customHeight="1" x14ac:dyDescent="0.2">
      <c r="A444" s="13" t="s">
        <v>711</v>
      </c>
      <c r="B444" s="6" t="s">
        <v>169</v>
      </c>
      <c r="C444" s="9">
        <v>142746608</v>
      </c>
      <c r="D444" s="14">
        <v>5540246171933</v>
      </c>
      <c r="E444" s="12" t="str">
        <f>VLOOKUP(D444,'Catégorie des articles'!$A$2:$E$163,4,FALSE)</f>
        <v>CREMERIE</v>
      </c>
      <c r="F444" s="23">
        <v>44735</v>
      </c>
      <c r="G444" s="10">
        <v>279</v>
      </c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</row>
    <row r="445" spans="1:25" ht="12.75" customHeight="1" x14ac:dyDescent="0.2">
      <c r="A445" s="13" t="s">
        <v>712</v>
      </c>
      <c r="B445" s="6" t="s">
        <v>169</v>
      </c>
      <c r="C445" s="7">
        <v>142746608</v>
      </c>
      <c r="D445" s="12">
        <v>5540246176294</v>
      </c>
      <c r="E445" s="12" t="str">
        <f>VLOOKUP(D445,'Catégorie des articles'!$A$2:$E$163,4,FALSE)</f>
        <v>CREMERIE</v>
      </c>
      <c r="F445" s="22">
        <v>44735</v>
      </c>
      <c r="G445" s="8">
        <v>1485</v>
      </c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</row>
    <row r="446" spans="1:25" ht="12.75" customHeight="1" x14ac:dyDescent="0.2">
      <c r="A446" s="13" t="s">
        <v>713</v>
      </c>
      <c r="B446" s="6" t="s">
        <v>169</v>
      </c>
      <c r="C446" s="9">
        <v>142746608</v>
      </c>
      <c r="D446" s="14">
        <v>5540246176295</v>
      </c>
      <c r="E446" s="12" t="str">
        <f>VLOOKUP(D446,'Catégorie des articles'!$A$2:$E$163,4,FALSE)</f>
        <v>CREMERIE</v>
      </c>
      <c r="F446" s="23">
        <v>44735</v>
      </c>
      <c r="G446" s="10">
        <v>7424</v>
      </c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</row>
    <row r="447" spans="1:25" ht="12.75" customHeight="1" x14ac:dyDescent="0.2">
      <c r="A447" s="13" t="s">
        <v>714</v>
      </c>
      <c r="B447" s="6" t="s">
        <v>169</v>
      </c>
      <c r="C447" s="7">
        <v>142746608</v>
      </c>
      <c r="D447" s="12">
        <v>5540246187987</v>
      </c>
      <c r="E447" s="12" t="str">
        <f>VLOOKUP(D447,'Catégorie des articles'!$A$2:$E$163,4,FALSE)</f>
        <v>CREMERIE</v>
      </c>
      <c r="F447" s="22">
        <v>44735</v>
      </c>
      <c r="G447" s="8">
        <v>2228</v>
      </c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</row>
    <row r="448" spans="1:25" ht="12.75" customHeight="1" x14ac:dyDescent="0.2">
      <c r="A448" s="13" t="s">
        <v>715</v>
      </c>
      <c r="B448" s="6" t="s">
        <v>169</v>
      </c>
      <c r="C448" s="9">
        <v>142746611</v>
      </c>
      <c r="D448" s="14">
        <v>5540246185429</v>
      </c>
      <c r="E448" s="12" t="str">
        <f>VLOOKUP(D448,'Catégorie des articles'!$A$2:$E$163,4,FALSE)</f>
        <v>CREMERIE</v>
      </c>
      <c r="F448" s="23">
        <v>44736</v>
      </c>
      <c r="G448" s="10">
        <v>140</v>
      </c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</row>
    <row r="449" spans="1:25" ht="12.75" customHeight="1" x14ac:dyDescent="0.2">
      <c r="A449" s="13" t="s">
        <v>716</v>
      </c>
      <c r="B449" s="6" t="s">
        <v>169</v>
      </c>
      <c r="C449" s="7">
        <v>142746611</v>
      </c>
      <c r="D449" s="12">
        <v>5540246186325</v>
      </c>
      <c r="E449" s="12" t="str">
        <f>VLOOKUP(D449,'Catégorie des articles'!$A$2:$E$163,4,FALSE)</f>
        <v>CREMERIE</v>
      </c>
      <c r="F449" s="22">
        <v>44736</v>
      </c>
      <c r="G449" s="8">
        <v>140</v>
      </c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</row>
    <row r="450" spans="1:25" ht="12.75" customHeight="1" x14ac:dyDescent="0.2">
      <c r="A450" s="13" t="s">
        <v>717</v>
      </c>
      <c r="B450" s="6" t="s">
        <v>169</v>
      </c>
      <c r="C450" s="9">
        <v>142746612</v>
      </c>
      <c r="D450" s="14">
        <v>5540246174095</v>
      </c>
      <c r="E450" s="12" t="str">
        <f>VLOOKUP(D450,'Catégorie des articles'!$A$2:$E$163,4,FALSE)</f>
        <v>CREMERIE</v>
      </c>
      <c r="F450" s="23">
        <v>44738</v>
      </c>
      <c r="G450" s="10">
        <v>140</v>
      </c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</row>
    <row r="451" spans="1:25" ht="12.75" customHeight="1" x14ac:dyDescent="0.2">
      <c r="A451" s="13" t="s">
        <v>718</v>
      </c>
      <c r="B451" s="6" t="s">
        <v>169</v>
      </c>
      <c r="C451" s="7">
        <v>142746612</v>
      </c>
      <c r="D451" s="12">
        <v>5540246175050</v>
      </c>
      <c r="E451" s="12" t="str">
        <f>VLOOKUP(D451,'Catégorie des articles'!$A$2:$E$163,4,FALSE)</f>
        <v>CREMERIE</v>
      </c>
      <c r="F451" s="22">
        <v>44738</v>
      </c>
      <c r="G451" s="8">
        <v>279</v>
      </c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</row>
    <row r="452" spans="1:25" ht="12.75" customHeight="1" x14ac:dyDescent="0.2">
      <c r="A452" s="13" t="s">
        <v>719</v>
      </c>
      <c r="B452" s="6" t="s">
        <v>169</v>
      </c>
      <c r="C452" s="9">
        <v>142756621</v>
      </c>
      <c r="D452" s="14">
        <v>5540246176699</v>
      </c>
      <c r="E452" s="12" t="str">
        <f>VLOOKUP(D452,'Catégorie des articles'!$A$2:$E$163,4,FALSE)</f>
        <v>CREMERIE</v>
      </c>
      <c r="F452" s="23">
        <v>44736</v>
      </c>
      <c r="G452" s="10">
        <v>2088</v>
      </c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</row>
    <row r="453" spans="1:25" ht="12.75" customHeight="1" x14ac:dyDescent="0.2">
      <c r="A453" s="13" t="s">
        <v>2207</v>
      </c>
      <c r="B453" s="6" t="s">
        <v>171</v>
      </c>
      <c r="C453" s="7">
        <v>142756622</v>
      </c>
      <c r="D453" s="12">
        <v>5540246194478</v>
      </c>
      <c r="E453" s="12" t="str">
        <f>VLOOKUP(D453,'Catégorie des articles'!$A$2:$E$163,4,FALSE)</f>
        <v>EMBALLAGES</v>
      </c>
      <c r="F453" s="22">
        <v>44786</v>
      </c>
      <c r="G453" s="8">
        <v>724</v>
      </c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</row>
    <row r="454" spans="1:25" ht="12.75" customHeight="1" x14ac:dyDescent="0.2">
      <c r="A454" s="13" t="s">
        <v>720</v>
      </c>
      <c r="B454" s="6" t="s">
        <v>169</v>
      </c>
      <c r="C454" s="7">
        <v>142756623</v>
      </c>
      <c r="D454" s="12">
        <v>5540246171759</v>
      </c>
      <c r="E454" s="12" t="str">
        <f>VLOOKUP(D454,'Catégorie des articles'!$A$2:$E$163,4,FALSE)</f>
        <v>MIX LEGUMES</v>
      </c>
      <c r="F454" s="22">
        <v>44739</v>
      </c>
      <c r="G454" s="8">
        <v>3759</v>
      </c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</row>
    <row r="455" spans="1:25" ht="12.75" customHeight="1" x14ac:dyDescent="0.2">
      <c r="A455" s="13" t="s">
        <v>721</v>
      </c>
      <c r="B455" s="6" t="s">
        <v>169</v>
      </c>
      <c r="C455" s="9">
        <v>142756623</v>
      </c>
      <c r="D455" s="14">
        <v>5540246177132</v>
      </c>
      <c r="E455" s="12" t="str">
        <f>VLOOKUP(D455,'Catégorie des articles'!$A$2:$E$163,4,FALSE)</f>
        <v>MIX LEGUMES</v>
      </c>
      <c r="F455" s="23">
        <v>44739</v>
      </c>
      <c r="G455" s="10">
        <v>7424</v>
      </c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</row>
    <row r="456" spans="1:25" ht="12.75" customHeight="1" x14ac:dyDescent="0.2">
      <c r="A456" s="13" t="s">
        <v>722</v>
      </c>
      <c r="B456" s="6" t="s">
        <v>169</v>
      </c>
      <c r="C456" s="7">
        <v>142756623</v>
      </c>
      <c r="D456" s="12">
        <v>5540246177133</v>
      </c>
      <c r="E456" s="12" t="str">
        <f>VLOOKUP(D456,'Catégorie des articles'!$A$2:$E$163,4,FALSE)</f>
        <v>MIX LEGUMES</v>
      </c>
      <c r="F456" s="22">
        <v>44739</v>
      </c>
      <c r="G456" s="8">
        <v>2784</v>
      </c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</row>
    <row r="457" spans="1:25" ht="12.75" customHeight="1" x14ac:dyDescent="0.2">
      <c r="A457" s="13" t="s">
        <v>723</v>
      </c>
      <c r="B457" s="6" t="s">
        <v>169</v>
      </c>
      <c r="C457" s="9">
        <v>142756623</v>
      </c>
      <c r="D457" s="14">
        <v>5540246183542</v>
      </c>
      <c r="E457" s="12" t="str">
        <f>VLOOKUP(D457,'Catégorie des articles'!$A$2:$E$163,4,FALSE)</f>
        <v>MIX LEGUMES</v>
      </c>
      <c r="F457" s="23">
        <v>44739</v>
      </c>
      <c r="G457" s="10">
        <v>1253</v>
      </c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</row>
    <row r="458" spans="1:25" ht="12.75" customHeight="1" x14ac:dyDescent="0.2">
      <c r="A458" s="13" t="s">
        <v>724</v>
      </c>
      <c r="B458" s="6" t="s">
        <v>169</v>
      </c>
      <c r="C458" s="7">
        <v>142756623</v>
      </c>
      <c r="D458" s="12">
        <v>5540246192518</v>
      </c>
      <c r="E458" s="12" t="str">
        <f>VLOOKUP(D458,'Catégorie des articles'!$A$2:$E$163,4,FALSE)</f>
        <v>MIX LEGUMES</v>
      </c>
      <c r="F458" s="22">
        <v>44739</v>
      </c>
      <c r="G458" s="8">
        <v>5847</v>
      </c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</row>
    <row r="459" spans="1:25" ht="12.75" customHeight="1" x14ac:dyDescent="0.2">
      <c r="A459" s="13" t="s">
        <v>725</v>
      </c>
      <c r="B459" s="6" t="s">
        <v>169</v>
      </c>
      <c r="C459" s="7">
        <v>142756629</v>
      </c>
      <c r="D459" s="12">
        <v>5540246171933</v>
      </c>
      <c r="E459" s="12" t="str">
        <f>VLOOKUP(D459,'Catégorie des articles'!$A$2:$E$163,4,FALSE)</f>
        <v>CREMERIE</v>
      </c>
      <c r="F459" s="22">
        <v>44737</v>
      </c>
      <c r="G459" s="8">
        <v>557</v>
      </c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</row>
    <row r="460" spans="1:25" ht="12.75" customHeight="1" x14ac:dyDescent="0.2">
      <c r="A460" s="13" t="s">
        <v>726</v>
      </c>
      <c r="B460" s="6" t="s">
        <v>169</v>
      </c>
      <c r="C460" s="7">
        <v>142756639</v>
      </c>
      <c r="D460" s="12">
        <v>5540246171933</v>
      </c>
      <c r="E460" s="12" t="str">
        <f>VLOOKUP(D460,'Catégorie des articles'!$A$2:$E$163,4,FALSE)</f>
        <v>CREMERIE</v>
      </c>
      <c r="F460" s="22">
        <v>44738</v>
      </c>
      <c r="G460" s="8">
        <v>557</v>
      </c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</row>
    <row r="461" spans="1:25" ht="12.75" customHeight="1" x14ac:dyDescent="0.2">
      <c r="A461" s="13" t="s">
        <v>727</v>
      </c>
      <c r="B461" s="6" t="s">
        <v>169</v>
      </c>
      <c r="C461" s="7">
        <v>142756639</v>
      </c>
      <c r="D461" s="12">
        <v>5540246176294</v>
      </c>
      <c r="E461" s="12" t="str">
        <f>VLOOKUP(D461,'Catégorie des articles'!$A$2:$E$163,4,FALSE)</f>
        <v>CREMERIE</v>
      </c>
      <c r="F461" s="22">
        <v>44738</v>
      </c>
      <c r="G461" s="8">
        <v>1448</v>
      </c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</row>
    <row r="462" spans="1:25" ht="12.75" customHeight="1" x14ac:dyDescent="0.2">
      <c r="A462" s="13" t="s">
        <v>728</v>
      </c>
      <c r="B462" s="6" t="s">
        <v>169</v>
      </c>
      <c r="C462" s="9">
        <v>142756639</v>
      </c>
      <c r="D462" s="14">
        <v>5540246176295</v>
      </c>
      <c r="E462" s="12" t="str">
        <f>VLOOKUP(D462,'Catégorie des articles'!$A$2:$E$163,4,FALSE)</f>
        <v>CREMERIE</v>
      </c>
      <c r="F462" s="23">
        <v>44738</v>
      </c>
      <c r="G462" s="10">
        <v>5568</v>
      </c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</row>
    <row r="463" spans="1:25" ht="12.75" customHeight="1" x14ac:dyDescent="0.2">
      <c r="A463" s="13" t="s">
        <v>729</v>
      </c>
      <c r="B463" s="6" t="s">
        <v>169</v>
      </c>
      <c r="C463" s="9">
        <v>142756639</v>
      </c>
      <c r="D463" s="14">
        <v>5540246187987</v>
      </c>
      <c r="E463" s="12" t="str">
        <f>VLOOKUP(D463,'Catégorie des articles'!$A$2:$E$163,4,FALSE)</f>
        <v>CREMERIE</v>
      </c>
      <c r="F463" s="23">
        <v>44738</v>
      </c>
      <c r="G463" s="10">
        <v>1114</v>
      </c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</row>
    <row r="464" spans="1:25" ht="12.75" customHeight="1" x14ac:dyDescent="0.2">
      <c r="A464" s="13" t="s">
        <v>730</v>
      </c>
      <c r="B464" s="6" t="s">
        <v>169</v>
      </c>
      <c r="C464" s="7">
        <v>142756639</v>
      </c>
      <c r="D464" s="12">
        <v>5540246188200</v>
      </c>
      <c r="E464" s="12" t="str">
        <f>VLOOKUP(D464,'Catégorie des articles'!$A$2:$E$163,4,FALSE)</f>
        <v>CREMERIE</v>
      </c>
      <c r="F464" s="22">
        <v>44738</v>
      </c>
      <c r="G464" s="8">
        <v>1485</v>
      </c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</row>
    <row r="465" spans="1:25" ht="12.75" customHeight="1" x14ac:dyDescent="0.2">
      <c r="A465" s="13" t="s">
        <v>731</v>
      </c>
      <c r="B465" s="6" t="s">
        <v>169</v>
      </c>
      <c r="C465" s="9">
        <v>142756640</v>
      </c>
      <c r="D465" s="14">
        <v>5540246172978</v>
      </c>
      <c r="E465" s="12" t="str">
        <f>VLOOKUP(D465,'Catégorie des articles'!$A$2:$E$163,4,FALSE)</f>
        <v>CREMERIE</v>
      </c>
      <c r="F465" s="23">
        <v>44738</v>
      </c>
      <c r="G465" s="10">
        <v>418</v>
      </c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</row>
    <row r="466" spans="1:25" ht="12.75" customHeight="1" x14ac:dyDescent="0.2">
      <c r="A466" s="13" t="s">
        <v>732</v>
      </c>
      <c r="B466" s="6" t="s">
        <v>169</v>
      </c>
      <c r="C466" s="9">
        <v>142756640</v>
      </c>
      <c r="D466" s="14">
        <v>5540246174174</v>
      </c>
      <c r="E466" s="12" t="str">
        <f>VLOOKUP(D466,'Catégorie des articles'!$A$2:$E$163,4,FALSE)</f>
        <v>CREMERIE</v>
      </c>
      <c r="F466" s="23">
        <v>44738</v>
      </c>
      <c r="G466" s="10">
        <v>232</v>
      </c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</row>
    <row r="467" spans="1:25" ht="12.75" customHeight="1" x14ac:dyDescent="0.2">
      <c r="A467" s="13" t="s">
        <v>733</v>
      </c>
      <c r="B467" s="6" t="s">
        <v>169</v>
      </c>
      <c r="C467" s="9">
        <v>142756640</v>
      </c>
      <c r="D467" s="14">
        <v>5540246176699</v>
      </c>
      <c r="E467" s="12" t="str">
        <f>VLOOKUP(D467,'Catégorie des articles'!$A$2:$E$163,4,FALSE)</f>
        <v>CREMERIE</v>
      </c>
      <c r="F467" s="23">
        <v>44738</v>
      </c>
      <c r="G467" s="10">
        <v>2088</v>
      </c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</row>
    <row r="468" spans="1:25" ht="12.75" customHeight="1" x14ac:dyDescent="0.2">
      <c r="A468" s="13" t="s">
        <v>734</v>
      </c>
      <c r="B468" s="6" t="s">
        <v>169</v>
      </c>
      <c r="C468" s="7">
        <v>142756658</v>
      </c>
      <c r="D468" s="12">
        <v>5540246171933</v>
      </c>
      <c r="E468" s="12" t="str">
        <f>VLOOKUP(D468,'Catégorie des articles'!$A$2:$E$163,4,FALSE)</f>
        <v>CREMERIE</v>
      </c>
      <c r="F468" s="22">
        <v>44739</v>
      </c>
      <c r="G468" s="8">
        <v>1114</v>
      </c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</row>
    <row r="469" spans="1:25" ht="12.75" customHeight="1" x14ac:dyDescent="0.2">
      <c r="A469" s="13" t="s">
        <v>735</v>
      </c>
      <c r="B469" s="6" t="s">
        <v>169</v>
      </c>
      <c r="C469" s="9">
        <v>142756658</v>
      </c>
      <c r="D469" s="14">
        <v>5540246176294</v>
      </c>
      <c r="E469" s="12" t="str">
        <f>VLOOKUP(D469,'Catégorie des articles'!$A$2:$E$163,4,FALSE)</f>
        <v>CREMERIE</v>
      </c>
      <c r="F469" s="23">
        <v>44739</v>
      </c>
      <c r="G469" s="10">
        <v>2228</v>
      </c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</row>
    <row r="470" spans="1:25" ht="12.75" customHeight="1" x14ac:dyDescent="0.2">
      <c r="A470" s="13" t="s">
        <v>736</v>
      </c>
      <c r="B470" s="6" t="s">
        <v>169</v>
      </c>
      <c r="C470" s="7">
        <v>142756658</v>
      </c>
      <c r="D470" s="12">
        <v>5540246176295</v>
      </c>
      <c r="E470" s="12" t="str">
        <f>VLOOKUP(D470,'Catégorie des articles'!$A$2:$E$163,4,FALSE)</f>
        <v>CREMERIE</v>
      </c>
      <c r="F470" s="22">
        <v>44739</v>
      </c>
      <c r="G470" s="8">
        <v>11136</v>
      </c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</row>
    <row r="471" spans="1:25" ht="12.75" customHeight="1" x14ac:dyDescent="0.2">
      <c r="A471" s="13" t="s">
        <v>737</v>
      </c>
      <c r="B471" s="6" t="s">
        <v>169</v>
      </c>
      <c r="C471" s="7">
        <v>142756658</v>
      </c>
      <c r="D471" s="12">
        <v>5540246187987</v>
      </c>
      <c r="E471" s="12" t="str">
        <f>VLOOKUP(D471,'Catégorie des articles'!$A$2:$E$163,4,FALSE)</f>
        <v>CREMERIE</v>
      </c>
      <c r="F471" s="22">
        <v>44739</v>
      </c>
      <c r="G471" s="8">
        <v>5568</v>
      </c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</row>
    <row r="472" spans="1:25" ht="12.75" customHeight="1" x14ac:dyDescent="0.2">
      <c r="A472" s="13" t="s">
        <v>738</v>
      </c>
      <c r="B472" s="6" t="s">
        <v>169</v>
      </c>
      <c r="C472" s="9">
        <v>142756658</v>
      </c>
      <c r="D472" s="14">
        <v>5540246188200</v>
      </c>
      <c r="E472" s="12" t="str">
        <f>VLOOKUP(D472,'Catégorie des articles'!$A$2:$E$163,4,FALSE)</f>
        <v>CREMERIE</v>
      </c>
      <c r="F472" s="23">
        <v>44739</v>
      </c>
      <c r="G472" s="10">
        <v>743</v>
      </c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</row>
    <row r="473" spans="1:25" ht="12.75" customHeight="1" x14ac:dyDescent="0.2">
      <c r="A473" s="13" t="s">
        <v>739</v>
      </c>
      <c r="B473" s="6" t="s">
        <v>169</v>
      </c>
      <c r="C473" s="7">
        <v>142756659</v>
      </c>
      <c r="D473" s="12">
        <v>5540246172539</v>
      </c>
      <c r="E473" s="12" t="str">
        <f>VLOOKUP(D473,'Catégorie des articles'!$A$2:$E$163,4,FALSE)</f>
        <v>CREMERIE</v>
      </c>
      <c r="F473" s="22">
        <v>44739</v>
      </c>
      <c r="G473" s="8">
        <v>35</v>
      </c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</row>
    <row r="474" spans="1:25" ht="12.75" customHeight="1" x14ac:dyDescent="0.2">
      <c r="A474" s="13" t="s">
        <v>740</v>
      </c>
      <c r="B474" s="6" t="s">
        <v>169</v>
      </c>
      <c r="C474" s="9">
        <v>142756659</v>
      </c>
      <c r="D474" s="14">
        <v>5540246172669</v>
      </c>
      <c r="E474" s="12" t="str">
        <f>VLOOKUP(D474,'Catégorie des articles'!$A$2:$E$163,4,FALSE)</f>
        <v>CREMERIE</v>
      </c>
      <c r="F474" s="23">
        <v>44739</v>
      </c>
      <c r="G474" s="10">
        <v>140</v>
      </c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</row>
    <row r="475" spans="1:25" ht="12.75" customHeight="1" x14ac:dyDescent="0.2">
      <c r="A475" s="13" t="s">
        <v>741</v>
      </c>
      <c r="B475" s="6" t="s">
        <v>169</v>
      </c>
      <c r="C475" s="7">
        <v>142756659</v>
      </c>
      <c r="D475" s="12">
        <v>5540246172978</v>
      </c>
      <c r="E475" s="12" t="str">
        <f>VLOOKUP(D475,'Catégorie des articles'!$A$2:$E$163,4,FALSE)</f>
        <v>CREMERIE</v>
      </c>
      <c r="F475" s="22">
        <v>44739</v>
      </c>
      <c r="G475" s="8">
        <v>836</v>
      </c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</row>
    <row r="476" spans="1:25" ht="12.75" customHeight="1" x14ac:dyDescent="0.2">
      <c r="A476" s="13" t="s">
        <v>742</v>
      </c>
      <c r="B476" s="6" t="s">
        <v>169</v>
      </c>
      <c r="C476" s="7">
        <v>142756659</v>
      </c>
      <c r="D476" s="12">
        <v>5540246174174</v>
      </c>
      <c r="E476" s="12" t="str">
        <f>VLOOKUP(D476,'Catégorie des articles'!$A$2:$E$163,4,FALSE)</f>
        <v>CREMERIE</v>
      </c>
      <c r="F476" s="22">
        <v>44739</v>
      </c>
      <c r="G476" s="8">
        <v>464</v>
      </c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</row>
    <row r="477" spans="1:25" ht="12.75" customHeight="1" x14ac:dyDescent="0.2">
      <c r="A477" s="13" t="s">
        <v>743</v>
      </c>
      <c r="B477" s="6" t="s">
        <v>169</v>
      </c>
      <c r="C477" s="7">
        <v>142756659</v>
      </c>
      <c r="D477" s="12">
        <v>5540246176699</v>
      </c>
      <c r="E477" s="12" t="str">
        <f>VLOOKUP(D477,'Catégorie des articles'!$A$2:$E$163,4,FALSE)</f>
        <v>CREMERIE</v>
      </c>
      <c r="F477" s="22">
        <v>44739</v>
      </c>
      <c r="G477" s="8">
        <v>4176</v>
      </c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</row>
    <row r="478" spans="1:25" ht="12.75" customHeight="1" x14ac:dyDescent="0.2">
      <c r="A478" s="13" t="s">
        <v>744</v>
      </c>
      <c r="B478" s="6" t="s">
        <v>169</v>
      </c>
      <c r="C478" s="9">
        <v>142756659</v>
      </c>
      <c r="D478" s="14">
        <v>5540246188175</v>
      </c>
      <c r="E478" s="12" t="str">
        <f>VLOOKUP(D478,'Catégorie des articles'!$A$2:$E$163,4,FALSE)</f>
        <v>CREMERIE</v>
      </c>
      <c r="F478" s="23">
        <v>44739</v>
      </c>
      <c r="G478" s="10">
        <v>232</v>
      </c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</row>
    <row r="479" spans="1:25" ht="12.75" customHeight="1" x14ac:dyDescent="0.2">
      <c r="A479" s="13" t="s">
        <v>745</v>
      </c>
      <c r="B479" s="6" t="s">
        <v>169</v>
      </c>
      <c r="C479" s="9">
        <v>142756659</v>
      </c>
      <c r="D479" s="14">
        <v>5540246192102</v>
      </c>
      <c r="E479" s="12" t="str">
        <f>VLOOKUP(D479,'Catégorie des articles'!$A$2:$E$163,4,FALSE)</f>
        <v>CREMERIE</v>
      </c>
      <c r="F479" s="23">
        <v>44739</v>
      </c>
      <c r="G479" s="10">
        <v>2005</v>
      </c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</row>
    <row r="480" spans="1:25" ht="12.75" customHeight="1" x14ac:dyDescent="0.2">
      <c r="A480" s="13" t="s">
        <v>2208</v>
      </c>
      <c r="B480" s="6" t="s">
        <v>170</v>
      </c>
      <c r="C480" s="7">
        <v>142756660</v>
      </c>
      <c r="D480" s="12">
        <v>5540246174095</v>
      </c>
      <c r="E480" s="12" t="str">
        <f>VLOOKUP(D480,'Catégorie des articles'!$A$2:$E$163,4,FALSE)</f>
        <v>CREMERIE</v>
      </c>
      <c r="F480" s="22">
        <v>44744</v>
      </c>
      <c r="G480" s="8">
        <v>70</v>
      </c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</row>
    <row r="481" spans="1:25" ht="12.75" customHeight="1" x14ac:dyDescent="0.2">
      <c r="A481" s="13" t="s">
        <v>2209</v>
      </c>
      <c r="B481" s="6" t="s">
        <v>170</v>
      </c>
      <c r="C481" s="9">
        <v>142756660</v>
      </c>
      <c r="D481" s="14">
        <v>5540246175047</v>
      </c>
      <c r="E481" s="12" t="str">
        <f>VLOOKUP(D481,'Catégorie des articles'!$A$2:$E$163,4,FALSE)</f>
        <v>CREMERIE</v>
      </c>
      <c r="F481" s="23">
        <v>44744</v>
      </c>
      <c r="G481" s="10">
        <v>140</v>
      </c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</row>
    <row r="482" spans="1:25" ht="12.75" customHeight="1" x14ac:dyDescent="0.2">
      <c r="A482" s="13" t="s">
        <v>2210</v>
      </c>
      <c r="B482" s="6" t="s">
        <v>170</v>
      </c>
      <c r="C482" s="7">
        <v>142756660</v>
      </c>
      <c r="D482" s="12">
        <v>5540246175049</v>
      </c>
      <c r="E482" s="12" t="str">
        <f>VLOOKUP(D482,'Catégorie des articles'!$A$2:$E$163,4,FALSE)</f>
        <v>CREMERIE</v>
      </c>
      <c r="F482" s="22">
        <v>44744</v>
      </c>
      <c r="G482" s="8">
        <v>557</v>
      </c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</row>
    <row r="483" spans="1:25" ht="12.75" customHeight="1" x14ac:dyDescent="0.2">
      <c r="A483" s="13" t="s">
        <v>2211</v>
      </c>
      <c r="B483" s="6" t="s">
        <v>170</v>
      </c>
      <c r="C483" s="9">
        <v>142756660</v>
      </c>
      <c r="D483" s="14">
        <v>5540246175050</v>
      </c>
      <c r="E483" s="12" t="str">
        <f>VLOOKUP(D483,'Catégorie des articles'!$A$2:$E$163,4,FALSE)</f>
        <v>CREMERIE</v>
      </c>
      <c r="F483" s="23">
        <v>44744</v>
      </c>
      <c r="G483" s="10">
        <v>836</v>
      </c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</row>
    <row r="484" spans="1:25" ht="12.75" customHeight="1" x14ac:dyDescent="0.2">
      <c r="A484" s="13" t="s">
        <v>2212</v>
      </c>
      <c r="B484" s="6" t="s">
        <v>170</v>
      </c>
      <c r="C484" s="7">
        <v>142756660</v>
      </c>
      <c r="D484" s="12">
        <v>5540246190743</v>
      </c>
      <c r="E484" s="12" t="str">
        <f>VLOOKUP(D484,'Catégorie des articles'!$A$2:$E$163,4,FALSE)</f>
        <v>CREMERIE</v>
      </c>
      <c r="F484" s="22">
        <v>44744</v>
      </c>
      <c r="G484" s="8">
        <v>140</v>
      </c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</row>
    <row r="485" spans="1:25" ht="12.75" customHeight="1" x14ac:dyDescent="0.2">
      <c r="A485" s="13" t="s">
        <v>746</v>
      </c>
      <c r="B485" s="6" t="s">
        <v>169</v>
      </c>
      <c r="C485" s="9">
        <v>142756672</v>
      </c>
      <c r="D485" s="14">
        <v>5540246171933</v>
      </c>
      <c r="E485" s="12" t="str">
        <f>VLOOKUP(D485,'Catégorie des articles'!$A$2:$E$163,4,FALSE)</f>
        <v>CREMERIE</v>
      </c>
      <c r="F485" s="23">
        <v>44742</v>
      </c>
      <c r="G485" s="10">
        <v>557</v>
      </c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</row>
    <row r="486" spans="1:25" ht="12.75" customHeight="1" x14ac:dyDescent="0.2">
      <c r="A486" s="13" t="s">
        <v>747</v>
      </c>
      <c r="B486" s="6" t="s">
        <v>169</v>
      </c>
      <c r="C486" s="7">
        <v>142756672</v>
      </c>
      <c r="D486" s="12">
        <v>5540246176294</v>
      </c>
      <c r="E486" s="12" t="str">
        <f>VLOOKUP(D486,'Catégorie des articles'!$A$2:$E$163,4,FALSE)</f>
        <v>CREMERIE</v>
      </c>
      <c r="F486" s="22">
        <v>44742</v>
      </c>
      <c r="G486" s="8">
        <v>2970</v>
      </c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</row>
    <row r="487" spans="1:25" ht="12.75" customHeight="1" x14ac:dyDescent="0.2">
      <c r="A487" s="13" t="s">
        <v>748</v>
      </c>
      <c r="B487" s="6" t="s">
        <v>169</v>
      </c>
      <c r="C487" s="9">
        <v>142756672</v>
      </c>
      <c r="D487" s="14">
        <v>5540246176295</v>
      </c>
      <c r="E487" s="12" t="str">
        <f>VLOOKUP(D487,'Catégorie des articles'!$A$2:$E$163,4,FALSE)</f>
        <v>CREMERIE</v>
      </c>
      <c r="F487" s="23">
        <v>44742</v>
      </c>
      <c r="G487" s="10">
        <v>7424</v>
      </c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</row>
    <row r="488" spans="1:25" ht="12.75" customHeight="1" x14ac:dyDescent="0.2">
      <c r="A488" s="13" t="s">
        <v>749</v>
      </c>
      <c r="B488" s="6" t="s">
        <v>169</v>
      </c>
      <c r="C488" s="9">
        <v>142756672</v>
      </c>
      <c r="D488" s="14">
        <v>5540246187987</v>
      </c>
      <c r="E488" s="12" t="str">
        <f>VLOOKUP(D488,'Catégorie des articles'!$A$2:$E$163,4,FALSE)</f>
        <v>CREMERIE</v>
      </c>
      <c r="F488" s="23">
        <v>44742</v>
      </c>
      <c r="G488" s="10">
        <v>6682</v>
      </c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</row>
    <row r="489" spans="1:25" ht="12.75" customHeight="1" x14ac:dyDescent="0.2">
      <c r="A489" s="13" t="s">
        <v>750</v>
      </c>
      <c r="B489" s="6" t="s">
        <v>169</v>
      </c>
      <c r="C489" s="7">
        <v>142756672</v>
      </c>
      <c r="D489" s="12">
        <v>5540246188200</v>
      </c>
      <c r="E489" s="12" t="str">
        <f>VLOOKUP(D489,'Catégorie des articles'!$A$2:$E$163,4,FALSE)</f>
        <v>CREMERIE</v>
      </c>
      <c r="F489" s="22">
        <v>44742</v>
      </c>
      <c r="G489" s="8">
        <v>1485</v>
      </c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</row>
    <row r="490" spans="1:25" ht="12.75" customHeight="1" x14ac:dyDescent="0.2">
      <c r="A490" s="13" t="s">
        <v>751</v>
      </c>
      <c r="B490" s="6" t="s">
        <v>169</v>
      </c>
      <c r="C490" s="9">
        <v>142756674</v>
      </c>
      <c r="D490" s="14">
        <v>5540246172978</v>
      </c>
      <c r="E490" s="12" t="str">
        <f>VLOOKUP(D490,'Catégorie des articles'!$A$2:$E$163,4,FALSE)</f>
        <v>CREMERIE</v>
      </c>
      <c r="F490" s="23">
        <v>44742</v>
      </c>
      <c r="G490" s="10">
        <v>836</v>
      </c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</row>
    <row r="491" spans="1:25" ht="12.75" customHeight="1" x14ac:dyDescent="0.2">
      <c r="A491" s="13" t="s">
        <v>752</v>
      </c>
      <c r="B491" s="6" t="s">
        <v>169</v>
      </c>
      <c r="C491" s="7">
        <v>142756674</v>
      </c>
      <c r="D491" s="12">
        <v>5540246174174</v>
      </c>
      <c r="E491" s="12" t="str">
        <f>VLOOKUP(D491,'Catégorie des articles'!$A$2:$E$163,4,FALSE)</f>
        <v>CREMERIE</v>
      </c>
      <c r="F491" s="22">
        <v>44742</v>
      </c>
      <c r="G491" s="8">
        <v>464</v>
      </c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</row>
    <row r="492" spans="1:25" ht="12.75" customHeight="1" x14ac:dyDescent="0.2">
      <c r="A492" s="13" t="s">
        <v>753</v>
      </c>
      <c r="B492" s="6" t="s">
        <v>169</v>
      </c>
      <c r="C492" s="7">
        <v>142756674</v>
      </c>
      <c r="D492" s="12">
        <v>5540246176699</v>
      </c>
      <c r="E492" s="12" t="str">
        <f>VLOOKUP(D492,'Catégorie des articles'!$A$2:$E$163,4,FALSE)</f>
        <v>CREMERIE</v>
      </c>
      <c r="F492" s="22">
        <v>44742</v>
      </c>
      <c r="G492" s="8">
        <v>3132</v>
      </c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</row>
    <row r="493" spans="1:25" ht="12.75" customHeight="1" x14ac:dyDescent="0.2">
      <c r="A493" s="13" t="s">
        <v>2213</v>
      </c>
      <c r="B493" s="6" t="s">
        <v>170</v>
      </c>
      <c r="C493" s="9">
        <v>142756677</v>
      </c>
      <c r="D493" s="14">
        <v>5540246185429</v>
      </c>
      <c r="E493" s="12" t="str">
        <f>VLOOKUP(D493,'Catégorie des articles'!$A$2:$E$163,4,FALSE)</f>
        <v>CREMERIE</v>
      </c>
      <c r="F493" s="23">
        <v>44743</v>
      </c>
      <c r="G493" s="10">
        <v>140</v>
      </c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</row>
    <row r="494" spans="1:25" ht="12.75" customHeight="1" x14ac:dyDescent="0.2">
      <c r="A494" s="13" t="s">
        <v>2214</v>
      </c>
      <c r="B494" s="6" t="s">
        <v>170</v>
      </c>
      <c r="C494" s="7">
        <v>142756677</v>
      </c>
      <c r="D494" s="12">
        <v>5540246186325</v>
      </c>
      <c r="E494" s="12" t="str">
        <f>VLOOKUP(D494,'Catégorie des articles'!$A$2:$E$163,4,FALSE)</f>
        <v>CREMERIE</v>
      </c>
      <c r="F494" s="22">
        <v>44743</v>
      </c>
      <c r="G494" s="8">
        <v>140</v>
      </c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</row>
    <row r="495" spans="1:25" ht="12.75" customHeight="1" x14ac:dyDescent="0.2">
      <c r="A495" s="13" t="s">
        <v>2215</v>
      </c>
      <c r="B495" s="6" t="s">
        <v>170</v>
      </c>
      <c r="C495" s="9">
        <v>142756694</v>
      </c>
      <c r="D495" s="14">
        <v>5540246182684</v>
      </c>
      <c r="E495" s="12" t="str">
        <f>VLOOKUP(D495,'Catégorie des articles'!$A$2:$E$163,4,FALSE)</f>
        <v>BOULANGERIE</v>
      </c>
      <c r="F495" s="23">
        <v>44746</v>
      </c>
      <c r="G495" s="10">
        <v>325</v>
      </c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</row>
    <row r="496" spans="1:25" ht="12.75" customHeight="1" x14ac:dyDescent="0.2">
      <c r="A496" s="13" t="s">
        <v>2216</v>
      </c>
      <c r="B496" s="6" t="s">
        <v>170</v>
      </c>
      <c r="C496" s="7">
        <v>142756694</v>
      </c>
      <c r="D496" s="12">
        <v>5540246183844</v>
      </c>
      <c r="E496" s="12" t="str">
        <f>VLOOKUP(D496,'Catégorie des articles'!$A$2:$E$163,4,FALSE)</f>
        <v>BOULANGERIE</v>
      </c>
      <c r="F496" s="22">
        <v>44746</v>
      </c>
      <c r="G496" s="8">
        <v>93</v>
      </c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</row>
    <row r="497" spans="1:25" ht="12.75" customHeight="1" x14ac:dyDescent="0.2">
      <c r="A497" s="13" t="s">
        <v>2217</v>
      </c>
      <c r="B497" s="6" t="s">
        <v>170</v>
      </c>
      <c r="C497" s="9">
        <v>142756696</v>
      </c>
      <c r="D497" s="14">
        <v>5540246192209</v>
      </c>
      <c r="E497" s="12" t="str">
        <f>VLOOKUP(D497,'Catégorie des articles'!$A$2:$E$163,4,FALSE)</f>
        <v>MIX LEGUMES</v>
      </c>
      <c r="F497" s="23">
        <v>44746</v>
      </c>
      <c r="G497" s="10">
        <v>1114</v>
      </c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</row>
    <row r="498" spans="1:25" ht="12.75" customHeight="1" x14ac:dyDescent="0.2">
      <c r="A498" s="13" t="s">
        <v>2218</v>
      </c>
      <c r="B498" s="6" t="s">
        <v>170</v>
      </c>
      <c r="C498" s="7">
        <v>142756696</v>
      </c>
      <c r="D498" s="12">
        <v>5540246192831</v>
      </c>
      <c r="E498" s="12" t="str">
        <f>VLOOKUP(D498,'Catégorie des articles'!$A$2:$E$163,4,FALSE)</f>
        <v>MIX LEGUMES</v>
      </c>
      <c r="F498" s="22">
        <v>44746</v>
      </c>
      <c r="G498" s="8">
        <v>1300</v>
      </c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</row>
    <row r="499" spans="1:25" ht="12.75" customHeight="1" x14ac:dyDescent="0.2">
      <c r="A499" s="13" t="s">
        <v>2219</v>
      </c>
      <c r="B499" s="6" t="s">
        <v>170</v>
      </c>
      <c r="C499" s="7">
        <v>142766701</v>
      </c>
      <c r="D499" s="12">
        <v>5540246172669</v>
      </c>
      <c r="E499" s="12" t="str">
        <f>VLOOKUP(D499,'Catégorie des articles'!$A$2:$E$163,4,FALSE)</f>
        <v>CREMERIE</v>
      </c>
      <c r="F499" s="22">
        <v>44743</v>
      </c>
      <c r="G499" s="8">
        <v>140</v>
      </c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</row>
    <row r="500" spans="1:25" ht="12.75" customHeight="1" x14ac:dyDescent="0.2">
      <c r="A500" s="13" t="s">
        <v>2220</v>
      </c>
      <c r="B500" s="6" t="s">
        <v>170</v>
      </c>
      <c r="C500" s="9">
        <v>142766701</v>
      </c>
      <c r="D500" s="14">
        <v>5540246174174</v>
      </c>
      <c r="E500" s="12" t="str">
        <f>VLOOKUP(D500,'Catégorie des articles'!$A$2:$E$163,4,FALSE)</f>
        <v>CREMERIE</v>
      </c>
      <c r="F500" s="23">
        <v>44743</v>
      </c>
      <c r="G500" s="10">
        <v>232</v>
      </c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</row>
    <row r="501" spans="1:25" ht="12.75" customHeight="1" x14ac:dyDescent="0.2">
      <c r="A501" s="13" t="s">
        <v>2221</v>
      </c>
      <c r="B501" s="6" t="s">
        <v>170</v>
      </c>
      <c r="C501" s="9">
        <v>142766701</v>
      </c>
      <c r="D501" s="14">
        <v>5540246176699</v>
      </c>
      <c r="E501" s="12" t="str">
        <f>VLOOKUP(D501,'Catégorie des articles'!$A$2:$E$163,4,FALSE)</f>
        <v>CREMERIE</v>
      </c>
      <c r="F501" s="23">
        <v>44743</v>
      </c>
      <c r="G501" s="10">
        <v>4176</v>
      </c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</row>
    <row r="502" spans="1:25" ht="12.75" customHeight="1" x14ac:dyDescent="0.2">
      <c r="A502" s="13" t="s">
        <v>2222</v>
      </c>
      <c r="B502" s="6" t="s">
        <v>170</v>
      </c>
      <c r="C502" s="9">
        <v>142766701</v>
      </c>
      <c r="D502" s="14">
        <v>5540246188175</v>
      </c>
      <c r="E502" s="12" t="str">
        <f>VLOOKUP(D502,'Catégorie des articles'!$A$2:$E$163,4,FALSE)</f>
        <v>CREMERIE</v>
      </c>
      <c r="F502" s="23">
        <v>44743</v>
      </c>
      <c r="G502" s="10">
        <v>116</v>
      </c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</row>
    <row r="503" spans="1:25" ht="12.75" customHeight="1" x14ac:dyDescent="0.2">
      <c r="A503" s="13" t="s">
        <v>2223</v>
      </c>
      <c r="B503" s="6" t="s">
        <v>170</v>
      </c>
      <c r="C503" s="7">
        <v>142766702</v>
      </c>
      <c r="D503" s="12">
        <v>5540246176295</v>
      </c>
      <c r="E503" s="12" t="str">
        <f>VLOOKUP(D503,'Catégorie des articles'!$A$2:$E$163,4,FALSE)</f>
        <v>CREMERIE</v>
      </c>
      <c r="F503" s="22">
        <v>44743</v>
      </c>
      <c r="G503" s="8">
        <v>4455</v>
      </c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</row>
    <row r="504" spans="1:25" ht="12.75" customHeight="1" x14ac:dyDescent="0.2">
      <c r="A504" s="13" t="s">
        <v>2224</v>
      </c>
      <c r="B504" s="6" t="s">
        <v>170</v>
      </c>
      <c r="C504" s="9">
        <v>142766702</v>
      </c>
      <c r="D504" s="14">
        <v>5540246187987</v>
      </c>
      <c r="E504" s="12" t="str">
        <f>VLOOKUP(D504,'Catégorie des articles'!$A$2:$E$163,4,FALSE)</f>
        <v>CREMERIE</v>
      </c>
      <c r="F504" s="23">
        <v>44743</v>
      </c>
      <c r="G504" s="10">
        <v>4455</v>
      </c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</row>
    <row r="505" spans="1:25" ht="12.75" customHeight="1" x14ac:dyDescent="0.2">
      <c r="A505" s="13" t="s">
        <v>2225</v>
      </c>
      <c r="B505" s="6" t="s">
        <v>170</v>
      </c>
      <c r="C505" s="7">
        <v>142766702</v>
      </c>
      <c r="D505" s="12">
        <v>5540246188200</v>
      </c>
      <c r="E505" s="12" t="str">
        <f>VLOOKUP(D505,'Catégorie des articles'!$A$2:$E$163,4,FALSE)</f>
        <v>CREMERIE</v>
      </c>
      <c r="F505" s="22">
        <v>44743</v>
      </c>
      <c r="G505" s="8">
        <v>743</v>
      </c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</row>
    <row r="506" spans="1:25" ht="12.75" customHeight="1" x14ac:dyDescent="0.2">
      <c r="A506" s="13" t="s">
        <v>2226</v>
      </c>
      <c r="B506" s="6" t="s">
        <v>170</v>
      </c>
      <c r="C506" s="9">
        <v>142766704</v>
      </c>
      <c r="D506" s="14">
        <v>5540246174095</v>
      </c>
      <c r="E506" s="12" t="str">
        <f>VLOOKUP(D506,'Catégorie des articles'!$A$2:$E$163,4,FALSE)</f>
        <v>CREMERIE</v>
      </c>
      <c r="F506" s="23">
        <v>44746</v>
      </c>
      <c r="G506" s="10">
        <v>70</v>
      </c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</row>
    <row r="507" spans="1:25" ht="12.75" customHeight="1" x14ac:dyDescent="0.2">
      <c r="A507" s="13" t="s">
        <v>2227</v>
      </c>
      <c r="B507" s="6" t="s">
        <v>170</v>
      </c>
      <c r="C507" s="7">
        <v>142766704</v>
      </c>
      <c r="D507" s="12">
        <v>5540246175047</v>
      </c>
      <c r="E507" s="12" t="str">
        <f>VLOOKUP(D507,'Catégorie des articles'!$A$2:$E$163,4,FALSE)</f>
        <v>CREMERIE</v>
      </c>
      <c r="F507" s="22">
        <v>44746</v>
      </c>
      <c r="G507" s="8">
        <v>140</v>
      </c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</row>
    <row r="508" spans="1:25" ht="12.75" customHeight="1" x14ac:dyDescent="0.2">
      <c r="A508" s="13" t="s">
        <v>2228</v>
      </c>
      <c r="B508" s="6" t="s">
        <v>170</v>
      </c>
      <c r="C508" s="9">
        <v>142766704</v>
      </c>
      <c r="D508" s="14">
        <v>5540246175049</v>
      </c>
      <c r="E508" s="12" t="str">
        <f>VLOOKUP(D508,'Catégorie des articles'!$A$2:$E$163,4,FALSE)</f>
        <v>CREMERIE</v>
      </c>
      <c r="F508" s="23">
        <v>44746</v>
      </c>
      <c r="G508" s="10">
        <v>279</v>
      </c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</row>
    <row r="509" spans="1:25" ht="12.75" customHeight="1" x14ac:dyDescent="0.2">
      <c r="A509" s="13" t="s">
        <v>2229</v>
      </c>
      <c r="B509" s="6" t="s">
        <v>170</v>
      </c>
      <c r="C509" s="7">
        <v>142766704</v>
      </c>
      <c r="D509" s="12">
        <v>5540246175050</v>
      </c>
      <c r="E509" s="12" t="str">
        <f>VLOOKUP(D509,'Catégorie des articles'!$A$2:$E$163,4,FALSE)</f>
        <v>CREMERIE</v>
      </c>
      <c r="F509" s="22">
        <v>44746</v>
      </c>
      <c r="G509" s="8">
        <v>279</v>
      </c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</row>
    <row r="510" spans="1:25" ht="12.75" customHeight="1" x14ac:dyDescent="0.2">
      <c r="A510" s="13" t="s">
        <v>2230</v>
      </c>
      <c r="B510" s="6" t="s">
        <v>170</v>
      </c>
      <c r="C510" s="9">
        <v>142766704</v>
      </c>
      <c r="D510" s="14">
        <v>5540246190743</v>
      </c>
      <c r="E510" s="12" t="str">
        <f>VLOOKUP(D510,'Catégorie des articles'!$A$2:$E$163,4,FALSE)</f>
        <v>CREMERIE</v>
      </c>
      <c r="F510" s="23">
        <v>44746</v>
      </c>
      <c r="G510" s="10">
        <v>140</v>
      </c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</row>
    <row r="511" spans="1:25" ht="12.75" customHeight="1" x14ac:dyDescent="0.2">
      <c r="A511" s="13" t="s">
        <v>2231</v>
      </c>
      <c r="B511" s="6" t="s">
        <v>170</v>
      </c>
      <c r="C511" s="9">
        <v>142766705</v>
      </c>
      <c r="D511" s="14">
        <v>5540246177132</v>
      </c>
      <c r="E511" s="12" t="str">
        <f>VLOOKUP(D511,'Catégorie des articles'!$A$2:$E$163,4,FALSE)</f>
        <v>MIX LEGUMES</v>
      </c>
      <c r="F511" s="23">
        <v>44743</v>
      </c>
      <c r="G511" s="10">
        <v>3225</v>
      </c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</row>
    <row r="512" spans="1:25" ht="12.75" customHeight="1" x14ac:dyDescent="0.2">
      <c r="A512" s="13" t="s">
        <v>2232</v>
      </c>
      <c r="B512" s="6" t="s">
        <v>170</v>
      </c>
      <c r="C512" s="7">
        <v>142766705</v>
      </c>
      <c r="D512" s="12">
        <v>5540246177133</v>
      </c>
      <c r="E512" s="12" t="str">
        <f>VLOOKUP(D512,'Catégorie des articles'!$A$2:$E$163,4,FALSE)</f>
        <v>MIX LEGUMES</v>
      </c>
      <c r="F512" s="22">
        <v>44743</v>
      </c>
      <c r="G512" s="8">
        <v>4455</v>
      </c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</row>
    <row r="513" spans="1:25" ht="12.75" customHeight="1" x14ac:dyDescent="0.2">
      <c r="A513" s="13" t="s">
        <v>2233</v>
      </c>
      <c r="B513" s="6" t="s">
        <v>170</v>
      </c>
      <c r="C513" s="9">
        <v>142766705</v>
      </c>
      <c r="D513" s="14">
        <v>5540246183542</v>
      </c>
      <c r="E513" s="12" t="str">
        <f>VLOOKUP(D513,'Catégorie des articles'!$A$2:$E$163,4,FALSE)</f>
        <v>MIX LEGUMES</v>
      </c>
      <c r="F513" s="23">
        <v>44743</v>
      </c>
      <c r="G513" s="10">
        <v>1253</v>
      </c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</row>
    <row r="514" spans="1:25" ht="12.75" customHeight="1" x14ac:dyDescent="0.2">
      <c r="A514" s="13" t="s">
        <v>2234</v>
      </c>
      <c r="B514" s="6" t="s">
        <v>170</v>
      </c>
      <c r="C514" s="7">
        <v>142766705</v>
      </c>
      <c r="D514" s="12">
        <v>5540246192148</v>
      </c>
      <c r="E514" s="12" t="str">
        <f>VLOOKUP(D514,'Catégorie des articles'!$A$2:$E$163,4,FALSE)</f>
        <v>MIX LEGUMES</v>
      </c>
      <c r="F514" s="22">
        <v>44743</v>
      </c>
      <c r="G514" s="8">
        <v>5568</v>
      </c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</row>
    <row r="515" spans="1:25" ht="12.75" customHeight="1" x14ac:dyDescent="0.2">
      <c r="A515" s="13" t="s">
        <v>2235</v>
      </c>
      <c r="B515" s="6" t="s">
        <v>170</v>
      </c>
      <c r="C515" s="9">
        <v>142766705</v>
      </c>
      <c r="D515" s="14">
        <v>5540246192518</v>
      </c>
      <c r="E515" s="12" t="str">
        <f>VLOOKUP(D515,'Catégorie des articles'!$A$2:$E$163,4,FALSE)</f>
        <v>MIX LEGUMES</v>
      </c>
      <c r="F515" s="23">
        <v>44743</v>
      </c>
      <c r="G515" s="10">
        <v>5847</v>
      </c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</row>
    <row r="516" spans="1:25" ht="12.75" customHeight="1" x14ac:dyDescent="0.2">
      <c r="A516" s="13" t="s">
        <v>2236</v>
      </c>
      <c r="B516" s="6" t="s">
        <v>170</v>
      </c>
      <c r="C516" s="7">
        <v>142766712</v>
      </c>
      <c r="D516" s="12">
        <v>5540246173686</v>
      </c>
      <c r="E516" s="12" t="str">
        <f>VLOOKUP(D516,'Catégorie des articles'!$A$2:$E$163,4,FALSE)</f>
        <v>EMBALLAGES</v>
      </c>
      <c r="F516" s="22">
        <v>44759</v>
      </c>
      <c r="G516" s="8">
        <v>223</v>
      </c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</row>
    <row r="517" spans="1:25" ht="12.75" customHeight="1" x14ac:dyDescent="0.2">
      <c r="A517" s="13" t="s">
        <v>754</v>
      </c>
      <c r="B517" s="6" t="s">
        <v>170</v>
      </c>
      <c r="C517" s="9">
        <v>143246714</v>
      </c>
      <c r="D517" s="14">
        <v>5540246171933</v>
      </c>
      <c r="E517" s="12" t="str">
        <f>VLOOKUP(D517,'Catégorie des articles'!$A$2:$E$163,4,FALSE)</f>
        <v>CREMERIE</v>
      </c>
      <c r="F517" s="23">
        <v>44744</v>
      </c>
      <c r="G517" s="10">
        <v>836</v>
      </c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</row>
    <row r="518" spans="1:25" ht="12.75" customHeight="1" x14ac:dyDescent="0.2">
      <c r="A518" s="13" t="s">
        <v>755</v>
      </c>
      <c r="B518" s="6" t="s">
        <v>170</v>
      </c>
      <c r="C518" s="7">
        <v>143246714</v>
      </c>
      <c r="D518" s="12">
        <v>5540246176294</v>
      </c>
      <c r="E518" s="12" t="str">
        <f>VLOOKUP(D518,'Catégorie des articles'!$A$2:$E$163,4,FALSE)</f>
        <v>CREMERIE</v>
      </c>
      <c r="F518" s="22">
        <v>44744</v>
      </c>
      <c r="G518" s="8">
        <v>1485</v>
      </c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</row>
    <row r="519" spans="1:25" ht="12.75" customHeight="1" x14ac:dyDescent="0.2">
      <c r="A519" s="13" t="s">
        <v>756</v>
      </c>
      <c r="B519" s="6" t="s">
        <v>170</v>
      </c>
      <c r="C519" s="9">
        <v>143246714</v>
      </c>
      <c r="D519" s="14">
        <v>5540246176295</v>
      </c>
      <c r="E519" s="12" t="str">
        <f>VLOOKUP(D519,'Catégorie des articles'!$A$2:$E$163,4,FALSE)</f>
        <v>CREMERIE</v>
      </c>
      <c r="F519" s="23">
        <v>44744</v>
      </c>
      <c r="G519" s="10">
        <v>4455</v>
      </c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</row>
    <row r="520" spans="1:25" ht="12.75" customHeight="1" x14ac:dyDescent="0.2">
      <c r="A520" s="13" t="s">
        <v>757</v>
      </c>
      <c r="B520" s="6" t="s">
        <v>170</v>
      </c>
      <c r="C520" s="7">
        <v>143246714</v>
      </c>
      <c r="D520" s="12">
        <v>5540246188200</v>
      </c>
      <c r="E520" s="12" t="str">
        <f>VLOOKUP(D520,'Catégorie des articles'!$A$2:$E$163,4,FALSE)</f>
        <v>CREMERIE</v>
      </c>
      <c r="F520" s="22">
        <v>44744</v>
      </c>
      <c r="G520" s="8">
        <v>743</v>
      </c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</row>
    <row r="521" spans="1:25" ht="12.75" customHeight="1" x14ac:dyDescent="0.2">
      <c r="A521" s="13" t="s">
        <v>758</v>
      </c>
      <c r="B521" s="6" t="s">
        <v>170</v>
      </c>
      <c r="C521" s="7">
        <v>143246715</v>
      </c>
      <c r="D521" s="12">
        <v>5540246172978</v>
      </c>
      <c r="E521" s="12" t="str">
        <f>VLOOKUP(D521,'Catégorie des articles'!$A$2:$E$163,4,FALSE)</f>
        <v>CREMERIE</v>
      </c>
      <c r="F521" s="22">
        <v>44744</v>
      </c>
      <c r="G521" s="8">
        <v>836</v>
      </c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</row>
    <row r="522" spans="1:25" ht="12.75" customHeight="1" x14ac:dyDescent="0.2">
      <c r="A522" s="13" t="s">
        <v>759</v>
      </c>
      <c r="B522" s="6" t="s">
        <v>170</v>
      </c>
      <c r="C522" s="7">
        <v>143246715</v>
      </c>
      <c r="D522" s="12">
        <v>5540246176699</v>
      </c>
      <c r="E522" s="12" t="str">
        <f>VLOOKUP(D522,'Catégorie des articles'!$A$2:$E$163,4,FALSE)</f>
        <v>CREMERIE</v>
      </c>
      <c r="F522" s="22">
        <v>44744</v>
      </c>
      <c r="G522" s="8">
        <v>2088</v>
      </c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</row>
    <row r="523" spans="1:25" ht="12.75" customHeight="1" x14ac:dyDescent="0.2">
      <c r="A523" s="13" t="s">
        <v>760</v>
      </c>
      <c r="B523" s="6" t="s">
        <v>170</v>
      </c>
      <c r="C523" s="9">
        <v>143246731</v>
      </c>
      <c r="D523" s="14">
        <v>5540246172669</v>
      </c>
      <c r="E523" s="12" t="str">
        <f>VLOOKUP(D523,'Catégorie des articles'!$A$2:$E$163,4,FALSE)</f>
        <v>CREMERIE</v>
      </c>
      <c r="F523" s="23">
        <v>44745</v>
      </c>
      <c r="G523" s="10">
        <v>140</v>
      </c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</row>
    <row r="524" spans="1:25" ht="12.75" customHeight="1" x14ac:dyDescent="0.2">
      <c r="A524" s="13" t="s">
        <v>761</v>
      </c>
      <c r="B524" s="6" t="s">
        <v>170</v>
      </c>
      <c r="C524" s="7">
        <v>143246731</v>
      </c>
      <c r="D524" s="12">
        <v>5540246188175</v>
      </c>
      <c r="E524" s="12" t="str">
        <f>VLOOKUP(D524,'Catégorie des articles'!$A$2:$E$163,4,FALSE)</f>
        <v>CREMERIE</v>
      </c>
      <c r="F524" s="22">
        <v>44745</v>
      </c>
      <c r="G524" s="8">
        <v>116</v>
      </c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</row>
    <row r="525" spans="1:25" ht="12.75" customHeight="1" x14ac:dyDescent="0.2">
      <c r="A525" s="13" t="s">
        <v>762</v>
      </c>
      <c r="B525" s="6" t="s">
        <v>170</v>
      </c>
      <c r="C525" s="7">
        <v>143246732</v>
      </c>
      <c r="D525" s="12">
        <v>5540246171933</v>
      </c>
      <c r="E525" s="12" t="str">
        <f>VLOOKUP(D525,'Catégorie des articles'!$A$2:$E$163,4,FALSE)</f>
        <v>CREMERIE</v>
      </c>
      <c r="F525" s="22">
        <v>44745</v>
      </c>
      <c r="G525" s="8">
        <v>279</v>
      </c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</row>
    <row r="526" spans="1:25" ht="12.75" customHeight="1" x14ac:dyDescent="0.2">
      <c r="A526" s="13" t="s">
        <v>763</v>
      </c>
      <c r="B526" s="6" t="s">
        <v>170</v>
      </c>
      <c r="C526" s="7">
        <v>143246732</v>
      </c>
      <c r="D526" s="12">
        <v>5540246187987</v>
      </c>
      <c r="E526" s="12" t="str">
        <f>VLOOKUP(D526,'Catégorie des articles'!$A$2:$E$163,4,FALSE)</f>
        <v>CREMERIE</v>
      </c>
      <c r="F526" s="22">
        <v>44745</v>
      </c>
      <c r="G526" s="8">
        <v>2228</v>
      </c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</row>
    <row r="527" spans="1:25" ht="12.75" customHeight="1" x14ac:dyDescent="0.2">
      <c r="A527" s="13" t="s">
        <v>764</v>
      </c>
      <c r="B527" s="6" t="s">
        <v>170</v>
      </c>
      <c r="C527" s="9">
        <v>143246732</v>
      </c>
      <c r="D527" s="14">
        <v>5540246188200</v>
      </c>
      <c r="E527" s="12" t="str">
        <f>VLOOKUP(D527,'Catégorie des articles'!$A$2:$E$163,4,FALSE)</f>
        <v>CREMERIE</v>
      </c>
      <c r="F527" s="23">
        <v>44745</v>
      </c>
      <c r="G527" s="10">
        <v>743</v>
      </c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</row>
    <row r="528" spans="1:25" ht="12.75" customHeight="1" x14ac:dyDescent="0.2">
      <c r="A528" s="13" t="s">
        <v>765</v>
      </c>
      <c r="B528" s="6" t="s">
        <v>170</v>
      </c>
      <c r="C528" s="7">
        <v>143246741</v>
      </c>
      <c r="D528" s="12">
        <v>5540246183130</v>
      </c>
      <c r="E528" s="12" t="str">
        <f>VLOOKUP(D528,'Catégorie des articles'!$A$2:$E$163,4,FALSE)</f>
        <v>MIX LEGUMES</v>
      </c>
      <c r="F528" s="22">
        <v>44750</v>
      </c>
      <c r="G528" s="8">
        <v>1003</v>
      </c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</row>
    <row r="529" spans="1:25" ht="12.75" customHeight="1" x14ac:dyDescent="0.2">
      <c r="A529" s="13" t="s">
        <v>766</v>
      </c>
      <c r="B529" s="6" t="s">
        <v>170</v>
      </c>
      <c r="C529" s="9">
        <v>143246741</v>
      </c>
      <c r="D529" s="14">
        <v>5540246183537</v>
      </c>
      <c r="E529" s="12" t="str">
        <f>VLOOKUP(D529,'Catégorie des articles'!$A$2:$E$163,4,FALSE)</f>
        <v>MIX LEGUMES</v>
      </c>
      <c r="F529" s="23">
        <v>44750</v>
      </c>
      <c r="G529" s="10">
        <v>961</v>
      </c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</row>
    <row r="530" spans="1:25" ht="12.75" customHeight="1" x14ac:dyDescent="0.2">
      <c r="A530" s="13" t="s">
        <v>767</v>
      </c>
      <c r="B530" s="6" t="s">
        <v>170</v>
      </c>
      <c r="C530" s="7">
        <v>143246742</v>
      </c>
      <c r="D530" s="12">
        <v>5540246170256</v>
      </c>
      <c r="E530" s="12" t="str">
        <f>VLOOKUP(D530,'Catégorie des articles'!$A$2:$E$163,4,FALSE)</f>
        <v>BOULANGERIE</v>
      </c>
      <c r="F530" s="22">
        <v>44751</v>
      </c>
      <c r="G530" s="8">
        <v>3174</v>
      </c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</row>
    <row r="531" spans="1:25" ht="12.75" customHeight="1" x14ac:dyDescent="0.2">
      <c r="A531" s="13" t="s">
        <v>768</v>
      </c>
      <c r="B531" s="6" t="s">
        <v>170</v>
      </c>
      <c r="C531" s="9">
        <v>143246742</v>
      </c>
      <c r="D531" s="14">
        <v>5540246171888</v>
      </c>
      <c r="E531" s="12" t="str">
        <f>VLOOKUP(D531,'Catégorie des articles'!$A$2:$E$163,4,FALSE)</f>
        <v>BOULANGERIE</v>
      </c>
      <c r="F531" s="23">
        <v>44751</v>
      </c>
      <c r="G531" s="10">
        <v>520</v>
      </c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</row>
    <row r="532" spans="1:25" ht="12.75" customHeight="1" x14ac:dyDescent="0.2">
      <c r="A532" s="13" t="s">
        <v>769</v>
      </c>
      <c r="B532" s="6" t="s">
        <v>170</v>
      </c>
      <c r="C532" s="9">
        <v>143246755</v>
      </c>
      <c r="D532" s="14">
        <v>5540246172978</v>
      </c>
      <c r="E532" s="12" t="str">
        <f>VLOOKUP(D532,'Catégorie des articles'!$A$2:$E$163,4,FALSE)</f>
        <v>CREMERIE</v>
      </c>
      <c r="F532" s="23">
        <v>44746</v>
      </c>
      <c r="G532" s="10">
        <v>836</v>
      </c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</row>
    <row r="533" spans="1:25" ht="12.75" customHeight="1" x14ac:dyDescent="0.2">
      <c r="A533" s="13" t="s">
        <v>770</v>
      </c>
      <c r="B533" s="6" t="s">
        <v>170</v>
      </c>
      <c r="C533" s="9">
        <v>143246755</v>
      </c>
      <c r="D533" s="14">
        <v>5540246174174</v>
      </c>
      <c r="E533" s="12" t="str">
        <f>VLOOKUP(D533,'Catégorie des articles'!$A$2:$E$163,4,FALSE)</f>
        <v>CREMERIE</v>
      </c>
      <c r="F533" s="23">
        <v>44746</v>
      </c>
      <c r="G533" s="10">
        <v>348</v>
      </c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</row>
    <row r="534" spans="1:25" ht="12.75" customHeight="1" x14ac:dyDescent="0.2">
      <c r="A534" s="13" t="s">
        <v>771</v>
      </c>
      <c r="B534" s="6" t="s">
        <v>170</v>
      </c>
      <c r="C534" s="9">
        <v>143246756</v>
      </c>
      <c r="D534" s="14">
        <v>5540246171933</v>
      </c>
      <c r="E534" s="12" t="str">
        <f>VLOOKUP(D534,'Catégorie des articles'!$A$2:$E$163,4,FALSE)</f>
        <v>CREMERIE</v>
      </c>
      <c r="F534" s="23">
        <v>44746</v>
      </c>
      <c r="G534" s="10">
        <v>836</v>
      </c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</row>
    <row r="535" spans="1:25" ht="12.75" customHeight="1" x14ac:dyDescent="0.2">
      <c r="A535" s="13" t="s">
        <v>772</v>
      </c>
      <c r="B535" s="6" t="s">
        <v>170</v>
      </c>
      <c r="C535" s="7">
        <v>143246756</v>
      </c>
      <c r="D535" s="12">
        <v>5540246176294</v>
      </c>
      <c r="E535" s="12" t="str">
        <f>VLOOKUP(D535,'Catégorie des articles'!$A$2:$E$163,4,FALSE)</f>
        <v>CREMERIE</v>
      </c>
      <c r="F535" s="22">
        <v>44746</v>
      </c>
      <c r="G535" s="8">
        <v>1485</v>
      </c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</row>
    <row r="536" spans="1:25" ht="12.75" customHeight="1" x14ac:dyDescent="0.2">
      <c r="A536" s="13" t="s">
        <v>773</v>
      </c>
      <c r="B536" s="6" t="s">
        <v>170</v>
      </c>
      <c r="C536" s="9">
        <v>143246756</v>
      </c>
      <c r="D536" s="14">
        <v>5540246176295</v>
      </c>
      <c r="E536" s="12" t="str">
        <f>VLOOKUP(D536,'Catégorie des articles'!$A$2:$E$163,4,FALSE)</f>
        <v>CREMERIE</v>
      </c>
      <c r="F536" s="23">
        <v>44746</v>
      </c>
      <c r="G536" s="10">
        <v>3712</v>
      </c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</row>
    <row r="537" spans="1:25" ht="12.75" customHeight="1" x14ac:dyDescent="0.2">
      <c r="A537" s="13" t="s">
        <v>774</v>
      </c>
      <c r="B537" s="6" t="s">
        <v>170</v>
      </c>
      <c r="C537" s="7">
        <v>143246756</v>
      </c>
      <c r="D537" s="12">
        <v>5540246187987</v>
      </c>
      <c r="E537" s="12" t="str">
        <f>VLOOKUP(D537,'Catégorie des articles'!$A$2:$E$163,4,FALSE)</f>
        <v>CREMERIE</v>
      </c>
      <c r="F537" s="22">
        <v>44746</v>
      </c>
      <c r="G537" s="8">
        <v>3341</v>
      </c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</row>
    <row r="538" spans="1:25" ht="12.75" customHeight="1" x14ac:dyDescent="0.2">
      <c r="A538" s="13" t="s">
        <v>775</v>
      </c>
      <c r="B538" s="6" t="s">
        <v>170</v>
      </c>
      <c r="C538" s="9">
        <v>143246756</v>
      </c>
      <c r="D538" s="14">
        <v>5540246188200</v>
      </c>
      <c r="E538" s="12" t="str">
        <f>VLOOKUP(D538,'Catégorie des articles'!$A$2:$E$163,4,FALSE)</f>
        <v>CREMERIE</v>
      </c>
      <c r="F538" s="23">
        <v>44746</v>
      </c>
      <c r="G538" s="10">
        <v>743</v>
      </c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</row>
    <row r="539" spans="1:25" ht="12.75" customHeight="1" x14ac:dyDescent="0.2">
      <c r="A539" s="13" t="s">
        <v>776</v>
      </c>
      <c r="B539" s="6" t="s">
        <v>170</v>
      </c>
      <c r="C539" s="7">
        <v>143246759</v>
      </c>
      <c r="D539" s="12">
        <v>5540246175047</v>
      </c>
      <c r="E539" s="12" t="str">
        <f>VLOOKUP(D539,'Catégorie des articles'!$A$2:$E$163,4,FALSE)</f>
        <v>CREMERIE</v>
      </c>
      <c r="F539" s="22">
        <v>44751</v>
      </c>
      <c r="G539" s="8">
        <v>418</v>
      </c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</row>
    <row r="540" spans="1:25" ht="12.75" customHeight="1" x14ac:dyDescent="0.2">
      <c r="A540" s="13" t="s">
        <v>777</v>
      </c>
      <c r="B540" s="6" t="s">
        <v>170</v>
      </c>
      <c r="C540" s="9">
        <v>143246759</v>
      </c>
      <c r="D540" s="14">
        <v>5540246175049</v>
      </c>
      <c r="E540" s="12" t="str">
        <f>VLOOKUP(D540,'Catégorie des articles'!$A$2:$E$163,4,FALSE)</f>
        <v>CREMERIE</v>
      </c>
      <c r="F540" s="23">
        <v>44751</v>
      </c>
      <c r="G540" s="10">
        <v>557</v>
      </c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</row>
    <row r="541" spans="1:25" ht="12.75" customHeight="1" x14ac:dyDescent="0.2">
      <c r="A541" s="13" t="s">
        <v>778</v>
      </c>
      <c r="B541" s="6" t="s">
        <v>170</v>
      </c>
      <c r="C541" s="7">
        <v>143246759</v>
      </c>
      <c r="D541" s="12">
        <v>5540246175050</v>
      </c>
      <c r="E541" s="12" t="str">
        <f>VLOOKUP(D541,'Catégorie des articles'!$A$2:$E$163,4,FALSE)</f>
        <v>CREMERIE</v>
      </c>
      <c r="F541" s="22">
        <v>44751</v>
      </c>
      <c r="G541" s="8">
        <v>557</v>
      </c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</row>
    <row r="542" spans="1:25" ht="12.75" customHeight="1" x14ac:dyDescent="0.2">
      <c r="A542" s="13" t="s">
        <v>779</v>
      </c>
      <c r="B542" s="6" t="s">
        <v>170</v>
      </c>
      <c r="C542" s="9">
        <v>143246763</v>
      </c>
      <c r="D542" s="14">
        <v>5540246188583</v>
      </c>
      <c r="E542" s="12" t="str">
        <f>VLOOKUP(D542,'Catégorie des articles'!$A$2:$E$163,4,FALSE)</f>
        <v>BOULANGERIE</v>
      </c>
      <c r="F542" s="23">
        <v>44749</v>
      </c>
      <c r="G542" s="10">
        <v>2228</v>
      </c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</row>
    <row r="543" spans="1:25" ht="12.75" customHeight="1" x14ac:dyDescent="0.2">
      <c r="A543" s="13" t="s">
        <v>780</v>
      </c>
      <c r="B543" s="6" t="s">
        <v>170</v>
      </c>
      <c r="C543" s="7">
        <v>143246764</v>
      </c>
      <c r="D543" s="12">
        <v>5540246192264</v>
      </c>
      <c r="E543" s="12" t="str">
        <f>VLOOKUP(D543,'Catégorie des articles'!$A$2:$E$163,4,FALSE)</f>
        <v>CREMERIE</v>
      </c>
      <c r="F543" s="22">
        <v>44772</v>
      </c>
      <c r="G543" s="8">
        <v>1485</v>
      </c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</row>
    <row r="544" spans="1:25" ht="12.75" customHeight="1" x14ac:dyDescent="0.2">
      <c r="A544" s="13" t="s">
        <v>781</v>
      </c>
      <c r="B544" s="6" t="s">
        <v>170</v>
      </c>
      <c r="C544" s="9">
        <v>143246764</v>
      </c>
      <c r="D544" s="14">
        <v>5540246192265</v>
      </c>
      <c r="E544" s="12" t="str">
        <f>VLOOKUP(D544,'Catégorie des articles'!$A$2:$E$163,4,FALSE)</f>
        <v>CREMERIE</v>
      </c>
      <c r="F544" s="23">
        <v>44772</v>
      </c>
      <c r="G544" s="10">
        <v>297</v>
      </c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</row>
    <row r="545" spans="1:25" ht="12.75" customHeight="1" x14ac:dyDescent="0.2">
      <c r="A545" s="13" t="s">
        <v>782</v>
      </c>
      <c r="B545" s="6" t="s">
        <v>170</v>
      </c>
      <c r="C545" s="7">
        <v>143246771</v>
      </c>
      <c r="D545" s="12">
        <v>5540246181061</v>
      </c>
      <c r="E545" s="12" t="str">
        <f>VLOOKUP(D545,'Catégorie des articles'!$A$2:$E$163,4,FALSE)</f>
        <v>VOLAILLE</v>
      </c>
      <c r="F545" s="22">
        <v>44753</v>
      </c>
      <c r="G545" s="8">
        <v>2998</v>
      </c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</row>
    <row r="546" spans="1:25" ht="12.75" customHeight="1" x14ac:dyDescent="0.2">
      <c r="A546" s="13" t="s">
        <v>783</v>
      </c>
      <c r="B546" s="6" t="s">
        <v>170</v>
      </c>
      <c r="C546" s="9">
        <v>143246771</v>
      </c>
      <c r="D546" s="14">
        <v>5540246183547</v>
      </c>
      <c r="E546" s="12" t="str">
        <f>VLOOKUP(D546,'Catégorie des articles'!$A$2:$E$163,4,FALSE)</f>
        <v>VOLAILLE</v>
      </c>
      <c r="F546" s="23">
        <v>44753</v>
      </c>
      <c r="G546" s="10">
        <v>3341</v>
      </c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</row>
    <row r="547" spans="1:25" ht="12.75" customHeight="1" x14ac:dyDescent="0.2">
      <c r="A547" s="13" t="s">
        <v>784</v>
      </c>
      <c r="B547" s="6" t="s">
        <v>170</v>
      </c>
      <c r="C547" s="7">
        <v>143246771</v>
      </c>
      <c r="D547" s="12">
        <v>5540246185278</v>
      </c>
      <c r="E547" s="12" t="str">
        <f>VLOOKUP(D547,'Catégorie des articles'!$A$2:$E$163,4,FALSE)</f>
        <v>VOLAILLE</v>
      </c>
      <c r="F547" s="22">
        <v>44753</v>
      </c>
      <c r="G547" s="8">
        <v>1120</v>
      </c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</row>
    <row r="548" spans="1:25" ht="12.75" customHeight="1" x14ac:dyDescent="0.2">
      <c r="A548" s="13" t="s">
        <v>785</v>
      </c>
      <c r="B548" s="6" t="s">
        <v>170</v>
      </c>
      <c r="C548" s="9">
        <v>143246772</v>
      </c>
      <c r="D548" s="14">
        <v>5540246192907</v>
      </c>
      <c r="E548" s="12" t="str">
        <f>VLOOKUP(D548,'Catégorie des articles'!$A$2:$E$163,4,FALSE)</f>
        <v>VOLAILLE</v>
      </c>
      <c r="F548" s="23">
        <v>44773</v>
      </c>
      <c r="G548" s="10">
        <v>6682</v>
      </c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</row>
    <row r="549" spans="1:25" ht="12.75" customHeight="1" x14ac:dyDescent="0.2">
      <c r="A549" s="13" t="s">
        <v>786</v>
      </c>
      <c r="B549" s="6" t="s">
        <v>170</v>
      </c>
      <c r="C549" s="7">
        <v>143246775</v>
      </c>
      <c r="D549" s="12">
        <v>5540246177132</v>
      </c>
      <c r="E549" s="12" t="str">
        <f>VLOOKUP(D549,'Catégorie des articles'!$A$2:$E$163,4,FALSE)</f>
        <v>MIX LEGUMES</v>
      </c>
      <c r="F549" s="22">
        <v>44749</v>
      </c>
      <c r="G549" s="8">
        <v>3248</v>
      </c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</row>
    <row r="550" spans="1:25" ht="12.75" customHeight="1" x14ac:dyDescent="0.2">
      <c r="A550" s="13" t="s">
        <v>787</v>
      </c>
      <c r="B550" s="6" t="s">
        <v>170</v>
      </c>
      <c r="C550" s="9">
        <v>143246775</v>
      </c>
      <c r="D550" s="14">
        <v>5540246177133</v>
      </c>
      <c r="E550" s="12" t="str">
        <f>VLOOKUP(D550,'Catégorie des articles'!$A$2:$E$163,4,FALSE)</f>
        <v>MIX LEGUMES</v>
      </c>
      <c r="F550" s="23">
        <v>44749</v>
      </c>
      <c r="G550" s="10">
        <v>5568</v>
      </c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</row>
    <row r="551" spans="1:25" ht="12.75" customHeight="1" x14ac:dyDescent="0.2">
      <c r="A551" s="13" t="s">
        <v>788</v>
      </c>
      <c r="B551" s="6" t="s">
        <v>170</v>
      </c>
      <c r="C551" s="7">
        <v>143246775</v>
      </c>
      <c r="D551" s="12">
        <v>5540246192148</v>
      </c>
      <c r="E551" s="12" t="str">
        <f>VLOOKUP(D551,'Catégorie des articles'!$A$2:$E$163,4,FALSE)</f>
        <v>MIX LEGUMES</v>
      </c>
      <c r="F551" s="22">
        <v>44749</v>
      </c>
      <c r="G551" s="8">
        <v>11136</v>
      </c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</row>
    <row r="552" spans="1:25" ht="12.75" customHeight="1" x14ac:dyDescent="0.2">
      <c r="A552" s="13" t="s">
        <v>789</v>
      </c>
      <c r="B552" s="6" t="s">
        <v>170</v>
      </c>
      <c r="C552" s="9">
        <v>143246775</v>
      </c>
      <c r="D552" s="14">
        <v>5540246192518</v>
      </c>
      <c r="E552" s="12" t="str">
        <f>VLOOKUP(D552,'Catégorie des articles'!$A$2:$E$163,4,FALSE)</f>
        <v>MIX LEGUMES</v>
      </c>
      <c r="F552" s="23">
        <v>44749</v>
      </c>
      <c r="G552" s="10">
        <v>2924</v>
      </c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</row>
    <row r="553" spans="1:25" ht="12.75" customHeight="1" x14ac:dyDescent="0.2">
      <c r="A553" s="13" t="s">
        <v>790</v>
      </c>
      <c r="B553" s="6" t="s">
        <v>170</v>
      </c>
      <c r="C553" s="9">
        <v>143246782</v>
      </c>
      <c r="D553" s="14">
        <v>5540246193316</v>
      </c>
      <c r="E553" s="12" t="str">
        <f>VLOOKUP(D553,'Catégorie des articles'!$A$2:$E$163,4,FALSE)</f>
        <v>BOULANGERIE</v>
      </c>
      <c r="F553" s="23">
        <v>44753</v>
      </c>
      <c r="G553" s="10">
        <v>335</v>
      </c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</row>
    <row r="554" spans="1:25" ht="12.75" customHeight="1" x14ac:dyDescent="0.2">
      <c r="A554" s="13" t="s">
        <v>791</v>
      </c>
      <c r="B554" s="6" t="s">
        <v>170</v>
      </c>
      <c r="C554" s="9">
        <v>143246791</v>
      </c>
      <c r="D554" s="14">
        <v>5540246171933</v>
      </c>
      <c r="E554" s="12" t="str">
        <f>VLOOKUP(D554,'Catégorie des articles'!$A$2:$E$163,4,FALSE)</f>
        <v>CREMERIE</v>
      </c>
      <c r="F554" s="23">
        <v>44749</v>
      </c>
      <c r="G554" s="10">
        <v>1114</v>
      </c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</row>
    <row r="555" spans="1:25" ht="12.75" customHeight="1" x14ac:dyDescent="0.2">
      <c r="A555" s="13" t="s">
        <v>792</v>
      </c>
      <c r="B555" s="6" t="s">
        <v>170</v>
      </c>
      <c r="C555" s="9">
        <v>143246791</v>
      </c>
      <c r="D555" s="14">
        <v>5540246176294</v>
      </c>
      <c r="E555" s="12" t="str">
        <f>VLOOKUP(D555,'Catégorie des articles'!$A$2:$E$163,4,FALSE)</f>
        <v>CREMERIE</v>
      </c>
      <c r="F555" s="23">
        <v>44749</v>
      </c>
      <c r="G555" s="10">
        <v>1485</v>
      </c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</row>
    <row r="556" spans="1:25" ht="12.75" customHeight="1" x14ac:dyDescent="0.2">
      <c r="A556" s="13" t="s">
        <v>793</v>
      </c>
      <c r="B556" s="6" t="s">
        <v>170</v>
      </c>
      <c r="C556" s="7">
        <v>143246791</v>
      </c>
      <c r="D556" s="12">
        <v>5540246176295</v>
      </c>
      <c r="E556" s="12" t="str">
        <f>VLOOKUP(D556,'Catégorie des articles'!$A$2:$E$163,4,FALSE)</f>
        <v>CREMERIE</v>
      </c>
      <c r="F556" s="22">
        <v>44749</v>
      </c>
      <c r="G556" s="8">
        <v>4455</v>
      </c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</row>
    <row r="557" spans="1:25" ht="12.75" customHeight="1" x14ac:dyDescent="0.2">
      <c r="A557" s="13" t="s">
        <v>794</v>
      </c>
      <c r="B557" s="6" t="s">
        <v>170</v>
      </c>
      <c r="C557" s="9">
        <v>143246791</v>
      </c>
      <c r="D557" s="14">
        <v>5540246188200</v>
      </c>
      <c r="E557" s="12" t="str">
        <f>VLOOKUP(D557,'Catégorie des articles'!$A$2:$E$163,4,FALSE)</f>
        <v>CREMERIE</v>
      </c>
      <c r="F557" s="23">
        <v>44749</v>
      </c>
      <c r="G557" s="10">
        <v>1448</v>
      </c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</row>
    <row r="558" spans="1:25" ht="12.75" customHeight="1" x14ac:dyDescent="0.2">
      <c r="A558" s="13" t="s">
        <v>795</v>
      </c>
      <c r="B558" s="6" t="s">
        <v>170</v>
      </c>
      <c r="C558" s="9">
        <v>143246793</v>
      </c>
      <c r="D558" s="14">
        <v>5540246172669</v>
      </c>
      <c r="E558" s="12" t="str">
        <f>VLOOKUP(D558,'Catégorie des articles'!$A$2:$E$163,4,FALSE)</f>
        <v>CREMERIE</v>
      </c>
      <c r="F558" s="23">
        <v>44749</v>
      </c>
      <c r="G558" s="10">
        <v>279</v>
      </c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</row>
    <row r="559" spans="1:25" ht="12.75" customHeight="1" x14ac:dyDescent="0.2">
      <c r="A559" s="13" t="s">
        <v>796</v>
      </c>
      <c r="B559" s="6" t="s">
        <v>170</v>
      </c>
      <c r="C559" s="7">
        <v>143246793</v>
      </c>
      <c r="D559" s="12">
        <v>5540246174174</v>
      </c>
      <c r="E559" s="12" t="str">
        <f>VLOOKUP(D559,'Catégorie des articles'!$A$2:$E$163,4,FALSE)</f>
        <v>CREMERIE</v>
      </c>
      <c r="F559" s="22">
        <v>44749</v>
      </c>
      <c r="G559" s="8">
        <v>464</v>
      </c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</row>
    <row r="560" spans="1:25" ht="12.75" customHeight="1" x14ac:dyDescent="0.2">
      <c r="A560" s="13" t="s">
        <v>797</v>
      </c>
      <c r="B560" s="6" t="s">
        <v>170</v>
      </c>
      <c r="C560" s="9">
        <v>143246793</v>
      </c>
      <c r="D560" s="14">
        <v>5540246188175</v>
      </c>
      <c r="E560" s="12" t="str">
        <f>VLOOKUP(D560,'Catégorie des articles'!$A$2:$E$163,4,FALSE)</f>
        <v>CREMERIE</v>
      </c>
      <c r="F560" s="23">
        <v>44749</v>
      </c>
      <c r="G560" s="10">
        <v>116</v>
      </c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</row>
    <row r="561" spans="1:25" ht="12.75" customHeight="1" x14ac:dyDescent="0.2">
      <c r="A561" s="13" t="s">
        <v>798</v>
      </c>
      <c r="B561" s="6" t="s">
        <v>170</v>
      </c>
      <c r="C561" s="9">
        <v>143246802</v>
      </c>
      <c r="D561" s="14">
        <v>5540246180522</v>
      </c>
      <c r="E561" s="12" t="str">
        <f>VLOOKUP(D561,'Catégorie des articles'!$A$2:$E$163,4,FALSE)</f>
        <v>BOULANGERIE</v>
      </c>
      <c r="F561" s="23">
        <v>44749</v>
      </c>
      <c r="G561" s="10">
        <v>557</v>
      </c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</row>
    <row r="562" spans="1:25" ht="12.75" customHeight="1" x14ac:dyDescent="0.2">
      <c r="A562" s="13" t="s">
        <v>799</v>
      </c>
      <c r="B562" s="6" t="s">
        <v>170</v>
      </c>
      <c r="C562" s="7">
        <v>143246803</v>
      </c>
      <c r="D562" s="12">
        <v>5540246180522</v>
      </c>
      <c r="E562" s="12" t="str">
        <f>VLOOKUP(D562,'Catégorie des articles'!$A$2:$E$163,4,FALSE)</f>
        <v>BOULANGERIE</v>
      </c>
      <c r="F562" s="22">
        <v>44759</v>
      </c>
      <c r="G562" s="8">
        <v>891</v>
      </c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</row>
    <row r="563" spans="1:25" ht="12.75" customHeight="1" x14ac:dyDescent="0.2">
      <c r="A563" s="13" t="s">
        <v>800</v>
      </c>
      <c r="B563" s="6" t="s">
        <v>170</v>
      </c>
      <c r="C563" s="7">
        <v>143246815</v>
      </c>
      <c r="D563" s="12">
        <v>5540246171933</v>
      </c>
      <c r="E563" s="12" t="str">
        <f>VLOOKUP(D563,'Catégorie des articles'!$A$2:$E$163,4,FALSE)</f>
        <v>CREMERIE</v>
      </c>
      <c r="F563" s="22">
        <v>44750</v>
      </c>
      <c r="G563" s="8">
        <v>557</v>
      </c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</row>
    <row r="564" spans="1:25" ht="12.75" customHeight="1" x14ac:dyDescent="0.2">
      <c r="A564" s="13" t="s">
        <v>801</v>
      </c>
      <c r="B564" s="6" t="s">
        <v>170</v>
      </c>
      <c r="C564" s="9">
        <v>143246815</v>
      </c>
      <c r="D564" s="14">
        <v>5540246187987</v>
      </c>
      <c r="E564" s="12" t="str">
        <f>VLOOKUP(D564,'Catégorie des articles'!$A$2:$E$163,4,FALSE)</f>
        <v>CREMERIE</v>
      </c>
      <c r="F564" s="23">
        <v>44750</v>
      </c>
      <c r="G564" s="10">
        <v>2228</v>
      </c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</row>
    <row r="565" spans="1:25" ht="12.75" customHeight="1" x14ac:dyDescent="0.2">
      <c r="A565" s="13" t="s">
        <v>802</v>
      </c>
      <c r="B565" s="6" t="s">
        <v>170</v>
      </c>
      <c r="C565" s="7">
        <v>143246815</v>
      </c>
      <c r="D565" s="12">
        <v>5540246188200</v>
      </c>
      <c r="E565" s="12" t="str">
        <f>VLOOKUP(D565,'Catégorie des articles'!$A$2:$E$163,4,FALSE)</f>
        <v>CREMERIE</v>
      </c>
      <c r="F565" s="22">
        <v>44750</v>
      </c>
      <c r="G565" s="8">
        <v>1485</v>
      </c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</row>
    <row r="566" spans="1:25" ht="12.75" customHeight="1" x14ac:dyDescent="0.2">
      <c r="A566" s="13" t="s">
        <v>803</v>
      </c>
      <c r="B566" s="6" t="s">
        <v>170</v>
      </c>
      <c r="C566" s="7">
        <v>143246816</v>
      </c>
      <c r="D566" s="12">
        <v>5540246172539</v>
      </c>
      <c r="E566" s="12" t="str">
        <f>VLOOKUP(D566,'Catégorie des articles'!$A$2:$E$163,4,FALSE)</f>
        <v>CREMERIE</v>
      </c>
      <c r="F566" s="22">
        <v>44750</v>
      </c>
      <c r="G566" s="8">
        <v>47</v>
      </c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</row>
    <row r="567" spans="1:25" ht="12.75" customHeight="1" x14ac:dyDescent="0.2">
      <c r="A567" s="13" t="s">
        <v>804</v>
      </c>
      <c r="B567" s="6" t="s">
        <v>170</v>
      </c>
      <c r="C567" s="9">
        <v>143246816</v>
      </c>
      <c r="D567" s="14">
        <v>5540246172669</v>
      </c>
      <c r="E567" s="12" t="str">
        <f>VLOOKUP(D567,'Catégorie des articles'!$A$2:$E$163,4,FALSE)</f>
        <v>CREMERIE</v>
      </c>
      <c r="F567" s="23">
        <v>44750</v>
      </c>
      <c r="G567" s="10">
        <v>279</v>
      </c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</row>
    <row r="568" spans="1:25" ht="12.75" customHeight="1" x14ac:dyDescent="0.2">
      <c r="A568" s="13" t="s">
        <v>805</v>
      </c>
      <c r="B568" s="6" t="s">
        <v>170</v>
      </c>
      <c r="C568" s="7">
        <v>143246816</v>
      </c>
      <c r="D568" s="12">
        <v>5540246172978</v>
      </c>
      <c r="E568" s="12" t="str">
        <f>VLOOKUP(D568,'Catégorie des articles'!$A$2:$E$163,4,FALSE)</f>
        <v>CREMERIE</v>
      </c>
      <c r="F568" s="22">
        <v>44750</v>
      </c>
      <c r="G568" s="8">
        <v>1671</v>
      </c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</row>
    <row r="569" spans="1:25" ht="12.75" customHeight="1" x14ac:dyDescent="0.2">
      <c r="A569" s="13" t="s">
        <v>806</v>
      </c>
      <c r="B569" s="6" t="s">
        <v>170</v>
      </c>
      <c r="C569" s="7">
        <v>143246816</v>
      </c>
      <c r="D569" s="12">
        <v>5540246174174</v>
      </c>
      <c r="E569" s="12" t="str">
        <f>VLOOKUP(D569,'Catégorie des articles'!$A$2:$E$163,4,FALSE)</f>
        <v>CREMERIE</v>
      </c>
      <c r="F569" s="22">
        <v>44750</v>
      </c>
      <c r="G569" s="8">
        <v>464</v>
      </c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</row>
    <row r="570" spans="1:25" ht="12.75" customHeight="1" x14ac:dyDescent="0.2">
      <c r="A570" s="13" t="s">
        <v>807</v>
      </c>
      <c r="B570" s="6" t="s">
        <v>170</v>
      </c>
      <c r="C570" s="7">
        <v>143246816</v>
      </c>
      <c r="D570" s="12">
        <v>5540246176699</v>
      </c>
      <c r="E570" s="12" t="str">
        <f>VLOOKUP(D570,'Catégorie des articles'!$A$2:$E$163,4,FALSE)</f>
        <v>CREMERIE</v>
      </c>
      <c r="F570" s="22">
        <v>44750</v>
      </c>
      <c r="G570" s="8">
        <v>6264</v>
      </c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</row>
    <row r="571" spans="1:25" ht="12.75" customHeight="1" x14ac:dyDescent="0.2">
      <c r="A571" s="13" t="s">
        <v>808</v>
      </c>
      <c r="B571" s="6" t="s">
        <v>170</v>
      </c>
      <c r="C571" s="9">
        <v>143246816</v>
      </c>
      <c r="D571" s="14">
        <v>5540246192102</v>
      </c>
      <c r="E571" s="12" t="str">
        <f>VLOOKUP(D571,'Catégorie des articles'!$A$2:$E$163,4,FALSE)</f>
        <v>CREMERIE</v>
      </c>
      <c r="F571" s="23">
        <v>44750</v>
      </c>
      <c r="G571" s="10">
        <v>4009</v>
      </c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</row>
    <row r="572" spans="1:25" ht="12.75" customHeight="1" x14ac:dyDescent="0.2">
      <c r="A572" s="13" t="s">
        <v>809</v>
      </c>
      <c r="B572" s="6" t="s">
        <v>170</v>
      </c>
      <c r="C572" s="9">
        <v>143246818</v>
      </c>
      <c r="D572" s="14">
        <v>5540246173906</v>
      </c>
      <c r="E572" s="12" t="str">
        <f>VLOOKUP(D572,'Catégorie des articles'!$A$2:$E$163,4,FALSE)</f>
        <v>VOLAILLE</v>
      </c>
      <c r="F572" s="23">
        <v>44758</v>
      </c>
      <c r="G572" s="10">
        <v>2450</v>
      </c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</row>
    <row r="573" spans="1:25" ht="12.75" customHeight="1" x14ac:dyDescent="0.2">
      <c r="A573" s="13" t="s">
        <v>810</v>
      </c>
      <c r="B573" s="6" t="s">
        <v>170</v>
      </c>
      <c r="C573" s="7">
        <v>143246818</v>
      </c>
      <c r="D573" s="12">
        <v>5540246181016</v>
      </c>
      <c r="E573" s="12" t="str">
        <f>VLOOKUP(D573,'Catégorie des articles'!$A$2:$E$163,4,FALSE)</f>
        <v>VOLAILLE</v>
      </c>
      <c r="F573" s="22">
        <v>44758</v>
      </c>
      <c r="G573" s="8">
        <v>10691</v>
      </c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</row>
    <row r="574" spans="1:25" ht="12.75" customHeight="1" x14ac:dyDescent="0.2">
      <c r="A574" s="13" t="s">
        <v>811</v>
      </c>
      <c r="B574" s="6" t="s">
        <v>170</v>
      </c>
      <c r="C574" s="7">
        <v>143246822</v>
      </c>
      <c r="D574" s="12">
        <v>5540246174095</v>
      </c>
      <c r="E574" s="12" t="str">
        <f>VLOOKUP(D574,'Catégorie des articles'!$A$2:$E$163,4,FALSE)</f>
        <v>CREMERIE</v>
      </c>
      <c r="F574" s="22">
        <v>44753</v>
      </c>
      <c r="G574" s="8">
        <v>70</v>
      </c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</row>
    <row r="575" spans="1:25" ht="12.75" customHeight="1" x14ac:dyDescent="0.2">
      <c r="A575" s="13" t="s">
        <v>812</v>
      </c>
      <c r="B575" s="6" t="s">
        <v>170</v>
      </c>
      <c r="C575" s="9">
        <v>143246822</v>
      </c>
      <c r="D575" s="14">
        <v>5540246175049</v>
      </c>
      <c r="E575" s="12" t="str">
        <f>VLOOKUP(D575,'Catégorie des articles'!$A$2:$E$163,4,FALSE)</f>
        <v>CREMERIE</v>
      </c>
      <c r="F575" s="23">
        <v>44753</v>
      </c>
      <c r="G575" s="10">
        <v>836</v>
      </c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</row>
    <row r="576" spans="1:25" ht="12.75" customHeight="1" x14ac:dyDescent="0.2">
      <c r="A576" s="13" t="s">
        <v>813</v>
      </c>
      <c r="B576" s="6" t="s">
        <v>170</v>
      </c>
      <c r="C576" s="7">
        <v>143246822</v>
      </c>
      <c r="D576" s="12">
        <v>5540246175050</v>
      </c>
      <c r="E576" s="12" t="str">
        <f>VLOOKUP(D576,'Catégorie des articles'!$A$2:$E$163,4,FALSE)</f>
        <v>CREMERIE</v>
      </c>
      <c r="F576" s="22">
        <v>44753</v>
      </c>
      <c r="G576" s="8">
        <v>557</v>
      </c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</row>
    <row r="577" spans="1:25" ht="12.75" customHeight="1" x14ac:dyDescent="0.2">
      <c r="A577" s="13" t="s">
        <v>814</v>
      </c>
      <c r="B577" s="6" t="s">
        <v>170</v>
      </c>
      <c r="C577" s="9">
        <v>143246822</v>
      </c>
      <c r="D577" s="14">
        <v>5540246190743</v>
      </c>
      <c r="E577" s="12" t="str">
        <f>VLOOKUP(D577,'Catégorie des articles'!$A$2:$E$163,4,FALSE)</f>
        <v>CREMERIE</v>
      </c>
      <c r="F577" s="23">
        <v>44753</v>
      </c>
      <c r="G577" s="10">
        <v>279</v>
      </c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</row>
    <row r="578" spans="1:25" ht="12.75" customHeight="1" x14ac:dyDescent="0.2">
      <c r="A578" s="13" t="s">
        <v>815</v>
      </c>
      <c r="B578" s="6" t="s">
        <v>170</v>
      </c>
      <c r="C578" s="9">
        <v>143246823</v>
      </c>
      <c r="D578" s="14">
        <v>5540246176699</v>
      </c>
      <c r="E578" s="12" t="str">
        <f>VLOOKUP(D578,'Catégorie des articles'!$A$2:$E$163,4,FALSE)</f>
        <v>CREMERIE</v>
      </c>
      <c r="F578" s="23">
        <v>44746</v>
      </c>
      <c r="G578" s="10">
        <v>5012</v>
      </c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</row>
    <row r="579" spans="1:25" ht="12.75" customHeight="1" x14ac:dyDescent="0.2">
      <c r="A579" s="13" t="s">
        <v>816</v>
      </c>
      <c r="B579" s="6" t="s">
        <v>170</v>
      </c>
      <c r="C579" s="9">
        <v>143246827</v>
      </c>
      <c r="D579" s="14">
        <v>5540246171759</v>
      </c>
      <c r="E579" s="12" t="str">
        <f>VLOOKUP(D579,'Catégorie des articles'!$A$2:$E$163,4,FALSE)</f>
        <v>MIX LEGUMES</v>
      </c>
      <c r="F579" s="23">
        <v>44751</v>
      </c>
      <c r="G579" s="10">
        <v>1253</v>
      </c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</row>
    <row r="580" spans="1:25" ht="12.75" customHeight="1" x14ac:dyDescent="0.2">
      <c r="A580" s="13" t="s">
        <v>817</v>
      </c>
      <c r="B580" s="6" t="s">
        <v>170</v>
      </c>
      <c r="C580" s="7">
        <v>143246827</v>
      </c>
      <c r="D580" s="12">
        <v>5540246192148</v>
      </c>
      <c r="E580" s="12" t="str">
        <f>VLOOKUP(D580,'Catégorie des articles'!$A$2:$E$163,4,FALSE)</f>
        <v>MIX LEGUMES</v>
      </c>
      <c r="F580" s="22">
        <v>44751</v>
      </c>
      <c r="G580" s="8">
        <v>30624</v>
      </c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</row>
    <row r="581" spans="1:25" ht="12.75" customHeight="1" x14ac:dyDescent="0.2">
      <c r="A581" s="13" t="s">
        <v>818</v>
      </c>
      <c r="B581" s="6" t="s">
        <v>170</v>
      </c>
      <c r="C581" s="9">
        <v>143246827</v>
      </c>
      <c r="D581" s="14">
        <v>5540246192518</v>
      </c>
      <c r="E581" s="12" t="str">
        <f>VLOOKUP(D581,'Catégorie des articles'!$A$2:$E$163,4,FALSE)</f>
        <v>MIX LEGUMES</v>
      </c>
      <c r="F581" s="23">
        <v>44751</v>
      </c>
      <c r="G581" s="10">
        <v>8770</v>
      </c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</row>
    <row r="582" spans="1:25" ht="12.75" customHeight="1" x14ac:dyDescent="0.2">
      <c r="A582" s="13" t="s">
        <v>819</v>
      </c>
      <c r="B582" s="6" t="s">
        <v>170</v>
      </c>
      <c r="C582" s="7">
        <v>143256847</v>
      </c>
      <c r="D582" s="12">
        <v>5540246172978</v>
      </c>
      <c r="E582" s="12" t="str">
        <f>VLOOKUP(D582,'Catégorie des articles'!$A$2:$E$163,4,FALSE)</f>
        <v>CREMERIE</v>
      </c>
      <c r="F582" s="22">
        <v>44751</v>
      </c>
      <c r="G582" s="8">
        <v>251</v>
      </c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</row>
    <row r="583" spans="1:25" ht="12.75" customHeight="1" x14ac:dyDescent="0.2">
      <c r="A583" s="13" t="s">
        <v>820</v>
      </c>
      <c r="B583" s="6" t="s">
        <v>170</v>
      </c>
      <c r="C583" s="7">
        <v>143256847</v>
      </c>
      <c r="D583" s="12">
        <v>5540246188175</v>
      </c>
      <c r="E583" s="12" t="str">
        <f>VLOOKUP(D583,'Catégorie des articles'!$A$2:$E$163,4,FALSE)</f>
        <v>CREMERIE</v>
      </c>
      <c r="F583" s="22">
        <v>44751</v>
      </c>
      <c r="G583" s="8">
        <v>116</v>
      </c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</row>
    <row r="584" spans="1:25" ht="12.75" customHeight="1" x14ac:dyDescent="0.2">
      <c r="A584" s="13" t="s">
        <v>821</v>
      </c>
      <c r="B584" s="6" t="s">
        <v>170</v>
      </c>
      <c r="C584" s="9">
        <v>143256866</v>
      </c>
      <c r="D584" s="14">
        <v>5540246183130</v>
      </c>
      <c r="E584" s="12" t="str">
        <f>VLOOKUP(D584,'Catégorie des articles'!$A$2:$E$163,4,FALSE)</f>
        <v>MIX LEGUMES</v>
      </c>
      <c r="F584" s="23">
        <v>44757</v>
      </c>
      <c r="G584" s="10">
        <v>1692</v>
      </c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</row>
    <row r="585" spans="1:25" ht="12.75" customHeight="1" x14ac:dyDescent="0.2">
      <c r="A585" s="13" t="s">
        <v>822</v>
      </c>
      <c r="B585" s="6" t="s">
        <v>170</v>
      </c>
      <c r="C585" s="7">
        <v>143256870</v>
      </c>
      <c r="D585" s="12">
        <v>5540246185429</v>
      </c>
      <c r="E585" s="12" t="str">
        <f>VLOOKUP(D585,'Catégorie des articles'!$A$2:$E$163,4,FALSE)</f>
        <v>CREMERIE</v>
      </c>
      <c r="F585" s="22">
        <v>44753</v>
      </c>
      <c r="G585" s="8">
        <v>84</v>
      </c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</row>
    <row r="586" spans="1:25" ht="12.75" customHeight="1" x14ac:dyDescent="0.2">
      <c r="A586" s="13" t="s">
        <v>823</v>
      </c>
      <c r="B586" s="6" t="s">
        <v>170</v>
      </c>
      <c r="C586" s="9">
        <v>143256876</v>
      </c>
      <c r="D586" s="14">
        <v>5540246176295</v>
      </c>
      <c r="E586" s="12" t="str">
        <f>VLOOKUP(D586,'Catégorie des articles'!$A$2:$E$163,4,FALSE)</f>
        <v>CREMERIE</v>
      </c>
      <c r="F586" s="23">
        <v>44753</v>
      </c>
      <c r="G586" s="10">
        <v>4455</v>
      </c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</row>
    <row r="587" spans="1:25" ht="12.75" customHeight="1" x14ac:dyDescent="0.2">
      <c r="A587" s="13" t="s">
        <v>824</v>
      </c>
      <c r="B587" s="6" t="s">
        <v>170</v>
      </c>
      <c r="C587" s="7">
        <v>143256876</v>
      </c>
      <c r="D587" s="12">
        <v>5540246187987</v>
      </c>
      <c r="E587" s="12" t="str">
        <f>VLOOKUP(D587,'Catégorie des articles'!$A$2:$E$163,4,FALSE)</f>
        <v>CREMERIE</v>
      </c>
      <c r="F587" s="22">
        <v>44753</v>
      </c>
      <c r="G587" s="8">
        <v>1671</v>
      </c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</row>
    <row r="588" spans="1:25" ht="12.75" customHeight="1" x14ac:dyDescent="0.2">
      <c r="A588" s="13" t="s">
        <v>825</v>
      </c>
      <c r="B588" s="6" t="s">
        <v>170</v>
      </c>
      <c r="C588" s="9">
        <v>143256876</v>
      </c>
      <c r="D588" s="14">
        <v>5540246188200</v>
      </c>
      <c r="E588" s="12" t="str">
        <f>VLOOKUP(D588,'Catégorie des articles'!$A$2:$E$163,4,FALSE)</f>
        <v>CREMERIE</v>
      </c>
      <c r="F588" s="23">
        <v>44753</v>
      </c>
      <c r="G588" s="10">
        <v>446</v>
      </c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</row>
    <row r="589" spans="1:25" ht="12.75" customHeight="1" x14ac:dyDescent="0.2">
      <c r="A589" s="13" t="s">
        <v>826</v>
      </c>
      <c r="B589" s="6" t="s">
        <v>170</v>
      </c>
      <c r="C589" s="7">
        <v>143256877</v>
      </c>
      <c r="D589" s="12">
        <v>5540246172978</v>
      </c>
      <c r="E589" s="12" t="str">
        <f>VLOOKUP(D589,'Catégorie des articles'!$A$2:$E$163,4,FALSE)</f>
        <v>CREMERIE</v>
      </c>
      <c r="F589" s="22">
        <v>44753</v>
      </c>
      <c r="G589" s="8">
        <v>1671</v>
      </c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</row>
    <row r="590" spans="1:25" ht="12.75" customHeight="1" x14ac:dyDescent="0.2">
      <c r="A590" s="13" t="s">
        <v>827</v>
      </c>
      <c r="B590" s="6" t="s">
        <v>170</v>
      </c>
      <c r="C590" s="9">
        <v>143256877</v>
      </c>
      <c r="D590" s="14">
        <v>5540246176699</v>
      </c>
      <c r="E590" s="12" t="str">
        <f>VLOOKUP(D590,'Catégorie des articles'!$A$2:$E$163,4,FALSE)</f>
        <v>CREMERIE</v>
      </c>
      <c r="F590" s="23">
        <v>44753</v>
      </c>
      <c r="G590" s="10">
        <v>3132</v>
      </c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</row>
    <row r="591" spans="1:25" ht="12.75" customHeight="1" x14ac:dyDescent="0.2">
      <c r="A591" s="13" t="s">
        <v>2237</v>
      </c>
      <c r="B591" s="6" t="s">
        <v>172</v>
      </c>
      <c r="C591" s="7">
        <v>143256891</v>
      </c>
      <c r="D591" s="12">
        <v>5540246194478</v>
      </c>
      <c r="E591" s="12" t="str">
        <f>VLOOKUP(D591,'Catégorie des articles'!$A$2:$E$163,4,FALSE)</f>
        <v>EMBALLAGES</v>
      </c>
      <c r="F591" s="22">
        <v>44814</v>
      </c>
      <c r="G591" s="8">
        <v>1225</v>
      </c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</row>
    <row r="592" spans="1:25" ht="12.75" customHeight="1" x14ac:dyDescent="0.2">
      <c r="A592" s="13" t="s">
        <v>828</v>
      </c>
      <c r="B592" s="6" t="s">
        <v>170</v>
      </c>
      <c r="C592" s="9">
        <v>143256898</v>
      </c>
      <c r="D592" s="14">
        <v>5540246187987</v>
      </c>
      <c r="E592" s="12" t="str">
        <f>VLOOKUP(D592,'Catégorie des articles'!$A$2:$E$163,4,FALSE)</f>
        <v>CREMERIE</v>
      </c>
      <c r="F592" s="23">
        <v>44756</v>
      </c>
      <c r="G592" s="10">
        <v>1671</v>
      </c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</row>
    <row r="593" spans="1:25" ht="12.75" customHeight="1" x14ac:dyDescent="0.2">
      <c r="A593" s="13" t="s">
        <v>829</v>
      </c>
      <c r="B593" s="6" t="s">
        <v>170</v>
      </c>
      <c r="C593" s="7">
        <v>143256898</v>
      </c>
      <c r="D593" s="12">
        <v>5540246188200</v>
      </c>
      <c r="E593" s="12" t="str">
        <f>VLOOKUP(D593,'Catégorie des articles'!$A$2:$E$163,4,FALSE)</f>
        <v>CREMERIE</v>
      </c>
      <c r="F593" s="22">
        <v>44756</v>
      </c>
      <c r="G593" s="8">
        <v>743</v>
      </c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</row>
    <row r="594" spans="1:25" ht="12.75" customHeight="1" x14ac:dyDescent="0.2">
      <c r="A594" s="13" t="s">
        <v>830</v>
      </c>
      <c r="B594" s="6" t="s">
        <v>170</v>
      </c>
      <c r="C594" s="9">
        <v>143256899</v>
      </c>
      <c r="D594" s="14">
        <v>5540246188175</v>
      </c>
      <c r="E594" s="12" t="str">
        <f>VLOOKUP(D594,'Catégorie des articles'!$A$2:$E$163,4,FALSE)</f>
        <v>CREMERIE</v>
      </c>
      <c r="F594" s="23">
        <v>44756</v>
      </c>
      <c r="G594" s="10">
        <v>116</v>
      </c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</row>
    <row r="595" spans="1:25" ht="12.75" customHeight="1" x14ac:dyDescent="0.2">
      <c r="A595" s="13" t="s">
        <v>831</v>
      </c>
      <c r="B595" s="6" t="s">
        <v>170</v>
      </c>
      <c r="C595" s="9">
        <v>143256901</v>
      </c>
      <c r="D595" s="14">
        <v>5540246175049</v>
      </c>
      <c r="E595" s="12" t="str">
        <f>VLOOKUP(D595,'Catégorie des articles'!$A$2:$E$163,4,FALSE)</f>
        <v>CREMERIE</v>
      </c>
      <c r="F595" s="23">
        <v>44759</v>
      </c>
      <c r="G595" s="10">
        <v>279</v>
      </c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</row>
    <row r="596" spans="1:25" ht="12.75" customHeight="1" x14ac:dyDescent="0.2">
      <c r="A596" s="13" t="s">
        <v>832</v>
      </c>
      <c r="B596" s="6" t="s">
        <v>170</v>
      </c>
      <c r="C596" s="7">
        <v>143256901</v>
      </c>
      <c r="D596" s="12">
        <v>5540246190743</v>
      </c>
      <c r="E596" s="12" t="str">
        <f>VLOOKUP(D596,'Catégorie des articles'!$A$2:$E$163,4,FALSE)</f>
        <v>CREMERIE</v>
      </c>
      <c r="F596" s="22">
        <v>44759</v>
      </c>
      <c r="G596" s="8">
        <v>140</v>
      </c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</row>
    <row r="597" spans="1:25" ht="12.75" customHeight="1" x14ac:dyDescent="0.2">
      <c r="A597" s="13" t="s">
        <v>2238</v>
      </c>
      <c r="B597" s="6" t="s">
        <v>171</v>
      </c>
      <c r="C597" s="7">
        <v>143256906</v>
      </c>
      <c r="D597" s="12">
        <v>5540246191736</v>
      </c>
      <c r="E597" s="12" t="str">
        <f>VLOOKUP(D597,'Catégorie des articles'!$A$2:$E$163,4,FALSE)</f>
        <v>CREMERIE</v>
      </c>
      <c r="F597" s="22">
        <v>44778</v>
      </c>
      <c r="G597" s="8">
        <v>362</v>
      </c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</row>
    <row r="598" spans="1:25" ht="12.75" customHeight="1" x14ac:dyDescent="0.2">
      <c r="A598" s="13" t="s">
        <v>2239</v>
      </c>
      <c r="B598" s="6" t="s">
        <v>171</v>
      </c>
      <c r="C598" s="9">
        <v>143256927</v>
      </c>
      <c r="D598" s="14">
        <v>5540246173685</v>
      </c>
      <c r="E598" s="12" t="str">
        <f>VLOOKUP(D598,'Catégorie des articles'!$A$2:$E$163,4,FALSE)</f>
        <v>EMBALLAGES</v>
      </c>
      <c r="F598" s="23">
        <v>44793</v>
      </c>
      <c r="G598" s="10">
        <v>576</v>
      </c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</row>
    <row r="599" spans="1:25" ht="12.75" customHeight="1" x14ac:dyDescent="0.2">
      <c r="A599" s="13" t="s">
        <v>2240</v>
      </c>
      <c r="B599" s="6" t="s">
        <v>171</v>
      </c>
      <c r="C599" s="7">
        <v>143256927</v>
      </c>
      <c r="D599" s="12">
        <v>5540246173686</v>
      </c>
      <c r="E599" s="12" t="str">
        <f>VLOOKUP(D599,'Catégorie des articles'!$A$2:$E$163,4,FALSE)</f>
        <v>EMBALLAGES</v>
      </c>
      <c r="F599" s="22">
        <v>44793</v>
      </c>
      <c r="G599" s="8">
        <v>274</v>
      </c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</row>
    <row r="600" spans="1:25" ht="12.75" customHeight="1" x14ac:dyDescent="0.2">
      <c r="A600" s="13" t="s">
        <v>834</v>
      </c>
      <c r="B600" s="6" t="s">
        <v>170</v>
      </c>
      <c r="C600" s="7">
        <v>143256939</v>
      </c>
      <c r="D600" s="12">
        <v>5540246172978</v>
      </c>
      <c r="E600" s="12" t="str">
        <f>VLOOKUP(D600,'Catégorie des articles'!$A$2:$E$163,4,FALSE)</f>
        <v>CREMERIE</v>
      </c>
      <c r="F600" s="22">
        <v>44757</v>
      </c>
      <c r="G600" s="8">
        <v>1671</v>
      </c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</row>
    <row r="601" spans="1:25" ht="12.75" customHeight="1" x14ac:dyDescent="0.2">
      <c r="A601" s="13" t="s">
        <v>835</v>
      </c>
      <c r="B601" s="6" t="s">
        <v>170</v>
      </c>
      <c r="C601" s="9">
        <v>143256939</v>
      </c>
      <c r="D601" s="14">
        <v>5540246176699</v>
      </c>
      <c r="E601" s="12" t="str">
        <f>VLOOKUP(D601,'Catégorie des articles'!$A$2:$E$163,4,FALSE)</f>
        <v>CREMERIE</v>
      </c>
      <c r="F601" s="23">
        <v>44757</v>
      </c>
      <c r="G601" s="10">
        <v>3132</v>
      </c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</row>
    <row r="602" spans="1:25" ht="12.75" customHeight="1" x14ac:dyDescent="0.2">
      <c r="A602" s="13" t="s">
        <v>836</v>
      </c>
      <c r="B602" s="6" t="s">
        <v>170</v>
      </c>
      <c r="C602" s="7">
        <v>143256941</v>
      </c>
      <c r="D602" s="12">
        <v>5540246185429</v>
      </c>
      <c r="E602" s="12" t="str">
        <f>VLOOKUP(D602,'Catégorie des articles'!$A$2:$E$163,4,FALSE)</f>
        <v>CREMERIE</v>
      </c>
      <c r="F602" s="22">
        <v>44758</v>
      </c>
      <c r="G602" s="8">
        <v>209</v>
      </c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</row>
    <row r="603" spans="1:25" ht="12.75" customHeight="1" x14ac:dyDescent="0.2">
      <c r="A603" s="13" t="s">
        <v>837</v>
      </c>
      <c r="B603" s="6" t="s">
        <v>170</v>
      </c>
      <c r="C603" s="9">
        <v>143266956</v>
      </c>
      <c r="D603" s="14">
        <v>5540246174174</v>
      </c>
      <c r="E603" s="12" t="str">
        <f>VLOOKUP(D603,'Catégorie des articles'!$A$2:$E$163,4,FALSE)</f>
        <v>CREMERIE</v>
      </c>
      <c r="F603" s="23">
        <v>44758</v>
      </c>
      <c r="G603" s="10">
        <v>232</v>
      </c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</row>
    <row r="604" spans="1:25" ht="12.75" customHeight="1" x14ac:dyDescent="0.2">
      <c r="A604" s="13" t="s">
        <v>838</v>
      </c>
      <c r="B604" s="6" t="s">
        <v>170</v>
      </c>
      <c r="C604" s="9">
        <v>143266966</v>
      </c>
      <c r="D604" s="14">
        <v>5540246182684</v>
      </c>
      <c r="E604" s="12" t="str">
        <f>VLOOKUP(D604,'Catégorie des articles'!$A$2:$E$163,4,FALSE)</f>
        <v>BOULANGERIE</v>
      </c>
      <c r="F604" s="23">
        <v>44766</v>
      </c>
      <c r="G604" s="10">
        <v>140</v>
      </c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</row>
    <row r="605" spans="1:25" ht="12.75" customHeight="1" x14ac:dyDescent="0.2">
      <c r="A605" s="13" t="s">
        <v>839</v>
      </c>
      <c r="B605" s="6" t="s">
        <v>170</v>
      </c>
      <c r="C605" s="7">
        <v>143266966</v>
      </c>
      <c r="D605" s="12">
        <v>5540246183844</v>
      </c>
      <c r="E605" s="12" t="str">
        <f>VLOOKUP(D605,'Catégorie des articles'!$A$2:$E$163,4,FALSE)</f>
        <v>BOULANGERIE</v>
      </c>
      <c r="F605" s="22">
        <v>44766</v>
      </c>
      <c r="G605" s="8">
        <v>140</v>
      </c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</row>
    <row r="606" spans="1:25" ht="12.75" customHeight="1" x14ac:dyDescent="0.2">
      <c r="A606" s="13" t="s">
        <v>840</v>
      </c>
      <c r="B606" s="6" t="s">
        <v>170</v>
      </c>
      <c r="C606" s="7">
        <v>143266966</v>
      </c>
      <c r="D606" s="12">
        <v>5540246194467</v>
      </c>
      <c r="E606" s="12" t="str">
        <f>VLOOKUP(D606,'Catégorie des articles'!$A$2:$E$163,4,FALSE)</f>
        <v>BOULANGERIE</v>
      </c>
      <c r="F606" s="22">
        <v>44766</v>
      </c>
      <c r="G606" s="8">
        <v>17818</v>
      </c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</row>
    <row r="607" spans="1:25" ht="12.75" customHeight="1" x14ac:dyDescent="0.2">
      <c r="A607" s="13" t="s">
        <v>841</v>
      </c>
      <c r="B607" s="6" t="s">
        <v>170</v>
      </c>
      <c r="C607" s="7">
        <v>143266968</v>
      </c>
      <c r="D607" s="12">
        <v>5540246194632</v>
      </c>
      <c r="E607" s="12" t="str">
        <f>VLOOKUP(D607,'Catégorie des articles'!$A$2:$E$163,4,FALSE)</f>
        <v>BOULANGERIE</v>
      </c>
      <c r="F607" s="22">
        <v>44770</v>
      </c>
      <c r="G607" s="8">
        <v>1838</v>
      </c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</row>
    <row r="608" spans="1:25" ht="12.75" customHeight="1" x14ac:dyDescent="0.2">
      <c r="A608" s="13" t="s">
        <v>842</v>
      </c>
      <c r="B608" s="6" t="s">
        <v>170</v>
      </c>
      <c r="C608" s="7">
        <v>143266973</v>
      </c>
      <c r="D608" s="12">
        <v>5540246176294</v>
      </c>
      <c r="E608" s="12" t="str">
        <f>VLOOKUP(D608,'Catégorie des articles'!$A$2:$E$163,4,FALSE)</f>
        <v>CREMERIE</v>
      </c>
      <c r="F608" s="22">
        <v>44759</v>
      </c>
      <c r="G608" s="8">
        <v>743</v>
      </c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</row>
    <row r="609" spans="1:25" ht="12.75" customHeight="1" x14ac:dyDescent="0.2">
      <c r="A609" s="13" t="s">
        <v>843</v>
      </c>
      <c r="B609" s="6" t="s">
        <v>170</v>
      </c>
      <c r="C609" s="9">
        <v>143266973</v>
      </c>
      <c r="D609" s="14">
        <v>5540246176295</v>
      </c>
      <c r="E609" s="12" t="str">
        <f>VLOOKUP(D609,'Catégorie des articles'!$A$2:$E$163,4,FALSE)</f>
        <v>CREMERIE</v>
      </c>
      <c r="F609" s="23">
        <v>44759</v>
      </c>
      <c r="G609" s="10">
        <v>2970</v>
      </c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</row>
    <row r="610" spans="1:25" ht="12.75" customHeight="1" x14ac:dyDescent="0.2">
      <c r="A610" s="13" t="s">
        <v>844</v>
      </c>
      <c r="B610" s="6" t="s">
        <v>170</v>
      </c>
      <c r="C610" s="7">
        <v>143266980</v>
      </c>
      <c r="D610" s="12">
        <v>5540246183558</v>
      </c>
      <c r="E610" s="12" t="str">
        <f>VLOOKUP(D610,'Catégorie des articles'!$A$2:$E$163,4,FALSE)</f>
        <v>MIX LEGUMES</v>
      </c>
      <c r="F610" s="22">
        <v>44763</v>
      </c>
      <c r="G610" s="8">
        <v>1300</v>
      </c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</row>
    <row r="611" spans="1:25" ht="12.75" customHeight="1" x14ac:dyDescent="0.2">
      <c r="A611" s="13" t="s">
        <v>845</v>
      </c>
      <c r="B611" s="6" t="s">
        <v>170</v>
      </c>
      <c r="C611" s="7">
        <v>143266988</v>
      </c>
      <c r="D611" s="12">
        <v>5540246172978</v>
      </c>
      <c r="E611" s="12" t="str">
        <f>VLOOKUP(D611,'Catégorie des articles'!$A$2:$E$163,4,FALSE)</f>
        <v>CREMERIE</v>
      </c>
      <c r="F611" s="22">
        <v>44760</v>
      </c>
      <c r="G611" s="8">
        <v>1671</v>
      </c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</row>
    <row r="612" spans="1:25" ht="12.75" customHeight="1" x14ac:dyDescent="0.2">
      <c r="A612" s="13" t="s">
        <v>846</v>
      </c>
      <c r="B612" s="6" t="s">
        <v>170</v>
      </c>
      <c r="C612" s="7">
        <v>143266988</v>
      </c>
      <c r="D612" s="12">
        <v>5540246176699</v>
      </c>
      <c r="E612" s="12" t="str">
        <f>VLOOKUP(D612,'Catégorie des articles'!$A$2:$E$163,4,FALSE)</f>
        <v>CREMERIE</v>
      </c>
      <c r="F612" s="22">
        <v>44760</v>
      </c>
      <c r="G612" s="8">
        <v>1044</v>
      </c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</row>
    <row r="613" spans="1:25" ht="12.75" customHeight="1" x14ac:dyDescent="0.2">
      <c r="A613" s="13" t="s">
        <v>847</v>
      </c>
      <c r="B613" s="6" t="s">
        <v>170</v>
      </c>
      <c r="C613" s="7">
        <v>143266989</v>
      </c>
      <c r="D613" s="12">
        <v>5540246176294</v>
      </c>
      <c r="E613" s="12" t="str">
        <f>VLOOKUP(D613,'Catégorie des articles'!$A$2:$E$163,4,FALSE)</f>
        <v>CREMERIE</v>
      </c>
      <c r="F613" s="22">
        <v>44760</v>
      </c>
      <c r="G613" s="8">
        <v>743</v>
      </c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</row>
    <row r="614" spans="1:25" ht="12.75" customHeight="1" x14ac:dyDescent="0.2">
      <c r="A614" s="13" t="s">
        <v>848</v>
      </c>
      <c r="B614" s="6" t="s">
        <v>170</v>
      </c>
      <c r="C614" s="9">
        <v>143266989</v>
      </c>
      <c r="D614" s="14">
        <v>5540246176295</v>
      </c>
      <c r="E614" s="12" t="str">
        <f>VLOOKUP(D614,'Catégorie des articles'!$A$2:$E$163,4,FALSE)</f>
        <v>CREMERIE</v>
      </c>
      <c r="F614" s="23">
        <v>44760</v>
      </c>
      <c r="G614" s="10">
        <v>3712</v>
      </c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</row>
    <row r="615" spans="1:25" ht="12.75" customHeight="1" x14ac:dyDescent="0.2">
      <c r="A615" s="13" t="s">
        <v>849</v>
      </c>
      <c r="B615" s="6" t="s">
        <v>170</v>
      </c>
      <c r="C615" s="7">
        <v>143267002</v>
      </c>
      <c r="D615" s="12">
        <v>5540246172978</v>
      </c>
      <c r="E615" s="12" t="str">
        <f>VLOOKUP(D615,'Catégorie des articles'!$A$2:$E$163,4,FALSE)</f>
        <v>CREMERIE</v>
      </c>
      <c r="F615" s="22">
        <v>44763</v>
      </c>
      <c r="G615" s="8">
        <v>502</v>
      </c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</row>
    <row r="616" spans="1:25" ht="12.75" customHeight="1" x14ac:dyDescent="0.2">
      <c r="A616" s="13" t="s">
        <v>850</v>
      </c>
      <c r="B616" s="6" t="s">
        <v>170</v>
      </c>
      <c r="C616" s="9">
        <v>143267002</v>
      </c>
      <c r="D616" s="14">
        <v>5540246174174</v>
      </c>
      <c r="E616" s="12" t="str">
        <f>VLOOKUP(D616,'Catégorie des articles'!$A$2:$E$163,4,FALSE)</f>
        <v>CREMERIE</v>
      </c>
      <c r="F616" s="23">
        <v>44763</v>
      </c>
      <c r="G616" s="10">
        <v>232</v>
      </c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</row>
    <row r="617" spans="1:25" ht="12.75" customHeight="1" x14ac:dyDescent="0.2">
      <c r="A617" s="13" t="s">
        <v>851</v>
      </c>
      <c r="B617" s="6" t="s">
        <v>170</v>
      </c>
      <c r="C617" s="9">
        <v>143267002</v>
      </c>
      <c r="D617" s="14">
        <v>5540246188175</v>
      </c>
      <c r="E617" s="12" t="str">
        <f>VLOOKUP(D617,'Catégorie des articles'!$A$2:$E$163,4,FALSE)</f>
        <v>CREMERIE</v>
      </c>
      <c r="F617" s="23">
        <v>44763</v>
      </c>
      <c r="G617" s="10">
        <v>93</v>
      </c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</row>
    <row r="618" spans="1:25" ht="12.75" customHeight="1" x14ac:dyDescent="0.2">
      <c r="A618" s="13" t="s">
        <v>852</v>
      </c>
      <c r="B618" s="6" t="s">
        <v>170</v>
      </c>
      <c r="C618" s="7">
        <v>143267004</v>
      </c>
      <c r="D618" s="12">
        <v>5540246171933</v>
      </c>
      <c r="E618" s="12" t="str">
        <f>VLOOKUP(D618,'Catégorie des articles'!$A$2:$E$163,4,FALSE)</f>
        <v>CREMERIE</v>
      </c>
      <c r="F618" s="22">
        <v>44763</v>
      </c>
      <c r="G618" s="8">
        <v>557</v>
      </c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</row>
    <row r="619" spans="1:25" ht="12.75" customHeight="1" x14ac:dyDescent="0.2">
      <c r="A619" s="13" t="s">
        <v>853</v>
      </c>
      <c r="B619" s="6" t="s">
        <v>170</v>
      </c>
      <c r="C619" s="7">
        <v>143267004</v>
      </c>
      <c r="D619" s="12">
        <v>5540246188200</v>
      </c>
      <c r="E619" s="12" t="str">
        <f>VLOOKUP(D619,'Catégorie des articles'!$A$2:$E$163,4,FALSE)</f>
        <v>CREMERIE</v>
      </c>
      <c r="F619" s="22">
        <v>44763</v>
      </c>
      <c r="G619" s="8">
        <v>372</v>
      </c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</row>
    <row r="620" spans="1:25" ht="12.75" customHeight="1" x14ac:dyDescent="0.2">
      <c r="A620" s="13" t="s">
        <v>854</v>
      </c>
      <c r="B620" s="6" t="s">
        <v>170</v>
      </c>
      <c r="C620" s="7">
        <v>143267009</v>
      </c>
      <c r="D620" s="12">
        <v>5540246188583</v>
      </c>
      <c r="E620" s="12" t="str">
        <f>VLOOKUP(D620,'Catégorie des articles'!$A$2:$E$163,4,FALSE)</f>
        <v>BOULANGERIE</v>
      </c>
      <c r="F620" s="22">
        <v>44763</v>
      </c>
      <c r="G620" s="8">
        <v>2228</v>
      </c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</row>
    <row r="621" spans="1:25" ht="12.75" customHeight="1" x14ac:dyDescent="0.2">
      <c r="A621" s="13" t="s">
        <v>855</v>
      </c>
      <c r="B621" s="6" t="s">
        <v>170</v>
      </c>
      <c r="C621" s="9">
        <v>143267010</v>
      </c>
      <c r="D621" s="14">
        <v>5540246170256</v>
      </c>
      <c r="E621" s="12" t="str">
        <f>VLOOKUP(D621,'Catégorie des articles'!$A$2:$E$163,4,FALSE)</f>
        <v>BOULANGERIE</v>
      </c>
      <c r="F621" s="23">
        <v>44772</v>
      </c>
      <c r="G621" s="10">
        <v>1940</v>
      </c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</row>
    <row r="622" spans="1:25" ht="12.75" customHeight="1" x14ac:dyDescent="0.2">
      <c r="A622" s="13" t="s">
        <v>856</v>
      </c>
      <c r="B622" s="6" t="s">
        <v>170</v>
      </c>
      <c r="C622" s="7">
        <v>143267010</v>
      </c>
      <c r="D622" s="12">
        <v>5540246171888</v>
      </c>
      <c r="E622" s="12" t="str">
        <f>VLOOKUP(D622,'Catégorie des articles'!$A$2:$E$163,4,FALSE)</f>
        <v>BOULANGERIE</v>
      </c>
      <c r="F622" s="22">
        <v>44772</v>
      </c>
      <c r="G622" s="8">
        <v>1033</v>
      </c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</row>
    <row r="623" spans="1:25" ht="12.75" customHeight="1" x14ac:dyDescent="0.2">
      <c r="A623" s="13" t="s">
        <v>857</v>
      </c>
      <c r="B623" s="6" t="s">
        <v>170</v>
      </c>
      <c r="C623" s="9">
        <v>143267030</v>
      </c>
      <c r="D623" s="14">
        <v>5540246171933</v>
      </c>
      <c r="E623" s="12" t="str">
        <f>VLOOKUP(D623,'Catégorie des articles'!$A$2:$E$163,4,FALSE)</f>
        <v>CREMERIE</v>
      </c>
      <c r="F623" s="23">
        <v>44764</v>
      </c>
      <c r="G623" s="10">
        <v>279</v>
      </c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</row>
    <row r="624" spans="1:25" ht="12.75" customHeight="1" x14ac:dyDescent="0.2">
      <c r="A624" s="13" t="s">
        <v>858</v>
      </c>
      <c r="B624" s="6" t="s">
        <v>170</v>
      </c>
      <c r="C624" s="7">
        <v>143267030</v>
      </c>
      <c r="D624" s="12">
        <v>5540246188200</v>
      </c>
      <c r="E624" s="12" t="str">
        <f>VLOOKUP(D624,'Catégorie des articles'!$A$2:$E$163,4,FALSE)</f>
        <v>CREMERIE</v>
      </c>
      <c r="F624" s="22">
        <v>44764</v>
      </c>
      <c r="G624" s="8">
        <v>372</v>
      </c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</row>
    <row r="625" spans="1:25" ht="12.75" customHeight="1" x14ac:dyDescent="0.2">
      <c r="A625" s="13" t="s">
        <v>859</v>
      </c>
      <c r="B625" s="6" t="s">
        <v>170</v>
      </c>
      <c r="C625" s="9">
        <v>143267031</v>
      </c>
      <c r="D625" s="14">
        <v>5540246174174</v>
      </c>
      <c r="E625" s="12" t="str">
        <f>VLOOKUP(D625,'Catégorie des articles'!$A$2:$E$163,4,FALSE)</f>
        <v>CREMERIE</v>
      </c>
      <c r="F625" s="23">
        <v>44764</v>
      </c>
      <c r="G625" s="10">
        <v>232</v>
      </c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</row>
    <row r="626" spans="1:25" ht="12.75" customHeight="1" x14ac:dyDescent="0.2">
      <c r="A626" s="13" t="s">
        <v>860</v>
      </c>
      <c r="B626" s="6" t="s">
        <v>170</v>
      </c>
      <c r="C626" s="9">
        <v>143267031</v>
      </c>
      <c r="D626" s="14">
        <v>5540246176699</v>
      </c>
      <c r="E626" s="12" t="str">
        <f>VLOOKUP(D626,'Catégorie des articles'!$A$2:$E$163,4,FALSE)</f>
        <v>CREMERIE</v>
      </c>
      <c r="F626" s="23">
        <v>44764</v>
      </c>
      <c r="G626" s="10">
        <v>2088</v>
      </c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</row>
    <row r="627" spans="1:25" ht="12.75" customHeight="1" x14ac:dyDescent="0.2">
      <c r="A627" s="13" t="s">
        <v>861</v>
      </c>
      <c r="B627" s="6" t="s">
        <v>170</v>
      </c>
      <c r="C627" s="7">
        <v>143267033</v>
      </c>
      <c r="D627" s="12">
        <v>5540246175047</v>
      </c>
      <c r="E627" s="12" t="str">
        <f>VLOOKUP(D627,'Catégorie des articles'!$A$2:$E$163,4,FALSE)</f>
        <v>CREMERIE</v>
      </c>
      <c r="F627" s="22">
        <v>44773</v>
      </c>
      <c r="G627" s="8">
        <v>209</v>
      </c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</row>
    <row r="628" spans="1:25" ht="12.75" customHeight="1" x14ac:dyDescent="0.2">
      <c r="A628" s="13" t="s">
        <v>862</v>
      </c>
      <c r="B628" s="6" t="s">
        <v>170</v>
      </c>
      <c r="C628" s="9">
        <v>143267033</v>
      </c>
      <c r="D628" s="14">
        <v>5540246175049</v>
      </c>
      <c r="E628" s="12" t="str">
        <f>VLOOKUP(D628,'Catégorie des articles'!$A$2:$E$163,4,FALSE)</f>
        <v>CREMERIE</v>
      </c>
      <c r="F628" s="23">
        <v>44773</v>
      </c>
      <c r="G628" s="10">
        <v>279</v>
      </c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</row>
    <row r="629" spans="1:25" ht="12.75" customHeight="1" x14ac:dyDescent="0.2">
      <c r="A629" s="13" t="s">
        <v>863</v>
      </c>
      <c r="B629" s="6" t="s">
        <v>170</v>
      </c>
      <c r="C629" s="7">
        <v>143267039</v>
      </c>
      <c r="D629" s="12">
        <v>5540246194330</v>
      </c>
      <c r="E629" s="12" t="str">
        <f>VLOOKUP(D629,'Catégorie des articles'!$A$2:$E$163,4,FALSE)</f>
        <v>MIX LEGUMES</v>
      </c>
      <c r="F629" s="22">
        <v>44772</v>
      </c>
      <c r="G629" s="8">
        <v>13753</v>
      </c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</row>
    <row r="630" spans="1:25" ht="12.75" customHeight="1" x14ac:dyDescent="0.2">
      <c r="A630" s="13" t="s">
        <v>864</v>
      </c>
      <c r="B630" s="6" t="s">
        <v>170</v>
      </c>
      <c r="C630" s="7">
        <v>143277052</v>
      </c>
      <c r="D630" s="12">
        <v>5540246172978</v>
      </c>
      <c r="E630" s="12" t="str">
        <f>VLOOKUP(D630,'Catégorie des articles'!$A$2:$E$163,4,FALSE)</f>
        <v>CREMERIE</v>
      </c>
      <c r="F630" s="22">
        <v>44765</v>
      </c>
      <c r="G630" s="8">
        <v>836</v>
      </c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</row>
    <row r="631" spans="1:25" ht="12.75" customHeight="1" x14ac:dyDescent="0.2">
      <c r="A631" s="13" t="s">
        <v>865</v>
      </c>
      <c r="B631" s="6" t="s">
        <v>170</v>
      </c>
      <c r="C631" s="7">
        <v>143277052</v>
      </c>
      <c r="D631" s="12">
        <v>5540246174174</v>
      </c>
      <c r="E631" s="12" t="str">
        <f>VLOOKUP(D631,'Catégorie des articles'!$A$2:$E$163,4,FALSE)</f>
        <v>CREMERIE</v>
      </c>
      <c r="F631" s="22">
        <v>44765</v>
      </c>
      <c r="G631" s="8">
        <v>464</v>
      </c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</row>
    <row r="632" spans="1:25" ht="12.75" customHeight="1" x14ac:dyDescent="0.2">
      <c r="A632" s="13" t="s">
        <v>866</v>
      </c>
      <c r="B632" s="6" t="s">
        <v>170</v>
      </c>
      <c r="C632" s="7">
        <v>143277052</v>
      </c>
      <c r="D632" s="12">
        <v>5540246176699</v>
      </c>
      <c r="E632" s="12" t="str">
        <f>VLOOKUP(D632,'Catégorie des articles'!$A$2:$E$163,4,FALSE)</f>
        <v>CREMERIE</v>
      </c>
      <c r="F632" s="22">
        <v>44765</v>
      </c>
      <c r="G632" s="8">
        <v>2088</v>
      </c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</row>
    <row r="633" spans="1:25" ht="12.75" customHeight="1" x14ac:dyDescent="0.2">
      <c r="A633" s="13" t="s">
        <v>867</v>
      </c>
      <c r="B633" s="6" t="s">
        <v>170</v>
      </c>
      <c r="C633" s="7">
        <v>143277053</v>
      </c>
      <c r="D633" s="12">
        <v>5540246171933</v>
      </c>
      <c r="E633" s="12" t="str">
        <f>VLOOKUP(D633,'Catégorie des articles'!$A$2:$E$163,4,FALSE)</f>
        <v>CREMERIE</v>
      </c>
      <c r="F633" s="22">
        <v>44765</v>
      </c>
      <c r="G633" s="8">
        <v>1114</v>
      </c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</row>
    <row r="634" spans="1:25" ht="12.75" customHeight="1" x14ac:dyDescent="0.2">
      <c r="A634" s="13" t="s">
        <v>868</v>
      </c>
      <c r="B634" s="6" t="s">
        <v>170</v>
      </c>
      <c r="C634" s="7">
        <v>143277053</v>
      </c>
      <c r="D634" s="12">
        <v>5540246188200</v>
      </c>
      <c r="E634" s="12" t="str">
        <f>VLOOKUP(D634,'Catégorie des articles'!$A$2:$E$163,4,FALSE)</f>
        <v>CREMERIE</v>
      </c>
      <c r="F634" s="22">
        <v>44765</v>
      </c>
      <c r="G634" s="8">
        <v>743</v>
      </c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</row>
    <row r="635" spans="1:25" ht="12.75" customHeight="1" x14ac:dyDescent="0.2">
      <c r="A635" s="13" t="s">
        <v>2241</v>
      </c>
      <c r="B635" s="6" t="s">
        <v>171</v>
      </c>
      <c r="C635" s="7">
        <v>143277067</v>
      </c>
      <c r="D635" s="12">
        <v>5540246192209</v>
      </c>
      <c r="E635" s="12" t="str">
        <f>VLOOKUP(D635,'Catégorie des articles'!$A$2:$E$163,4,FALSE)</f>
        <v>MIX LEGUMES</v>
      </c>
      <c r="F635" s="22">
        <v>44774</v>
      </c>
      <c r="G635" s="8">
        <v>1114</v>
      </c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</row>
    <row r="636" spans="1:25" ht="12.75" customHeight="1" x14ac:dyDescent="0.2">
      <c r="A636" s="13" t="s">
        <v>869</v>
      </c>
      <c r="B636" s="6" t="s">
        <v>170</v>
      </c>
      <c r="C636" s="7">
        <v>143277074</v>
      </c>
      <c r="D636" s="12">
        <v>5540246188200</v>
      </c>
      <c r="E636" s="12" t="str">
        <f>VLOOKUP(D636,'Catégorie des articles'!$A$2:$E$163,4,FALSE)</f>
        <v>CREMERIE</v>
      </c>
      <c r="F636" s="22">
        <v>44766</v>
      </c>
      <c r="G636" s="8">
        <v>372</v>
      </c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</row>
    <row r="637" spans="1:25" ht="12.75" customHeight="1" x14ac:dyDescent="0.2">
      <c r="A637" s="13" t="s">
        <v>870</v>
      </c>
      <c r="B637" s="6" t="s">
        <v>170</v>
      </c>
      <c r="C637" s="9">
        <v>143277075</v>
      </c>
      <c r="D637" s="14">
        <v>5540246186325</v>
      </c>
      <c r="E637" s="12" t="str">
        <f>VLOOKUP(D637,'Catégorie des articles'!$A$2:$E$163,4,FALSE)</f>
        <v>CREMERIE</v>
      </c>
      <c r="F637" s="23">
        <v>44767</v>
      </c>
      <c r="G637" s="10">
        <v>418</v>
      </c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</row>
    <row r="638" spans="1:25" ht="12.75" customHeight="1" x14ac:dyDescent="0.2">
      <c r="A638" s="13" t="s">
        <v>871</v>
      </c>
      <c r="B638" s="6" t="s">
        <v>170</v>
      </c>
      <c r="C638" s="7">
        <v>143277088</v>
      </c>
      <c r="D638" s="12">
        <v>5540246176294</v>
      </c>
      <c r="E638" s="12" t="str">
        <f>VLOOKUP(D638,'Catégorie des articles'!$A$2:$E$163,4,FALSE)</f>
        <v>CREMERIE</v>
      </c>
      <c r="F638" s="22">
        <v>44767</v>
      </c>
      <c r="G638" s="8">
        <v>1114</v>
      </c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</row>
    <row r="639" spans="1:25" ht="12.75" customHeight="1" x14ac:dyDescent="0.2">
      <c r="A639" s="13" t="s">
        <v>872</v>
      </c>
      <c r="B639" s="6" t="s">
        <v>170</v>
      </c>
      <c r="C639" s="9">
        <v>143277088</v>
      </c>
      <c r="D639" s="14">
        <v>5540246176295</v>
      </c>
      <c r="E639" s="12" t="str">
        <f>VLOOKUP(D639,'Catégorie des articles'!$A$2:$E$163,4,FALSE)</f>
        <v>CREMERIE</v>
      </c>
      <c r="F639" s="23">
        <v>44767</v>
      </c>
      <c r="G639" s="10">
        <v>4455</v>
      </c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</row>
    <row r="640" spans="1:25" ht="12.75" customHeight="1" x14ac:dyDescent="0.2">
      <c r="A640" s="13" t="s">
        <v>873</v>
      </c>
      <c r="B640" s="6" t="s">
        <v>170</v>
      </c>
      <c r="C640" s="7">
        <v>143277088</v>
      </c>
      <c r="D640" s="12">
        <v>5540246188200</v>
      </c>
      <c r="E640" s="12" t="str">
        <f>VLOOKUP(D640,'Catégorie des articles'!$A$2:$E$163,4,FALSE)</f>
        <v>CREMERIE</v>
      </c>
      <c r="F640" s="22">
        <v>44767</v>
      </c>
      <c r="G640" s="8">
        <v>372</v>
      </c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</row>
    <row r="641" spans="1:25" ht="12.75" customHeight="1" x14ac:dyDescent="0.2">
      <c r="A641" s="13" t="s">
        <v>874</v>
      </c>
      <c r="B641" s="6" t="s">
        <v>170</v>
      </c>
      <c r="C641" s="7">
        <v>143277089</v>
      </c>
      <c r="D641" s="12">
        <v>5540246172978</v>
      </c>
      <c r="E641" s="12" t="str">
        <f>VLOOKUP(D641,'Catégorie des articles'!$A$2:$E$163,4,FALSE)</f>
        <v>CREMERIE</v>
      </c>
      <c r="F641" s="22">
        <v>44767</v>
      </c>
      <c r="G641" s="8">
        <v>836</v>
      </c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</row>
    <row r="642" spans="1:25" ht="12.75" customHeight="1" x14ac:dyDescent="0.2">
      <c r="A642" s="13" t="s">
        <v>875</v>
      </c>
      <c r="B642" s="6" t="s">
        <v>170</v>
      </c>
      <c r="C642" s="7">
        <v>143277089</v>
      </c>
      <c r="D642" s="12">
        <v>5540246174174</v>
      </c>
      <c r="E642" s="12" t="str">
        <f>VLOOKUP(D642,'Catégorie des articles'!$A$2:$E$163,4,FALSE)</f>
        <v>CREMERIE</v>
      </c>
      <c r="F642" s="22">
        <v>44767</v>
      </c>
      <c r="G642" s="8">
        <v>232</v>
      </c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</row>
    <row r="643" spans="1:25" ht="12.75" customHeight="1" x14ac:dyDescent="0.2">
      <c r="A643" s="13" t="s">
        <v>876</v>
      </c>
      <c r="B643" s="6" t="s">
        <v>170</v>
      </c>
      <c r="C643" s="9">
        <v>143277089</v>
      </c>
      <c r="D643" s="14">
        <v>5540246176699</v>
      </c>
      <c r="E643" s="12" t="str">
        <f>VLOOKUP(D643,'Catégorie des articles'!$A$2:$E$163,4,FALSE)</f>
        <v>CREMERIE</v>
      </c>
      <c r="F643" s="23">
        <v>44767</v>
      </c>
      <c r="G643" s="10">
        <v>2088</v>
      </c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</row>
    <row r="644" spans="1:25" ht="12.75" customHeight="1" x14ac:dyDescent="0.2">
      <c r="A644" s="13" t="s">
        <v>877</v>
      </c>
      <c r="B644" s="6" t="s">
        <v>170</v>
      </c>
      <c r="C644" s="9">
        <v>143277090</v>
      </c>
      <c r="D644" s="14">
        <v>5540246171759</v>
      </c>
      <c r="E644" s="12" t="str">
        <f>VLOOKUP(D644,'Catégorie des articles'!$A$2:$E$163,4,FALSE)</f>
        <v>MIX LEGUMES</v>
      </c>
      <c r="F644" s="23">
        <v>44771</v>
      </c>
      <c r="G644" s="10">
        <v>1253</v>
      </c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</row>
    <row r="645" spans="1:25" ht="12.75" customHeight="1" x14ac:dyDescent="0.2">
      <c r="A645" s="13" t="s">
        <v>878</v>
      </c>
      <c r="B645" s="6" t="s">
        <v>170</v>
      </c>
      <c r="C645" s="7">
        <v>143277090</v>
      </c>
      <c r="D645" s="12">
        <v>5540246177133</v>
      </c>
      <c r="E645" s="12" t="str">
        <f>VLOOKUP(D645,'Catégorie des articles'!$A$2:$E$163,4,FALSE)</f>
        <v>MIX LEGUMES</v>
      </c>
      <c r="F645" s="22">
        <v>44771</v>
      </c>
      <c r="G645" s="8">
        <v>2228</v>
      </c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</row>
    <row r="646" spans="1:25" ht="12.75" customHeight="1" x14ac:dyDescent="0.2">
      <c r="A646" s="13" t="s">
        <v>879</v>
      </c>
      <c r="B646" s="6" t="s">
        <v>170</v>
      </c>
      <c r="C646" s="9">
        <v>143277090</v>
      </c>
      <c r="D646" s="14">
        <v>5540246192148</v>
      </c>
      <c r="E646" s="12" t="str">
        <f>VLOOKUP(D646,'Catégorie des articles'!$A$2:$E$163,4,FALSE)</f>
        <v>MIX LEGUMES</v>
      </c>
      <c r="F646" s="23">
        <v>44771</v>
      </c>
      <c r="G646" s="10">
        <v>25056</v>
      </c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</row>
    <row r="647" spans="1:25" ht="12.75" customHeight="1" x14ac:dyDescent="0.2">
      <c r="A647" s="13" t="s">
        <v>880</v>
      </c>
      <c r="B647" s="6" t="s">
        <v>170</v>
      </c>
      <c r="C647" s="7">
        <v>143277090</v>
      </c>
      <c r="D647" s="12">
        <v>5540246192518</v>
      </c>
      <c r="E647" s="12" t="str">
        <f>VLOOKUP(D647,'Catégorie des articles'!$A$2:$E$163,4,FALSE)</f>
        <v>MIX LEGUMES</v>
      </c>
      <c r="F647" s="22">
        <v>44771</v>
      </c>
      <c r="G647" s="8">
        <v>4385</v>
      </c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</row>
    <row r="648" spans="1:25" ht="12.75" customHeight="1" x14ac:dyDescent="0.2">
      <c r="A648" s="13" t="s">
        <v>2242</v>
      </c>
      <c r="B648" s="6" t="s">
        <v>171</v>
      </c>
      <c r="C648" s="9">
        <v>143277091</v>
      </c>
      <c r="D648" s="14">
        <v>5540246183130</v>
      </c>
      <c r="E648" s="12" t="str">
        <f>VLOOKUP(D648,'Catégorie des articles'!$A$2:$E$163,4,FALSE)</f>
        <v>MIX LEGUMES</v>
      </c>
      <c r="F648" s="23">
        <v>44777</v>
      </c>
      <c r="G648" s="10">
        <v>1128</v>
      </c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</row>
    <row r="649" spans="1:25" ht="12.75" customHeight="1" x14ac:dyDescent="0.2">
      <c r="A649" s="13" t="s">
        <v>2243</v>
      </c>
      <c r="B649" s="6" t="s">
        <v>171</v>
      </c>
      <c r="C649" s="7">
        <v>143277091</v>
      </c>
      <c r="D649" s="12">
        <v>5540246183537</v>
      </c>
      <c r="E649" s="12" t="str">
        <f>VLOOKUP(D649,'Catégorie des articles'!$A$2:$E$163,4,FALSE)</f>
        <v>MIX LEGUMES</v>
      </c>
      <c r="F649" s="22">
        <v>44777</v>
      </c>
      <c r="G649" s="8">
        <v>961</v>
      </c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</row>
    <row r="650" spans="1:25" ht="12.75" customHeight="1" x14ac:dyDescent="0.2">
      <c r="A650" s="13" t="s">
        <v>2244</v>
      </c>
      <c r="B650" s="6" t="s">
        <v>171</v>
      </c>
      <c r="C650" s="9">
        <v>143277091</v>
      </c>
      <c r="D650" s="14">
        <v>5540246183538</v>
      </c>
      <c r="E650" s="12" t="str">
        <f>VLOOKUP(D650,'Catégorie des articles'!$A$2:$E$163,4,FALSE)</f>
        <v>MIX LEGUMES</v>
      </c>
      <c r="F650" s="23">
        <v>44777</v>
      </c>
      <c r="G650" s="10">
        <v>919</v>
      </c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</row>
    <row r="651" spans="1:25" ht="12.75" customHeight="1" x14ac:dyDescent="0.2">
      <c r="A651" s="13" t="s">
        <v>2245</v>
      </c>
      <c r="B651" s="6" t="s">
        <v>171</v>
      </c>
      <c r="C651" s="7">
        <v>143277097</v>
      </c>
      <c r="D651" s="12">
        <v>5540246184036</v>
      </c>
      <c r="E651" s="12" t="str">
        <f>VLOOKUP(D651,'Catégorie des articles'!$A$2:$E$163,4,FALSE)</f>
        <v>BOULANGERIE</v>
      </c>
      <c r="F651" s="22">
        <v>44778</v>
      </c>
      <c r="G651" s="8">
        <v>130</v>
      </c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</row>
    <row r="652" spans="1:25" ht="12.75" customHeight="1" x14ac:dyDescent="0.2">
      <c r="A652" s="13" t="s">
        <v>881</v>
      </c>
      <c r="B652" s="6" t="s">
        <v>170</v>
      </c>
      <c r="C652" s="7">
        <v>143277109</v>
      </c>
      <c r="D652" s="12">
        <v>5540246174174</v>
      </c>
      <c r="E652" s="12" t="str">
        <f>VLOOKUP(D652,'Catégorie des articles'!$A$2:$E$163,4,FALSE)</f>
        <v>CREMERIE</v>
      </c>
      <c r="F652" s="22">
        <v>44770</v>
      </c>
      <c r="G652" s="8">
        <v>464</v>
      </c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</row>
    <row r="653" spans="1:25" ht="12.75" customHeight="1" x14ac:dyDescent="0.2">
      <c r="A653" s="13" t="s">
        <v>882</v>
      </c>
      <c r="B653" s="6" t="s">
        <v>170</v>
      </c>
      <c r="C653" s="9">
        <v>143277109</v>
      </c>
      <c r="D653" s="14">
        <v>5540246176699</v>
      </c>
      <c r="E653" s="12" t="str">
        <f>VLOOKUP(D653,'Catégorie des articles'!$A$2:$E$163,4,FALSE)</f>
        <v>CREMERIE</v>
      </c>
      <c r="F653" s="23">
        <v>44770</v>
      </c>
      <c r="G653" s="10">
        <v>836</v>
      </c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</row>
    <row r="654" spans="1:25" ht="12.75" customHeight="1" x14ac:dyDescent="0.2">
      <c r="A654" s="13" t="s">
        <v>883</v>
      </c>
      <c r="B654" s="6" t="s">
        <v>170</v>
      </c>
      <c r="C654" s="7">
        <v>143277109</v>
      </c>
      <c r="D654" s="12">
        <v>5540246188175</v>
      </c>
      <c r="E654" s="12" t="str">
        <f>VLOOKUP(D654,'Catégorie des articles'!$A$2:$E$163,4,FALSE)</f>
        <v>CREMERIE</v>
      </c>
      <c r="F654" s="22">
        <v>44770</v>
      </c>
      <c r="G654" s="8">
        <v>232</v>
      </c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</row>
    <row r="655" spans="1:25" ht="12.75" customHeight="1" x14ac:dyDescent="0.2">
      <c r="A655" s="13" t="s">
        <v>884</v>
      </c>
      <c r="B655" s="6" t="s">
        <v>170</v>
      </c>
      <c r="C655" s="7">
        <v>143277109</v>
      </c>
      <c r="D655" s="12">
        <v>5540246192102</v>
      </c>
      <c r="E655" s="12" t="str">
        <f>VLOOKUP(D655,'Catégorie des articles'!$A$2:$E$163,4,FALSE)</f>
        <v>CREMERIE</v>
      </c>
      <c r="F655" s="22">
        <v>44770</v>
      </c>
      <c r="G655" s="8">
        <v>2005</v>
      </c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</row>
    <row r="656" spans="1:25" ht="12.75" customHeight="1" x14ac:dyDescent="0.2">
      <c r="A656" s="13" t="s">
        <v>885</v>
      </c>
      <c r="B656" s="6" t="s">
        <v>170</v>
      </c>
      <c r="C656" s="7">
        <v>143277110</v>
      </c>
      <c r="D656" s="12">
        <v>5540246176294</v>
      </c>
      <c r="E656" s="12" t="str">
        <f>VLOOKUP(D656,'Catégorie des articles'!$A$2:$E$163,4,FALSE)</f>
        <v>CREMERIE</v>
      </c>
      <c r="F656" s="22">
        <v>44770</v>
      </c>
      <c r="G656" s="8">
        <v>1485</v>
      </c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</row>
    <row r="657" spans="1:25" ht="12.75" customHeight="1" x14ac:dyDescent="0.2">
      <c r="A657" s="13" t="s">
        <v>886</v>
      </c>
      <c r="B657" s="6" t="s">
        <v>170</v>
      </c>
      <c r="C657" s="9">
        <v>143277110</v>
      </c>
      <c r="D657" s="14">
        <v>5540246176295</v>
      </c>
      <c r="E657" s="12" t="str">
        <f>VLOOKUP(D657,'Catégorie des articles'!$A$2:$E$163,4,FALSE)</f>
        <v>CREMERIE</v>
      </c>
      <c r="F657" s="23">
        <v>44770</v>
      </c>
      <c r="G657" s="10">
        <v>7424</v>
      </c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</row>
    <row r="658" spans="1:25" ht="12.75" customHeight="1" x14ac:dyDescent="0.2">
      <c r="A658" s="13" t="s">
        <v>887</v>
      </c>
      <c r="B658" s="6" t="s">
        <v>170</v>
      </c>
      <c r="C658" s="9">
        <v>143277110</v>
      </c>
      <c r="D658" s="14">
        <v>5540246187987</v>
      </c>
      <c r="E658" s="12" t="str">
        <f>VLOOKUP(D658,'Catégorie des articles'!$A$2:$E$163,4,FALSE)</f>
        <v>CREMERIE</v>
      </c>
      <c r="F658" s="23">
        <v>44770</v>
      </c>
      <c r="G658" s="10">
        <v>2228</v>
      </c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</row>
    <row r="659" spans="1:25" ht="12.75" customHeight="1" x14ac:dyDescent="0.2">
      <c r="A659" s="13" t="s">
        <v>888</v>
      </c>
      <c r="B659" s="6" t="s">
        <v>170</v>
      </c>
      <c r="C659" s="7">
        <v>143277110</v>
      </c>
      <c r="D659" s="12">
        <v>5540246188200</v>
      </c>
      <c r="E659" s="12" t="str">
        <f>VLOOKUP(D659,'Catégorie des articles'!$A$2:$E$163,4,FALSE)</f>
        <v>CREMERIE</v>
      </c>
      <c r="F659" s="22">
        <v>44770</v>
      </c>
      <c r="G659" s="8">
        <v>743</v>
      </c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</row>
    <row r="660" spans="1:25" ht="12.75" customHeight="1" x14ac:dyDescent="0.2">
      <c r="A660" s="13" t="s">
        <v>889</v>
      </c>
      <c r="B660" s="6" t="s">
        <v>170</v>
      </c>
      <c r="C660" s="7">
        <v>143277123</v>
      </c>
      <c r="D660" s="12">
        <v>5540246176294</v>
      </c>
      <c r="E660" s="12" t="str">
        <f>VLOOKUP(D660,'Catégorie des articles'!$A$2:$E$163,4,FALSE)</f>
        <v>CREMERIE</v>
      </c>
      <c r="F660" s="22">
        <v>44771</v>
      </c>
      <c r="G660" s="8">
        <v>743</v>
      </c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</row>
    <row r="661" spans="1:25" ht="12.75" customHeight="1" x14ac:dyDescent="0.2">
      <c r="A661" s="13" t="s">
        <v>890</v>
      </c>
      <c r="B661" s="6" t="s">
        <v>170</v>
      </c>
      <c r="C661" s="9">
        <v>143277123</v>
      </c>
      <c r="D661" s="14">
        <v>5540246176295</v>
      </c>
      <c r="E661" s="12" t="str">
        <f>VLOOKUP(D661,'Catégorie des articles'!$A$2:$E$163,4,FALSE)</f>
        <v>CREMERIE</v>
      </c>
      <c r="F661" s="23">
        <v>44771</v>
      </c>
      <c r="G661" s="10">
        <v>1485</v>
      </c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</row>
    <row r="662" spans="1:25" ht="12.75" customHeight="1" x14ac:dyDescent="0.2">
      <c r="A662" s="13" t="s">
        <v>891</v>
      </c>
      <c r="B662" s="6" t="s">
        <v>170</v>
      </c>
      <c r="C662" s="9">
        <v>143277123</v>
      </c>
      <c r="D662" s="14">
        <v>5540246188200</v>
      </c>
      <c r="E662" s="12" t="str">
        <f>VLOOKUP(D662,'Catégorie des articles'!$A$2:$E$163,4,FALSE)</f>
        <v>CREMERIE</v>
      </c>
      <c r="F662" s="23">
        <v>44771</v>
      </c>
      <c r="G662" s="10">
        <v>557</v>
      </c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</row>
    <row r="663" spans="1:25" ht="12.75" customHeight="1" x14ac:dyDescent="0.2">
      <c r="A663" s="13" t="s">
        <v>892</v>
      </c>
      <c r="B663" s="6" t="s">
        <v>170</v>
      </c>
      <c r="C663" s="7">
        <v>143277124</v>
      </c>
      <c r="D663" s="12">
        <v>5540246172978</v>
      </c>
      <c r="E663" s="12" t="str">
        <f>VLOOKUP(D663,'Catégorie des articles'!$A$2:$E$163,4,FALSE)</f>
        <v>CREMERIE</v>
      </c>
      <c r="F663" s="22">
        <v>44771</v>
      </c>
      <c r="G663" s="8">
        <v>836</v>
      </c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</row>
    <row r="664" spans="1:25" ht="12.75" customHeight="1" x14ac:dyDescent="0.2">
      <c r="A664" s="13" t="s">
        <v>893</v>
      </c>
      <c r="B664" s="6" t="s">
        <v>170</v>
      </c>
      <c r="C664" s="7">
        <v>143277124</v>
      </c>
      <c r="D664" s="12">
        <v>5540246176699</v>
      </c>
      <c r="E664" s="12" t="str">
        <f>VLOOKUP(D664,'Catégorie des articles'!$A$2:$E$163,4,FALSE)</f>
        <v>CREMERIE</v>
      </c>
      <c r="F664" s="22">
        <v>44771</v>
      </c>
      <c r="G664" s="8">
        <v>2088</v>
      </c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</row>
    <row r="665" spans="1:25" ht="12.75" customHeight="1" x14ac:dyDescent="0.2">
      <c r="A665" s="13" t="s">
        <v>894</v>
      </c>
      <c r="B665" s="6" t="s">
        <v>170</v>
      </c>
      <c r="C665" s="9">
        <v>143277124</v>
      </c>
      <c r="D665" s="14">
        <v>5540246188175</v>
      </c>
      <c r="E665" s="12" t="str">
        <f>VLOOKUP(D665,'Catégorie des articles'!$A$2:$E$163,4,FALSE)</f>
        <v>CREMERIE</v>
      </c>
      <c r="F665" s="23">
        <v>44771</v>
      </c>
      <c r="G665" s="10">
        <v>116</v>
      </c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</row>
    <row r="666" spans="1:25" ht="12.75" customHeight="1" x14ac:dyDescent="0.2">
      <c r="A666" s="13" t="s">
        <v>895</v>
      </c>
      <c r="B666" s="6" t="s">
        <v>170</v>
      </c>
      <c r="C666" s="9">
        <v>143287132</v>
      </c>
      <c r="D666" s="14">
        <v>5540246172978</v>
      </c>
      <c r="E666" s="12" t="str">
        <f>VLOOKUP(D666,'Catégorie des articles'!$A$2:$E$163,4,FALSE)</f>
        <v>CREMERIE</v>
      </c>
      <c r="F666" s="23">
        <v>44772</v>
      </c>
      <c r="G666" s="10">
        <v>836</v>
      </c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</row>
    <row r="667" spans="1:25" ht="12.75" customHeight="1" x14ac:dyDescent="0.2">
      <c r="A667" s="13" t="s">
        <v>896</v>
      </c>
      <c r="B667" s="6" t="s">
        <v>170</v>
      </c>
      <c r="C667" s="7">
        <v>143287132</v>
      </c>
      <c r="D667" s="12">
        <v>5540246176699</v>
      </c>
      <c r="E667" s="12" t="str">
        <f>VLOOKUP(D667,'Catégorie des articles'!$A$2:$E$163,4,FALSE)</f>
        <v>CREMERIE</v>
      </c>
      <c r="F667" s="22">
        <v>44772</v>
      </c>
      <c r="G667" s="8">
        <v>1044</v>
      </c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</row>
    <row r="668" spans="1:25" ht="12.75" customHeight="1" x14ac:dyDescent="0.2">
      <c r="A668" s="13" t="s">
        <v>897</v>
      </c>
      <c r="B668" s="6" t="s">
        <v>170</v>
      </c>
      <c r="C668" s="9">
        <v>143287132</v>
      </c>
      <c r="D668" s="14">
        <v>5540246188175</v>
      </c>
      <c r="E668" s="12" t="str">
        <f>VLOOKUP(D668,'Catégorie des articles'!$A$2:$E$163,4,FALSE)</f>
        <v>CREMERIE</v>
      </c>
      <c r="F668" s="23">
        <v>44772</v>
      </c>
      <c r="G668" s="10">
        <v>116</v>
      </c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</row>
    <row r="669" spans="1:25" ht="12.75" customHeight="1" x14ac:dyDescent="0.2">
      <c r="A669" s="13" t="s">
        <v>898</v>
      </c>
      <c r="B669" s="6" t="s">
        <v>170</v>
      </c>
      <c r="C669" s="7">
        <v>143287133</v>
      </c>
      <c r="D669" s="12">
        <v>5540246187987</v>
      </c>
      <c r="E669" s="12" t="str">
        <f>VLOOKUP(D669,'Catégorie des articles'!$A$2:$E$163,4,FALSE)</f>
        <v>CREMERIE</v>
      </c>
      <c r="F669" s="22">
        <v>44772</v>
      </c>
      <c r="G669" s="8">
        <v>1114</v>
      </c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</row>
    <row r="670" spans="1:25" ht="12.75" customHeight="1" x14ac:dyDescent="0.2">
      <c r="A670" s="13" t="s">
        <v>2246</v>
      </c>
      <c r="B670" s="6" t="s">
        <v>171</v>
      </c>
      <c r="C670" s="9">
        <v>143287136</v>
      </c>
      <c r="D670" s="14">
        <v>5540246185562</v>
      </c>
      <c r="E670" s="12" t="str">
        <f>VLOOKUP(D670,'Catégorie des articles'!$A$2:$E$163,4,FALSE)</f>
        <v>CREMERIE</v>
      </c>
      <c r="F670" s="23">
        <v>44774</v>
      </c>
      <c r="G670" s="10">
        <v>70</v>
      </c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</row>
    <row r="671" spans="1:25" ht="12.75" customHeight="1" x14ac:dyDescent="0.2">
      <c r="A671" s="13" t="s">
        <v>2247</v>
      </c>
      <c r="B671" s="6" t="s">
        <v>171</v>
      </c>
      <c r="C671" s="7">
        <v>143287152</v>
      </c>
      <c r="D671" s="12">
        <v>5540246173472</v>
      </c>
      <c r="E671" s="12" t="str">
        <f>VLOOKUP(D671,'Catégorie des articles'!$A$2:$E$163,4,FALSE)</f>
        <v>CREMERIE</v>
      </c>
      <c r="F671" s="22">
        <v>44781</v>
      </c>
      <c r="G671" s="8">
        <v>418</v>
      </c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</row>
    <row r="672" spans="1:25" ht="12.75" customHeight="1" x14ac:dyDescent="0.2">
      <c r="A672" s="13" t="s">
        <v>2248</v>
      </c>
      <c r="B672" s="6" t="s">
        <v>171</v>
      </c>
      <c r="C672" s="9">
        <v>143287152</v>
      </c>
      <c r="D672" s="14">
        <v>5540246175047</v>
      </c>
      <c r="E672" s="12" t="str">
        <f>VLOOKUP(D672,'Catégorie des articles'!$A$2:$E$163,4,FALSE)</f>
        <v>CREMERIE</v>
      </c>
      <c r="F672" s="23">
        <v>44781</v>
      </c>
      <c r="G672" s="10">
        <v>279</v>
      </c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</row>
    <row r="673" spans="1:25" ht="12.75" customHeight="1" x14ac:dyDescent="0.2">
      <c r="A673" s="13" t="s">
        <v>2249</v>
      </c>
      <c r="B673" s="6" t="s">
        <v>171</v>
      </c>
      <c r="C673" s="7">
        <v>143287152</v>
      </c>
      <c r="D673" s="12">
        <v>5540246175049</v>
      </c>
      <c r="E673" s="12" t="str">
        <f>VLOOKUP(D673,'Catégorie des articles'!$A$2:$E$163,4,FALSE)</f>
        <v>CREMERIE</v>
      </c>
      <c r="F673" s="22">
        <v>44781</v>
      </c>
      <c r="G673" s="8">
        <v>418</v>
      </c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</row>
    <row r="674" spans="1:25" ht="12.75" customHeight="1" x14ac:dyDescent="0.2">
      <c r="A674" s="13" t="s">
        <v>2250</v>
      </c>
      <c r="B674" s="6" t="s">
        <v>171</v>
      </c>
      <c r="C674" s="9">
        <v>143287152</v>
      </c>
      <c r="D674" s="14">
        <v>5540246175050</v>
      </c>
      <c r="E674" s="12" t="str">
        <f>VLOOKUP(D674,'Catégorie des articles'!$A$2:$E$163,4,FALSE)</f>
        <v>CREMERIE</v>
      </c>
      <c r="F674" s="23">
        <v>44781</v>
      </c>
      <c r="G674" s="10">
        <v>418</v>
      </c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</row>
    <row r="675" spans="1:25" ht="12.75" customHeight="1" x14ac:dyDescent="0.2">
      <c r="A675" s="13" t="s">
        <v>2251</v>
      </c>
      <c r="B675" s="6" t="s">
        <v>171</v>
      </c>
      <c r="C675" s="7">
        <v>143287152</v>
      </c>
      <c r="D675" s="12">
        <v>5540246190743</v>
      </c>
      <c r="E675" s="12" t="str">
        <f>VLOOKUP(D675,'Catégorie des articles'!$A$2:$E$163,4,FALSE)</f>
        <v>CREMERIE</v>
      </c>
      <c r="F675" s="22">
        <v>44781</v>
      </c>
      <c r="G675" s="8">
        <v>140</v>
      </c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</row>
    <row r="676" spans="1:25" ht="12.75" customHeight="1" x14ac:dyDescent="0.2">
      <c r="A676" s="13" t="s">
        <v>2252</v>
      </c>
      <c r="B676" s="6" t="s">
        <v>170</v>
      </c>
      <c r="C676" s="7">
        <v>143287159</v>
      </c>
      <c r="D676" s="12">
        <v>5540246171933</v>
      </c>
      <c r="E676" s="12" t="str">
        <f>VLOOKUP(D676,'Catégorie des articles'!$A$2:$E$163,4,FALSE)</f>
        <v>CREMERIE</v>
      </c>
      <c r="F676" s="22">
        <v>44773</v>
      </c>
      <c r="G676" s="8">
        <v>335</v>
      </c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</row>
    <row r="677" spans="1:25" ht="12.75" customHeight="1" x14ac:dyDescent="0.2">
      <c r="A677" s="13" t="s">
        <v>2253</v>
      </c>
      <c r="B677" s="6" t="s">
        <v>170</v>
      </c>
      <c r="C677" s="9">
        <v>143287159</v>
      </c>
      <c r="D677" s="14">
        <v>5540246176294</v>
      </c>
      <c r="E677" s="12" t="str">
        <f>VLOOKUP(D677,'Catégorie des articles'!$A$2:$E$163,4,FALSE)</f>
        <v>CREMERIE</v>
      </c>
      <c r="F677" s="23">
        <v>44773</v>
      </c>
      <c r="G677" s="10">
        <v>743</v>
      </c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</row>
    <row r="678" spans="1:25" ht="12.75" customHeight="1" x14ac:dyDescent="0.2">
      <c r="A678" s="13" t="s">
        <v>2254</v>
      </c>
      <c r="B678" s="6" t="s">
        <v>170</v>
      </c>
      <c r="C678" s="7">
        <v>143287159</v>
      </c>
      <c r="D678" s="12">
        <v>5540246187987</v>
      </c>
      <c r="E678" s="12" t="str">
        <f>VLOOKUP(D678,'Catégorie des articles'!$A$2:$E$163,4,FALSE)</f>
        <v>CREMERIE</v>
      </c>
      <c r="F678" s="22">
        <v>44773</v>
      </c>
      <c r="G678" s="8">
        <v>1671</v>
      </c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</row>
    <row r="679" spans="1:25" ht="12.75" customHeight="1" x14ac:dyDescent="0.2">
      <c r="A679" s="13" t="s">
        <v>2255</v>
      </c>
      <c r="B679" s="6" t="s">
        <v>170</v>
      </c>
      <c r="C679" s="7">
        <v>143287163</v>
      </c>
      <c r="D679" s="12">
        <v>5540246172978</v>
      </c>
      <c r="E679" s="12" t="str">
        <f>VLOOKUP(D679,'Catégorie des articles'!$A$2:$E$163,4,FALSE)</f>
        <v>CREMERIE</v>
      </c>
      <c r="F679" s="22">
        <v>44773</v>
      </c>
      <c r="G679" s="8">
        <v>836</v>
      </c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</row>
    <row r="680" spans="1:25" ht="12.75" customHeight="1" x14ac:dyDescent="0.2">
      <c r="A680" s="13" t="s">
        <v>2256</v>
      </c>
      <c r="B680" s="6" t="s">
        <v>170</v>
      </c>
      <c r="C680" s="9">
        <v>143287163</v>
      </c>
      <c r="D680" s="14">
        <v>5540246176699</v>
      </c>
      <c r="E680" s="12" t="str">
        <f>VLOOKUP(D680,'Catégorie des articles'!$A$2:$E$163,4,FALSE)</f>
        <v>CREMERIE</v>
      </c>
      <c r="F680" s="23">
        <v>44773</v>
      </c>
      <c r="G680" s="10">
        <v>836</v>
      </c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</row>
    <row r="681" spans="1:25" ht="12.75" customHeight="1" x14ac:dyDescent="0.2">
      <c r="A681" s="13" t="s">
        <v>904</v>
      </c>
      <c r="B681" s="6" t="s">
        <v>171</v>
      </c>
      <c r="C681" s="9">
        <v>143287169</v>
      </c>
      <c r="D681" s="14">
        <v>5540246183587</v>
      </c>
      <c r="E681" s="12" t="str">
        <f>VLOOKUP(D681,'Catégorie des articles'!$A$2:$E$163,4,FALSE)</f>
        <v>MIX LEGUMES</v>
      </c>
      <c r="F681" s="23">
        <v>44791</v>
      </c>
      <c r="G681" s="10">
        <v>502</v>
      </c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</row>
    <row r="682" spans="1:25" ht="12.75" customHeight="1" x14ac:dyDescent="0.2">
      <c r="A682" s="13" t="s">
        <v>905</v>
      </c>
      <c r="B682" s="6" t="s">
        <v>171</v>
      </c>
      <c r="C682" s="7">
        <v>143287169</v>
      </c>
      <c r="D682" s="12">
        <v>5540246183589</v>
      </c>
      <c r="E682" s="12" t="str">
        <f>VLOOKUP(D682,'Catégorie des articles'!$A$2:$E$163,4,FALSE)</f>
        <v>MIX LEGUMES</v>
      </c>
      <c r="F682" s="22">
        <v>44791</v>
      </c>
      <c r="G682" s="8">
        <v>650</v>
      </c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</row>
    <row r="683" spans="1:25" ht="12.75" customHeight="1" x14ac:dyDescent="0.2">
      <c r="A683" s="13" t="s">
        <v>906</v>
      </c>
      <c r="B683" s="6" t="s">
        <v>171</v>
      </c>
      <c r="C683" s="9">
        <v>143287172</v>
      </c>
      <c r="D683" s="14">
        <v>5540246180522</v>
      </c>
      <c r="E683" s="12" t="str">
        <f>VLOOKUP(D683,'Catégorie des articles'!$A$2:$E$163,4,FALSE)</f>
        <v>BOULANGERIE</v>
      </c>
      <c r="F683" s="23">
        <v>44781</v>
      </c>
      <c r="G683" s="10">
        <v>891</v>
      </c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</row>
    <row r="684" spans="1:25" ht="12.75" customHeight="1" x14ac:dyDescent="0.2">
      <c r="A684" s="13" t="s">
        <v>907</v>
      </c>
      <c r="B684" s="6" t="s">
        <v>171</v>
      </c>
      <c r="C684" s="9">
        <v>143287173</v>
      </c>
      <c r="D684" s="14">
        <v>5540246194632</v>
      </c>
      <c r="E684" s="12" t="str">
        <f>VLOOKUP(D684,'Catégorie des articles'!$A$2:$E$163,4,FALSE)</f>
        <v>BOULANGERIE</v>
      </c>
      <c r="F684" s="23">
        <v>44784</v>
      </c>
      <c r="G684" s="10">
        <v>669</v>
      </c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</row>
    <row r="685" spans="1:25" ht="12.75" customHeight="1" x14ac:dyDescent="0.2">
      <c r="A685" s="13" t="s">
        <v>908</v>
      </c>
      <c r="B685" s="6" t="s">
        <v>171</v>
      </c>
      <c r="C685" s="9">
        <v>143287181</v>
      </c>
      <c r="D685" s="14">
        <v>5540246176294</v>
      </c>
      <c r="E685" s="12" t="str">
        <f>VLOOKUP(D685,'Catégorie des articles'!$A$2:$E$163,4,FALSE)</f>
        <v>CREMERIE</v>
      </c>
      <c r="F685" s="23">
        <v>44774</v>
      </c>
      <c r="G685" s="10">
        <v>743</v>
      </c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</row>
    <row r="686" spans="1:25" ht="12.75" customHeight="1" x14ac:dyDescent="0.2">
      <c r="A686" s="13" t="s">
        <v>909</v>
      </c>
      <c r="B686" s="6" t="s">
        <v>171</v>
      </c>
      <c r="C686" s="7">
        <v>143287181</v>
      </c>
      <c r="D686" s="12">
        <v>5540246176295</v>
      </c>
      <c r="E686" s="12" t="str">
        <f>VLOOKUP(D686,'Catégorie des articles'!$A$2:$E$163,4,FALSE)</f>
        <v>CREMERIE</v>
      </c>
      <c r="F686" s="22">
        <v>44774</v>
      </c>
      <c r="G686" s="8">
        <v>2970</v>
      </c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</row>
    <row r="687" spans="1:25" ht="12.75" customHeight="1" x14ac:dyDescent="0.2">
      <c r="A687" s="13" t="s">
        <v>910</v>
      </c>
      <c r="B687" s="6" t="s">
        <v>171</v>
      </c>
      <c r="C687" s="9">
        <v>143287181</v>
      </c>
      <c r="D687" s="14">
        <v>5540246187987</v>
      </c>
      <c r="E687" s="12" t="str">
        <f>VLOOKUP(D687,'Catégorie des articles'!$A$2:$E$163,4,FALSE)</f>
        <v>CREMERIE</v>
      </c>
      <c r="F687" s="23">
        <v>44774</v>
      </c>
      <c r="G687" s="10">
        <v>1671</v>
      </c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</row>
    <row r="688" spans="1:25" ht="12.75" customHeight="1" x14ac:dyDescent="0.2">
      <c r="A688" s="13" t="s">
        <v>911</v>
      </c>
      <c r="B688" s="6" t="s">
        <v>171</v>
      </c>
      <c r="C688" s="7">
        <v>143287181</v>
      </c>
      <c r="D688" s="12">
        <v>5540246188200</v>
      </c>
      <c r="E688" s="12" t="str">
        <f>VLOOKUP(D688,'Catégorie des articles'!$A$2:$E$163,4,FALSE)</f>
        <v>CREMERIE</v>
      </c>
      <c r="F688" s="22">
        <v>44774</v>
      </c>
      <c r="G688" s="8">
        <v>372</v>
      </c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</row>
    <row r="689" spans="1:25" ht="12.75" customHeight="1" x14ac:dyDescent="0.2">
      <c r="A689" s="13" t="s">
        <v>912</v>
      </c>
      <c r="B689" s="6" t="s">
        <v>171</v>
      </c>
      <c r="C689" s="7">
        <v>143287185</v>
      </c>
      <c r="D689" s="12">
        <v>5540246172669</v>
      </c>
      <c r="E689" s="12" t="str">
        <f>VLOOKUP(D689,'Catégorie des articles'!$A$2:$E$163,4,FALSE)</f>
        <v>CREMERIE</v>
      </c>
      <c r="F689" s="22">
        <v>44774</v>
      </c>
      <c r="G689" s="8">
        <v>279</v>
      </c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</row>
    <row r="690" spans="1:25" ht="12.75" customHeight="1" x14ac:dyDescent="0.2">
      <c r="A690" s="13" t="s">
        <v>913</v>
      </c>
      <c r="B690" s="6" t="s">
        <v>171</v>
      </c>
      <c r="C690" s="9">
        <v>143287185</v>
      </c>
      <c r="D690" s="14">
        <v>5540246172978</v>
      </c>
      <c r="E690" s="12" t="str">
        <f>VLOOKUP(D690,'Catégorie des articles'!$A$2:$E$163,4,FALSE)</f>
        <v>CREMERIE</v>
      </c>
      <c r="F690" s="23">
        <v>44774</v>
      </c>
      <c r="G690" s="10">
        <v>836</v>
      </c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</row>
    <row r="691" spans="1:25" ht="12.75" customHeight="1" x14ac:dyDescent="0.2">
      <c r="A691" s="13" t="s">
        <v>914</v>
      </c>
      <c r="B691" s="6" t="s">
        <v>171</v>
      </c>
      <c r="C691" s="7">
        <v>143287185</v>
      </c>
      <c r="D691" s="12">
        <v>5540246174174</v>
      </c>
      <c r="E691" s="12" t="str">
        <f>VLOOKUP(D691,'Catégorie des articles'!$A$2:$E$163,4,FALSE)</f>
        <v>CREMERIE</v>
      </c>
      <c r="F691" s="22">
        <v>44774</v>
      </c>
      <c r="G691" s="8">
        <v>232</v>
      </c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</row>
    <row r="692" spans="1:25" ht="12.75" customHeight="1" x14ac:dyDescent="0.2">
      <c r="A692" s="13" t="s">
        <v>915</v>
      </c>
      <c r="B692" s="6" t="s">
        <v>171</v>
      </c>
      <c r="C692" s="7">
        <v>143287208</v>
      </c>
      <c r="D692" s="12">
        <v>5540246171933</v>
      </c>
      <c r="E692" s="12" t="str">
        <f>VLOOKUP(D692,'Catégorie des articles'!$A$2:$E$163,4,FALSE)</f>
        <v>CREMERIE</v>
      </c>
      <c r="F692" s="22">
        <v>44777</v>
      </c>
      <c r="G692" s="8">
        <v>1114</v>
      </c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</row>
    <row r="693" spans="1:25" ht="12.75" customHeight="1" x14ac:dyDescent="0.2">
      <c r="A693" s="13" t="s">
        <v>916</v>
      </c>
      <c r="B693" s="6" t="s">
        <v>171</v>
      </c>
      <c r="C693" s="9">
        <v>143287208</v>
      </c>
      <c r="D693" s="14">
        <v>5540246176294</v>
      </c>
      <c r="E693" s="12" t="str">
        <f>VLOOKUP(D693,'Catégorie des articles'!$A$2:$E$163,4,FALSE)</f>
        <v>CREMERIE</v>
      </c>
      <c r="F693" s="23">
        <v>44777</v>
      </c>
      <c r="G693" s="10">
        <v>1485</v>
      </c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</row>
    <row r="694" spans="1:25" ht="12.75" customHeight="1" x14ac:dyDescent="0.2">
      <c r="A694" s="13" t="s">
        <v>917</v>
      </c>
      <c r="B694" s="6" t="s">
        <v>171</v>
      </c>
      <c r="C694" s="7">
        <v>143287208</v>
      </c>
      <c r="D694" s="12">
        <v>5540246176295</v>
      </c>
      <c r="E694" s="12" t="str">
        <f>VLOOKUP(D694,'Catégorie des articles'!$A$2:$E$163,4,FALSE)</f>
        <v>CREMERIE</v>
      </c>
      <c r="F694" s="22">
        <v>44777</v>
      </c>
      <c r="G694" s="8">
        <v>3564</v>
      </c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</row>
    <row r="695" spans="1:25" ht="12.75" customHeight="1" x14ac:dyDescent="0.2">
      <c r="A695" s="13" t="s">
        <v>918</v>
      </c>
      <c r="B695" s="6" t="s">
        <v>171</v>
      </c>
      <c r="C695" s="7">
        <v>143287208</v>
      </c>
      <c r="D695" s="12">
        <v>5540246187987</v>
      </c>
      <c r="E695" s="12" t="str">
        <f>VLOOKUP(D695,'Catégorie des articles'!$A$2:$E$163,4,FALSE)</f>
        <v>CREMERIE</v>
      </c>
      <c r="F695" s="22">
        <v>44777</v>
      </c>
      <c r="G695" s="8">
        <v>3898</v>
      </c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</row>
    <row r="696" spans="1:25" ht="12.75" customHeight="1" x14ac:dyDescent="0.2">
      <c r="A696" s="13" t="s">
        <v>919</v>
      </c>
      <c r="B696" s="6" t="s">
        <v>171</v>
      </c>
      <c r="C696" s="9">
        <v>143287208</v>
      </c>
      <c r="D696" s="14">
        <v>5540246188200</v>
      </c>
      <c r="E696" s="12" t="str">
        <f>VLOOKUP(D696,'Catégorie des articles'!$A$2:$E$163,4,FALSE)</f>
        <v>CREMERIE</v>
      </c>
      <c r="F696" s="23">
        <v>44777</v>
      </c>
      <c r="G696" s="10">
        <v>743</v>
      </c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</row>
    <row r="697" spans="1:25" ht="12.75" customHeight="1" x14ac:dyDescent="0.2">
      <c r="A697" s="13" t="s">
        <v>920</v>
      </c>
      <c r="B697" s="6" t="s">
        <v>171</v>
      </c>
      <c r="C697" s="9">
        <v>143287212</v>
      </c>
      <c r="D697" s="14">
        <v>5540246171933</v>
      </c>
      <c r="E697" s="12" t="str">
        <f>VLOOKUP(D697,'Catégorie des articles'!$A$2:$E$163,4,FALSE)</f>
        <v>CREMERIE</v>
      </c>
      <c r="F697" s="23">
        <v>44774</v>
      </c>
      <c r="G697" s="10">
        <v>557</v>
      </c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</row>
    <row r="698" spans="1:25" ht="12.75" customHeight="1" x14ac:dyDescent="0.2">
      <c r="A698" s="13" t="s">
        <v>921</v>
      </c>
      <c r="B698" s="6" t="s">
        <v>171</v>
      </c>
      <c r="C698" s="7">
        <v>143287212</v>
      </c>
      <c r="D698" s="12">
        <v>5540246176294</v>
      </c>
      <c r="E698" s="12" t="str">
        <f>VLOOKUP(D698,'Catégorie des articles'!$A$2:$E$163,4,FALSE)</f>
        <v>CREMERIE</v>
      </c>
      <c r="F698" s="22">
        <v>44774</v>
      </c>
      <c r="G698" s="8">
        <v>743</v>
      </c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</row>
    <row r="699" spans="1:25" ht="12.75" customHeight="1" x14ac:dyDescent="0.2">
      <c r="A699" s="13" t="s">
        <v>922</v>
      </c>
      <c r="B699" s="6" t="s">
        <v>171</v>
      </c>
      <c r="C699" s="9">
        <v>143287212</v>
      </c>
      <c r="D699" s="14">
        <v>5540246176295</v>
      </c>
      <c r="E699" s="12" t="str">
        <f>VLOOKUP(D699,'Catégorie des articles'!$A$2:$E$163,4,FALSE)</f>
        <v>CREMERIE</v>
      </c>
      <c r="F699" s="23">
        <v>44774</v>
      </c>
      <c r="G699" s="10">
        <v>2228</v>
      </c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</row>
    <row r="700" spans="1:25" ht="12.75" customHeight="1" x14ac:dyDescent="0.2">
      <c r="A700" s="13" t="s">
        <v>923</v>
      </c>
      <c r="B700" s="6" t="s">
        <v>171</v>
      </c>
      <c r="C700" s="7">
        <v>143287212</v>
      </c>
      <c r="D700" s="12">
        <v>5540246187987</v>
      </c>
      <c r="E700" s="12" t="str">
        <f>VLOOKUP(D700,'Catégorie des articles'!$A$2:$E$163,4,FALSE)</f>
        <v>CREMERIE</v>
      </c>
      <c r="F700" s="22">
        <v>44774</v>
      </c>
      <c r="G700" s="8">
        <v>2228</v>
      </c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</row>
    <row r="701" spans="1:25" ht="12.75" customHeight="1" x14ac:dyDescent="0.2">
      <c r="A701" s="13" t="s">
        <v>924</v>
      </c>
      <c r="B701" s="6" t="s">
        <v>171</v>
      </c>
      <c r="C701" s="9">
        <v>143287212</v>
      </c>
      <c r="D701" s="14">
        <v>5540246188200</v>
      </c>
      <c r="E701" s="12" t="str">
        <f>VLOOKUP(D701,'Catégorie des articles'!$A$2:$E$163,4,FALSE)</f>
        <v>CREMERIE</v>
      </c>
      <c r="F701" s="23">
        <v>44774</v>
      </c>
      <c r="G701" s="10">
        <v>186</v>
      </c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</row>
    <row r="702" spans="1:25" ht="12.75" customHeight="1" x14ac:dyDescent="0.2">
      <c r="A702" s="13" t="s">
        <v>925</v>
      </c>
      <c r="B702" s="6" t="s">
        <v>171</v>
      </c>
      <c r="C702" s="9">
        <v>143287213</v>
      </c>
      <c r="D702" s="14">
        <v>5540246176699</v>
      </c>
      <c r="E702" s="12" t="str">
        <f>VLOOKUP(D702,'Catégorie des articles'!$A$2:$E$163,4,FALSE)</f>
        <v>CREMERIE</v>
      </c>
      <c r="F702" s="23">
        <v>44774</v>
      </c>
      <c r="G702" s="10">
        <v>1253</v>
      </c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</row>
    <row r="703" spans="1:25" ht="12.75" customHeight="1" x14ac:dyDescent="0.2">
      <c r="A703" s="13" t="s">
        <v>926</v>
      </c>
      <c r="B703" s="6" t="s">
        <v>171</v>
      </c>
      <c r="C703" s="7">
        <v>143287214</v>
      </c>
      <c r="D703" s="12">
        <v>5540246172978</v>
      </c>
      <c r="E703" s="12" t="str">
        <f>VLOOKUP(D703,'Catégorie des articles'!$A$2:$E$163,4,FALSE)</f>
        <v>CREMERIE</v>
      </c>
      <c r="F703" s="22">
        <v>44777</v>
      </c>
      <c r="G703" s="8">
        <v>836</v>
      </c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</row>
    <row r="704" spans="1:25" ht="12.75" customHeight="1" x14ac:dyDescent="0.2">
      <c r="A704" s="13" t="s">
        <v>927</v>
      </c>
      <c r="B704" s="6" t="s">
        <v>171</v>
      </c>
      <c r="C704" s="9">
        <v>143287214</v>
      </c>
      <c r="D704" s="14">
        <v>5540246174174</v>
      </c>
      <c r="E704" s="12" t="str">
        <f>VLOOKUP(D704,'Catégorie des articles'!$A$2:$E$163,4,FALSE)</f>
        <v>CREMERIE</v>
      </c>
      <c r="F704" s="23">
        <v>44777</v>
      </c>
      <c r="G704" s="10">
        <v>232</v>
      </c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</row>
    <row r="705" spans="1:25" ht="12.75" customHeight="1" x14ac:dyDescent="0.2">
      <c r="A705" s="13" t="s">
        <v>928</v>
      </c>
      <c r="B705" s="6" t="s">
        <v>171</v>
      </c>
      <c r="C705" s="9">
        <v>143287214</v>
      </c>
      <c r="D705" s="14">
        <v>5540246176699</v>
      </c>
      <c r="E705" s="12" t="str">
        <f>VLOOKUP(D705,'Catégorie des articles'!$A$2:$E$163,4,FALSE)</f>
        <v>CREMERIE</v>
      </c>
      <c r="F705" s="23">
        <v>44777</v>
      </c>
      <c r="G705" s="10">
        <v>2088</v>
      </c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</row>
    <row r="706" spans="1:25" ht="12.75" customHeight="1" x14ac:dyDescent="0.2">
      <c r="A706" s="13" t="s">
        <v>929</v>
      </c>
      <c r="B706" s="6" t="s">
        <v>171</v>
      </c>
      <c r="C706" s="7">
        <v>143287219</v>
      </c>
      <c r="D706" s="12">
        <v>5540246174095</v>
      </c>
      <c r="E706" s="12" t="str">
        <f>VLOOKUP(D706,'Catégorie des articles'!$A$2:$E$163,4,FALSE)</f>
        <v>CREMERIE</v>
      </c>
      <c r="F706" s="22">
        <v>44778</v>
      </c>
      <c r="G706" s="8">
        <v>70</v>
      </c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</row>
    <row r="707" spans="1:25" ht="12.75" customHeight="1" x14ac:dyDescent="0.2">
      <c r="A707" s="13" t="s">
        <v>930</v>
      </c>
      <c r="B707" s="6" t="s">
        <v>171</v>
      </c>
      <c r="C707" s="7">
        <v>143287220</v>
      </c>
      <c r="D707" s="12">
        <v>5540246181061</v>
      </c>
      <c r="E707" s="12" t="str">
        <f>VLOOKUP(D707,'Catégorie des articles'!$A$2:$E$163,4,FALSE)</f>
        <v>VOLAILLE</v>
      </c>
      <c r="F707" s="22">
        <v>44779</v>
      </c>
      <c r="G707" s="8">
        <v>3871</v>
      </c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</row>
    <row r="708" spans="1:25" ht="12.75" customHeight="1" x14ac:dyDescent="0.2">
      <c r="A708" s="13" t="s">
        <v>931</v>
      </c>
      <c r="B708" s="6" t="s">
        <v>171</v>
      </c>
      <c r="C708" s="9">
        <v>143287220</v>
      </c>
      <c r="D708" s="14">
        <v>5540246183547</v>
      </c>
      <c r="E708" s="12" t="str">
        <f>VLOOKUP(D708,'Catégorie des articles'!$A$2:$E$163,4,FALSE)</f>
        <v>VOLAILLE</v>
      </c>
      <c r="F708" s="23">
        <v>44779</v>
      </c>
      <c r="G708" s="10">
        <v>2228</v>
      </c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</row>
    <row r="709" spans="1:25" ht="12.75" customHeight="1" x14ac:dyDescent="0.2">
      <c r="A709" s="13" t="s">
        <v>932</v>
      </c>
      <c r="B709" s="6" t="s">
        <v>171</v>
      </c>
      <c r="C709" s="7">
        <v>143287220</v>
      </c>
      <c r="D709" s="12">
        <v>5540246185278</v>
      </c>
      <c r="E709" s="12" t="str">
        <f>VLOOKUP(D709,'Catégorie des articles'!$A$2:$E$163,4,FALSE)</f>
        <v>VOLAILLE</v>
      </c>
      <c r="F709" s="22">
        <v>44779</v>
      </c>
      <c r="G709" s="8">
        <v>1120</v>
      </c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</row>
    <row r="710" spans="1:25" ht="12.75" customHeight="1" x14ac:dyDescent="0.2">
      <c r="A710" s="13" t="s">
        <v>933</v>
      </c>
      <c r="B710" s="6" t="s">
        <v>171</v>
      </c>
      <c r="C710" s="7">
        <v>143287222</v>
      </c>
      <c r="D710" s="12">
        <v>5540246183558</v>
      </c>
      <c r="E710" s="12" t="str">
        <f>VLOOKUP(D710,'Catégorie des articles'!$A$2:$E$163,4,FALSE)</f>
        <v>MIX LEGUMES</v>
      </c>
      <c r="F710" s="22">
        <v>44785</v>
      </c>
      <c r="G710" s="8">
        <v>2599</v>
      </c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</row>
    <row r="711" spans="1:25" ht="12.75" customHeight="1" x14ac:dyDescent="0.2">
      <c r="A711" s="13" t="s">
        <v>934</v>
      </c>
      <c r="B711" s="6" t="s">
        <v>171</v>
      </c>
      <c r="C711" s="9">
        <v>143287222</v>
      </c>
      <c r="D711" s="14">
        <v>5540246183560</v>
      </c>
      <c r="E711" s="12" t="str">
        <f>VLOOKUP(D711,'Catégorie des articles'!$A$2:$E$163,4,FALSE)</f>
        <v>MIX LEGUMES</v>
      </c>
      <c r="F711" s="23">
        <v>44785</v>
      </c>
      <c r="G711" s="10">
        <v>223</v>
      </c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</row>
    <row r="712" spans="1:25" ht="12.75" customHeight="1" x14ac:dyDescent="0.2">
      <c r="A712" s="13" t="s">
        <v>935</v>
      </c>
      <c r="B712" s="6" t="s">
        <v>171</v>
      </c>
      <c r="C712" s="7">
        <v>143287222</v>
      </c>
      <c r="D712" s="12">
        <v>5540246192209</v>
      </c>
      <c r="E712" s="12" t="str">
        <f>VLOOKUP(D712,'Catégorie des articles'!$A$2:$E$163,4,FALSE)</f>
        <v>MIX LEGUMES</v>
      </c>
      <c r="F712" s="22">
        <v>44785</v>
      </c>
      <c r="G712" s="8">
        <v>1114</v>
      </c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</row>
    <row r="713" spans="1:25" ht="12.75" customHeight="1" x14ac:dyDescent="0.2">
      <c r="A713" s="13" t="s">
        <v>936</v>
      </c>
      <c r="B713" s="6" t="s">
        <v>171</v>
      </c>
      <c r="C713" s="9">
        <v>143287222</v>
      </c>
      <c r="D713" s="14">
        <v>5540246192462</v>
      </c>
      <c r="E713" s="12" t="str">
        <f>VLOOKUP(D713,'Catégorie des articles'!$A$2:$E$163,4,FALSE)</f>
        <v>MIX LEGUMES</v>
      </c>
      <c r="F713" s="23">
        <v>44785</v>
      </c>
      <c r="G713" s="10">
        <v>1114</v>
      </c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</row>
    <row r="714" spans="1:25" ht="12.75" customHeight="1" x14ac:dyDescent="0.2">
      <c r="A714" s="13" t="s">
        <v>937</v>
      </c>
      <c r="B714" s="6" t="s">
        <v>171</v>
      </c>
      <c r="C714" s="7">
        <v>143287223</v>
      </c>
      <c r="D714" s="12">
        <v>5540246192264</v>
      </c>
      <c r="E714" s="12" t="str">
        <f>VLOOKUP(D714,'Catégorie des articles'!$A$2:$E$163,4,FALSE)</f>
        <v>CREMERIE</v>
      </c>
      <c r="F714" s="22">
        <v>44801</v>
      </c>
      <c r="G714" s="8">
        <v>1485</v>
      </c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</row>
    <row r="715" spans="1:25" ht="12.75" customHeight="1" x14ac:dyDescent="0.2">
      <c r="A715" s="13" t="s">
        <v>938</v>
      </c>
      <c r="B715" s="6" t="s">
        <v>171</v>
      </c>
      <c r="C715" s="9">
        <v>143287223</v>
      </c>
      <c r="D715" s="14">
        <v>5540246192265</v>
      </c>
      <c r="E715" s="12" t="str">
        <f>VLOOKUP(D715,'Catégorie des articles'!$A$2:$E$163,4,FALSE)</f>
        <v>CREMERIE</v>
      </c>
      <c r="F715" s="23">
        <v>44801</v>
      </c>
      <c r="G715" s="10">
        <v>297</v>
      </c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</row>
    <row r="716" spans="1:25" ht="12.75" customHeight="1" x14ac:dyDescent="0.2">
      <c r="A716" s="13" t="s">
        <v>939</v>
      </c>
      <c r="B716" s="6" t="s">
        <v>171</v>
      </c>
      <c r="C716" s="9">
        <v>143287228</v>
      </c>
      <c r="D716" s="14">
        <v>5540246188583</v>
      </c>
      <c r="E716" s="12" t="str">
        <f>VLOOKUP(D716,'Catégorie des articles'!$A$2:$E$163,4,FALSE)</f>
        <v>BOULANGERIE</v>
      </c>
      <c r="F716" s="23">
        <v>44777</v>
      </c>
      <c r="G716" s="10">
        <v>2228</v>
      </c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</row>
    <row r="717" spans="1:25" ht="12.75" customHeight="1" x14ac:dyDescent="0.2">
      <c r="A717" s="13" t="s">
        <v>940</v>
      </c>
      <c r="B717" s="6" t="s">
        <v>171</v>
      </c>
      <c r="C717" s="7">
        <v>143287229</v>
      </c>
      <c r="D717" s="12">
        <v>5540246170256</v>
      </c>
      <c r="E717" s="12" t="str">
        <f>VLOOKUP(D717,'Catégorie des articles'!$A$2:$E$163,4,FALSE)</f>
        <v>BOULANGERIE</v>
      </c>
      <c r="F717" s="22">
        <v>44780</v>
      </c>
      <c r="G717" s="8">
        <v>3880</v>
      </c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</row>
    <row r="718" spans="1:25" ht="12.75" customHeight="1" x14ac:dyDescent="0.2">
      <c r="A718" s="13" t="s">
        <v>941</v>
      </c>
      <c r="B718" s="6" t="s">
        <v>171</v>
      </c>
      <c r="C718" s="9">
        <v>143287248</v>
      </c>
      <c r="D718" s="14">
        <v>5540246172978</v>
      </c>
      <c r="E718" s="12" t="str">
        <f>VLOOKUP(D718,'Catégorie des articles'!$A$2:$E$163,4,FALSE)</f>
        <v>CREMERIE</v>
      </c>
      <c r="F718" s="23">
        <v>44778</v>
      </c>
      <c r="G718" s="10">
        <v>836</v>
      </c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</row>
    <row r="719" spans="1:25" ht="12.75" customHeight="1" x14ac:dyDescent="0.2">
      <c r="A719" s="13" t="s">
        <v>942</v>
      </c>
      <c r="B719" s="6" t="s">
        <v>171</v>
      </c>
      <c r="C719" s="9">
        <v>143287248</v>
      </c>
      <c r="D719" s="14">
        <v>5540246176699</v>
      </c>
      <c r="E719" s="12" t="str">
        <f>VLOOKUP(D719,'Catégorie des articles'!$A$2:$E$163,4,FALSE)</f>
        <v>CREMERIE</v>
      </c>
      <c r="F719" s="23">
        <v>44778</v>
      </c>
      <c r="G719" s="10">
        <v>2088</v>
      </c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</row>
    <row r="720" spans="1:25" ht="12.75" customHeight="1" x14ac:dyDescent="0.2">
      <c r="A720" s="13" t="s">
        <v>943</v>
      </c>
      <c r="B720" s="6" t="s">
        <v>171</v>
      </c>
      <c r="C720" s="7">
        <v>143287249</v>
      </c>
      <c r="D720" s="12">
        <v>5540246185429</v>
      </c>
      <c r="E720" s="12" t="str">
        <f>VLOOKUP(D720,'Catégorie des articles'!$A$2:$E$163,4,FALSE)</f>
        <v>CREMERIE</v>
      </c>
      <c r="F720" s="22">
        <v>44780</v>
      </c>
      <c r="G720" s="8">
        <v>195</v>
      </c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</row>
    <row r="721" spans="1:25" ht="12.75" customHeight="1" x14ac:dyDescent="0.2">
      <c r="A721" s="13" t="s">
        <v>944</v>
      </c>
      <c r="B721" s="6" t="s">
        <v>171</v>
      </c>
      <c r="C721" s="9">
        <v>143287252</v>
      </c>
      <c r="D721" s="14">
        <v>5540246194330</v>
      </c>
      <c r="E721" s="12" t="str">
        <f>VLOOKUP(D721,'Catégorie des articles'!$A$2:$E$163,4,FALSE)</f>
        <v>MIX LEGUMES</v>
      </c>
      <c r="F721" s="23">
        <v>44781</v>
      </c>
      <c r="G721" s="10">
        <v>9169</v>
      </c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</row>
    <row r="722" spans="1:25" ht="12.75" customHeight="1" x14ac:dyDescent="0.2">
      <c r="A722" s="13" t="s">
        <v>945</v>
      </c>
      <c r="B722" s="6" t="s">
        <v>171</v>
      </c>
      <c r="C722" s="9">
        <v>143287255</v>
      </c>
      <c r="D722" s="14">
        <v>5540246171759</v>
      </c>
      <c r="E722" s="12" t="str">
        <f>VLOOKUP(D722,'Catégorie des articles'!$A$2:$E$163,4,FALSE)</f>
        <v>MIX LEGUMES</v>
      </c>
      <c r="F722" s="23">
        <v>44779</v>
      </c>
      <c r="G722" s="10">
        <v>5012</v>
      </c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</row>
    <row r="723" spans="1:25" ht="12.75" customHeight="1" x14ac:dyDescent="0.2">
      <c r="A723" s="13" t="s">
        <v>946</v>
      </c>
      <c r="B723" s="6" t="s">
        <v>171</v>
      </c>
      <c r="C723" s="7">
        <v>143287255</v>
      </c>
      <c r="D723" s="12">
        <v>5540246177133</v>
      </c>
      <c r="E723" s="12" t="str">
        <f>VLOOKUP(D723,'Catégorie des articles'!$A$2:$E$163,4,FALSE)</f>
        <v>MIX LEGUMES</v>
      </c>
      <c r="F723" s="22">
        <v>44779</v>
      </c>
      <c r="G723" s="8">
        <v>4455</v>
      </c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</row>
    <row r="724" spans="1:25" ht="12.75" customHeight="1" x14ac:dyDescent="0.2">
      <c r="A724" s="13" t="s">
        <v>947</v>
      </c>
      <c r="B724" s="6" t="s">
        <v>171</v>
      </c>
      <c r="C724" s="9">
        <v>143287255</v>
      </c>
      <c r="D724" s="14">
        <v>5540246192148</v>
      </c>
      <c r="E724" s="12" t="str">
        <f>VLOOKUP(D724,'Catégorie des articles'!$A$2:$E$163,4,FALSE)</f>
        <v>MIX LEGUMES</v>
      </c>
      <c r="F724" s="23">
        <v>44779</v>
      </c>
      <c r="G724" s="10">
        <v>16704</v>
      </c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</row>
    <row r="725" spans="1:25" ht="12.75" customHeight="1" x14ac:dyDescent="0.2">
      <c r="A725" s="13" t="s">
        <v>948</v>
      </c>
      <c r="B725" s="6" t="s">
        <v>171</v>
      </c>
      <c r="C725" s="7">
        <v>143287262</v>
      </c>
      <c r="D725" s="12">
        <v>5540246176294</v>
      </c>
      <c r="E725" s="12" t="str">
        <f>VLOOKUP(D725,'Catégorie des articles'!$A$2:$E$163,4,FALSE)</f>
        <v>CREMERIE</v>
      </c>
      <c r="F725" s="22">
        <v>44779</v>
      </c>
      <c r="G725" s="8">
        <v>743</v>
      </c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</row>
    <row r="726" spans="1:25" ht="12.75" customHeight="1" x14ac:dyDescent="0.2">
      <c r="A726" s="13" t="s">
        <v>949</v>
      </c>
      <c r="B726" s="6" t="s">
        <v>171</v>
      </c>
      <c r="C726" s="7">
        <v>143297271</v>
      </c>
      <c r="D726" s="12">
        <v>5540246176295</v>
      </c>
      <c r="E726" s="12" t="str">
        <f>VLOOKUP(D726,'Catégorie des articles'!$A$2:$E$163,4,FALSE)</f>
        <v>CREMERIE</v>
      </c>
      <c r="F726" s="22">
        <v>44779</v>
      </c>
      <c r="G726" s="8">
        <v>4455</v>
      </c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</row>
    <row r="727" spans="1:25" ht="12.75" customHeight="1" x14ac:dyDescent="0.2">
      <c r="A727" s="13" t="s">
        <v>950</v>
      </c>
      <c r="B727" s="6" t="s">
        <v>171</v>
      </c>
      <c r="C727" s="7">
        <v>143297271</v>
      </c>
      <c r="D727" s="12">
        <v>5540246188200</v>
      </c>
      <c r="E727" s="12" t="str">
        <f>VLOOKUP(D727,'Catégorie des articles'!$A$2:$E$163,4,FALSE)</f>
        <v>CREMERIE</v>
      </c>
      <c r="F727" s="22">
        <v>44779</v>
      </c>
      <c r="G727" s="8">
        <v>743</v>
      </c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</row>
    <row r="728" spans="1:25" ht="12.75" customHeight="1" x14ac:dyDescent="0.2">
      <c r="A728" s="13" t="s">
        <v>951</v>
      </c>
      <c r="B728" s="6" t="s">
        <v>171</v>
      </c>
      <c r="C728" s="7">
        <v>143297272</v>
      </c>
      <c r="D728" s="12">
        <v>5540246174174</v>
      </c>
      <c r="E728" s="12" t="str">
        <f>VLOOKUP(D728,'Catégorie des articles'!$A$2:$E$163,4,FALSE)</f>
        <v>CREMERIE</v>
      </c>
      <c r="F728" s="22">
        <v>44779</v>
      </c>
      <c r="G728" s="8">
        <v>232</v>
      </c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</row>
    <row r="729" spans="1:25" ht="12.75" customHeight="1" x14ac:dyDescent="0.2">
      <c r="A729" s="13" t="s">
        <v>952</v>
      </c>
      <c r="B729" s="6" t="s">
        <v>171</v>
      </c>
      <c r="C729" s="7">
        <v>143297272</v>
      </c>
      <c r="D729" s="12">
        <v>5540246176699</v>
      </c>
      <c r="E729" s="12" t="str">
        <f>VLOOKUP(D729,'Catégorie des articles'!$A$2:$E$163,4,FALSE)</f>
        <v>CREMERIE</v>
      </c>
      <c r="F729" s="22">
        <v>44779</v>
      </c>
      <c r="G729" s="8">
        <v>2088</v>
      </c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</row>
    <row r="730" spans="1:25" ht="12.75" customHeight="1" x14ac:dyDescent="0.2">
      <c r="A730" s="13" t="s">
        <v>953</v>
      </c>
      <c r="B730" s="6" t="s">
        <v>171</v>
      </c>
      <c r="C730" s="9">
        <v>143297272</v>
      </c>
      <c r="D730" s="14">
        <v>5540246192102</v>
      </c>
      <c r="E730" s="12" t="str">
        <f>VLOOKUP(D730,'Catégorie des articles'!$A$2:$E$163,4,FALSE)</f>
        <v>CREMERIE</v>
      </c>
      <c r="F730" s="23">
        <v>44779</v>
      </c>
      <c r="G730" s="10">
        <v>2005</v>
      </c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</row>
    <row r="731" spans="1:25" ht="12.75" customHeight="1" x14ac:dyDescent="0.2">
      <c r="A731" s="13" t="s">
        <v>954</v>
      </c>
      <c r="B731" s="6" t="s">
        <v>171</v>
      </c>
      <c r="C731" s="7">
        <v>143297273</v>
      </c>
      <c r="D731" s="12">
        <v>5540246174095</v>
      </c>
      <c r="E731" s="12" t="str">
        <f>VLOOKUP(D731,'Catégorie des articles'!$A$2:$E$163,4,FALSE)</f>
        <v>CREMERIE</v>
      </c>
      <c r="F731" s="22">
        <v>44784</v>
      </c>
      <c r="G731" s="8">
        <v>70</v>
      </c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</row>
    <row r="732" spans="1:25" ht="12.75" customHeight="1" x14ac:dyDescent="0.2">
      <c r="A732" s="13" t="s">
        <v>955</v>
      </c>
      <c r="B732" s="6" t="s">
        <v>171</v>
      </c>
      <c r="C732" s="9">
        <v>143297273</v>
      </c>
      <c r="D732" s="14">
        <v>5540246175047</v>
      </c>
      <c r="E732" s="12" t="str">
        <f>VLOOKUP(D732,'Catégorie des articles'!$A$2:$E$163,4,FALSE)</f>
        <v>CREMERIE</v>
      </c>
      <c r="F732" s="23">
        <v>44784</v>
      </c>
      <c r="G732" s="10">
        <v>279</v>
      </c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</row>
    <row r="733" spans="1:25" ht="12.75" customHeight="1" x14ac:dyDescent="0.2">
      <c r="A733" s="13" t="s">
        <v>956</v>
      </c>
      <c r="B733" s="6" t="s">
        <v>171</v>
      </c>
      <c r="C733" s="7">
        <v>143297273</v>
      </c>
      <c r="D733" s="12">
        <v>5540246175049</v>
      </c>
      <c r="E733" s="12" t="str">
        <f>VLOOKUP(D733,'Catégorie des articles'!$A$2:$E$163,4,FALSE)</f>
        <v>CREMERIE</v>
      </c>
      <c r="F733" s="22">
        <v>44784</v>
      </c>
      <c r="G733" s="8">
        <v>557</v>
      </c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</row>
    <row r="734" spans="1:25" ht="12.75" customHeight="1" x14ac:dyDescent="0.2">
      <c r="A734" s="13" t="s">
        <v>957</v>
      </c>
      <c r="B734" s="6" t="s">
        <v>171</v>
      </c>
      <c r="C734" s="9">
        <v>143297273</v>
      </c>
      <c r="D734" s="14">
        <v>5540246175050</v>
      </c>
      <c r="E734" s="12" t="str">
        <f>VLOOKUP(D734,'Catégorie des articles'!$A$2:$E$163,4,FALSE)</f>
        <v>CREMERIE</v>
      </c>
      <c r="F734" s="23">
        <v>44784</v>
      </c>
      <c r="G734" s="10">
        <v>557</v>
      </c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</row>
    <row r="735" spans="1:25" ht="12.75" customHeight="1" x14ac:dyDescent="0.2">
      <c r="A735" s="13" t="s">
        <v>958</v>
      </c>
      <c r="B735" s="6" t="s">
        <v>171</v>
      </c>
      <c r="C735" s="7">
        <v>143297273</v>
      </c>
      <c r="D735" s="12">
        <v>5540246190743</v>
      </c>
      <c r="E735" s="12" t="str">
        <f>VLOOKUP(D735,'Catégorie des articles'!$A$2:$E$163,4,FALSE)</f>
        <v>CREMERIE</v>
      </c>
      <c r="F735" s="22">
        <v>44784</v>
      </c>
      <c r="G735" s="8">
        <v>279</v>
      </c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</row>
    <row r="736" spans="1:25" ht="12.75" customHeight="1" x14ac:dyDescent="0.2">
      <c r="A736" s="13" t="s">
        <v>959</v>
      </c>
      <c r="B736" s="6" t="s">
        <v>171</v>
      </c>
      <c r="C736" s="7">
        <v>143297289</v>
      </c>
      <c r="D736" s="12">
        <v>5540246176294</v>
      </c>
      <c r="E736" s="12" t="str">
        <f>VLOOKUP(D736,'Catégorie des articles'!$A$2:$E$163,4,FALSE)</f>
        <v>CREMERIE</v>
      </c>
      <c r="F736" s="22">
        <v>44780</v>
      </c>
      <c r="G736" s="8">
        <v>1411</v>
      </c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</row>
    <row r="737" spans="1:25" ht="12.75" customHeight="1" x14ac:dyDescent="0.2">
      <c r="A737" s="13" t="s">
        <v>960</v>
      </c>
      <c r="B737" s="6" t="s">
        <v>171</v>
      </c>
      <c r="C737" s="9">
        <v>143297289</v>
      </c>
      <c r="D737" s="14">
        <v>5540246176295</v>
      </c>
      <c r="E737" s="12" t="str">
        <f>VLOOKUP(D737,'Catégorie des articles'!$A$2:$E$163,4,FALSE)</f>
        <v>CREMERIE</v>
      </c>
      <c r="F737" s="23">
        <v>44780</v>
      </c>
      <c r="G737" s="10">
        <v>7424</v>
      </c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</row>
    <row r="738" spans="1:25" ht="12.75" customHeight="1" x14ac:dyDescent="0.2">
      <c r="A738" s="13" t="s">
        <v>961</v>
      </c>
      <c r="B738" s="6" t="s">
        <v>171</v>
      </c>
      <c r="C738" s="9">
        <v>143297289</v>
      </c>
      <c r="D738" s="14">
        <v>5540246187987</v>
      </c>
      <c r="E738" s="12" t="str">
        <f>VLOOKUP(D738,'Catégorie des articles'!$A$2:$E$163,4,FALSE)</f>
        <v>CREMERIE</v>
      </c>
      <c r="F738" s="23">
        <v>44780</v>
      </c>
      <c r="G738" s="10">
        <v>2228</v>
      </c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</row>
    <row r="739" spans="1:25" ht="12.75" customHeight="1" x14ac:dyDescent="0.2">
      <c r="A739" s="13" t="s">
        <v>962</v>
      </c>
      <c r="B739" s="6" t="s">
        <v>171</v>
      </c>
      <c r="C739" s="7">
        <v>143297289</v>
      </c>
      <c r="D739" s="12">
        <v>5540246188200</v>
      </c>
      <c r="E739" s="12" t="str">
        <f>VLOOKUP(D739,'Catégorie des articles'!$A$2:$E$163,4,FALSE)</f>
        <v>CREMERIE</v>
      </c>
      <c r="F739" s="22">
        <v>44780</v>
      </c>
      <c r="G739" s="8">
        <v>1485</v>
      </c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</row>
    <row r="740" spans="1:25" ht="12.75" customHeight="1" x14ac:dyDescent="0.2">
      <c r="A740" s="13" t="s">
        <v>963</v>
      </c>
      <c r="B740" s="6" t="s">
        <v>171</v>
      </c>
      <c r="C740" s="7">
        <v>143297291</v>
      </c>
      <c r="D740" s="12">
        <v>5540246172539</v>
      </c>
      <c r="E740" s="12" t="str">
        <f>VLOOKUP(D740,'Catégorie des articles'!$A$2:$E$163,4,FALSE)</f>
        <v>CREMERIE</v>
      </c>
      <c r="F740" s="22">
        <v>44780</v>
      </c>
      <c r="G740" s="8">
        <v>35</v>
      </c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</row>
    <row r="741" spans="1:25" ht="12.75" customHeight="1" x14ac:dyDescent="0.2">
      <c r="A741" s="13" t="s">
        <v>964</v>
      </c>
      <c r="B741" s="6" t="s">
        <v>171</v>
      </c>
      <c r="C741" s="9">
        <v>143297291</v>
      </c>
      <c r="D741" s="14">
        <v>5540246174174</v>
      </c>
      <c r="E741" s="12" t="str">
        <f>VLOOKUP(D741,'Catégorie des articles'!$A$2:$E$163,4,FALSE)</f>
        <v>CREMERIE</v>
      </c>
      <c r="F741" s="23">
        <v>44780</v>
      </c>
      <c r="G741" s="10">
        <v>464</v>
      </c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</row>
    <row r="742" spans="1:25" ht="12.75" customHeight="1" x14ac:dyDescent="0.2">
      <c r="A742" s="13" t="s">
        <v>965</v>
      </c>
      <c r="B742" s="6" t="s">
        <v>171</v>
      </c>
      <c r="C742" s="9">
        <v>143297291</v>
      </c>
      <c r="D742" s="14">
        <v>5540246176699</v>
      </c>
      <c r="E742" s="12" t="str">
        <f>VLOOKUP(D742,'Catégorie des articles'!$A$2:$E$163,4,FALSE)</f>
        <v>CREMERIE</v>
      </c>
      <c r="F742" s="23">
        <v>44780</v>
      </c>
      <c r="G742" s="10">
        <v>3132</v>
      </c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</row>
    <row r="743" spans="1:25" ht="12.75" customHeight="1" x14ac:dyDescent="0.2">
      <c r="A743" s="13" t="s">
        <v>966</v>
      </c>
      <c r="B743" s="6" t="s">
        <v>171</v>
      </c>
      <c r="C743" s="7">
        <v>143297303</v>
      </c>
      <c r="D743" s="12">
        <v>5540246183130</v>
      </c>
      <c r="E743" s="12" t="str">
        <f>VLOOKUP(D743,'Catégorie des articles'!$A$2:$E$163,4,FALSE)</f>
        <v>MIX LEGUMES</v>
      </c>
      <c r="F743" s="22">
        <v>44785</v>
      </c>
      <c r="G743" s="8">
        <v>1128</v>
      </c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</row>
    <row r="744" spans="1:25" ht="12.75" customHeight="1" x14ac:dyDescent="0.2">
      <c r="A744" s="13" t="s">
        <v>967</v>
      </c>
      <c r="B744" s="6" t="s">
        <v>171</v>
      </c>
      <c r="C744" s="9">
        <v>143297303</v>
      </c>
      <c r="D744" s="14">
        <v>5540246183552</v>
      </c>
      <c r="E744" s="12" t="str">
        <f>VLOOKUP(D744,'Catégorie des articles'!$A$2:$E$163,4,FALSE)</f>
        <v>MIX LEGUMES</v>
      </c>
      <c r="F744" s="23">
        <v>44785</v>
      </c>
      <c r="G744" s="10">
        <v>2172</v>
      </c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</row>
    <row r="745" spans="1:25" ht="12.75" customHeight="1" x14ac:dyDescent="0.2">
      <c r="A745" s="13" t="s">
        <v>968</v>
      </c>
      <c r="B745" s="6" t="s">
        <v>171</v>
      </c>
      <c r="C745" s="7">
        <v>143297306</v>
      </c>
      <c r="D745" s="12">
        <v>5540246193316</v>
      </c>
      <c r="E745" s="12" t="str">
        <f>VLOOKUP(D745,'Catégorie des articles'!$A$2:$E$163,4,FALSE)</f>
        <v>BOULANGERIE</v>
      </c>
      <c r="F745" s="22">
        <v>44784</v>
      </c>
      <c r="G745" s="8">
        <v>335</v>
      </c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</row>
    <row r="746" spans="1:25" ht="12.75" customHeight="1" x14ac:dyDescent="0.2">
      <c r="A746" s="13" t="s">
        <v>969</v>
      </c>
      <c r="B746" s="6" t="s">
        <v>171</v>
      </c>
      <c r="C746" s="7">
        <v>143297322</v>
      </c>
      <c r="D746" s="12">
        <v>5540246172669</v>
      </c>
      <c r="E746" s="12" t="str">
        <f>VLOOKUP(D746,'Catégorie des articles'!$A$2:$E$163,4,FALSE)</f>
        <v>CREMERIE</v>
      </c>
      <c r="F746" s="22">
        <v>44781</v>
      </c>
      <c r="G746" s="8">
        <v>279</v>
      </c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</row>
    <row r="747" spans="1:25" ht="12.75" customHeight="1" x14ac:dyDescent="0.2">
      <c r="A747" s="13" t="s">
        <v>970</v>
      </c>
      <c r="B747" s="6" t="s">
        <v>171</v>
      </c>
      <c r="C747" s="9">
        <v>143297322</v>
      </c>
      <c r="D747" s="14">
        <v>5540246172978</v>
      </c>
      <c r="E747" s="12" t="str">
        <f>VLOOKUP(D747,'Catégorie des articles'!$A$2:$E$163,4,FALSE)</f>
        <v>CREMERIE</v>
      </c>
      <c r="F747" s="23">
        <v>44781</v>
      </c>
      <c r="G747" s="10">
        <v>2506</v>
      </c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</row>
    <row r="748" spans="1:25" ht="12.75" customHeight="1" x14ac:dyDescent="0.2">
      <c r="A748" s="13" t="s">
        <v>971</v>
      </c>
      <c r="B748" s="6" t="s">
        <v>171</v>
      </c>
      <c r="C748" s="9">
        <v>143297322</v>
      </c>
      <c r="D748" s="14">
        <v>5540246176699</v>
      </c>
      <c r="E748" s="12" t="str">
        <f>VLOOKUP(D748,'Catégorie des articles'!$A$2:$E$163,4,FALSE)</f>
        <v>CREMERIE</v>
      </c>
      <c r="F748" s="23">
        <v>44781</v>
      </c>
      <c r="G748" s="10">
        <v>3132</v>
      </c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</row>
    <row r="749" spans="1:25" ht="12.75" customHeight="1" x14ac:dyDescent="0.2">
      <c r="A749" s="13" t="s">
        <v>972</v>
      </c>
      <c r="B749" s="6" t="s">
        <v>171</v>
      </c>
      <c r="C749" s="7">
        <v>143297322</v>
      </c>
      <c r="D749" s="12">
        <v>5540246188175</v>
      </c>
      <c r="E749" s="12" t="str">
        <f>VLOOKUP(D749,'Catégorie des articles'!$A$2:$E$163,4,FALSE)</f>
        <v>CREMERIE</v>
      </c>
      <c r="F749" s="22">
        <v>44781</v>
      </c>
      <c r="G749" s="8">
        <v>232</v>
      </c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</row>
    <row r="750" spans="1:25" ht="12.75" customHeight="1" x14ac:dyDescent="0.2">
      <c r="A750" s="13" t="s">
        <v>973</v>
      </c>
      <c r="B750" s="6" t="s">
        <v>171</v>
      </c>
      <c r="C750" s="7">
        <v>143297322</v>
      </c>
      <c r="D750" s="12">
        <v>5540246192102</v>
      </c>
      <c r="E750" s="12" t="str">
        <f>VLOOKUP(D750,'Catégorie des articles'!$A$2:$E$163,4,FALSE)</f>
        <v>CREMERIE</v>
      </c>
      <c r="F750" s="22">
        <v>44781</v>
      </c>
      <c r="G750" s="8">
        <v>2005</v>
      </c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</row>
    <row r="751" spans="1:25" ht="12.75" customHeight="1" x14ac:dyDescent="0.2">
      <c r="A751" s="13" t="s">
        <v>974</v>
      </c>
      <c r="B751" s="6" t="s">
        <v>171</v>
      </c>
      <c r="C751" s="7">
        <v>143297326</v>
      </c>
      <c r="D751" s="12">
        <v>5540246171933</v>
      </c>
      <c r="E751" s="12" t="str">
        <f>VLOOKUP(D751,'Catégorie des articles'!$A$2:$E$163,4,FALSE)</f>
        <v>CREMERIE</v>
      </c>
      <c r="F751" s="22">
        <v>44781</v>
      </c>
      <c r="G751" s="8">
        <v>1114</v>
      </c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</row>
    <row r="752" spans="1:25" ht="12.75" customHeight="1" x14ac:dyDescent="0.2">
      <c r="A752" s="13" t="s">
        <v>975</v>
      </c>
      <c r="B752" s="6" t="s">
        <v>171</v>
      </c>
      <c r="C752" s="9">
        <v>143297326</v>
      </c>
      <c r="D752" s="14">
        <v>5540246176295</v>
      </c>
      <c r="E752" s="12" t="str">
        <f>VLOOKUP(D752,'Catégorie des articles'!$A$2:$E$163,4,FALSE)</f>
        <v>CREMERIE</v>
      </c>
      <c r="F752" s="23">
        <v>44781</v>
      </c>
      <c r="G752" s="10">
        <v>11136</v>
      </c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</row>
    <row r="753" spans="1:25" ht="12.75" customHeight="1" x14ac:dyDescent="0.2">
      <c r="A753" s="13" t="s">
        <v>976</v>
      </c>
      <c r="B753" s="6" t="s">
        <v>171</v>
      </c>
      <c r="C753" s="9">
        <v>143297326</v>
      </c>
      <c r="D753" s="14">
        <v>5540246187987</v>
      </c>
      <c r="E753" s="12" t="str">
        <f>VLOOKUP(D753,'Catégorie des articles'!$A$2:$E$163,4,FALSE)</f>
        <v>CREMERIE</v>
      </c>
      <c r="F753" s="23">
        <v>44781</v>
      </c>
      <c r="G753" s="10">
        <v>3341</v>
      </c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</row>
    <row r="754" spans="1:25" ht="12.75" customHeight="1" x14ac:dyDescent="0.2">
      <c r="A754" s="13" t="s">
        <v>977</v>
      </c>
      <c r="B754" s="6" t="s">
        <v>171</v>
      </c>
      <c r="C754" s="7">
        <v>143297326</v>
      </c>
      <c r="D754" s="12">
        <v>5540246188200</v>
      </c>
      <c r="E754" s="12" t="str">
        <f>VLOOKUP(D754,'Catégorie des articles'!$A$2:$E$163,4,FALSE)</f>
        <v>CREMERIE</v>
      </c>
      <c r="F754" s="22">
        <v>44781</v>
      </c>
      <c r="G754" s="8">
        <v>1448</v>
      </c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</row>
    <row r="755" spans="1:25" ht="12.75" customHeight="1" x14ac:dyDescent="0.2">
      <c r="A755" s="13" t="s">
        <v>978</v>
      </c>
      <c r="B755" s="6" t="s">
        <v>171</v>
      </c>
      <c r="C755" s="9">
        <v>143297348</v>
      </c>
      <c r="D755" s="14">
        <v>5540246176294</v>
      </c>
      <c r="E755" s="12" t="str">
        <f>VLOOKUP(D755,'Catégorie des articles'!$A$2:$E$163,4,FALSE)</f>
        <v>CREMERIE</v>
      </c>
      <c r="F755" s="23">
        <v>44784</v>
      </c>
      <c r="G755" s="10">
        <v>1485</v>
      </c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</row>
    <row r="756" spans="1:25" ht="12.75" customHeight="1" x14ac:dyDescent="0.2">
      <c r="A756" s="13" t="s">
        <v>979</v>
      </c>
      <c r="B756" s="6" t="s">
        <v>171</v>
      </c>
      <c r="C756" s="7">
        <v>143297348</v>
      </c>
      <c r="D756" s="12">
        <v>5540246176295</v>
      </c>
      <c r="E756" s="12" t="str">
        <f>VLOOKUP(D756,'Catégorie des articles'!$A$2:$E$163,4,FALSE)</f>
        <v>CREMERIE</v>
      </c>
      <c r="F756" s="22">
        <v>44784</v>
      </c>
      <c r="G756" s="8">
        <v>7424</v>
      </c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</row>
    <row r="757" spans="1:25" ht="12.75" customHeight="1" x14ac:dyDescent="0.2">
      <c r="A757" s="13" t="s">
        <v>980</v>
      </c>
      <c r="B757" s="6" t="s">
        <v>171</v>
      </c>
      <c r="C757" s="9">
        <v>143297348</v>
      </c>
      <c r="D757" s="14">
        <v>5540246187987</v>
      </c>
      <c r="E757" s="12" t="str">
        <f>VLOOKUP(D757,'Catégorie des articles'!$A$2:$E$163,4,FALSE)</f>
        <v>CREMERIE</v>
      </c>
      <c r="F757" s="23">
        <v>44784</v>
      </c>
      <c r="G757" s="10">
        <v>4455</v>
      </c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</row>
    <row r="758" spans="1:25" ht="12.75" customHeight="1" x14ac:dyDescent="0.2">
      <c r="A758" s="13" t="s">
        <v>981</v>
      </c>
      <c r="B758" s="6" t="s">
        <v>171</v>
      </c>
      <c r="C758" s="7">
        <v>143297348</v>
      </c>
      <c r="D758" s="12">
        <v>5540246188200</v>
      </c>
      <c r="E758" s="12" t="str">
        <f>VLOOKUP(D758,'Catégorie des articles'!$A$2:$E$163,4,FALSE)</f>
        <v>CREMERIE</v>
      </c>
      <c r="F758" s="22">
        <v>44784</v>
      </c>
      <c r="G758" s="8">
        <v>743</v>
      </c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</row>
    <row r="759" spans="1:25" ht="12.75" customHeight="1" x14ac:dyDescent="0.2">
      <c r="A759" s="13" t="s">
        <v>982</v>
      </c>
      <c r="B759" s="6" t="s">
        <v>171</v>
      </c>
      <c r="C759" s="9">
        <v>143297349</v>
      </c>
      <c r="D759" s="14">
        <v>5540246172978</v>
      </c>
      <c r="E759" s="12" t="str">
        <f>VLOOKUP(D759,'Catégorie des articles'!$A$2:$E$163,4,FALSE)</f>
        <v>CREMERIE</v>
      </c>
      <c r="F759" s="23">
        <v>44784</v>
      </c>
      <c r="G759" s="10">
        <v>836</v>
      </c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</row>
    <row r="760" spans="1:25" ht="12.75" customHeight="1" x14ac:dyDescent="0.2">
      <c r="A760" s="13" t="s">
        <v>983</v>
      </c>
      <c r="B760" s="6" t="s">
        <v>171</v>
      </c>
      <c r="C760" s="9">
        <v>143297349</v>
      </c>
      <c r="D760" s="14">
        <v>5540246174174</v>
      </c>
      <c r="E760" s="12" t="str">
        <f>VLOOKUP(D760,'Catégorie des articles'!$A$2:$E$163,4,FALSE)</f>
        <v>CREMERIE</v>
      </c>
      <c r="F760" s="23">
        <v>44784</v>
      </c>
      <c r="G760" s="10">
        <v>696</v>
      </c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</row>
    <row r="761" spans="1:25" ht="12.75" customHeight="1" x14ac:dyDescent="0.2">
      <c r="A761" s="13" t="s">
        <v>984</v>
      </c>
      <c r="B761" s="6" t="s">
        <v>171</v>
      </c>
      <c r="C761" s="9">
        <v>143297349</v>
      </c>
      <c r="D761" s="14">
        <v>5540246176699</v>
      </c>
      <c r="E761" s="12" t="str">
        <f>VLOOKUP(D761,'Catégorie des articles'!$A$2:$E$163,4,FALSE)</f>
        <v>CREMERIE</v>
      </c>
      <c r="F761" s="23">
        <v>44784</v>
      </c>
      <c r="G761" s="10">
        <v>3132</v>
      </c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</row>
    <row r="762" spans="1:25" ht="12.75" customHeight="1" x14ac:dyDescent="0.2">
      <c r="A762" s="13" t="s">
        <v>985</v>
      </c>
      <c r="B762" s="6" t="s">
        <v>171</v>
      </c>
      <c r="C762" s="9">
        <v>143297349</v>
      </c>
      <c r="D762" s="14">
        <v>5540246188175</v>
      </c>
      <c r="E762" s="12" t="str">
        <f>VLOOKUP(D762,'Catégorie des articles'!$A$2:$E$163,4,FALSE)</f>
        <v>CREMERIE</v>
      </c>
      <c r="F762" s="23">
        <v>44784</v>
      </c>
      <c r="G762" s="10">
        <v>232</v>
      </c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</row>
    <row r="763" spans="1:25" ht="12.75" customHeight="1" x14ac:dyDescent="0.2">
      <c r="A763" s="13" t="s">
        <v>986</v>
      </c>
      <c r="B763" s="6" t="s">
        <v>171</v>
      </c>
      <c r="C763" s="9">
        <v>143297351</v>
      </c>
      <c r="D763" s="14">
        <v>5540246173472</v>
      </c>
      <c r="E763" s="12" t="str">
        <f>VLOOKUP(D763,'Catégorie des articles'!$A$2:$E$163,4,FALSE)</f>
        <v>CREMERIE</v>
      </c>
      <c r="F763" s="23">
        <v>44787</v>
      </c>
      <c r="G763" s="10">
        <v>418</v>
      </c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</row>
    <row r="764" spans="1:25" ht="12.75" customHeight="1" x14ac:dyDescent="0.2">
      <c r="A764" s="13" t="s">
        <v>987</v>
      </c>
      <c r="B764" s="6" t="s">
        <v>171</v>
      </c>
      <c r="C764" s="7">
        <v>143297351</v>
      </c>
      <c r="D764" s="12">
        <v>5540246175049</v>
      </c>
      <c r="E764" s="12" t="str">
        <f>VLOOKUP(D764,'Catégorie des articles'!$A$2:$E$163,4,FALSE)</f>
        <v>CREMERIE</v>
      </c>
      <c r="F764" s="22">
        <v>44787</v>
      </c>
      <c r="G764" s="8">
        <v>279</v>
      </c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</row>
    <row r="765" spans="1:25" ht="12.75" customHeight="1" x14ac:dyDescent="0.2">
      <c r="A765" s="13" t="s">
        <v>988</v>
      </c>
      <c r="B765" s="6" t="s">
        <v>171</v>
      </c>
      <c r="C765" s="9">
        <v>143297351</v>
      </c>
      <c r="D765" s="14">
        <v>5540246175050</v>
      </c>
      <c r="E765" s="12" t="str">
        <f>VLOOKUP(D765,'Catégorie des articles'!$A$2:$E$163,4,FALSE)</f>
        <v>CREMERIE</v>
      </c>
      <c r="F765" s="23">
        <v>44787</v>
      </c>
      <c r="G765" s="10">
        <v>279</v>
      </c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</row>
    <row r="766" spans="1:25" ht="12.75" customHeight="1" x14ac:dyDescent="0.2">
      <c r="A766" s="13" t="s">
        <v>989</v>
      </c>
      <c r="B766" s="6" t="s">
        <v>171</v>
      </c>
      <c r="C766" s="7">
        <v>143297351</v>
      </c>
      <c r="D766" s="12">
        <v>5540246190743</v>
      </c>
      <c r="E766" s="12" t="str">
        <f>VLOOKUP(D766,'Catégorie des articles'!$A$2:$E$163,4,FALSE)</f>
        <v>CREMERIE</v>
      </c>
      <c r="F766" s="22">
        <v>44787</v>
      </c>
      <c r="G766" s="8">
        <v>418</v>
      </c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</row>
    <row r="767" spans="1:25" ht="12.75" customHeight="1" x14ac:dyDescent="0.2">
      <c r="A767" s="13" t="s">
        <v>990</v>
      </c>
      <c r="B767" s="6" t="s">
        <v>171</v>
      </c>
      <c r="C767" s="9">
        <v>143297353</v>
      </c>
      <c r="D767" s="14">
        <v>5540246185429</v>
      </c>
      <c r="E767" s="12" t="str">
        <f>VLOOKUP(D767,'Catégorie des articles'!$A$2:$E$163,4,FALSE)</f>
        <v>CREMERIE</v>
      </c>
      <c r="F767" s="23">
        <v>44786</v>
      </c>
      <c r="G767" s="10">
        <v>140</v>
      </c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</row>
    <row r="768" spans="1:25" ht="12.75" customHeight="1" x14ac:dyDescent="0.2">
      <c r="A768" s="13" t="s">
        <v>991</v>
      </c>
      <c r="B768" s="6" t="s">
        <v>171</v>
      </c>
      <c r="C768" s="7">
        <v>143297353</v>
      </c>
      <c r="D768" s="12">
        <v>5540246185562</v>
      </c>
      <c r="E768" s="12" t="str">
        <f>VLOOKUP(D768,'Catégorie des articles'!$A$2:$E$163,4,FALSE)</f>
        <v>CREMERIE</v>
      </c>
      <c r="F768" s="22">
        <v>44786</v>
      </c>
      <c r="G768" s="8">
        <v>140</v>
      </c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</row>
    <row r="769" spans="1:25" ht="12.75" customHeight="1" x14ac:dyDescent="0.2">
      <c r="A769" s="13" t="s">
        <v>992</v>
      </c>
      <c r="B769" s="6" t="s">
        <v>171</v>
      </c>
      <c r="C769" s="7">
        <v>143297362</v>
      </c>
      <c r="D769" s="12">
        <v>5540246194330</v>
      </c>
      <c r="E769" s="12" t="str">
        <f>VLOOKUP(D769,'Catégorie des articles'!$A$2:$E$163,4,FALSE)</f>
        <v>MIX LEGUMES</v>
      </c>
      <c r="F769" s="22">
        <v>44788</v>
      </c>
      <c r="G769" s="8">
        <v>4585</v>
      </c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</row>
    <row r="770" spans="1:25" ht="12.75" customHeight="1" x14ac:dyDescent="0.2">
      <c r="A770" s="13" t="s">
        <v>993</v>
      </c>
      <c r="B770" s="6" t="s">
        <v>171</v>
      </c>
      <c r="C770" s="7">
        <v>143297375</v>
      </c>
      <c r="D770" s="12">
        <v>5540246172539</v>
      </c>
      <c r="E770" s="12" t="str">
        <f>VLOOKUP(D770,'Catégorie des articles'!$A$2:$E$163,4,FALSE)</f>
        <v>CREMERIE</v>
      </c>
      <c r="F770" s="22">
        <v>44785</v>
      </c>
      <c r="G770" s="8">
        <v>24</v>
      </c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</row>
    <row r="771" spans="1:25" ht="12.75" customHeight="1" x14ac:dyDescent="0.2">
      <c r="A771" s="13" t="s">
        <v>994</v>
      </c>
      <c r="B771" s="6" t="s">
        <v>171</v>
      </c>
      <c r="C771" s="9">
        <v>143297375</v>
      </c>
      <c r="D771" s="14">
        <v>5540246172978</v>
      </c>
      <c r="E771" s="12" t="str">
        <f>VLOOKUP(D771,'Catégorie des articles'!$A$2:$E$163,4,FALSE)</f>
        <v>CREMERIE</v>
      </c>
      <c r="F771" s="23">
        <v>44785</v>
      </c>
      <c r="G771" s="10">
        <v>836</v>
      </c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</row>
    <row r="772" spans="1:25" ht="12.75" customHeight="1" x14ac:dyDescent="0.2">
      <c r="A772" s="13" t="s">
        <v>995</v>
      </c>
      <c r="B772" s="6" t="s">
        <v>171</v>
      </c>
      <c r="C772" s="7">
        <v>143297375</v>
      </c>
      <c r="D772" s="12">
        <v>5540246174174</v>
      </c>
      <c r="E772" s="12" t="str">
        <f>VLOOKUP(D772,'Catégorie des articles'!$A$2:$E$163,4,FALSE)</f>
        <v>CREMERIE</v>
      </c>
      <c r="F772" s="22">
        <v>44785</v>
      </c>
      <c r="G772" s="8">
        <v>232</v>
      </c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</row>
    <row r="773" spans="1:25" ht="12.75" customHeight="1" x14ac:dyDescent="0.2">
      <c r="A773" s="13" t="s">
        <v>996</v>
      </c>
      <c r="B773" s="6" t="s">
        <v>171</v>
      </c>
      <c r="C773" s="7">
        <v>143297375</v>
      </c>
      <c r="D773" s="12">
        <v>5540246176699</v>
      </c>
      <c r="E773" s="12" t="str">
        <f>VLOOKUP(D773,'Catégorie des articles'!$A$2:$E$163,4,FALSE)</f>
        <v>CREMERIE</v>
      </c>
      <c r="F773" s="22">
        <v>44785</v>
      </c>
      <c r="G773" s="8">
        <v>2088</v>
      </c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</row>
    <row r="774" spans="1:25" ht="12.75" customHeight="1" x14ac:dyDescent="0.2">
      <c r="A774" s="13" t="s">
        <v>997</v>
      </c>
      <c r="B774" s="6" t="s">
        <v>171</v>
      </c>
      <c r="C774" s="9">
        <v>143297376</v>
      </c>
      <c r="D774" s="14">
        <v>5540246171933</v>
      </c>
      <c r="E774" s="12" t="str">
        <f>VLOOKUP(D774,'Catégorie des articles'!$A$2:$E$163,4,FALSE)</f>
        <v>CREMERIE</v>
      </c>
      <c r="F774" s="23">
        <v>44785</v>
      </c>
      <c r="G774" s="10">
        <v>1114</v>
      </c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</row>
    <row r="775" spans="1:25" ht="12.75" customHeight="1" x14ac:dyDescent="0.2">
      <c r="A775" s="13" t="s">
        <v>998</v>
      </c>
      <c r="B775" s="6" t="s">
        <v>171</v>
      </c>
      <c r="C775" s="7">
        <v>143297376</v>
      </c>
      <c r="D775" s="12">
        <v>5540246176295</v>
      </c>
      <c r="E775" s="12" t="str">
        <f>VLOOKUP(D775,'Catégorie des articles'!$A$2:$E$163,4,FALSE)</f>
        <v>CREMERIE</v>
      </c>
      <c r="F775" s="22">
        <v>44785</v>
      </c>
      <c r="G775" s="8">
        <v>4455</v>
      </c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</row>
    <row r="776" spans="1:25" ht="12.75" customHeight="1" x14ac:dyDescent="0.2">
      <c r="A776" s="13" t="s">
        <v>999</v>
      </c>
      <c r="B776" s="6" t="s">
        <v>171</v>
      </c>
      <c r="C776" s="9">
        <v>143297376</v>
      </c>
      <c r="D776" s="14">
        <v>5540246188200</v>
      </c>
      <c r="E776" s="12" t="str">
        <f>VLOOKUP(D776,'Catégorie des articles'!$A$2:$E$163,4,FALSE)</f>
        <v>CREMERIE</v>
      </c>
      <c r="F776" s="23">
        <v>44785</v>
      </c>
      <c r="G776" s="10">
        <v>743</v>
      </c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</row>
    <row r="777" spans="1:25" ht="12.75" customHeight="1" x14ac:dyDescent="0.2">
      <c r="A777" s="13" t="s">
        <v>1000</v>
      </c>
      <c r="B777" s="6" t="s">
        <v>171</v>
      </c>
      <c r="C777" s="9">
        <v>143297384</v>
      </c>
      <c r="D777" s="14">
        <v>5540246183547</v>
      </c>
      <c r="E777" s="12" t="str">
        <f>VLOOKUP(D777,'Catégorie des articles'!$A$2:$E$163,4,FALSE)</f>
        <v>VOLAILLE</v>
      </c>
      <c r="F777" s="23">
        <v>44793</v>
      </c>
      <c r="G777" s="10">
        <v>5568</v>
      </c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</row>
    <row r="778" spans="1:25" ht="12.75" customHeight="1" x14ac:dyDescent="0.2">
      <c r="A778" s="13" t="s">
        <v>1001</v>
      </c>
      <c r="B778" s="6" t="s">
        <v>171</v>
      </c>
      <c r="C778" s="7">
        <v>143297384</v>
      </c>
      <c r="D778" s="12">
        <v>5540246185278</v>
      </c>
      <c r="E778" s="12" t="str">
        <f>VLOOKUP(D778,'Catégorie des articles'!$A$2:$E$163,4,FALSE)</f>
        <v>VOLAILLE</v>
      </c>
      <c r="F778" s="22">
        <v>44793</v>
      </c>
      <c r="G778" s="8">
        <v>2239</v>
      </c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</row>
    <row r="779" spans="1:25" ht="12.75" customHeight="1" x14ac:dyDescent="0.2">
      <c r="A779" s="13" t="s">
        <v>1002</v>
      </c>
      <c r="B779" s="6" t="s">
        <v>171</v>
      </c>
      <c r="C779" s="7">
        <v>143297385</v>
      </c>
      <c r="D779" s="12">
        <v>5540246171759</v>
      </c>
      <c r="E779" s="12" t="str">
        <f>VLOOKUP(D779,'Catégorie des articles'!$A$2:$E$163,4,FALSE)</f>
        <v>MIX LEGUMES</v>
      </c>
      <c r="F779" s="22">
        <v>44787</v>
      </c>
      <c r="G779" s="8">
        <v>1253</v>
      </c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</row>
    <row r="780" spans="1:25" ht="12.75" customHeight="1" x14ac:dyDescent="0.2">
      <c r="A780" s="13" t="s">
        <v>1003</v>
      </c>
      <c r="B780" s="6" t="s">
        <v>171</v>
      </c>
      <c r="C780" s="9">
        <v>143297385</v>
      </c>
      <c r="D780" s="14">
        <v>5540246177133</v>
      </c>
      <c r="E780" s="12" t="str">
        <f>VLOOKUP(D780,'Catégorie des articles'!$A$2:$E$163,4,FALSE)</f>
        <v>MIX LEGUMES</v>
      </c>
      <c r="F780" s="23">
        <v>44787</v>
      </c>
      <c r="G780" s="10">
        <v>3341</v>
      </c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</row>
    <row r="781" spans="1:25" ht="12.75" customHeight="1" x14ac:dyDescent="0.2">
      <c r="A781" s="13" t="s">
        <v>1004</v>
      </c>
      <c r="B781" s="6" t="s">
        <v>171</v>
      </c>
      <c r="C781" s="7">
        <v>143297385</v>
      </c>
      <c r="D781" s="12">
        <v>5540246192148</v>
      </c>
      <c r="E781" s="12" t="str">
        <f>VLOOKUP(D781,'Catégorie des articles'!$A$2:$E$163,4,FALSE)</f>
        <v>MIX LEGUMES</v>
      </c>
      <c r="F781" s="22">
        <v>44787</v>
      </c>
      <c r="G781" s="8">
        <v>27840</v>
      </c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</row>
    <row r="782" spans="1:25" ht="12.75" customHeight="1" x14ac:dyDescent="0.2">
      <c r="A782" s="13" t="s">
        <v>2257</v>
      </c>
      <c r="B782" s="6" t="s">
        <v>172</v>
      </c>
      <c r="C782" s="7">
        <v>143297387</v>
      </c>
      <c r="D782" s="12">
        <v>5540246194790</v>
      </c>
      <c r="E782" s="12" t="str">
        <f>VLOOKUP(D782,'Catégorie des articles'!$A$2:$E$163,4,FALSE)</f>
        <v>MIX LEGUMES</v>
      </c>
      <c r="F782" s="22">
        <v>44809</v>
      </c>
      <c r="G782" s="8">
        <v>2631</v>
      </c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</row>
    <row r="783" spans="1:25" ht="12.75" customHeight="1" x14ac:dyDescent="0.2">
      <c r="A783" s="13" t="s">
        <v>1005</v>
      </c>
      <c r="B783" s="6" t="s">
        <v>171</v>
      </c>
      <c r="C783" s="7">
        <v>143297394</v>
      </c>
      <c r="D783" s="12">
        <v>5540246194632</v>
      </c>
      <c r="E783" s="12" t="str">
        <f>VLOOKUP(D783,'Catégorie des articles'!$A$2:$E$163,4,FALSE)</f>
        <v>BOULANGERIE</v>
      </c>
      <c r="F783" s="22">
        <v>44791</v>
      </c>
      <c r="G783" s="8">
        <v>836</v>
      </c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</row>
    <row r="784" spans="1:25" ht="12.75" customHeight="1" x14ac:dyDescent="0.2">
      <c r="A784" s="13" t="s">
        <v>1006</v>
      </c>
      <c r="B784" s="6" t="s">
        <v>171</v>
      </c>
      <c r="C784" s="9">
        <v>143297395</v>
      </c>
      <c r="D784" s="14">
        <v>5540246177376</v>
      </c>
      <c r="E784" s="12" t="str">
        <f>VLOOKUP(D784,'Catégorie des articles'!$A$2:$E$163,4,FALSE)</f>
        <v>BOULANGERIE</v>
      </c>
      <c r="F784" s="23">
        <v>44800</v>
      </c>
      <c r="G784" s="10">
        <v>1337</v>
      </c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</row>
    <row r="785" spans="1:25" ht="12.75" customHeight="1" x14ac:dyDescent="0.2">
      <c r="A785" s="13" t="s">
        <v>1007</v>
      </c>
      <c r="B785" s="6" t="s">
        <v>171</v>
      </c>
      <c r="C785" s="9">
        <v>143297398</v>
      </c>
      <c r="D785" s="14">
        <v>5540246194467</v>
      </c>
      <c r="E785" s="12" t="str">
        <f>VLOOKUP(D785,'Catégorie des articles'!$A$2:$E$163,4,FALSE)</f>
        <v>BOULANGERIE</v>
      </c>
      <c r="F785" s="23">
        <v>44798</v>
      </c>
      <c r="G785" s="10">
        <v>17818</v>
      </c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</row>
    <row r="786" spans="1:25" ht="12.75" customHeight="1" x14ac:dyDescent="0.2">
      <c r="A786" s="13" t="s">
        <v>1008</v>
      </c>
      <c r="B786" s="6" t="s">
        <v>171</v>
      </c>
      <c r="C786" s="7">
        <v>143297399</v>
      </c>
      <c r="D786" s="12">
        <v>5540246191596</v>
      </c>
      <c r="E786" s="12" t="str">
        <f>VLOOKUP(D786,'Catégorie des articles'!$A$2:$E$163,4,FALSE)</f>
        <v>BOULANGERIE</v>
      </c>
      <c r="F786" s="22">
        <v>44800</v>
      </c>
      <c r="G786" s="8">
        <v>149</v>
      </c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</row>
    <row r="787" spans="1:25" ht="12.75" customHeight="1" x14ac:dyDescent="0.2">
      <c r="A787" s="13" t="s">
        <v>1009</v>
      </c>
      <c r="B787" s="6" t="s">
        <v>171</v>
      </c>
      <c r="C787" s="7">
        <v>143307413</v>
      </c>
      <c r="D787" s="12">
        <v>5540246174174</v>
      </c>
      <c r="E787" s="12" t="str">
        <f>VLOOKUP(D787,'Catégorie des articles'!$A$2:$E$163,4,FALSE)</f>
        <v>CREMERIE</v>
      </c>
      <c r="F787" s="22">
        <v>44786</v>
      </c>
      <c r="G787" s="8">
        <v>232</v>
      </c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</row>
    <row r="788" spans="1:25" ht="12.75" customHeight="1" x14ac:dyDescent="0.2">
      <c r="A788" s="13" t="s">
        <v>1010</v>
      </c>
      <c r="B788" s="6" t="s">
        <v>171</v>
      </c>
      <c r="C788" s="9">
        <v>143307413</v>
      </c>
      <c r="D788" s="14">
        <v>5540246176699</v>
      </c>
      <c r="E788" s="12" t="str">
        <f>VLOOKUP(D788,'Catégorie des articles'!$A$2:$E$163,4,FALSE)</f>
        <v>CREMERIE</v>
      </c>
      <c r="F788" s="23">
        <v>44786</v>
      </c>
      <c r="G788" s="10">
        <v>3132</v>
      </c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</row>
    <row r="789" spans="1:25" ht="12.75" customHeight="1" x14ac:dyDescent="0.2">
      <c r="A789" s="13" t="s">
        <v>1011</v>
      </c>
      <c r="B789" s="6" t="s">
        <v>171</v>
      </c>
      <c r="C789" s="7">
        <v>143307414</v>
      </c>
      <c r="D789" s="12">
        <v>5540246171933</v>
      </c>
      <c r="E789" s="12" t="str">
        <f>VLOOKUP(D789,'Catégorie des articles'!$A$2:$E$163,4,FALSE)</f>
        <v>CREMERIE</v>
      </c>
      <c r="F789" s="22">
        <v>44786</v>
      </c>
      <c r="G789" s="8">
        <v>557</v>
      </c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</row>
    <row r="790" spans="1:25" ht="12.75" customHeight="1" x14ac:dyDescent="0.2">
      <c r="A790" s="13" t="s">
        <v>2258</v>
      </c>
      <c r="B790" s="6" t="s">
        <v>173</v>
      </c>
      <c r="C790" s="9">
        <v>143307424</v>
      </c>
      <c r="D790" s="14">
        <v>5540246187995</v>
      </c>
      <c r="E790" s="12" t="str">
        <f>VLOOKUP(D790,'Catégorie des articles'!$A$2:$E$163,4,FALSE)</f>
        <v>EMBALLAGES</v>
      </c>
      <c r="F790" s="23">
        <v>44837</v>
      </c>
      <c r="G790" s="10">
        <v>1170</v>
      </c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</row>
    <row r="791" spans="1:25" ht="12.75" customHeight="1" x14ac:dyDescent="0.2">
      <c r="A791" s="13" t="s">
        <v>2259</v>
      </c>
      <c r="B791" s="6" t="s">
        <v>173</v>
      </c>
      <c r="C791" s="7">
        <v>143307424</v>
      </c>
      <c r="D791" s="12">
        <v>5540246187997</v>
      </c>
      <c r="E791" s="12" t="str">
        <f>VLOOKUP(D791,'Catégorie des articles'!$A$2:$E$163,4,FALSE)</f>
        <v>EMBALLAGES</v>
      </c>
      <c r="F791" s="22">
        <v>44837</v>
      </c>
      <c r="G791" s="8">
        <v>376</v>
      </c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</row>
    <row r="792" spans="1:25" ht="12.75" customHeight="1" x14ac:dyDescent="0.2">
      <c r="A792" s="13" t="s">
        <v>2260</v>
      </c>
      <c r="B792" s="6" t="s">
        <v>173</v>
      </c>
      <c r="C792" s="9">
        <v>143307424</v>
      </c>
      <c r="D792" s="14">
        <v>5540246187998</v>
      </c>
      <c r="E792" s="12" t="str">
        <f>VLOOKUP(D792,'Catégorie des articles'!$A$2:$E$163,4,FALSE)</f>
        <v>EMBALLAGES</v>
      </c>
      <c r="F792" s="23">
        <v>44837</v>
      </c>
      <c r="G792" s="10">
        <v>627</v>
      </c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</row>
    <row r="793" spans="1:25" ht="12.75" customHeight="1" x14ac:dyDescent="0.2">
      <c r="A793" s="13" t="s">
        <v>1012</v>
      </c>
      <c r="B793" s="6" t="s">
        <v>171</v>
      </c>
      <c r="C793" s="7">
        <v>143307434</v>
      </c>
      <c r="D793" s="12">
        <v>5540246176295</v>
      </c>
      <c r="E793" s="12" t="str">
        <f>VLOOKUP(D793,'Catégorie des articles'!$A$2:$E$163,4,FALSE)</f>
        <v>CREMERIE</v>
      </c>
      <c r="F793" s="22">
        <v>44787</v>
      </c>
      <c r="G793" s="8">
        <v>4455</v>
      </c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</row>
    <row r="794" spans="1:25" ht="12.75" customHeight="1" x14ac:dyDescent="0.2">
      <c r="A794" s="13" t="s">
        <v>1013</v>
      </c>
      <c r="B794" s="6" t="s">
        <v>171</v>
      </c>
      <c r="C794" s="9">
        <v>143307435</v>
      </c>
      <c r="D794" s="14">
        <v>5540246172978</v>
      </c>
      <c r="E794" s="12" t="str">
        <f>VLOOKUP(D794,'Catégorie des articles'!$A$2:$E$163,4,FALSE)</f>
        <v>CREMERIE</v>
      </c>
      <c r="F794" s="23">
        <v>44787</v>
      </c>
      <c r="G794" s="10">
        <v>836</v>
      </c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</row>
    <row r="795" spans="1:25" ht="12.75" customHeight="1" x14ac:dyDescent="0.2">
      <c r="A795" s="13" t="s">
        <v>1014</v>
      </c>
      <c r="B795" s="6" t="s">
        <v>171</v>
      </c>
      <c r="C795" s="9">
        <v>143307435</v>
      </c>
      <c r="D795" s="14">
        <v>5540246176699</v>
      </c>
      <c r="E795" s="12" t="str">
        <f>VLOOKUP(D795,'Catégorie des articles'!$A$2:$E$163,4,FALSE)</f>
        <v>CREMERIE</v>
      </c>
      <c r="F795" s="23">
        <v>44787</v>
      </c>
      <c r="G795" s="10">
        <v>2088</v>
      </c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</row>
    <row r="796" spans="1:25" ht="12.75" customHeight="1" x14ac:dyDescent="0.2">
      <c r="A796" s="13" t="s">
        <v>1015</v>
      </c>
      <c r="B796" s="6" t="s">
        <v>171</v>
      </c>
      <c r="C796" s="7">
        <v>143307435</v>
      </c>
      <c r="D796" s="12">
        <v>5540246192102</v>
      </c>
      <c r="E796" s="12" t="str">
        <f>VLOOKUP(D796,'Catégorie des articles'!$A$2:$E$163,4,FALSE)</f>
        <v>CREMERIE</v>
      </c>
      <c r="F796" s="22">
        <v>44787</v>
      </c>
      <c r="G796" s="8">
        <v>2005</v>
      </c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</row>
    <row r="797" spans="1:25" ht="12.75" customHeight="1" x14ac:dyDescent="0.2">
      <c r="A797" s="13" t="s">
        <v>1016</v>
      </c>
      <c r="B797" s="6" t="s">
        <v>171</v>
      </c>
      <c r="C797" s="9">
        <v>143307439</v>
      </c>
      <c r="D797" s="14">
        <v>5540246188224</v>
      </c>
      <c r="E797" s="12" t="str">
        <f>VLOOKUP(D797,'Catégorie des articles'!$A$2:$E$163,4,FALSE)</f>
        <v>VOLAILLE</v>
      </c>
      <c r="F797" s="23">
        <v>44794</v>
      </c>
      <c r="G797" s="10">
        <v>1207</v>
      </c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</row>
    <row r="798" spans="1:25" ht="12.75" customHeight="1" x14ac:dyDescent="0.2">
      <c r="A798" s="13" t="s">
        <v>2261</v>
      </c>
      <c r="B798" s="6" t="s">
        <v>172</v>
      </c>
      <c r="C798" s="7">
        <v>143307440</v>
      </c>
      <c r="D798" s="12">
        <v>5540246193878</v>
      </c>
      <c r="E798" s="12" t="str">
        <f>VLOOKUP(D798,'Catégorie des articles'!$A$2:$E$163,4,FALSE)</f>
        <v>VOLAILLE</v>
      </c>
      <c r="F798" s="22">
        <v>44822</v>
      </c>
      <c r="G798" s="8">
        <v>14141</v>
      </c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</row>
    <row r="799" spans="1:25" ht="12.75" customHeight="1" x14ac:dyDescent="0.2">
      <c r="A799" s="13" t="s">
        <v>1018</v>
      </c>
      <c r="B799" s="6" t="s">
        <v>171</v>
      </c>
      <c r="C799" s="7">
        <v>143307441</v>
      </c>
      <c r="D799" s="12">
        <v>5540246171759</v>
      </c>
      <c r="E799" s="12" t="str">
        <f>VLOOKUP(D799,'Catégorie des articles'!$A$2:$E$163,4,FALSE)</f>
        <v>MIX LEGUMES</v>
      </c>
      <c r="F799" s="22">
        <v>44793</v>
      </c>
      <c r="G799" s="8">
        <v>2506</v>
      </c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</row>
    <row r="800" spans="1:25" ht="12.75" customHeight="1" x14ac:dyDescent="0.2">
      <c r="A800" s="13" t="s">
        <v>1019</v>
      </c>
      <c r="B800" s="6" t="s">
        <v>171</v>
      </c>
      <c r="C800" s="9">
        <v>143307441</v>
      </c>
      <c r="D800" s="14">
        <v>5540246177133</v>
      </c>
      <c r="E800" s="12" t="str">
        <f>VLOOKUP(D800,'Catégorie des articles'!$A$2:$E$163,4,FALSE)</f>
        <v>MIX LEGUMES</v>
      </c>
      <c r="F800" s="23">
        <v>44793</v>
      </c>
      <c r="G800" s="10">
        <v>4455</v>
      </c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</row>
    <row r="801" spans="1:25" ht="12.75" customHeight="1" x14ac:dyDescent="0.2">
      <c r="A801" s="13" t="s">
        <v>1020</v>
      </c>
      <c r="B801" s="6" t="s">
        <v>171</v>
      </c>
      <c r="C801" s="7">
        <v>143307441</v>
      </c>
      <c r="D801" s="12">
        <v>5540246192148</v>
      </c>
      <c r="E801" s="12" t="str">
        <f>VLOOKUP(D801,'Catégorie des articles'!$A$2:$E$163,4,FALSE)</f>
        <v>MIX LEGUMES</v>
      </c>
      <c r="F801" s="22">
        <v>44793</v>
      </c>
      <c r="G801" s="8">
        <v>23664</v>
      </c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</row>
    <row r="802" spans="1:25" ht="12.75" customHeight="1" x14ac:dyDescent="0.2">
      <c r="A802" s="13" t="s">
        <v>1021</v>
      </c>
      <c r="B802" s="6" t="s">
        <v>171</v>
      </c>
      <c r="C802" s="9">
        <v>143307442</v>
      </c>
      <c r="D802" s="14">
        <v>5540246194632</v>
      </c>
      <c r="E802" s="12" t="str">
        <f>VLOOKUP(D802,'Catégorie des articles'!$A$2:$E$163,4,FALSE)</f>
        <v>BOULANGERIE</v>
      </c>
      <c r="F802" s="23">
        <v>44799</v>
      </c>
      <c r="G802" s="10">
        <v>836</v>
      </c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</row>
    <row r="803" spans="1:25" ht="12.75" customHeight="1" x14ac:dyDescent="0.2">
      <c r="A803" s="13" t="s">
        <v>1022</v>
      </c>
      <c r="B803" s="6" t="s">
        <v>171</v>
      </c>
      <c r="C803" s="7">
        <v>143307449</v>
      </c>
      <c r="D803" s="12">
        <v>5540246171933</v>
      </c>
      <c r="E803" s="12" t="str">
        <f>VLOOKUP(D803,'Catégorie des articles'!$A$2:$E$163,4,FALSE)</f>
        <v>CREMERIE</v>
      </c>
      <c r="F803" s="22">
        <v>44788</v>
      </c>
      <c r="G803" s="8">
        <v>836</v>
      </c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</row>
    <row r="804" spans="1:25" ht="12.75" customHeight="1" x14ac:dyDescent="0.2">
      <c r="A804" s="13" t="s">
        <v>1023</v>
      </c>
      <c r="B804" s="6" t="s">
        <v>171</v>
      </c>
      <c r="C804" s="7">
        <v>143307449</v>
      </c>
      <c r="D804" s="12">
        <v>5540246176295</v>
      </c>
      <c r="E804" s="12" t="str">
        <f>VLOOKUP(D804,'Catégorie des articles'!$A$2:$E$163,4,FALSE)</f>
        <v>CREMERIE</v>
      </c>
      <c r="F804" s="22">
        <v>44788</v>
      </c>
      <c r="G804" s="8">
        <v>4455</v>
      </c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</row>
    <row r="805" spans="1:25" ht="12.75" customHeight="1" x14ac:dyDescent="0.2">
      <c r="A805" s="13" t="s">
        <v>1024</v>
      </c>
      <c r="B805" s="6" t="s">
        <v>171</v>
      </c>
      <c r="C805" s="7">
        <v>143307449</v>
      </c>
      <c r="D805" s="12">
        <v>5540246188200</v>
      </c>
      <c r="E805" s="12" t="str">
        <f>VLOOKUP(D805,'Catégorie des articles'!$A$2:$E$163,4,FALSE)</f>
        <v>CREMERIE</v>
      </c>
      <c r="F805" s="22">
        <v>44788</v>
      </c>
      <c r="G805" s="8">
        <v>1485</v>
      </c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</row>
    <row r="806" spans="1:25" ht="12.75" customHeight="1" x14ac:dyDescent="0.2">
      <c r="A806" s="13" t="s">
        <v>1025</v>
      </c>
      <c r="B806" s="6" t="s">
        <v>171</v>
      </c>
      <c r="C806" s="7">
        <v>143307451</v>
      </c>
      <c r="D806" s="12">
        <v>5540246172669</v>
      </c>
      <c r="E806" s="12" t="str">
        <f>VLOOKUP(D806,'Catégorie des articles'!$A$2:$E$163,4,FALSE)</f>
        <v>CREMERIE</v>
      </c>
      <c r="F806" s="22">
        <v>44788</v>
      </c>
      <c r="G806" s="8">
        <v>140</v>
      </c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</row>
    <row r="807" spans="1:25" ht="12.75" customHeight="1" x14ac:dyDescent="0.2">
      <c r="A807" s="13" t="s">
        <v>1026</v>
      </c>
      <c r="B807" s="6" t="s">
        <v>171</v>
      </c>
      <c r="C807" s="9">
        <v>143307451</v>
      </c>
      <c r="D807" s="14">
        <v>5540246172978</v>
      </c>
      <c r="E807" s="12" t="str">
        <f>VLOOKUP(D807,'Catégorie des articles'!$A$2:$E$163,4,FALSE)</f>
        <v>CREMERIE</v>
      </c>
      <c r="F807" s="23">
        <v>44788</v>
      </c>
      <c r="G807" s="10">
        <v>1671</v>
      </c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</row>
    <row r="808" spans="1:25" ht="12.75" customHeight="1" x14ac:dyDescent="0.2">
      <c r="A808" s="13" t="s">
        <v>1027</v>
      </c>
      <c r="B808" s="6" t="s">
        <v>171</v>
      </c>
      <c r="C808" s="7">
        <v>143307451</v>
      </c>
      <c r="D808" s="12">
        <v>5540246174174</v>
      </c>
      <c r="E808" s="12" t="str">
        <f>VLOOKUP(D808,'Catégorie des articles'!$A$2:$E$163,4,FALSE)</f>
        <v>CREMERIE</v>
      </c>
      <c r="F808" s="22">
        <v>44788</v>
      </c>
      <c r="G808" s="8">
        <v>232</v>
      </c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</row>
    <row r="809" spans="1:25" ht="12.75" customHeight="1" x14ac:dyDescent="0.2">
      <c r="A809" s="13" t="s">
        <v>1028</v>
      </c>
      <c r="B809" s="6" t="s">
        <v>171</v>
      </c>
      <c r="C809" s="7">
        <v>143307451</v>
      </c>
      <c r="D809" s="12">
        <v>5540246176699</v>
      </c>
      <c r="E809" s="12" t="str">
        <f>VLOOKUP(D809,'Catégorie des articles'!$A$2:$E$163,4,FALSE)</f>
        <v>CREMERIE</v>
      </c>
      <c r="F809" s="22">
        <v>44788</v>
      </c>
      <c r="G809" s="8">
        <v>2088</v>
      </c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</row>
    <row r="810" spans="1:25" ht="12.75" customHeight="1" x14ac:dyDescent="0.2">
      <c r="A810" s="13" t="s">
        <v>1029</v>
      </c>
      <c r="B810" s="6" t="s">
        <v>171</v>
      </c>
      <c r="C810" s="7">
        <v>143307461</v>
      </c>
      <c r="D810" s="12">
        <v>5540246180522</v>
      </c>
      <c r="E810" s="12" t="str">
        <f>VLOOKUP(D810,'Catégorie des articles'!$A$2:$E$163,4,FALSE)</f>
        <v>BOULANGERIE</v>
      </c>
      <c r="F810" s="22">
        <v>44801</v>
      </c>
      <c r="G810" s="8">
        <v>891</v>
      </c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</row>
    <row r="811" spans="1:25" ht="12.75" customHeight="1" x14ac:dyDescent="0.2">
      <c r="A811" s="13" t="s">
        <v>2262</v>
      </c>
      <c r="B811" s="6" t="s">
        <v>172</v>
      </c>
      <c r="C811" s="9">
        <v>143307474</v>
      </c>
      <c r="D811" s="14">
        <v>5540246190727</v>
      </c>
      <c r="E811" s="12" t="str">
        <f>VLOOKUP(D811,'Catégorie des articles'!$A$2:$E$163,4,FALSE)</f>
        <v>BOULANGERIE</v>
      </c>
      <c r="F811" s="23">
        <v>44807</v>
      </c>
      <c r="G811" s="10">
        <v>439</v>
      </c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</row>
    <row r="812" spans="1:25" ht="12.75" customHeight="1" x14ac:dyDescent="0.2">
      <c r="A812" s="13" t="s">
        <v>1030</v>
      </c>
      <c r="B812" s="6" t="s">
        <v>171</v>
      </c>
      <c r="C812" s="7">
        <v>143307475</v>
      </c>
      <c r="D812" s="12">
        <v>5540246183558</v>
      </c>
      <c r="E812" s="12" t="str">
        <f>VLOOKUP(D812,'Catégorie des articles'!$A$2:$E$163,4,FALSE)</f>
        <v>MIX LEGUMES</v>
      </c>
      <c r="F812" s="22">
        <v>44802</v>
      </c>
      <c r="G812" s="8">
        <v>2599</v>
      </c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</row>
    <row r="813" spans="1:25" ht="12.75" customHeight="1" x14ac:dyDescent="0.2">
      <c r="A813" s="13" t="s">
        <v>1031</v>
      </c>
      <c r="B813" s="6" t="s">
        <v>171</v>
      </c>
      <c r="C813" s="9">
        <v>143307475</v>
      </c>
      <c r="D813" s="14">
        <v>5540246192209</v>
      </c>
      <c r="E813" s="12" t="str">
        <f>VLOOKUP(D813,'Catégorie des articles'!$A$2:$E$163,4,FALSE)</f>
        <v>MIX LEGUMES</v>
      </c>
      <c r="F813" s="23">
        <v>44802</v>
      </c>
      <c r="G813" s="10">
        <v>1114</v>
      </c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</row>
    <row r="814" spans="1:25" ht="12.75" customHeight="1" x14ac:dyDescent="0.2">
      <c r="A814" s="13" t="s">
        <v>1032</v>
      </c>
      <c r="B814" s="6" t="s">
        <v>171</v>
      </c>
      <c r="C814" s="7">
        <v>143307475</v>
      </c>
      <c r="D814" s="12">
        <v>5540246192831</v>
      </c>
      <c r="E814" s="12" t="str">
        <f>VLOOKUP(D814,'Catégorie des articles'!$A$2:$E$163,4,FALSE)</f>
        <v>MIX LEGUMES</v>
      </c>
      <c r="F814" s="22">
        <v>44802</v>
      </c>
      <c r="G814" s="8">
        <v>1300</v>
      </c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</row>
    <row r="815" spans="1:25" ht="12.75" customHeight="1" x14ac:dyDescent="0.2">
      <c r="A815" s="13" t="s">
        <v>1033</v>
      </c>
      <c r="B815" s="6" t="s">
        <v>171</v>
      </c>
      <c r="C815" s="9">
        <v>143307480</v>
      </c>
      <c r="D815" s="14">
        <v>5540246181061</v>
      </c>
      <c r="E815" s="12" t="str">
        <f>VLOOKUP(D815,'Catégorie des articles'!$A$2:$E$163,4,FALSE)</f>
        <v>VOLAILLE</v>
      </c>
      <c r="F815" s="23">
        <v>44801</v>
      </c>
      <c r="G815" s="10">
        <v>5513</v>
      </c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</row>
    <row r="816" spans="1:25" ht="12.75" customHeight="1" x14ac:dyDescent="0.2">
      <c r="A816" s="13" t="s">
        <v>1034</v>
      </c>
      <c r="B816" s="6" t="s">
        <v>171</v>
      </c>
      <c r="C816" s="7">
        <v>143307480</v>
      </c>
      <c r="D816" s="12">
        <v>5540246183547</v>
      </c>
      <c r="E816" s="12" t="str">
        <f>VLOOKUP(D816,'Catégorie des articles'!$A$2:$E$163,4,FALSE)</f>
        <v>VOLAILLE</v>
      </c>
      <c r="F816" s="22">
        <v>44801</v>
      </c>
      <c r="G816" s="8">
        <v>5568</v>
      </c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</row>
    <row r="817" spans="1:25" ht="12.75" customHeight="1" x14ac:dyDescent="0.2">
      <c r="A817" s="13" t="s">
        <v>1035</v>
      </c>
      <c r="B817" s="6" t="s">
        <v>171</v>
      </c>
      <c r="C817" s="9">
        <v>143307480</v>
      </c>
      <c r="D817" s="14">
        <v>5540246185278</v>
      </c>
      <c r="E817" s="12" t="str">
        <f>VLOOKUP(D817,'Catégorie des articles'!$A$2:$E$163,4,FALSE)</f>
        <v>VOLAILLE</v>
      </c>
      <c r="F817" s="23">
        <v>44801</v>
      </c>
      <c r="G817" s="10">
        <v>1120</v>
      </c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</row>
    <row r="818" spans="1:25" ht="12.75" customHeight="1" x14ac:dyDescent="0.2">
      <c r="A818" s="13" t="s">
        <v>1036</v>
      </c>
      <c r="B818" s="6" t="s">
        <v>171</v>
      </c>
      <c r="C818" s="7">
        <v>143307481</v>
      </c>
      <c r="D818" s="12">
        <v>5540246170256</v>
      </c>
      <c r="E818" s="12" t="str">
        <f>VLOOKUP(D818,'Catégorie des articles'!$A$2:$E$163,4,FALSE)</f>
        <v>BOULANGERIE</v>
      </c>
      <c r="F818" s="22">
        <v>44802</v>
      </c>
      <c r="G818" s="8">
        <v>3351</v>
      </c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</row>
    <row r="819" spans="1:25" ht="12.75" customHeight="1" x14ac:dyDescent="0.2">
      <c r="A819" s="13" t="s">
        <v>1037</v>
      </c>
      <c r="B819" s="6" t="s">
        <v>171</v>
      </c>
      <c r="C819" s="9">
        <v>143307486</v>
      </c>
      <c r="D819" s="14">
        <v>5540246171933</v>
      </c>
      <c r="E819" s="12" t="str">
        <f>VLOOKUP(D819,'Catégorie des articles'!$A$2:$E$163,4,FALSE)</f>
        <v>CREMERIE</v>
      </c>
      <c r="F819" s="23">
        <v>44791</v>
      </c>
      <c r="G819" s="10">
        <v>836</v>
      </c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</row>
    <row r="820" spans="1:25" ht="12.75" customHeight="1" x14ac:dyDescent="0.2">
      <c r="A820" s="13" t="s">
        <v>1038</v>
      </c>
      <c r="B820" s="6" t="s">
        <v>171</v>
      </c>
      <c r="C820" s="7">
        <v>143307487</v>
      </c>
      <c r="D820" s="12">
        <v>5540246172669</v>
      </c>
      <c r="E820" s="12" t="str">
        <f>VLOOKUP(D820,'Catégorie des articles'!$A$2:$E$163,4,FALSE)</f>
        <v>CREMERIE</v>
      </c>
      <c r="F820" s="22">
        <v>44791</v>
      </c>
      <c r="G820" s="8">
        <v>140</v>
      </c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</row>
    <row r="821" spans="1:25" ht="12.75" customHeight="1" x14ac:dyDescent="0.2">
      <c r="A821" s="13" t="s">
        <v>1039</v>
      </c>
      <c r="B821" s="6" t="s">
        <v>171</v>
      </c>
      <c r="C821" s="9">
        <v>143307487</v>
      </c>
      <c r="D821" s="14">
        <v>5540246172978</v>
      </c>
      <c r="E821" s="12" t="str">
        <f>VLOOKUP(D821,'Catégorie des articles'!$A$2:$E$163,4,FALSE)</f>
        <v>CREMERIE</v>
      </c>
      <c r="F821" s="23">
        <v>44791</v>
      </c>
      <c r="G821" s="10">
        <v>836</v>
      </c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</row>
    <row r="822" spans="1:25" ht="12.75" customHeight="1" x14ac:dyDescent="0.2">
      <c r="A822" s="13" t="s">
        <v>1040</v>
      </c>
      <c r="B822" s="6" t="s">
        <v>171</v>
      </c>
      <c r="C822" s="9">
        <v>143307487</v>
      </c>
      <c r="D822" s="14">
        <v>5540246174174</v>
      </c>
      <c r="E822" s="12" t="str">
        <f>VLOOKUP(D822,'Catégorie des articles'!$A$2:$E$163,4,FALSE)</f>
        <v>CREMERIE</v>
      </c>
      <c r="F822" s="23">
        <v>44791</v>
      </c>
      <c r="G822" s="10">
        <v>232</v>
      </c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</row>
    <row r="823" spans="1:25" ht="12.75" customHeight="1" x14ac:dyDescent="0.2">
      <c r="A823" s="13" t="s">
        <v>1041</v>
      </c>
      <c r="B823" s="6" t="s">
        <v>171</v>
      </c>
      <c r="C823" s="9">
        <v>143307487</v>
      </c>
      <c r="D823" s="14">
        <v>5540246176699</v>
      </c>
      <c r="E823" s="12" t="str">
        <f>VLOOKUP(D823,'Catégorie des articles'!$A$2:$E$163,4,FALSE)</f>
        <v>CREMERIE</v>
      </c>
      <c r="F823" s="23">
        <v>44791</v>
      </c>
      <c r="G823" s="10">
        <v>2088</v>
      </c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</row>
    <row r="824" spans="1:25" ht="12.75" customHeight="1" x14ac:dyDescent="0.2">
      <c r="A824" s="13" t="s">
        <v>1042</v>
      </c>
      <c r="B824" s="6" t="s">
        <v>171</v>
      </c>
      <c r="C824" s="9">
        <v>143307487</v>
      </c>
      <c r="D824" s="14">
        <v>5540246188175</v>
      </c>
      <c r="E824" s="12" t="str">
        <f>VLOOKUP(D824,'Catégorie des articles'!$A$2:$E$163,4,FALSE)</f>
        <v>CREMERIE</v>
      </c>
      <c r="F824" s="23">
        <v>44791</v>
      </c>
      <c r="G824" s="10">
        <v>116</v>
      </c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</row>
    <row r="825" spans="1:25" ht="12.75" customHeight="1" x14ac:dyDescent="0.2">
      <c r="A825" s="13" t="s">
        <v>1043</v>
      </c>
      <c r="B825" s="6" t="s">
        <v>171</v>
      </c>
      <c r="C825" s="7">
        <v>143307489</v>
      </c>
      <c r="D825" s="12">
        <v>5540246174095</v>
      </c>
      <c r="E825" s="12" t="str">
        <f>VLOOKUP(D825,'Catégorie des articles'!$A$2:$E$163,4,FALSE)</f>
        <v>CREMERIE</v>
      </c>
      <c r="F825" s="22">
        <v>44794</v>
      </c>
      <c r="G825" s="8">
        <v>140</v>
      </c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</row>
    <row r="826" spans="1:25" ht="12.75" customHeight="1" x14ac:dyDescent="0.2">
      <c r="A826" s="13" t="s">
        <v>1044</v>
      </c>
      <c r="B826" s="6" t="s">
        <v>171</v>
      </c>
      <c r="C826" s="9">
        <v>143307490</v>
      </c>
      <c r="D826" s="14">
        <v>5540246185429</v>
      </c>
      <c r="E826" s="12" t="str">
        <f>VLOOKUP(D826,'Catégorie des articles'!$A$2:$E$163,4,FALSE)</f>
        <v>CREMERIE</v>
      </c>
      <c r="F826" s="23">
        <v>44793</v>
      </c>
      <c r="G826" s="10">
        <v>140</v>
      </c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</row>
    <row r="827" spans="1:25" ht="12.75" customHeight="1" x14ac:dyDescent="0.2">
      <c r="A827" s="13" t="s">
        <v>1045</v>
      </c>
      <c r="B827" s="6" t="s">
        <v>171</v>
      </c>
      <c r="C827" s="7">
        <v>143307490</v>
      </c>
      <c r="D827" s="12">
        <v>5540246186325</v>
      </c>
      <c r="E827" s="12" t="str">
        <f>VLOOKUP(D827,'Catégorie des articles'!$A$2:$E$163,4,FALSE)</f>
        <v>CREMERIE</v>
      </c>
      <c r="F827" s="22">
        <v>44793</v>
      </c>
      <c r="G827" s="8">
        <v>140</v>
      </c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</row>
    <row r="828" spans="1:25" ht="12.75" customHeight="1" x14ac:dyDescent="0.2">
      <c r="A828" s="13" t="s">
        <v>1046</v>
      </c>
      <c r="B828" s="6" t="s">
        <v>171</v>
      </c>
      <c r="C828" s="9">
        <v>143307494</v>
      </c>
      <c r="D828" s="14">
        <v>5540246194330</v>
      </c>
      <c r="E828" s="12" t="str">
        <f>VLOOKUP(D828,'Catégorie des articles'!$A$2:$E$163,4,FALSE)</f>
        <v>MIX LEGUMES</v>
      </c>
      <c r="F828" s="23">
        <v>44794</v>
      </c>
      <c r="G828" s="10">
        <v>4585</v>
      </c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</row>
    <row r="829" spans="1:25" ht="12.75" customHeight="1" x14ac:dyDescent="0.2">
      <c r="A829" s="13" t="s">
        <v>1047</v>
      </c>
      <c r="B829" s="6" t="s">
        <v>171</v>
      </c>
      <c r="C829" s="9">
        <v>143307502</v>
      </c>
      <c r="D829" s="14">
        <v>5540246187987</v>
      </c>
      <c r="E829" s="12" t="str">
        <f>VLOOKUP(D829,'Catégorie des articles'!$A$2:$E$163,4,FALSE)</f>
        <v>CREMERIE</v>
      </c>
      <c r="F829" s="23">
        <v>44791</v>
      </c>
      <c r="G829" s="10">
        <v>3341</v>
      </c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</row>
    <row r="830" spans="1:25" ht="12.75" customHeight="1" x14ac:dyDescent="0.2">
      <c r="A830" s="13" t="s">
        <v>1048</v>
      </c>
      <c r="B830" s="6" t="s">
        <v>171</v>
      </c>
      <c r="C830" s="9">
        <v>143307513</v>
      </c>
      <c r="D830" s="14">
        <v>5540246187987</v>
      </c>
      <c r="E830" s="12" t="str">
        <f>VLOOKUP(D830,'Catégorie des articles'!$A$2:$E$163,4,FALSE)</f>
        <v>CREMERIE</v>
      </c>
      <c r="F830" s="23">
        <v>44792</v>
      </c>
      <c r="G830" s="10">
        <v>1114</v>
      </c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</row>
    <row r="831" spans="1:25" ht="12.75" customHeight="1" x14ac:dyDescent="0.2">
      <c r="A831" s="13" t="s">
        <v>1049</v>
      </c>
      <c r="B831" s="6" t="s">
        <v>171</v>
      </c>
      <c r="C831" s="7">
        <v>143307514</v>
      </c>
      <c r="D831" s="12">
        <v>5540246172978</v>
      </c>
      <c r="E831" s="12" t="str">
        <f>VLOOKUP(D831,'Catégorie des articles'!$A$2:$E$163,4,FALSE)</f>
        <v>CREMERIE</v>
      </c>
      <c r="F831" s="22">
        <v>44792</v>
      </c>
      <c r="G831" s="8">
        <v>836</v>
      </c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</row>
    <row r="832" spans="1:25" ht="12.75" customHeight="1" x14ac:dyDescent="0.2">
      <c r="A832" s="13" t="s">
        <v>1050</v>
      </c>
      <c r="B832" s="6" t="s">
        <v>171</v>
      </c>
      <c r="C832" s="9">
        <v>143307514</v>
      </c>
      <c r="D832" s="14">
        <v>5540246176699</v>
      </c>
      <c r="E832" s="12" t="str">
        <f>VLOOKUP(D832,'Catégorie des articles'!$A$2:$E$163,4,FALSE)</f>
        <v>CREMERIE</v>
      </c>
      <c r="F832" s="23">
        <v>44792</v>
      </c>
      <c r="G832" s="10">
        <v>1044</v>
      </c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</row>
    <row r="833" spans="1:25" ht="12.75" customHeight="1" x14ac:dyDescent="0.2">
      <c r="A833" s="13" t="s">
        <v>1051</v>
      </c>
      <c r="B833" s="6" t="s">
        <v>171</v>
      </c>
      <c r="C833" s="9">
        <v>143307514</v>
      </c>
      <c r="D833" s="14">
        <v>5540246188175</v>
      </c>
      <c r="E833" s="12" t="str">
        <f>VLOOKUP(D833,'Catégorie des articles'!$A$2:$E$163,4,FALSE)</f>
        <v>CREMERIE</v>
      </c>
      <c r="F833" s="23">
        <v>44792</v>
      </c>
      <c r="G833" s="10">
        <v>70</v>
      </c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</row>
    <row r="834" spans="1:25" ht="12.75" customHeight="1" x14ac:dyDescent="0.2">
      <c r="A834" s="13" t="s">
        <v>1052</v>
      </c>
      <c r="B834" s="6" t="s">
        <v>171</v>
      </c>
      <c r="C834" s="9">
        <v>143307519</v>
      </c>
      <c r="D834" s="14">
        <v>5540246195096</v>
      </c>
      <c r="E834" s="12" t="str">
        <f>VLOOKUP(D834,'Catégorie des articles'!$A$2:$E$163,4,FALSE)</f>
        <v>MIX LEGUMES</v>
      </c>
      <c r="F834" s="23">
        <v>44795</v>
      </c>
      <c r="G834" s="10">
        <v>5012</v>
      </c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</row>
    <row r="835" spans="1:25" ht="12.75" customHeight="1" x14ac:dyDescent="0.2">
      <c r="A835" s="13" t="s">
        <v>1053</v>
      </c>
      <c r="B835" s="6" t="s">
        <v>171</v>
      </c>
      <c r="C835" s="9">
        <v>143307521</v>
      </c>
      <c r="D835" s="14">
        <v>5540246183130</v>
      </c>
      <c r="E835" s="12" t="str">
        <f>VLOOKUP(D835,'Catégorie des articles'!$A$2:$E$163,4,FALSE)</f>
        <v>MIX LEGUMES</v>
      </c>
      <c r="F835" s="23">
        <v>44799</v>
      </c>
      <c r="G835" s="10">
        <v>2256</v>
      </c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</row>
    <row r="836" spans="1:25" ht="12.75" customHeight="1" x14ac:dyDescent="0.2">
      <c r="A836" s="13" t="s">
        <v>1054</v>
      </c>
      <c r="B836" s="6" t="s">
        <v>171</v>
      </c>
      <c r="C836" s="7">
        <v>143307521</v>
      </c>
      <c r="D836" s="12">
        <v>5540246183538</v>
      </c>
      <c r="E836" s="12" t="str">
        <f>VLOOKUP(D836,'Catégorie des articles'!$A$2:$E$163,4,FALSE)</f>
        <v>MIX LEGUMES</v>
      </c>
      <c r="F836" s="22">
        <v>44799</v>
      </c>
      <c r="G836" s="8">
        <v>919</v>
      </c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</row>
    <row r="837" spans="1:25" ht="12.75" customHeight="1" x14ac:dyDescent="0.2">
      <c r="A837" s="13" t="s">
        <v>1055</v>
      </c>
      <c r="B837" s="6" t="s">
        <v>171</v>
      </c>
      <c r="C837" s="9">
        <v>143307521</v>
      </c>
      <c r="D837" s="14">
        <v>5540246183555</v>
      </c>
      <c r="E837" s="12" t="str">
        <f>VLOOKUP(D837,'Catégorie des articles'!$A$2:$E$163,4,FALSE)</f>
        <v>MIX LEGUMES</v>
      </c>
      <c r="F837" s="23">
        <v>44799</v>
      </c>
      <c r="G837" s="10">
        <v>543</v>
      </c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</row>
    <row r="838" spans="1:25" ht="12.75" customHeight="1" x14ac:dyDescent="0.2">
      <c r="A838" s="13" t="s">
        <v>1056</v>
      </c>
      <c r="B838" s="6" t="s">
        <v>171</v>
      </c>
      <c r="C838" s="9">
        <v>143307522</v>
      </c>
      <c r="D838" s="14">
        <v>5540246171759</v>
      </c>
      <c r="E838" s="12" t="str">
        <f>VLOOKUP(D838,'Catégorie des articles'!$A$2:$E$163,4,FALSE)</f>
        <v>MIX LEGUMES</v>
      </c>
      <c r="F838" s="23">
        <v>44798</v>
      </c>
      <c r="G838" s="10">
        <v>2506</v>
      </c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</row>
    <row r="839" spans="1:25" ht="12.75" customHeight="1" x14ac:dyDescent="0.2">
      <c r="A839" s="13" t="s">
        <v>1057</v>
      </c>
      <c r="B839" s="6" t="s">
        <v>171</v>
      </c>
      <c r="C839" s="7">
        <v>143307522</v>
      </c>
      <c r="D839" s="12">
        <v>5540246177133</v>
      </c>
      <c r="E839" s="12" t="str">
        <f>VLOOKUP(D839,'Catégorie des articles'!$A$2:$E$163,4,FALSE)</f>
        <v>MIX LEGUMES</v>
      </c>
      <c r="F839" s="22">
        <v>44798</v>
      </c>
      <c r="G839" s="8">
        <v>2228</v>
      </c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</row>
    <row r="840" spans="1:25" ht="12.75" customHeight="1" x14ac:dyDescent="0.2">
      <c r="A840" s="13" t="s">
        <v>1058</v>
      </c>
      <c r="B840" s="6" t="s">
        <v>171</v>
      </c>
      <c r="C840" s="9">
        <v>143307522</v>
      </c>
      <c r="D840" s="14">
        <v>5540246192148</v>
      </c>
      <c r="E840" s="12" t="str">
        <f>VLOOKUP(D840,'Catégorie des articles'!$A$2:$E$163,4,FALSE)</f>
        <v>MIX LEGUMES</v>
      </c>
      <c r="F840" s="23">
        <v>44798</v>
      </c>
      <c r="G840" s="10">
        <v>27840</v>
      </c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</row>
    <row r="841" spans="1:25" ht="12.75" customHeight="1" x14ac:dyDescent="0.2">
      <c r="A841" s="13" t="s">
        <v>1059</v>
      </c>
      <c r="B841" s="6" t="s">
        <v>171</v>
      </c>
      <c r="C841" s="9">
        <v>143307525</v>
      </c>
      <c r="D841" s="14">
        <v>5540246194632</v>
      </c>
      <c r="E841" s="12" t="str">
        <f>VLOOKUP(D841,'Catégorie des articles'!$A$2:$E$163,4,FALSE)</f>
        <v>BOULANGERIE</v>
      </c>
      <c r="F841" s="23">
        <v>44802</v>
      </c>
      <c r="G841" s="10">
        <v>1003</v>
      </c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</row>
    <row r="842" spans="1:25" ht="12.75" customHeight="1" x14ac:dyDescent="0.2">
      <c r="A842" s="13" t="s">
        <v>1060</v>
      </c>
      <c r="B842" s="6" t="s">
        <v>171</v>
      </c>
      <c r="C842" s="9">
        <v>143307527</v>
      </c>
      <c r="D842" s="14">
        <v>5540246173906</v>
      </c>
      <c r="E842" s="12" t="str">
        <f>VLOOKUP(D842,'Catégorie des articles'!$A$2:$E$163,4,FALSE)</f>
        <v>VOLAILLE</v>
      </c>
      <c r="F842" s="23">
        <v>44801</v>
      </c>
      <c r="G842" s="10">
        <v>1634</v>
      </c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</row>
    <row r="843" spans="1:25" ht="12.75" customHeight="1" x14ac:dyDescent="0.2">
      <c r="A843" s="13" t="s">
        <v>1061</v>
      </c>
      <c r="B843" s="6" t="s">
        <v>171</v>
      </c>
      <c r="C843" s="7">
        <v>143307527</v>
      </c>
      <c r="D843" s="12">
        <v>5540246181016</v>
      </c>
      <c r="E843" s="12" t="str">
        <f>VLOOKUP(D843,'Catégorie des articles'!$A$2:$E$163,4,FALSE)</f>
        <v>VOLAILLE</v>
      </c>
      <c r="F843" s="22">
        <v>44801</v>
      </c>
      <c r="G843" s="8">
        <v>3564</v>
      </c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</row>
    <row r="844" spans="1:25" ht="12.75" customHeight="1" x14ac:dyDescent="0.2">
      <c r="A844" s="13" t="s">
        <v>1062</v>
      </c>
      <c r="B844" s="6" t="s">
        <v>171</v>
      </c>
      <c r="C844" s="9">
        <v>143307530</v>
      </c>
      <c r="D844" s="14">
        <v>5540246183844</v>
      </c>
      <c r="E844" s="12" t="str">
        <f>VLOOKUP(D844,'Catégorie des articles'!$A$2:$E$163,4,FALSE)</f>
        <v>BOULANGERIE</v>
      </c>
      <c r="F844" s="23">
        <v>44798</v>
      </c>
      <c r="G844" s="10">
        <v>140</v>
      </c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</row>
    <row r="845" spans="1:25" ht="12.75" customHeight="1" x14ac:dyDescent="0.2">
      <c r="A845" s="13" t="s">
        <v>1063</v>
      </c>
      <c r="B845" s="6" t="s">
        <v>171</v>
      </c>
      <c r="C845" s="7">
        <v>143317554</v>
      </c>
      <c r="D845" s="12">
        <v>5540246176294</v>
      </c>
      <c r="E845" s="12" t="str">
        <f>VLOOKUP(D845,'Catégorie des articles'!$A$2:$E$163,4,FALSE)</f>
        <v>CREMERIE</v>
      </c>
      <c r="F845" s="22">
        <v>44793</v>
      </c>
      <c r="G845" s="8">
        <v>2970</v>
      </c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</row>
    <row r="846" spans="1:25" ht="12.75" customHeight="1" x14ac:dyDescent="0.2">
      <c r="A846" s="13" t="s">
        <v>1064</v>
      </c>
      <c r="B846" s="6" t="s">
        <v>171</v>
      </c>
      <c r="C846" s="9">
        <v>143317554</v>
      </c>
      <c r="D846" s="14">
        <v>5540246176295</v>
      </c>
      <c r="E846" s="12" t="str">
        <f>VLOOKUP(D846,'Catégorie des articles'!$A$2:$E$163,4,FALSE)</f>
        <v>CREMERIE</v>
      </c>
      <c r="F846" s="23">
        <v>44793</v>
      </c>
      <c r="G846" s="10">
        <v>7424</v>
      </c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</row>
    <row r="847" spans="1:25" ht="12.75" customHeight="1" x14ac:dyDescent="0.2">
      <c r="A847" s="13" t="s">
        <v>1065</v>
      </c>
      <c r="B847" s="6" t="s">
        <v>171</v>
      </c>
      <c r="C847" s="9">
        <v>143317554</v>
      </c>
      <c r="D847" s="14">
        <v>5540246187987</v>
      </c>
      <c r="E847" s="12" t="str">
        <f>VLOOKUP(D847,'Catégorie des articles'!$A$2:$E$163,4,FALSE)</f>
        <v>CREMERIE</v>
      </c>
      <c r="F847" s="23">
        <v>44793</v>
      </c>
      <c r="G847" s="10">
        <v>4455</v>
      </c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</row>
    <row r="848" spans="1:25" ht="12.75" customHeight="1" x14ac:dyDescent="0.2">
      <c r="A848" s="13" t="s">
        <v>1066</v>
      </c>
      <c r="B848" s="6" t="s">
        <v>171</v>
      </c>
      <c r="C848" s="7">
        <v>143317554</v>
      </c>
      <c r="D848" s="12">
        <v>5540246188200</v>
      </c>
      <c r="E848" s="12" t="str">
        <f>VLOOKUP(D848,'Catégorie des articles'!$A$2:$E$163,4,FALSE)</f>
        <v>CREMERIE</v>
      </c>
      <c r="F848" s="22">
        <v>44793</v>
      </c>
      <c r="G848" s="8">
        <v>1485</v>
      </c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</row>
    <row r="849" spans="1:25" ht="12.75" customHeight="1" x14ac:dyDescent="0.2">
      <c r="A849" s="13" t="s">
        <v>1067</v>
      </c>
      <c r="B849" s="6" t="s">
        <v>171</v>
      </c>
      <c r="C849" s="7">
        <v>143317555</v>
      </c>
      <c r="D849" s="12">
        <v>5540246172978</v>
      </c>
      <c r="E849" s="12" t="str">
        <f>VLOOKUP(D849,'Catégorie des articles'!$A$2:$E$163,4,FALSE)</f>
        <v>CREMERIE</v>
      </c>
      <c r="F849" s="22">
        <v>44793</v>
      </c>
      <c r="G849" s="8">
        <v>836</v>
      </c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</row>
    <row r="850" spans="1:25" ht="12.75" customHeight="1" x14ac:dyDescent="0.2">
      <c r="A850" s="13" t="s">
        <v>1068</v>
      </c>
      <c r="B850" s="6" t="s">
        <v>171</v>
      </c>
      <c r="C850" s="9">
        <v>143317555</v>
      </c>
      <c r="D850" s="14">
        <v>5540246174174</v>
      </c>
      <c r="E850" s="12" t="str">
        <f>VLOOKUP(D850,'Catégorie des articles'!$A$2:$E$163,4,FALSE)</f>
        <v>CREMERIE</v>
      </c>
      <c r="F850" s="23">
        <v>44793</v>
      </c>
      <c r="G850" s="10">
        <v>232</v>
      </c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</row>
    <row r="851" spans="1:25" ht="12.75" customHeight="1" x14ac:dyDescent="0.2">
      <c r="A851" s="13" t="s">
        <v>1069</v>
      </c>
      <c r="B851" s="6" t="s">
        <v>171</v>
      </c>
      <c r="C851" s="9">
        <v>143317555</v>
      </c>
      <c r="D851" s="14">
        <v>5540246176699</v>
      </c>
      <c r="E851" s="12" t="str">
        <f>VLOOKUP(D851,'Catégorie des articles'!$A$2:$E$163,4,FALSE)</f>
        <v>CREMERIE</v>
      </c>
      <c r="F851" s="23">
        <v>44793</v>
      </c>
      <c r="G851" s="10">
        <v>2088</v>
      </c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</row>
    <row r="852" spans="1:25" ht="12.75" customHeight="1" x14ac:dyDescent="0.2">
      <c r="A852" s="13" t="s">
        <v>1070</v>
      </c>
      <c r="B852" s="6" t="s">
        <v>171</v>
      </c>
      <c r="C852" s="7">
        <v>143317561</v>
      </c>
      <c r="D852" s="12">
        <v>5540246173472</v>
      </c>
      <c r="E852" s="12" t="str">
        <f>VLOOKUP(D852,'Catégorie des articles'!$A$2:$E$163,4,FALSE)</f>
        <v>CREMERIE</v>
      </c>
      <c r="F852" s="22">
        <v>44799</v>
      </c>
      <c r="G852" s="8">
        <v>279</v>
      </c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</row>
    <row r="853" spans="1:25" ht="12.75" customHeight="1" x14ac:dyDescent="0.2">
      <c r="A853" s="13" t="s">
        <v>1071</v>
      </c>
      <c r="B853" s="6" t="s">
        <v>171</v>
      </c>
      <c r="C853" s="9">
        <v>143317561</v>
      </c>
      <c r="D853" s="14">
        <v>5540246175049</v>
      </c>
      <c r="E853" s="12" t="str">
        <f>VLOOKUP(D853,'Catégorie des articles'!$A$2:$E$163,4,FALSE)</f>
        <v>CREMERIE</v>
      </c>
      <c r="F853" s="23">
        <v>44799</v>
      </c>
      <c r="G853" s="10">
        <v>696</v>
      </c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</row>
    <row r="854" spans="1:25" ht="12.75" customHeight="1" x14ac:dyDescent="0.2">
      <c r="A854" s="13" t="s">
        <v>1072</v>
      </c>
      <c r="B854" s="6" t="s">
        <v>171</v>
      </c>
      <c r="C854" s="7">
        <v>143317561</v>
      </c>
      <c r="D854" s="12">
        <v>5540246175050</v>
      </c>
      <c r="E854" s="12" t="str">
        <f>VLOOKUP(D854,'Catégorie des articles'!$A$2:$E$163,4,FALSE)</f>
        <v>CREMERIE</v>
      </c>
      <c r="F854" s="22">
        <v>44799</v>
      </c>
      <c r="G854" s="8">
        <v>557</v>
      </c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</row>
    <row r="855" spans="1:25" ht="12.75" customHeight="1" x14ac:dyDescent="0.2">
      <c r="A855" s="13" t="s">
        <v>1073</v>
      </c>
      <c r="B855" s="6" t="s">
        <v>171</v>
      </c>
      <c r="C855" s="9">
        <v>143317576</v>
      </c>
      <c r="D855" s="14">
        <v>5540246171933</v>
      </c>
      <c r="E855" s="12" t="str">
        <f>VLOOKUP(D855,'Catégorie des articles'!$A$2:$E$163,4,FALSE)</f>
        <v>CREMERIE</v>
      </c>
      <c r="F855" s="23">
        <v>44794</v>
      </c>
      <c r="G855" s="10">
        <v>557</v>
      </c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</row>
    <row r="856" spans="1:25" ht="12.75" customHeight="1" x14ac:dyDescent="0.2">
      <c r="A856" s="13" t="s">
        <v>1074</v>
      </c>
      <c r="B856" s="6" t="s">
        <v>171</v>
      </c>
      <c r="C856" s="7">
        <v>143317576</v>
      </c>
      <c r="D856" s="12">
        <v>5540246176294</v>
      </c>
      <c r="E856" s="12" t="str">
        <f>VLOOKUP(D856,'Catégorie des articles'!$A$2:$E$163,4,FALSE)</f>
        <v>CREMERIE</v>
      </c>
      <c r="F856" s="22">
        <v>44794</v>
      </c>
      <c r="G856" s="8">
        <v>1485</v>
      </c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</row>
    <row r="857" spans="1:25" ht="12.75" customHeight="1" x14ac:dyDescent="0.2">
      <c r="A857" s="13" t="s">
        <v>1075</v>
      </c>
      <c r="B857" s="6" t="s">
        <v>171</v>
      </c>
      <c r="C857" s="9">
        <v>143317576</v>
      </c>
      <c r="D857" s="14">
        <v>5540246176295</v>
      </c>
      <c r="E857" s="12" t="str">
        <f>VLOOKUP(D857,'Catégorie des articles'!$A$2:$E$163,4,FALSE)</f>
        <v>CREMERIE</v>
      </c>
      <c r="F857" s="23">
        <v>44794</v>
      </c>
      <c r="G857" s="10">
        <v>5568</v>
      </c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</row>
    <row r="858" spans="1:25" ht="12.75" customHeight="1" x14ac:dyDescent="0.2">
      <c r="A858" s="13" t="s">
        <v>1076</v>
      </c>
      <c r="B858" s="6" t="s">
        <v>171</v>
      </c>
      <c r="C858" s="9">
        <v>143317576</v>
      </c>
      <c r="D858" s="14">
        <v>5540246188200</v>
      </c>
      <c r="E858" s="12" t="str">
        <f>VLOOKUP(D858,'Catégorie des articles'!$A$2:$E$163,4,FALSE)</f>
        <v>CREMERIE</v>
      </c>
      <c r="F858" s="23">
        <v>44794</v>
      </c>
      <c r="G858" s="10">
        <v>743</v>
      </c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</row>
    <row r="859" spans="1:25" ht="12.75" customHeight="1" x14ac:dyDescent="0.2">
      <c r="A859" s="13" t="s">
        <v>1077</v>
      </c>
      <c r="B859" s="6" t="s">
        <v>171</v>
      </c>
      <c r="C859" s="9">
        <v>143317577</v>
      </c>
      <c r="D859" s="14">
        <v>5540246172539</v>
      </c>
      <c r="E859" s="12" t="str">
        <f>VLOOKUP(D859,'Catégorie des articles'!$A$2:$E$163,4,FALSE)</f>
        <v>CREMERIE</v>
      </c>
      <c r="F859" s="23">
        <v>44794</v>
      </c>
      <c r="G859" s="10">
        <v>24</v>
      </c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</row>
    <row r="860" spans="1:25" ht="12.75" customHeight="1" x14ac:dyDescent="0.2">
      <c r="A860" s="13" t="s">
        <v>1078</v>
      </c>
      <c r="B860" s="6" t="s">
        <v>171</v>
      </c>
      <c r="C860" s="7">
        <v>143317577</v>
      </c>
      <c r="D860" s="12">
        <v>5540246172669</v>
      </c>
      <c r="E860" s="12" t="str">
        <f>VLOOKUP(D860,'Catégorie des articles'!$A$2:$E$163,4,FALSE)</f>
        <v>CREMERIE</v>
      </c>
      <c r="F860" s="22">
        <v>44794</v>
      </c>
      <c r="G860" s="8">
        <v>279</v>
      </c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</row>
    <row r="861" spans="1:25" ht="12.75" customHeight="1" x14ac:dyDescent="0.2">
      <c r="A861" s="13" t="s">
        <v>1079</v>
      </c>
      <c r="B861" s="6" t="s">
        <v>171</v>
      </c>
      <c r="C861" s="9">
        <v>143317577</v>
      </c>
      <c r="D861" s="14">
        <v>5540246172978</v>
      </c>
      <c r="E861" s="12" t="str">
        <f>VLOOKUP(D861,'Catégorie des articles'!$A$2:$E$163,4,FALSE)</f>
        <v>CREMERIE</v>
      </c>
      <c r="F861" s="23">
        <v>44794</v>
      </c>
      <c r="G861" s="10">
        <v>836</v>
      </c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</row>
    <row r="862" spans="1:25" ht="12.75" customHeight="1" x14ac:dyDescent="0.2">
      <c r="A862" s="13" t="s">
        <v>1080</v>
      </c>
      <c r="B862" s="6" t="s">
        <v>171</v>
      </c>
      <c r="C862" s="7">
        <v>143317577</v>
      </c>
      <c r="D862" s="12">
        <v>5540246174174</v>
      </c>
      <c r="E862" s="12" t="str">
        <f>VLOOKUP(D862,'Catégorie des articles'!$A$2:$E$163,4,FALSE)</f>
        <v>CREMERIE</v>
      </c>
      <c r="F862" s="22">
        <v>44794</v>
      </c>
      <c r="G862" s="8">
        <v>232</v>
      </c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</row>
    <row r="863" spans="1:25" ht="12.75" customHeight="1" x14ac:dyDescent="0.2">
      <c r="A863" s="13" t="s">
        <v>1081</v>
      </c>
      <c r="B863" s="6" t="s">
        <v>171</v>
      </c>
      <c r="C863" s="7">
        <v>143317577</v>
      </c>
      <c r="D863" s="12">
        <v>5540246176699</v>
      </c>
      <c r="E863" s="12" t="str">
        <f>VLOOKUP(D863,'Catégorie des articles'!$A$2:$E$163,4,FALSE)</f>
        <v>CREMERIE</v>
      </c>
      <c r="F863" s="22">
        <v>44794</v>
      </c>
      <c r="G863" s="8">
        <v>1880</v>
      </c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</row>
    <row r="864" spans="1:25" ht="12.75" customHeight="1" x14ac:dyDescent="0.2">
      <c r="A864" s="13" t="s">
        <v>1082</v>
      </c>
      <c r="B864" s="6" t="s">
        <v>171</v>
      </c>
      <c r="C864" s="7">
        <v>143317587</v>
      </c>
      <c r="D864" s="12">
        <v>5540246171933</v>
      </c>
      <c r="E864" s="12" t="str">
        <f>VLOOKUP(D864,'Catégorie des articles'!$A$2:$E$163,4,FALSE)</f>
        <v>CREMERIE</v>
      </c>
      <c r="F864" s="22">
        <v>44795</v>
      </c>
      <c r="G864" s="8">
        <v>557</v>
      </c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</row>
    <row r="865" spans="1:25" ht="12.75" customHeight="1" x14ac:dyDescent="0.2">
      <c r="A865" s="13" t="s">
        <v>1083</v>
      </c>
      <c r="B865" s="6" t="s">
        <v>171</v>
      </c>
      <c r="C865" s="7">
        <v>143317587</v>
      </c>
      <c r="D865" s="12">
        <v>5540246188200</v>
      </c>
      <c r="E865" s="12" t="str">
        <f>VLOOKUP(D865,'Catégorie des articles'!$A$2:$E$163,4,FALSE)</f>
        <v>CREMERIE</v>
      </c>
      <c r="F865" s="22">
        <v>44795</v>
      </c>
      <c r="G865" s="8">
        <v>743</v>
      </c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</row>
    <row r="866" spans="1:25" ht="12.75" customHeight="1" x14ac:dyDescent="0.2">
      <c r="A866" s="13" t="s">
        <v>1084</v>
      </c>
      <c r="B866" s="6" t="s">
        <v>171</v>
      </c>
      <c r="C866" s="7">
        <v>143317588</v>
      </c>
      <c r="D866" s="12">
        <v>5540246172978</v>
      </c>
      <c r="E866" s="12" t="str">
        <f>VLOOKUP(D866,'Catégorie des articles'!$A$2:$E$163,4,FALSE)</f>
        <v>CREMERIE</v>
      </c>
      <c r="F866" s="22">
        <v>44795</v>
      </c>
      <c r="G866" s="8">
        <v>836</v>
      </c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</row>
    <row r="867" spans="1:25" ht="12.75" customHeight="1" x14ac:dyDescent="0.2">
      <c r="A867" s="13" t="s">
        <v>1085</v>
      </c>
      <c r="B867" s="6" t="s">
        <v>171</v>
      </c>
      <c r="C867" s="9">
        <v>143317588</v>
      </c>
      <c r="D867" s="14">
        <v>5540246174174</v>
      </c>
      <c r="E867" s="12" t="str">
        <f>VLOOKUP(D867,'Catégorie des articles'!$A$2:$E$163,4,FALSE)</f>
        <v>CREMERIE</v>
      </c>
      <c r="F867" s="23">
        <v>44795</v>
      </c>
      <c r="G867" s="10">
        <v>232</v>
      </c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</row>
    <row r="868" spans="1:25" ht="12.75" customHeight="1" x14ac:dyDescent="0.2">
      <c r="A868" s="13" t="s">
        <v>1086</v>
      </c>
      <c r="B868" s="6" t="s">
        <v>171</v>
      </c>
      <c r="C868" s="7">
        <v>143317588</v>
      </c>
      <c r="D868" s="12">
        <v>5540246176699</v>
      </c>
      <c r="E868" s="12" t="str">
        <f>VLOOKUP(D868,'Catégorie des articles'!$A$2:$E$163,4,FALSE)</f>
        <v>CREMERIE</v>
      </c>
      <c r="F868" s="22">
        <v>44795</v>
      </c>
      <c r="G868" s="8">
        <v>3132</v>
      </c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</row>
    <row r="869" spans="1:25" ht="12.75" customHeight="1" x14ac:dyDescent="0.2">
      <c r="A869" s="13" t="s">
        <v>1087</v>
      </c>
      <c r="B869" s="6" t="s">
        <v>171</v>
      </c>
      <c r="C869" s="7">
        <v>143317588</v>
      </c>
      <c r="D869" s="12">
        <v>5540246188175</v>
      </c>
      <c r="E869" s="12" t="str">
        <f>VLOOKUP(D869,'Catégorie des articles'!$A$2:$E$163,4,FALSE)</f>
        <v>CREMERIE</v>
      </c>
      <c r="F869" s="22">
        <v>44795</v>
      </c>
      <c r="G869" s="8">
        <v>163</v>
      </c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</row>
    <row r="870" spans="1:25" ht="12.75" customHeight="1" x14ac:dyDescent="0.2">
      <c r="A870" s="13" t="s">
        <v>1088</v>
      </c>
      <c r="B870" s="6" t="s">
        <v>171</v>
      </c>
      <c r="C870" s="7">
        <v>143317598</v>
      </c>
      <c r="D870" s="12">
        <v>5540246173472</v>
      </c>
      <c r="E870" s="12" t="str">
        <f>VLOOKUP(D870,'Catégorie des articles'!$A$2:$E$163,4,FALSE)</f>
        <v>CREMERIE</v>
      </c>
      <c r="F870" s="22">
        <v>44795</v>
      </c>
      <c r="G870" s="8">
        <v>140</v>
      </c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</row>
    <row r="871" spans="1:25" ht="12.75" customHeight="1" x14ac:dyDescent="0.2">
      <c r="A871" s="13" t="s">
        <v>1089</v>
      </c>
      <c r="B871" s="6" t="s">
        <v>171</v>
      </c>
      <c r="C871" s="9">
        <v>143317609</v>
      </c>
      <c r="D871" s="14">
        <v>5540246187987</v>
      </c>
      <c r="E871" s="12" t="str">
        <f>VLOOKUP(D871,'Catégorie des articles'!$A$2:$E$163,4,FALSE)</f>
        <v>CREMERIE</v>
      </c>
      <c r="F871" s="23">
        <v>44798</v>
      </c>
      <c r="G871" s="10">
        <v>2228</v>
      </c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</row>
    <row r="872" spans="1:25" ht="12.75" customHeight="1" x14ac:dyDescent="0.2">
      <c r="A872" s="13" t="s">
        <v>1090</v>
      </c>
      <c r="B872" s="6" t="s">
        <v>171</v>
      </c>
      <c r="C872" s="7">
        <v>143317609</v>
      </c>
      <c r="D872" s="12">
        <v>5540246188200</v>
      </c>
      <c r="E872" s="12" t="str">
        <f>VLOOKUP(D872,'Catégorie des articles'!$A$2:$E$163,4,FALSE)</f>
        <v>CREMERIE</v>
      </c>
      <c r="F872" s="22">
        <v>44798</v>
      </c>
      <c r="G872" s="8">
        <v>1485</v>
      </c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</row>
    <row r="873" spans="1:25" ht="12.75" customHeight="1" x14ac:dyDescent="0.2">
      <c r="A873" s="13" t="s">
        <v>1091</v>
      </c>
      <c r="B873" s="6" t="s">
        <v>171</v>
      </c>
      <c r="C873" s="7">
        <v>143317610</v>
      </c>
      <c r="D873" s="12">
        <v>5540246174174</v>
      </c>
      <c r="E873" s="12" t="str">
        <f>VLOOKUP(D873,'Catégorie des articles'!$A$2:$E$163,4,FALSE)</f>
        <v>CREMERIE</v>
      </c>
      <c r="F873" s="22">
        <v>44798</v>
      </c>
      <c r="G873" s="8">
        <v>232</v>
      </c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</row>
    <row r="874" spans="1:25" ht="12.75" customHeight="1" x14ac:dyDescent="0.2">
      <c r="A874" s="13" t="s">
        <v>1092</v>
      </c>
      <c r="B874" s="6" t="s">
        <v>171</v>
      </c>
      <c r="C874" s="9">
        <v>143317610</v>
      </c>
      <c r="D874" s="14">
        <v>5540246188175</v>
      </c>
      <c r="E874" s="12" t="str">
        <f>VLOOKUP(D874,'Catégorie des articles'!$A$2:$E$163,4,FALSE)</f>
        <v>CREMERIE</v>
      </c>
      <c r="F874" s="23">
        <v>44798</v>
      </c>
      <c r="G874" s="10">
        <v>93</v>
      </c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</row>
    <row r="875" spans="1:25" ht="12.75" customHeight="1" x14ac:dyDescent="0.2">
      <c r="A875" s="13" t="s">
        <v>1093</v>
      </c>
      <c r="B875" s="6" t="s">
        <v>171</v>
      </c>
      <c r="C875" s="7">
        <v>143317615</v>
      </c>
      <c r="D875" s="12">
        <v>5540246185429</v>
      </c>
      <c r="E875" s="12" t="str">
        <f>VLOOKUP(D875,'Catégorie des articles'!$A$2:$E$163,4,FALSE)</f>
        <v>CREMERIE</v>
      </c>
      <c r="F875" s="22">
        <v>44801</v>
      </c>
      <c r="G875" s="8">
        <v>70</v>
      </c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</row>
    <row r="876" spans="1:25" ht="12.75" customHeight="1" x14ac:dyDescent="0.2">
      <c r="A876" s="13" t="s">
        <v>1094</v>
      </c>
      <c r="B876" s="6" t="s">
        <v>171</v>
      </c>
      <c r="C876" s="9">
        <v>143317615</v>
      </c>
      <c r="D876" s="14">
        <v>5540246186325</v>
      </c>
      <c r="E876" s="12" t="str">
        <f>VLOOKUP(D876,'Catégorie des articles'!$A$2:$E$163,4,FALSE)</f>
        <v>CREMERIE</v>
      </c>
      <c r="F876" s="23">
        <v>44801</v>
      </c>
      <c r="G876" s="10">
        <v>140</v>
      </c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</row>
    <row r="877" spans="1:25" ht="12.75" customHeight="1" x14ac:dyDescent="0.2">
      <c r="A877" s="13" t="s">
        <v>2263</v>
      </c>
      <c r="B877" s="6" t="s">
        <v>174</v>
      </c>
      <c r="C877" s="7">
        <v>143317631</v>
      </c>
      <c r="D877" s="12">
        <v>5540246187882</v>
      </c>
      <c r="E877" s="12" t="str">
        <f>VLOOKUP(D877,'Catégorie des articles'!$A$2:$E$163,4,FALSE)</f>
        <v>EMBALLAGES</v>
      </c>
      <c r="F877" s="22">
        <v>44876</v>
      </c>
      <c r="G877" s="8">
        <v>163</v>
      </c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</row>
    <row r="878" spans="1:25" ht="12.75" customHeight="1" x14ac:dyDescent="0.2">
      <c r="A878" s="13" t="s">
        <v>2264</v>
      </c>
      <c r="B878" s="6" t="s">
        <v>174</v>
      </c>
      <c r="C878" s="7">
        <v>143317631</v>
      </c>
      <c r="D878" s="12">
        <v>5540246187995</v>
      </c>
      <c r="E878" s="12" t="str">
        <f>VLOOKUP(D878,'Catégorie des articles'!$A$2:$E$163,4,FALSE)</f>
        <v>EMBALLAGES</v>
      </c>
      <c r="F878" s="22">
        <v>44876</v>
      </c>
      <c r="G878" s="8">
        <v>464</v>
      </c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</row>
    <row r="879" spans="1:25" ht="12.75" customHeight="1" x14ac:dyDescent="0.2">
      <c r="A879" s="13" t="s">
        <v>2265</v>
      </c>
      <c r="B879" s="6" t="s">
        <v>174</v>
      </c>
      <c r="C879" s="9">
        <v>143317631</v>
      </c>
      <c r="D879" s="14">
        <v>5540246187997</v>
      </c>
      <c r="E879" s="12" t="str">
        <f>VLOOKUP(D879,'Catégorie des articles'!$A$2:$E$163,4,FALSE)</f>
        <v>EMBALLAGES</v>
      </c>
      <c r="F879" s="23">
        <v>44876</v>
      </c>
      <c r="G879" s="10">
        <v>205</v>
      </c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</row>
    <row r="880" spans="1:25" ht="12.75" customHeight="1" x14ac:dyDescent="0.2">
      <c r="A880" s="13" t="s">
        <v>1095</v>
      </c>
      <c r="B880" s="6" t="s">
        <v>171</v>
      </c>
      <c r="C880" s="7">
        <v>143317638</v>
      </c>
      <c r="D880" s="12">
        <v>5540246172539</v>
      </c>
      <c r="E880" s="12" t="str">
        <f>VLOOKUP(D880,'Catégorie des articles'!$A$2:$E$163,4,FALSE)</f>
        <v>CREMERIE</v>
      </c>
      <c r="F880" s="22">
        <v>44799</v>
      </c>
      <c r="G880" s="8">
        <v>47</v>
      </c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</row>
    <row r="881" spans="1:25" ht="12.75" customHeight="1" x14ac:dyDescent="0.2">
      <c r="A881" s="13" t="s">
        <v>1096</v>
      </c>
      <c r="B881" s="6" t="s">
        <v>171</v>
      </c>
      <c r="C881" s="9">
        <v>143317638</v>
      </c>
      <c r="D881" s="14">
        <v>5540246172669</v>
      </c>
      <c r="E881" s="12" t="str">
        <f>VLOOKUP(D881,'Catégorie des articles'!$A$2:$E$163,4,FALSE)</f>
        <v>CREMERIE</v>
      </c>
      <c r="F881" s="23">
        <v>44799</v>
      </c>
      <c r="G881" s="10">
        <v>279</v>
      </c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</row>
    <row r="882" spans="1:25" ht="12.75" customHeight="1" x14ac:dyDescent="0.2">
      <c r="A882" s="13" t="s">
        <v>1097</v>
      </c>
      <c r="B882" s="6" t="s">
        <v>171</v>
      </c>
      <c r="C882" s="7">
        <v>143317638</v>
      </c>
      <c r="D882" s="12">
        <v>5540246176699</v>
      </c>
      <c r="E882" s="12" t="str">
        <f>VLOOKUP(D882,'Catégorie des articles'!$A$2:$E$163,4,FALSE)</f>
        <v>CREMERIE</v>
      </c>
      <c r="F882" s="22">
        <v>44799</v>
      </c>
      <c r="G882" s="8">
        <v>4176</v>
      </c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</row>
    <row r="883" spans="1:25" ht="12.75" customHeight="1" x14ac:dyDescent="0.2">
      <c r="A883" s="13" t="s">
        <v>1098</v>
      </c>
      <c r="B883" s="6" t="s">
        <v>171</v>
      </c>
      <c r="C883" s="9">
        <v>143317638</v>
      </c>
      <c r="D883" s="14">
        <v>5540246188175</v>
      </c>
      <c r="E883" s="12" t="str">
        <f>VLOOKUP(D883,'Catégorie des articles'!$A$2:$E$163,4,FALSE)</f>
        <v>CREMERIE</v>
      </c>
      <c r="F883" s="23">
        <v>44799</v>
      </c>
      <c r="G883" s="10">
        <v>70</v>
      </c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</row>
    <row r="884" spans="1:25" ht="12.75" customHeight="1" x14ac:dyDescent="0.2">
      <c r="A884" s="13" t="s">
        <v>1099</v>
      </c>
      <c r="B884" s="6" t="s">
        <v>171</v>
      </c>
      <c r="C884" s="7">
        <v>143317638</v>
      </c>
      <c r="D884" s="12">
        <v>5540246192102</v>
      </c>
      <c r="E884" s="12" t="str">
        <f>VLOOKUP(D884,'Catégorie des articles'!$A$2:$E$163,4,FALSE)</f>
        <v>CREMERIE</v>
      </c>
      <c r="F884" s="22">
        <v>44799</v>
      </c>
      <c r="G884" s="8">
        <v>4009</v>
      </c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</row>
    <row r="885" spans="1:25" ht="12.75" customHeight="1" x14ac:dyDescent="0.2">
      <c r="A885" s="13" t="s">
        <v>1100</v>
      </c>
      <c r="B885" s="6" t="s">
        <v>171</v>
      </c>
      <c r="C885" s="9">
        <v>143317639</v>
      </c>
      <c r="D885" s="14">
        <v>5540246187987</v>
      </c>
      <c r="E885" s="12" t="str">
        <f>VLOOKUP(D885,'Catégorie des articles'!$A$2:$E$163,4,FALSE)</f>
        <v>CREMERIE</v>
      </c>
      <c r="F885" s="23">
        <v>44799</v>
      </c>
      <c r="G885" s="10">
        <v>1114</v>
      </c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</row>
    <row r="886" spans="1:25" ht="12.75" customHeight="1" x14ac:dyDescent="0.2">
      <c r="A886" s="13" t="s">
        <v>1101</v>
      </c>
      <c r="B886" s="6" t="s">
        <v>171</v>
      </c>
      <c r="C886" s="7">
        <v>143317642</v>
      </c>
      <c r="D886" s="12">
        <v>5540246173472</v>
      </c>
      <c r="E886" s="12" t="str">
        <f>VLOOKUP(D886,'Catégorie des articles'!$A$2:$E$163,4,FALSE)</f>
        <v>CREMERIE</v>
      </c>
      <c r="F886" s="22">
        <v>44802</v>
      </c>
      <c r="G886" s="8">
        <v>279</v>
      </c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</row>
    <row r="887" spans="1:25" ht="12.75" customHeight="1" x14ac:dyDescent="0.2">
      <c r="A887" s="13" t="s">
        <v>1102</v>
      </c>
      <c r="B887" s="6" t="s">
        <v>171</v>
      </c>
      <c r="C887" s="9">
        <v>143317642</v>
      </c>
      <c r="D887" s="14">
        <v>5540246175047</v>
      </c>
      <c r="E887" s="12" t="str">
        <f>VLOOKUP(D887,'Catégorie des articles'!$A$2:$E$163,4,FALSE)</f>
        <v>CREMERIE</v>
      </c>
      <c r="F887" s="23">
        <v>44802</v>
      </c>
      <c r="G887" s="10">
        <v>279</v>
      </c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</row>
    <row r="888" spans="1:25" ht="12.75" customHeight="1" x14ac:dyDescent="0.2">
      <c r="A888" s="13" t="s">
        <v>1103</v>
      </c>
      <c r="B888" s="6" t="s">
        <v>171</v>
      </c>
      <c r="C888" s="7">
        <v>143317642</v>
      </c>
      <c r="D888" s="12">
        <v>5540246175049</v>
      </c>
      <c r="E888" s="12" t="str">
        <f>VLOOKUP(D888,'Catégorie des articles'!$A$2:$E$163,4,FALSE)</f>
        <v>CREMERIE</v>
      </c>
      <c r="F888" s="22">
        <v>44802</v>
      </c>
      <c r="G888" s="8">
        <v>557</v>
      </c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</row>
    <row r="889" spans="1:25" ht="12.75" customHeight="1" x14ac:dyDescent="0.2">
      <c r="A889" s="13" t="s">
        <v>1104</v>
      </c>
      <c r="B889" s="6" t="s">
        <v>171</v>
      </c>
      <c r="C889" s="9">
        <v>143317642</v>
      </c>
      <c r="D889" s="14">
        <v>5540246175050</v>
      </c>
      <c r="E889" s="12" t="str">
        <f>VLOOKUP(D889,'Catégorie des articles'!$A$2:$E$163,4,FALSE)</f>
        <v>CREMERIE</v>
      </c>
      <c r="F889" s="23">
        <v>44802</v>
      </c>
      <c r="G889" s="10">
        <v>557</v>
      </c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</row>
    <row r="890" spans="1:25" ht="12.75" customHeight="1" x14ac:dyDescent="0.2">
      <c r="A890" s="13" t="s">
        <v>1105</v>
      </c>
      <c r="B890" s="6" t="s">
        <v>171</v>
      </c>
      <c r="C890" s="7">
        <v>143317642</v>
      </c>
      <c r="D890" s="12">
        <v>5540246190743</v>
      </c>
      <c r="E890" s="12" t="str">
        <f>VLOOKUP(D890,'Catégorie des articles'!$A$2:$E$163,4,FALSE)</f>
        <v>CREMERIE</v>
      </c>
      <c r="F890" s="22">
        <v>44802</v>
      </c>
      <c r="G890" s="8">
        <v>279</v>
      </c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</row>
    <row r="891" spans="1:25" ht="12.75" customHeight="1" x14ac:dyDescent="0.2">
      <c r="A891" s="13" t="s">
        <v>1106</v>
      </c>
      <c r="B891" s="6" t="s">
        <v>171</v>
      </c>
      <c r="C891" s="9">
        <v>143327658</v>
      </c>
      <c r="D891" s="14">
        <v>5540246172978</v>
      </c>
      <c r="E891" s="12" t="str">
        <f>VLOOKUP(D891,'Catégorie des articles'!$A$2:$E$163,4,FALSE)</f>
        <v>CREMERIE</v>
      </c>
      <c r="F891" s="23">
        <v>44800</v>
      </c>
      <c r="G891" s="10">
        <v>836</v>
      </c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</row>
    <row r="892" spans="1:25" ht="12.75" customHeight="1" x14ac:dyDescent="0.2">
      <c r="A892" s="13" t="s">
        <v>1107</v>
      </c>
      <c r="B892" s="6" t="s">
        <v>171</v>
      </c>
      <c r="C892" s="7">
        <v>143327658</v>
      </c>
      <c r="D892" s="12">
        <v>5540246174174</v>
      </c>
      <c r="E892" s="12" t="str">
        <f>VLOOKUP(D892,'Catégorie des articles'!$A$2:$E$163,4,FALSE)</f>
        <v>CREMERIE</v>
      </c>
      <c r="F892" s="22">
        <v>44800</v>
      </c>
      <c r="G892" s="8">
        <v>232</v>
      </c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</row>
    <row r="893" spans="1:25" ht="12.75" customHeight="1" x14ac:dyDescent="0.2">
      <c r="A893" s="13" t="s">
        <v>1108</v>
      </c>
      <c r="B893" s="6" t="s">
        <v>171</v>
      </c>
      <c r="C893" s="7">
        <v>143327658</v>
      </c>
      <c r="D893" s="12">
        <v>5540246176699</v>
      </c>
      <c r="E893" s="12" t="str">
        <f>VLOOKUP(D893,'Catégorie des articles'!$A$2:$E$163,4,FALSE)</f>
        <v>CREMERIE</v>
      </c>
      <c r="F893" s="22">
        <v>44800</v>
      </c>
      <c r="G893" s="8">
        <v>6264</v>
      </c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</row>
    <row r="894" spans="1:25" ht="12.75" customHeight="1" x14ac:dyDescent="0.2">
      <c r="A894" s="13" t="s">
        <v>1109</v>
      </c>
      <c r="B894" s="6" t="s">
        <v>171</v>
      </c>
      <c r="C894" s="9">
        <v>143327660</v>
      </c>
      <c r="D894" s="14">
        <v>5540246176295</v>
      </c>
      <c r="E894" s="12" t="str">
        <f>VLOOKUP(D894,'Catégorie des articles'!$A$2:$E$163,4,FALSE)</f>
        <v>CREMERIE</v>
      </c>
      <c r="F894" s="23">
        <v>44800</v>
      </c>
      <c r="G894" s="10">
        <v>4455</v>
      </c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</row>
    <row r="895" spans="1:25" ht="12.75" customHeight="1" x14ac:dyDescent="0.2">
      <c r="A895" s="13" t="s">
        <v>1110</v>
      </c>
      <c r="B895" s="6" t="s">
        <v>171</v>
      </c>
      <c r="C895" s="7">
        <v>143327660</v>
      </c>
      <c r="D895" s="12">
        <v>5540246188200</v>
      </c>
      <c r="E895" s="12" t="str">
        <f>VLOOKUP(D895,'Catégorie des articles'!$A$2:$E$163,4,FALSE)</f>
        <v>CREMERIE</v>
      </c>
      <c r="F895" s="22">
        <v>44800</v>
      </c>
      <c r="G895" s="8">
        <v>1485</v>
      </c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</row>
    <row r="896" spans="1:25" ht="12.75" customHeight="1" x14ac:dyDescent="0.2">
      <c r="A896" s="13" t="s">
        <v>1111</v>
      </c>
      <c r="B896" s="6" t="s">
        <v>171</v>
      </c>
      <c r="C896" s="7">
        <v>143327661</v>
      </c>
      <c r="D896" s="12">
        <v>5540246194632</v>
      </c>
      <c r="E896" s="12" t="str">
        <f>VLOOKUP(D896,'Catégorie des articles'!$A$2:$E$163,4,FALSE)</f>
        <v>BOULANGERIE</v>
      </c>
      <c r="F896" s="22">
        <v>44798</v>
      </c>
      <c r="G896" s="8">
        <v>335</v>
      </c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</row>
    <row r="897" spans="1:25" ht="12.75" customHeight="1" x14ac:dyDescent="0.2">
      <c r="A897" s="13" t="s">
        <v>2266</v>
      </c>
      <c r="B897" s="6" t="s">
        <v>172</v>
      </c>
      <c r="C897" s="9">
        <v>143327671</v>
      </c>
      <c r="D897" s="14">
        <v>5540246194632</v>
      </c>
      <c r="E897" s="12" t="str">
        <f>VLOOKUP(D897,'Catégorie des articles'!$A$2:$E$163,4,FALSE)</f>
        <v>BOULANGERIE</v>
      </c>
      <c r="F897" s="23">
        <v>44807</v>
      </c>
      <c r="G897" s="10">
        <v>1337</v>
      </c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</row>
    <row r="898" spans="1:25" ht="12.75" customHeight="1" x14ac:dyDescent="0.2">
      <c r="A898" s="13" t="s">
        <v>2267</v>
      </c>
      <c r="B898" s="6" t="s">
        <v>172</v>
      </c>
      <c r="C898" s="7">
        <v>143327673</v>
      </c>
      <c r="D898" s="12">
        <v>5540246184036</v>
      </c>
      <c r="E898" s="12" t="str">
        <f>VLOOKUP(D898,'Catégorie des articles'!$A$2:$E$163,4,FALSE)</f>
        <v>BOULANGERIE</v>
      </c>
      <c r="F898" s="22">
        <v>44809</v>
      </c>
      <c r="G898" s="8">
        <v>130</v>
      </c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</row>
    <row r="899" spans="1:25" ht="12.75" customHeight="1" x14ac:dyDescent="0.2">
      <c r="A899" s="13" t="s">
        <v>2268</v>
      </c>
      <c r="B899" s="6" t="s">
        <v>172</v>
      </c>
      <c r="C899" s="9">
        <v>143327673</v>
      </c>
      <c r="D899" s="14">
        <v>5540246191596</v>
      </c>
      <c r="E899" s="12" t="str">
        <f>VLOOKUP(D899,'Catégorie des articles'!$A$2:$E$163,4,FALSE)</f>
        <v>BOULANGERIE</v>
      </c>
      <c r="F899" s="23">
        <v>44809</v>
      </c>
      <c r="G899" s="10">
        <v>75</v>
      </c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</row>
    <row r="900" spans="1:25" ht="12.75" customHeight="1" x14ac:dyDescent="0.2">
      <c r="A900" s="13" t="s">
        <v>2269</v>
      </c>
      <c r="B900" s="6" t="s">
        <v>172</v>
      </c>
      <c r="C900" s="7">
        <v>143327674</v>
      </c>
      <c r="D900" s="12">
        <v>5540246171759</v>
      </c>
      <c r="E900" s="12" t="str">
        <f>VLOOKUP(D900,'Catégorie des articles'!$A$2:$E$163,4,FALSE)</f>
        <v>MIX LEGUMES</v>
      </c>
      <c r="F900" s="22">
        <v>44806</v>
      </c>
      <c r="G900" s="8">
        <v>3759</v>
      </c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</row>
    <row r="901" spans="1:25" ht="12.75" customHeight="1" x14ac:dyDescent="0.2">
      <c r="A901" s="13" t="s">
        <v>2270</v>
      </c>
      <c r="B901" s="6" t="s">
        <v>172</v>
      </c>
      <c r="C901" s="9">
        <v>143327674</v>
      </c>
      <c r="D901" s="14">
        <v>5540246177133</v>
      </c>
      <c r="E901" s="12" t="str">
        <f>VLOOKUP(D901,'Catégorie des articles'!$A$2:$E$163,4,FALSE)</f>
        <v>MIX LEGUMES</v>
      </c>
      <c r="F901" s="23">
        <v>44806</v>
      </c>
      <c r="G901" s="10">
        <v>6125</v>
      </c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</row>
    <row r="902" spans="1:25" ht="12.75" customHeight="1" x14ac:dyDescent="0.2">
      <c r="A902" s="13" t="s">
        <v>2271</v>
      </c>
      <c r="B902" s="6" t="s">
        <v>172</v>
      </c>
      <c r="C902" s="7">
        <v>143327674</v>
      </c>
      <c r="D902" s="12">
        <v>5540246192148</v>
      </c>
      <c r="E902" s="12" t="str">
        <f>VLOOKUP(D902,'Catégorie des articles'!$A$2:$E$163,4,FALSE)</f>
        <v>MIX LEGUMES</v>
      </c>
      <c r="F902" s="22">
        <v>44806</v>
      </c>
      <c r="G902" s="8">
        <v>26448</v>
      </c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</row>
    <row r="903" spans="1:25" ht="12.75" customHeight="1" x14ac:dyDescent="0.2">
      <c r="A903" s="13" t="s">
        <v>2272</v>
      </c>
      <c r="B903" s="6" t="s">
        <v>172</v>
      </c>
      <c r="C903" s="7">
        <v>143327687</v>
      </c>
      <c r="D903" s="12">
        <v>5540246183587</v>
      </c>
      <c r="E903" s="12" t="str">
        <f>VLOOKUP(D903,'Catégorie des articles'!$A$2:$E$163,4,FALSE)</f>
        <v>MIX LEGUMES</v>
      </c>
      <c r="F903" s="22">
        <v>44805</v>
      </c>
      <c r="G903" s="8">
        <v>502</v>
      </c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</row>
    <row r="904" spans="1:25" ht="12.75" customHeight="1" x14ac:dyDescent="0.2">
      <c r="A904" s="13" t="s">
        <v>1112</v>
      </c>
      <c r="B904" s="6" t="s">
        <v>171</v>
      </c>
      <c r="C904" s="7">
        <v>143327691</v>
      </c>
      <c r="D904" s="12">
        <v>5540246176295</v>
      </c>
      <c r="E904" s="12" t="str">
        <f>VLOOKUP(D904,'Catégorie des articles'!$A$2:$E$163,4,FALSE)</f>
        <v>CREMERIE</v>
      </c>
      <c r="F904" s="22">
        <v>44801</v>
      </c>
      <c r="G904" s="8">
        <v>7424</v>
      </c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</row>
    <row r="905" spans="1:25" ht="12.75" customHeight="1" x14ac:dyDescent="0.2">
      <c r="A905" s="13" t="s">
        <v>1113</v>
      </c>
      <c r="B905" s="6" t="s">
        <v>171</v>
      </c>
      <c r="C905" s="7">
        <v>143327691</v>
      </c>
      <c r="D905" s="12">
        <v>5540246187987</v>
      </c>
      <c r="E905" s="12" t="str">
        <f>VLOOKUP(D905,'Catégorie des articles'!$A$2:$E$163,4,FALSE)</f>
        <v>CREMERIE</v>
      </c>
      <c r="F905" s="22">
        <v>44801</v>
      </c>
      <c r="G905" s="8">
        <v>3341</v>
      </c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</row>
    <row r="906" spans="1:25" ht="12.75" customHeight="1" x14ac:dyDescent="0.2">
      <c r="A906" s="13" t="s">
        <v>1114</v>
      </c>
      <c r="B906" s="6" t="s">
        <v>171</v>
      </c>
      <c r="C906" s="9">
        <v>143327691</v>
      </c>
      <c r="D906" s="14">
        <v>5540246188200</v>
      </c>
      <c r="E906" s="12" t="str">
        <f>VLOOKUP(D906,'Catégorie des articles'!$A$2:$E$163,4,FALSE)</f>
        <v>CREMERIE</v>
      </c>
      <c r="F906" s="23">
        <v>44801</v>
      </c>
      <c r="G906" s="10">
        <v>1485</v>
      </c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</row>
    <row r="907" spans="1:25" ht="12.75" customHeight="1" x14ac:dyDescent="0.2">
      <c r="A907" s="13" t="s">
        <v>1115</v>
      </c>
      <c r="B907" s="6" t="s">
        <v>171</v>
      </c>
      <c r="C907" s="9">
        <v>143327693</v>
      </c>
      <c r="D907" s="14">
        <v>5540246174174</v>
      </c>
      <c r="E907" s="12" t="str">
        <f>VLOOKUP(D907,'Catégorie des articles'!$A$2:$E$163,4,FALSE)</f>
        <v>CREMERIE</v>
      </c>
      <c r="F907" s="23">
        <v>44801</v>
      </c>
      <c r="G907" s="10">
        <v>232</v>
      </c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</row>
    <row r="908" spans="1:25" ht="12.75" customHeight="1" x14ac:dyDescent="0.2">
      <c r="A908" s="13" t="s">
        <v>1116</v>
      </c>
      <c r="B908" s="6" t="s">
        <v>171</v>
      </c>
      <c r="C908" s="9">
        <v>143327698</v>
      </c>
      <c r="D908" s="14">
        <v>5540246195241</v>
      </c>
      <c r="E908" s="12" t="str">
        <f>VLOOKUP(D908,'Catégorie des articles'!$A$2:$E$163,4,FALSE)</f>
        <v>MIX LEGUMES</v>
      </c>
      <c r="F908" s="23">
        <v>44801</v>
      </c>
      <c r="G908" s="10">
        <v>743</v>
      </c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</row>
    <row r="909" spans="1:25" ht="12.75" customHeight="1" x14ac:dyDescent="0.2">
      <c r="A909" s="13" t="s">
        <v>1117</v>
      </c>
      <c r="B909" s="6" t="s">
        <v>171</v>
      </c>
      <c r="C909" s="7">
        <v>143327698</v>
      </c>
      <c r="D909" s="12">
        <v>5540246195242</v>
      </c>
      <c r="E909" s="12" t="str">
        <f>VLOOKUP(D909,'Catégorie des articles'!$A$2:$E$163,4,FALSE)</f>
        <v>MIX LEGUMES</v>
      </c>
      <c r="F909" s="22">
        <v>44801</v>
      </c>
      <c r="G909" s="8">
        <v>743</v>
      </c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</row>
    <row r="910" spans="1:25" ht="12.75" customHeight="1" x14ac:dyDescent="0.2">
      <c r="A910" s="13" t="s">
        <v>2273</v>
      </c>
      <c r="B910" s="6" t="s">
        <v>172</v>
      </c>
      <c r="C910" s="9">
        <v>143327702</v>
      </c>
      <c r="D910" s="14">
        <v>5540246181061</v>
      </c>
      <c r="E910" s="12" t="str">
        <f>VLOOKUP(D910,'Catégorie des articles'!$A$2:$E$163,4,FALSE)</f>
        <v>VOLAILLE</v>
      </c>
      <c r="F910" s="23">
        <v>44813</v>
      </c>
      <c r="G910" s="10">
        <v>2205</v>
      </c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</row>
    <row r="911" spans="1:25" ht="12.75" customHeight="1" x14ac:dyDescent="0.2">
      <c r="A911" s="13" t="s">
        <v>2274</v>
      </c>
      <c r="B911" s="6" t="s">
        <v>172</v>
      </c>
      <c r="C911" s="7">
        <v>143327702</v>
      </c>
      <c r="D911" s="12">
        <v>5540246183547</v>
      </c>
      <c r="E911" s="12" t="str">
        <f>VLOOKUP(D911,'Catégorie des articles'!$A$2:$E$163,4,FALSE)</f>
        <v>VOLAILLE</v>
      </c>
      <c r="F911" s="22">
        <v>44813</v>
      </c>
      <c r="G911" s="8">
        <v>5568</v>
      </c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</row>
    <row r="912" spans="1:25" ht="12.75" customHeight="1" x14ac:dyDescent="0.2">
      <c r="A912" s="13" t="s">
        <v>2275</v>
      </c>
      <c r="B912" s="6" t="s">
        <v>172</v>
      </c>
      <c r="C912" s="9">
        <v>143327702</v>
      </c>
      <c r="D912" s="14">
        <v>5540246185278</v>
      </c>
      <c r="E912" s="12" t="str">
        <f>VLOOKUP(D912,'Catégorie des articles'!$A$2:$E$163,4,FALSE)</f>
        <v>VOLAILLE</v>
      </c>
      <c r="F912" s="23">
        <v>44813</v>
      </c>
      <c r="G912" s="10">
        <v>1120</v>
      </c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</row>
    <row r="913" spans="1:25" ht="12.75" customHeight="1" x14ac:dyDescent="0.2">
      <c r="A913" s="13" t="s">
        <v>2276</v>
      </c>
      <c r="B913" s="6" t="s">
        <v>172</v>
      </c>
      <c r="C913" s="7">
        <v>143327703</v>
      </c>
      <c r="D913" s="12">
        <v>5540246173906</v>
      </c>
      <c r="E913" s="12" t="str">
        <f>VLOOKUP(D913,'Catégorie des articles'!$A$2:$E$163,4,FALSE)</f>
        <v>VOLAILLE</v>
      </c>
      <c r="F913" s="22">
        <v>44812</v>
      </c>
      <c r="G913" s="8">
        <v>1634</v>
      </c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</row>
    <row r="914" spans="1:25" ht="12.75" customHeight="1" x14ac:dyDescent="0.2">
      <c r="A914" s="13" t="s">
        <v>2277</v>
      </c>
      <c r="B914" s="6" t="s">
        <v>172</v>
      </c>
      <c r="C914" s="9">
        <v>143327703</v>
      </c>
      <c r="D914" s="14">
        <v>5540246181016</v>
      </c>
      <c r="E914" s="12" t="str">
        <f>VLOOKUP(D914,'Catégorie des articles'!$A$2:$E$163,4,FALSE)</f>
        <v>VOLAILLE</v>
      </c>
      <c r="F914" s="23">
        <v>44812</v>
      </c>
      <c r="G914" s="10">
        <v>5346</v>
      </c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</row>
    <row r="915" spans="1:25" ht="12.75" customHeight="1" x14ac:dyDescent="0.2">
      <c r="A915" s="13" t="s">
        <v>1118</v>
      </c>
      <c r="B915" s="6" t="s">
        <v>171</v>
      </c>
      <c r="C915" s="9">
        <v>143327712</v>
      </c>
      <c r="D915" s="14">
        <v>5540246195250</v>
      </c>
      <c r="E915" s="12" t="str">
        <f>VLOOKUP(D915,'Catégorie des articles'!$A$2:$E$163,4,FALSE)</f>
        <v>BOULANGERIE</v>
      </c>
      <c r="F915" s="23">
        <v>44802</v>
      </c>
      <c r="G915" s="10">
        <v>335</v>
      </c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</row>
    <row r="916" spans="1:25" ht="12.75" customHeight="1" x14ac:dyDescent="0.2">
      <c r="A916" s="13" t="s">
        <v>1119</v>
      </c>
      <c r="B916" s="6" t="s">
        <v>171</v>
      </c>
      <c r="C916" s="7">
        <v>143327718</v>
      </c>
      <c r="D916" s="12">
        <v>5540246176294</v>
      </c>
      <c r="E916" s="12" t="str">
        <f>VLOOKUP(D916,'Catégorie des articles'!$A$2:$E$163,4,FALSE)</f>
        <v>CREMERIE</v>
      </c>
      <c r="F916" s="22">
        <v>44802</v>
      </c>
      <c r="G916" s="8">
        <v>1485</v>
      </c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</row>
    <row r="917" spans="1:25" ht="12.75" customHeight="1" x14ac:dyDescent="0.2">
      <c r="A917" s="13" t="s">
        <v>1120</v>
      </c>
      <c r="B917" s="6" t="s">
        <v>171</v>
      </c>
      <c r="C917" s="9">
        <v>143327718</v>
      </c>
      <c r="D917" s="14">
        <v>5540246176295</v>
      </c>
      <c r="E917" s="12" t="str">
        <f>VLOOKUP(D917,'Catégorie des articles'!$A$2:$E$163,4,FALSE)</f>
        <v>CREMERIE</v>
      </c>
      <c r="F917" s="23">
        <v>44802</v>
      </c>
      <c r="G917" s="10">
        <v>7424</v>
      </c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</row>
    <row r="918" spans="1:25" ht="12.75" customHeight="1" x14ac:dyDescent="0.2">
      <c r="A918" s="13" t="s">
        <v>1121</v>
      </c>
      <c r="B918" s="6" t="s">
        <v>171</v>
      </c>
      <c r="C918" s="9">
        <v>143327718</v>
      </c>
      <c r="D918" s="14">
        <v>5540246187987</v>
      </c>
      <c r="E918" s="12" t="str">
        <f>VLOOKUP(D918,'Catégorie des articles'!$A$2:$E$163,4,FALSE)</f>
        <v>CREMERIE</v>
      </c>
      <c r="F918" s="23">
        <v>44802</v>
      </c>
      <c r="G918" s="10">
        <v>4455</v>
      </c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</row>
    <row r="919" spans="1:25" ht="12.75" customHeight="1" x14ac:dyDescent="0.2">
      <c r="A919" s="13" t="s">
        <v>1122</v>
      </c>
      <c r="B919" s="6" t="s">
        <v>171</v>
      </c>
      <c r="C919" s="7">
        <v>143327718</v>
      </c>
      <c r="D919" s="12">
        <v>5540246188200</v>
      </c>
      <c r="E919" s="12" t="str">
        <f>VLOOKUP(D919,'Catégorie des articles'!$A$2:$E$163,4,FALSE)</f>
        <v>CREMERIE</v>
      </c>
      <c r="F919" s="22">
        <v>44802</v>
      </c>
      <c r="G919" s="8">
        <v>1485</v>
      </c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</row>
    <row r="920" spans="1:25" ht="12.75" customHeight="1" x14ac:dyDescent="0.2">
      <c r="A920" s="13" t="s">
        <v>1123</v>
      </c>
      <c r="B920" s="6" t="s">
        <v>171</v>
      </c>
      <c r="C920" s="7">
        <v>143327720</v>
      </c>
      <c r="D920" s="12">
        <v>5540246172669</v>
      </c>
      <c r="E920" s="12" t="str">
        <f>VLOOKUP(D920,'Catégorie des articles'!$A$2:$E$163,4,FALSE)</f>
        <v>CREMERIE</v>
      </c>
      <c r="F920" s="22">
        <v>44802</v>
      </c>
      <c r="G920" s="8">
        <v>279</v>
      </c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</row>
    <row r="921" spans="1:25" ht="12.75" customHeight="1" x14ac:dyDescent="0.2">
      <c r="A921" s="13" t="s">
        <v>1124</v>
      </c>
      <c r="B921" s="6" t="s">
        <v>171</v>
      </c>
      <c r="C921" s="9">
        <v>143327720</v>
      </c>
      <c r="D921" s="14">
        <v>5540246172978</v>
      </c>
      <c r="E921" s="12" t="str">
        <f>VLOOKUP(D921,'Catégorie des articles'!$A$2:$E$163,4,FALSE)</f>
        <v>CREMERIE</v>
      </c>
      <c r="F921" s="23">
        <v>44802</v>
      </c>
      <c r="G921" s="10">
        <v>1671</v>
      </c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</row>
    <row r="922" spans="1:25" ht="12.75" customHeight="1" x14ac:dyDescent="0.2">
      <c r="A922" s="13" t="s">
        <v>1125</v>
      </c>
      <c r="B922" s="6" t="s">
        <v>171</v>
      </c>
      <c r="C922" s="7">
        <v>143327720</v>
      </c>
      <c r="D922" s="12">
        <v>5540246174174</v>
      </c>
      <c r="E922" s="12" t="str">
        <f>VLOOKUP(D922,'Catégorie des articles'!$A$2:$E$163,4,FALSE)</f>
        <v>CREMERIE</v>
      </c>
      <c r="F922" s="22">
        <v>44802</v>
      </c>
      <c r="G922" s="8">
        <v>464</v>
      </c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</row>
    <row r="923" spans="1:25" ht="12.75" customHeight="1" x14ac:dyDescent="0.2">
      <c r="A923" s="13" t="s">
        <v>1126</v>
      </c>
      <c r="B923" s="6" t="s">
        <v>171</v>
      </c>
      <c r="C923" s="7">
        <v>143327720</v>
      </c>
      <c r="D923" s="12">
        <v>5540246176699</v>
      </c>
      <c r="E923" s="12" t="str">
        <f>VLOOKUP(D923,'Catégorie des articles'!$A$2:$E$163,4,FALSE)</f>
        <v>CREMERIE</v>
      </c>
      <c r="F923" s="22">
        <v>44802</v>
      </c>
      <c r="G923" s="8">
        <v>8352</v>
      </c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</row>
    <row r="924" spans="1:25" ht="12.75" customHeight="1" x14ac:dyDescent="0.2">
      <c r="A924" s="13" t="s">
        <v>1127</v>
      </c>
      <c r="B924" s="6" t="s">
        <v>171</v>
      </c>
      <c r="C924" s="7">
        <v>143327720</v>
      </c>
      <c r="D924" s="12">
        <v>5540246192102</v>
      </c>
      <c r="E924" s="12" t="str">
        <f>VLOOKUP(D924,'Catégorie des articles'!$A$2:$E$163,4,FALSE)</f>
        <v>CREMERIE</v>
      </c>
      <c r="F924" s="22">
        <v>44802</v>
      </c>
      <c r="G924" s="8">
        <v>4009</v>
      </c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</row>
    <row r="925" spans="1:25" ht="12.75" customHeight="1" x14ac:dyDescent="0.2">
      <c r="A925" s="13" t="s">
        <v>2278</v>
      </c>
      <c r="B925" s="6" t="s">
        <v>172</v>
      </c>
      <c r="C925" s="9">
        <v>143327723</v>
      </c>
      <c r="D925" s="14">
        <v>5540246174095</v>
      </c>
      <c r="E925" s="12" t="str">
        <f>VLOOKUP(D925,'Catégorie des articles'!$A$2:$E$163,4,FALSE)</f>
        <v>CREMERIE</v>
      </c>
      <c r="F925" s="23">
        <v>44806</v>
      </c>
      <c r="G925" s="10">
        <v>70</v>
      </c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</row>
    <row r="926" spans="1:25" ht="12.75" customHeight="1" x14ac:dyDescent="0.2">
      <c r="A926" s="13" t="s">
        <v>2279</v>
      </c>
      <c r="B926" s="6" t="s">
        <v>172</v>
      </c>
      <c r="C926" s="7">
        <v>143327723</v>
      </c>
      <c r="D926" s="12">
        <v>5540246175047</v>
      </c>
      <c r="E926" s="12" t="str">
        <f>VLOOKUP(D926,'Catégorie des articles'!$A$2:$E$163,4,FALSE)</f>
        <v>CREMERIE</v>
      </c>
      <c r="F926" s="22">
        <v>44806</v>
      </c>
      <c r="G926" s="8">
        <v>418</v>
      </c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</row>
    <row r="927" spans="1:25" ht="12.75" customHeight="1" x14ac:dyDescent="0.2">
      <c r="A927" s="13" t="s">
        <v>2280</v>
      </c>
      <c r="B927" s="6" t="s">
        <v>172</v>
      </c>
      <c r="C927" s="9">
        <v>143327723</v>
      </c>
      <c r="D927" s="14">
        <v>5540246175049</v>
      </c>
      <c r="E927" s="12" t="str">
        <f>VLOOKUP(D927,'Catégorie des articles'!$A$2:$E$163,4,FALSE)</f>
        <v>CREMERIE</v>
      </c>
      <c r="F927" s="23">
        <v>44806</v>
      </c>
      <c r="G927" s="10">
        <v>836</v>
      </c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</row>
    <row r="928" spans="1:25" ht="12.75" customHeight="1" x14ac:dyDescent="0.2">
      <c r="A928" s="13" t="s">
        <v>2281</v>
      </c>
      <c r="B928" s="6" t="s">
        <v>172</v>
      </c>
      <c r="C928" s="7">
        <v>143327723</v>
      </c>
      <c r="D928" s="12">
        <v>5540246175050</v>
      </c>
      <c r="E928" s="12" t="str">
        <f>VLOOKUP(D928,'Catégorie des articles'!$A$2:$E$163,4,FALSE)</f>
        <v>CREMERIE</v>
      </c>
      <c r="F928" s="22">
        <v>44806</v>
      </c>
      <c r="G928" s="8">
        <v>836</v>
      </c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</row>
    <row r="929" spans="1:25" ht="12.75" customHeight="1" x14ac:dyDescent="0.2">
      <c r="A929" s="13" t="s">
        <v>1128</v>
      </c>
      <c r="B929" s="6" t="s">
        <v>171</v>
      </c>
      <c r="C929" s="9">
        <v>143327727</v>
      </c>
      <c r="D929" s="14">
        <v>5540246194632</v>
      </c>
      <c r="E929" s="12" t="str">
        <f>VLOOKUP(D929,'Catégorie des articles'!$A$2:$E$163,4,FALSE)</f>
        <v>BOULANGERIE</v>
      </c>
      <c r="F929" s="23">
        <v>44801</v>
      </c>
      <c r="G929" s="10">
        <v>335</v>
      </c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</row>
    <row r="930" spans="1:25" ht="12.75" customHeight="1" x14ac:dyDescent="0.2">
      <c r="A930" s="13" t="s">
        <v>2282</v>
      </c>
      <c r="B930" s="6" t="s">
        <v>172</v>
      </c>
      <c r="C930" s="7">
        <v>143327728</v>
      </c>
      <c r="D930" s="12">
        <v>5540246170256</v>
      </c>
      <c r="E930" s="12" t="str">
        <f>VLOOKUP(D930,'Catégorie des articles'!$A$2:$E$163,4,FALSE)</f>
        <v>BOULANGERIE</v>
      </c>
      <c r="F930" s="22">
        <v>44807</v>
      </c>
      <c r="G930" s="8">
        <v>504</v>
      </c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</row>
    <row r="931" spans="1:25" ht="12.75" customHeight="1" x14ac:dyDescent="0.2">
      <c r="A931" s="13" t="s">
        <v>2283</v>
      </c>
      <c r="B931" s="6" t="s">
        <v>172</v>
      </c>
      <c r="C931" s="9">
        <v>143327728</v>
      </c>
      <c r="D931" s="14">
        <v>5540246171888</v>
      </c>
      <c r="E931" s="12" t="str">
        <f>VLOOKUP(D931,'Catégorie des articles'!$A$2:$E$163,4,FALSE)</f>
        <v>BOULANGERIE</v>
      </c>
      <c r="F931" s="23">
        <v>44807</v>
      </c>
      <c r="G931" s="10">
        <v>1170</v>
      </c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</row>
    <row r="932" spans="1:25" ht="12.75" customHeight="1" x14ac:dyDescent="0.2">
      <c r="A932" s="13" t="s">
        <v>2284</v>
      </c>
      <c r="B932" s="6" t="s">
        <v>172</v>
      </c>
      <c r="C932" s="9">
        <v>143327736</v>
      </c>
      <c r="D932" s="14">
        <v>5540246182684</v>
      </c>
      <c r="E932" s="12" t="str">
        <f>VLOOKUP(D932,'Catégorie des articles'!$A$2:$E$163,4,FALSE)</f>
        <v>BOULANGERIE</v>
      </c>
      <c r="F932" s="23">
        <v>44809</v>
      </c>
      <c r="G932" s="10">
        <v>93</v>
      </c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</row>
    <row r="933" spans="1:25" ht="12.75" customHeight="1" x14ac:dyDescent="0.2">
      <c r="A933" s="13" t="s">
        <v>2285</v>
      </c>
      <c r="B933" s="6" t="s">
        <v>172</v>
      </c>
      <c r="C933" s="7">
        <v>143327736</v>
      </c>
      <c r="D933" s="12">
        <v>5540246183844</v>
      </c>
      <c r="E933" s="12" t="str">
        <f>VLOOKUP(D933,'Catégorie des articles'!$A$2:$E$163,4,FALSE)</f>
        <v>BOULANGERIE</v>
      </c>
      <c r="F933" s="22">
        <v>44809</v>
      </c>
      <c r="G933" s="8">
        <v>93</v>
      </c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</row>
    <row r="934" spans="1:25" ht="12.75" customHeight="1" x14ac:dyDescent="0.2">
      <c r="A934" s="13" t="s">
        <v>2286</v>
      </c>
      <c r="B934" s="6" t="s">
        <v>172</v>
      </c>
      <c r="C934" s="7">
        <v>143327747</v>
      </c>
      <c r="D934" s="12">
        <v>5540246188200</v>
      </c>
      <c r="E934" s="12" t="str">
        <f>VLOOKUP(D934,'Catégorie des articles'!$A$2:$E$163,4,FALSE)</f>
        <v>CREMERIE</v>
      </c>
      <c r="F934" s="22">
        <v>44805</v>
      </c>
      <c r="G934" s="8">
        <v>2228</v>
      </c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</row>
    <row r="935" spans="1:25" ht="12.75" customHeight="1" x14ac:dyDescent="0.2">
      <c r="A935" s="13" t="s">
        <v>2287</v>
      </c>
      <c r="B935" s="6" t="s">
        <v>172</v>
      </c>
      <c r="C935" s="9">
        <v>143327748</v>
      </c>
      <c r="D935" s="14">
        <v>5540246174174</v>
      </c>
      <c r="E935" s="12" t="str">
        <f>VLOOKUP(D935,'Catégorie des articles'!$A$2:$E$163,4,FALSE)</f>
        <v>CREMERIE</v>
      </c>
      <c r="F935" s="23">
        <v>44805</v>
      </c>
      <c r="G935" s="10">
        <v>360</v>
      </c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</row>
    <row r="936" spans="1:25" ht="12.75" customHeight="1" x14ac:dyDescent="0.2">
      <c r="A936" s="13" t="s">
        <v>2288</v>
      </c>
      <c r="B936" s="6" t="s">
        <v>172</v>
      </c>
      <c r="C936" s="9">
        <v>143327748</v>
      </c>
      <c r="D936" s="14">
        <v>5540246176699</v>
      </c>
      <c r="E936" s="12" t="str">
        <f>VLOOKUP(D936,'Catégorie des articles'!$A$2:$E$163,4,FALSE)</f>
        <v>CREMERIE</v>
      </c>
      <c r="F936" s="23">
        <v>44805</v>
      </c>
      <c r="G936" s="10">
        <v>6264</v>
      </c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</row>
    <row r="937" spans="1:25" ht="12.75" customHeight="1" x14ac:dyDescent="0.2">
      <c r="A937" s="13" t="s">
        <v>2289</v>
      </c>
      <c r="B937" s="6" t="s">
        <v>172</v>
      </c>
      <c r="C937" s="9">
        <v>143327748</v>
      </c>
      <c r="D937" s="14">
        <v>5540246188175</v>
      </c>
      <c r="E937" s="12" t="str">
        <f>VLOOKUP(D937,'Catégorie des articles'!$A$2:$E$163,4,FALSE)</f>
        <v>CREMERIE</v>
      </c>
      <c r="F937" s="23">
        <v>44805</v>
      </c>
      <c r="G937" s="10">
        <v>93</v>
      </c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</row>
    <row r="938" spans="1:25" ht="12.75" customHeight="1" x14ac:dyDescent="0.2">
      <c r="A938" s="13" t="s">
        <v>2290</v>
      </c>
      <c r="B938" s="6" t="s">
        <v>172</v>
      </c>
      <c r="C938" s="7">
        <v>143327751</v>
      </c>
      <c r="D938" s="12">
        <v>5540246194632</v>
      </c>
      <c r="E938" s="12" t="str">
        <f>VLOOKUP(D938,'Catégorie des articles'!$A$2:$E$163,4,FALSE)</f>
        <v>BOULANGERIE</v>
      </c>
      <c r="F938" s="22">
        <v>44805</v>
      </c>
      <c r="G938" s="8">
        <v>502</v>
      </c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</row>
    <row r="939" spans="1:25" ht="12.75" customHeight="1" x14ac:dyDescent="0.2">
      <c r="A939" s="13" t="s">
        <v>2291</v>
      </c>
      <c r="B939" s="6" t="s">
        <v>172</v>
      </c>
      <c r="C939" s="9">
        <v>143327755</v>
      </c>
      <c r="D939" s="14">
        <v>5540246194632</v>
      </c>
      <c r="E939" s="12" t="str">
        <f>VLOOKUP(D939,'Catégorie des articles'!$A$2:$E$163,4,FALSE)</f>
        <v>BOULANGERIE</v>
      </c>
      <c r="F939" s="23">
        <v>44809</v>
      </c>
      <c r="G939" s="10">
        <v>1420</v>
      </c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</row>
    <row r="940" spans="1:25" ht="12.75" customHeight="1" x14ac:dyDescent="0.2">
      <c r="A940" s="13" t="s">
        <v>2292</v>
      </c>
      <c r="B940" s="6" t="s">
        <v>172</v>
      </c>
      <c r="C940" s="7">
        <v>143327755</v>
      </c>
      <c r="D940" s="12">
        <v>5540246195250</v>
      </c>
      <c r="E940" s="12" t="str">
        <f>VLOOKUP(D940,'Catégorie des articles'!$A$2:$E$163,4,FALSE)</f>
        <v>BOULANGERIE</v>
      </c>
      <c r="F940" s="22">
        <v>44809</v>
      </c>
      <c r="G940" s="8">
        <v>335</v>
      </c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</row>
    <row r="941" spans="1:25" ht="12.75" customHeight="1" x14ac:dyDescent="0.2">
      <c r="A941" s="13" t="s">
        <v>2293</v>
      </c>
      <c r="B941" s="6" t="s">
        <v>172</v>
      </c>
      <c r="C941" s="7">
        <v>143327756</v>
      </c>
      <c r="D941" s="12">
        <v>5540246171759</v>
      </c>
      <c r="E941" s="12" t="str">
        <f>VLOOKUP(D941,'Catégorie des articles'!$A$2:$E$163,4,FALSE)</f>
        <v>MIX LEGUMES</v>
      </c>
      <c r="F941" s="22">
        <v>44808</v>
      </c>
      <c r="G941" s="8">
        <v>3759</v>
      </c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</row>
    <row r="942" spans="1:25" ht="12.75" customHeight="1" x14ac:dyDescent="0.2">
      <c r="A942" s="13" t="s">
        <v>2294</v>
      </c>
      <c r="B942" s="6" t="s">
        <v>172</v>
      </c>
      <c r="C942" s="9">
        <v>143327756</v>
      </c>
      <c r="D942" s="14">
        <v>5540246177133</v>
      </c>
      <c r="E942" s="12" t="str">
        <f>VLOOKUP(D942,'Catégorie des articles'!$A$2:$E$163,4,FALSE)</f>
        <v>MIX LEGUMES</v>
      </c>
      <c r="F942" s="23">
        <v>44808</v>
      </c>
      <c r="G942" s="10">
        <v>4455</v>
      </c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</row>
    <row r="943" spans="1:25" ht="12.75" customHeight="1" x14ac:dyDescent="0.2">
      <c r="A943" s="13" t="s">
        <v>2295</v>
      </c>
      <c r="B943" s="6" t="s">
        <v>172</v>
      </c>
      <c r="C943" s="7">
        <v>143327756</v>
      </c>
      <c r="D943" s="12">
        <v>5540246192148</v>
      </c>
      <c r="E943" s="12" t="str">
        <f>VLOOKUP(D943,'Catégorie des articles'!$A$2:$E$163,4,FALSE)</f>
        <v>MIX LEGUMES</v>
      </c>
      <c r="F943" s="22">
        <v>44808</v>
      </c>
      <c r="G943" s="8">
        <v>15312</v>
      </c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</row>
    <row r="944" spans="1:25" ht="12.75" customHeight="1" x14ac:dyDescent="0.2">
      <c r="A944" s="13" t="s">
        <v>2296</v>
      </c>
      <c r="B944" s="6" t="s">
        <v>172</v>
      </c>
      <c r="C944" s="9">
        <v>143327757</v>
      </c>
      <c r="D944" s="14">
        <v>5540246183130</v>
      </c>
      <c r="E944" s="12" t="str">
        <f>VLOOKUP(D944,'Catégorie des articles'!$A$2:$E$163,4,FALSE)</f>
        <v>MIX LEGUMES</v>
      </c>
      <c r="F944" s="23">
        <v>44809</v>
      </c>
      <c r="G944" s="10">
        <v>1692</v>
      </c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</row>
    <row r="945" spans="1:25" ht="12.75" customHeight="1" x14ac:dyDescent="0.2">
      <c r="A945" s="13" t="s">
        <v>2297</v>
      </c>
      <c r="B945" s="6" t="s">
        <v>172</v>
      </c>
      <c r="C945" s="7">
        <v>143327757</v>
      </c>
      <c r="D945" s="12">
        <v>5540246183537</v>
      </c>
      <c r="E945" s="12" t="str">
        <f>VLOOKUP(D945,'Catégorie des articles'!$A$2:$E$163,4,FALSE)</f>
        <v>MIX LEGUMES</v>
      </c>
      <c r="F945" s="22">
        <v>44809</v>
      </c>
      <c r="G945" s="8">
        <v>961</v>
      </c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</row>
    <row r="946" spans="1:25" ht="12.75" customHeight="1" x14ac:dyDescent="0.2">
      <c r="A946" s="13" t="s">
        <v>2298</v>
      </c>
      <c r="B946" s="6" t="s">
        <v>172</v>
      </c>
      <c r="C946" s="9">
        <v>143327757</v>
      </c>
      <c r="D946" s="14">
        <v>5540246183541</v>
      </c>
      <c r="E946" s="12" t="str">
        <f>VLOOKUP(D946,'Catégorie des articles'!$A$2:$E$163,4,FALSE)</f>
        <v>MIX LEGUMES</v>
      </c>
      <c r="F946" s="23">
        <v>44809</v>
      </c>
      <c r="G946" s="10">
        <v>1044</v>
      </c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</row>
    <row r="947" spans="1:25" ht="12.75" customHeight="1" x14ac:dyDescent="0.2">
      <c r="A947" s="13" t="s">
        <v>2299</v>
      </c>
      <c r="B947" s="6" t="s">
        <v>172</v>
      </c>
      <c r="C947" s="7">
        <v>143327757</v>
      </c>
      <c r="D947" s="12">
        <v>5540246192571</v>
      </c>
      <c r="E947" s="12" t="str">
        <f>VLOOKUP(D947,'Catégorie des articles'!$A$2:$E$163,4,FALSE)</f>
        <v>MIX LEGUMES</v>
      </c>
      <c r="F947" s="22">
        <v>44809</v>
      </c>
      <c r="G947" s="8">
        <v>602</v>
      </c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</row>
    <row r="948" spans="1:25" ht="12.75" customHeight="1" x14ac:dyDescent="0.2">
      <c r="A948" s="13" t="s">
        <v>2300</v>
      </c>
      <c r="B948" s="6" t="s">
        <v>172</v>
      </c>
      <c r="C948" s="7">
        <v>143327759</v>
      </c>
      <c r="D948" s="12">
        <v>5540246183558</v>
      </c>
      <c r="E948" s="12" t="str">
        <f>VLOOKUP(D948,'Catégorie des articles'!$A$2:$E$163,4,FALSE)</f>
        <v>MIX LEGUMES</v>
      </c>
      <c r="F948" s="22">
        <v>44808</v>
      </c>
      <c r="G948" s="8">
        <v>5197</v>
      </c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</row>
    <row r="949" spans="1:25" ht="12.75" customHeight="1" x14ac:dyDescent="0.2">
      <c r="A949" s="13" t="s">
        <v>2301</v>
      </c>
      <c r="B949" s="6" t="s">
        <v>172</v>
      </c>
      <c r="C949" s="9">
        <v>143327759</v>
      </c>
      <c r="D949" s="14">
        <v>5540246183560</v>
      </c>
      <c r="E949" s="12" t="str">
        <f>VLOOKUP(D949,'Catégorie des articles'!$A$2:$E$163,4,FALSE)</f>
        <v>MIX LEGUMES</v>
      </c>
      <c r="F949" s="23">
        <v>44808</v>
      </c>
      <c r="G949" s="10">
        <v>223</v>
      </c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</row>
    <row r="950" spans="1:25" ht="12.75" customHeight="1" x14ac:dyDescent="0.2">
      <c r="A950" s="13" t="s">
        <v>2302</v>
      </c>
      <c r="B950" s="6" t="s">
        <v>172</v>
      </c>
      <c r="C950" s="7">
        <v>143327759</v>
      </c>
      <c r="D950" s="12">
        <v>5540246192209</v>
      </c>
      <c r="E950" s="12" t="str">
        <f>VLOOKUP(D950,'Catégorie des articles'!$A$2:$E$163,4,FALSE)</f>
        <v>MIX LEGUMES</v>
      </c>
      <c r="F950" s="22">
        <v>44808</v>
      </c>
      <c r="G950" s="8">
        <v>1114</v>
      </c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</row>
    <row r="951" spans="1:25" ht="12.75" customHeight="1" x14ac:dyDescent="0.2">
      <c r="A951" s="13" t="s">
        <v>2303</v>
      </c>
      <c r="B951" s="6" t="s">
        <v>172</v>
      </c>
      <c r="C951" s="9">
        <v>143327759</v>
      </c>
      <c r="D951" s="14">
        <v>5540246192462</v>
      </c>
      <c r="E951" s="12" t="str">
        <f>VLOOKUP(D951,'Catégorie des articles'!$A$2:$E$163,4,FALSE)</f>
        <v>MIX LEGUMES</v>
      </c>
      <c r="F951" s="23">
        <v>44808</v>
      </c>
      <c r="G951" s="10">
        <v>1114</v>
      </c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</row>
    <row r="952" spans="1:25" ht="12.75" customHeight="1" x14ac:dyDescent="0.2">
      <c r="A952" s="13" t="s">
        <v>1129</v>
      </c>
      <c r="B952" s="6" t="s">
        <v>171</v>
      </c>
      <c r="C952" s="9">
        <v>143327763</v>
      </c>
      <c r="D952" s="14">
        <v>5540246173906</v>
      </c>
      <c r="E952" s="12" t="str">
        <f>VLOOKUP(D952,'Catégorie des articles'!$A$2:$E$163,4,FALSE)</f>
        <v>VOLAILLE</v>
      </c>
      <c r="F952" s="23">
        <v>44802</v>
      </c>
      <c r="G952" s="10">
        <v>817</v>
      </c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</row>
    <row r="953" spans="1:25" ht="12.75" customHeight="1" x14ac:dyDescent="0.2">
      <c r="A953" s="13" t="s">
        <v>1130</v>
      </c>
      <c r="B953" s="6" t="s">
        <v>172</v>
      </c>
      <c r="C953" s="7">
        <v>143327779</v>
      </c>
      <c r="D953" s="12">
        <v>5540246171933</v>
      </c>
      <c r="E953" s="12" t="str">
        <f>VLOOKUP(D953,'Catégorie des articles'!$A$2:$E$163,4,FALSE)</f>
        <v>CREMERIE</v>
      </c>
      <c r="F953" s="22">
        <v>44806</v>
      </c>
      <c r="G953" s="8">
        <v>557</v>
      </c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</row>
    <row r="954" spans="1:25" ht="12.75" customHeight="1" x14ac:dyDescent="0.2">
      <c r="A954" s="13" t="s">
        <v>1131</v>
      </c>
      <c r="B954" s="6" t="s">
        <v>172</v>
      </c>
      <c r="C954" s="7">
        <v>143327779</v>
      </c>
      <c r="D954" s="12">
        <v>5540246187987</v>
      </c>
      <c r="E954" s="12" t="str">
        <f>VLOOKUP(D954,'Catégorie des articles'!$A$2:$E$163,4,FALSE)</f>
        <v>CREMERIE</v>
      </c>
      <c r="F954" s="22">
        <v>44806</v>
      </c>
      <c r="G954" s="8">
        <v>1114</v>
      </c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</row>
    <row r="955" spans="1:25" ht="12.75" customHeight="1" x14ac:dyDescent="0.2">
      <c r="A955" s="13" t="s">
        <v>1132</v>
      </c>
      <c r="B955" s="6" t="s">
        <v>172</v>
      </c>
      <c r="C955" s="9">
        <v>143327780</v>
      </c>
      <c r="D955" s="14">
        <v>5540246174174</v>
      </c>
      <c r="E955" s="12" t="str">
        <f>VLOOKUP(D955,'Catégorie des articles'!$A$2:$E$163,4,FALSE)</f>
        <v>CREMERIE</v>
      </c>
      <c r="F955" s="23">
        <v>44806</v>
      </c>
      <c r="G955" s="10">
        <v>464</v>
      </c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</row>
    <row r="956" spans="1:25" ht="12.75" customHeight="1" x14ac:dyDescent="0.2">
      <c r="A956" s="13" t="s">
        <v>1133</v>
      </c>
      <c r="B956" s="6" t="s">
        <v>172</v>
      </c>
      <c r="C956" s="9">
        <v>143327780</v>
      </c>
      <c r="D956" s="14">
        <v>5540246176699</v>
      </c>
      <c r="E956" s="12" t="str">
        <f>VLOOKUP(D956,'Catégorie des articles'!$A$2:$E$163,4,FALSE)</f>
        <v>CREMERIE</v>
      </c>
      <c r="F956" s="23">
        <v>44806</v>
      </c>
      <c r="G956" s="10">
        <v>6264</v>
      </c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</row>
    <row r="957" spans="1:25" ht="12.75" customHeight="1" x14ac:dyDescent="0.2">
      <c r="A957" s="13" t="s">
        <v>1134</v>
      </c>
      <c r="B957" s="6" t="s">
        <v>172</v>
      </c>
      <c r="C957" s="7">
        <v>143327782</v>
      </c>
      <c r="D957" s="12">
        <v>5540246175047</v>
      </c>
      <c r="E957" s="12" t="str">
        <f>VLOOKUP(D957,'Catégorie des articles'!$A$2:$E$163,4,FALSE)</f>
        <v>CREMERIE</v>
      </c>
      <c r="F957" s="22">
        <v>44809</v>
      </c>
      <c r="G957" s="8">
        <v>557</v>
      </c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</row>
    <row r="958" spans="1:25" ht="12.75" customHeight="1" x14ac:dyDescent="0.2">
      <c r="A958" s="13" t="s">
        <v>1135</v>
      </c>
      <c r="B958" s="6" t="s">
        <v>172</v>
      </c>
      <c r="C958" s="9">
        <v>143327782</v>
      </c>
      <c r="D958" s="14">
        <v>5540246175049</v>
      </c>
      <c r="E958" s="12" t="str">
        <f>VLOOKUP(D958,'Catégorie des articles'!$A$2:$E$163,4,FALSE)</f>
        <v>CREMERIE</v>
      </c>
      <c r="F958" s="23">
        <v>44809</v>
      </c>
      <c r="G958" s="10">
        <v>836</v>
      </c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</row>
    <row r="959" spans="1:25" ht="12.75" customHeight="1" x14ac:dyDescent="0.2">
      <c r="A959" s="13" t="s">
        <v>1136</v>
      </c>
      <c r="B959" s="6" t="s">
        <v>172</v>
      </c>
      <c r="C959" s="7">
        <v>143327782</v>
      </c>
      <c r="D959" s="12">
        <v>5540246175050</v>
      </c>
      <c r="E959" s="12" t="str">
        <f>VLOOKUP(D959,'Catégorie des articles'!$A$2:$E$163,4,FALSE)</f>
        <v>CREMERIE</v>
      </c>
      <c r="F959" s="22">
        <v>44809</v>
      </c>
      <c r="G959" s="8">
        <v>836</v>
      </c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</row>
    <row r="960" spans="1:25" ht="12.75" customHeight="1" x14ac:dyDescent="0.2">
      <c r="A960" s="13" t="s">
        <v>1137</v>
      </c>
      <c r="B960" s="6" t="s">
        <v>172</v>
      </c>
      <c r="C960" s="7">
        <v>143327784</v>
      </c>
      <c r="D960" s="12">
        <v>5540246185429</v>
      </c>
      <c r="E960" s="12" t="str">
        <f>VLOOKUP(D960,'Catégorie des articles'!$A$2:$E$163,4,FALSE)</f>
        <v>CREMERIE</v>
      </c>
      <c r="F960" s="22">
        <v>44808</v>
      </c>
      <c r="G960" s="8">
        <v>140</v>
      </c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</row>
    <row r="961" spans="1:25" ht="12.75" customHeight="1" x14ac:dyDescent="0.2">
      <c r="A961" s="13" t="s">
        <v>1138</v>
      </c>
      <c r="B961" s="6" t="s">
        <v>172</v>
      </c>
      <c r="C961" s="9">
        <v>143327784</v>
      </c>
      <c r="D961" s="14">
        <v>5540246185562</v>
      </c>
      <c r="E961" s="12" t="str">
        <f>VLOOKUP(D961,'Catégorie des articles'!$A$2:$E$163,4,FALSE)</f>
        <v>CREMERIE</v>
      </c>
      <c r="F961" s="23">
        <v>44808</v>
      </c>
      <c r="G961" s="10">
        <v>140</v>
      </c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</row>
    <row r="962" spans="1:25" ht="12.75" customHeight="1" x14ac:dyDescent="0.2">
      <c r="A962" s="13" t="s">
        <v>1139</v>
      </c>
      <c r="B962" s="6" t="s">
        <v>172</v>
      </c>
      <c r="C962" s="7">
        <v>143327784</v>
      </c>
      <c r="D962" s="12">
        <v>5540246186325</v>
      </c>
      <c r="E962" s="12" t="str">
        <f>VLOOKUP(D962,'Catégorie des articles'!$A$2:$E$163,4,FALSE)</f>
        <v>CREMERIE</v>
      </c>
      <c r="F962" s="22">
        <v>44808</v>
      </c>
      <c r="G962" s="8">
        <v>140</v>
      </c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</row>
    <row r="963" spans="1:25" ht="12.75" customHeight="1" x14ac:dyDescent="0.2">
      <c r="A963" s="13" t="s">
        <v>1140</v>
      </c>
      <c r="B963" s="6" t="s">
        <v>172</v>
      </c>
      <c r="C963" s="9">
        <v>143327798</v>
      </c>
      <c r="D963" s="14">
        <v>5540246195242</v>
      </c>
      <c r="E963" s="12" t="str">
        <f>VLOOKUP(D963,'Catégorie des articles'!$A$2:$E$163,4,FALSE)</f>
        <v>MIX LEGUMES</v>
      </c>
      <c r="F963" s="23">
        <v>44814</v>
      </c>
      <c r="G963" s="10">
        <v>720</v>
      </c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</row>
    <row r="964" spans="1:25" ht="12.75" customHeight="1" x14ac:dyDescent="0.2">
      <c r="A964" s="13" t="s">
        <v>1141</v>
      </c>
      <c r="B964" s="6" t="s">
        <v>172</v>
      </c>
      <c r="C964" s="9">
        <v>143327801</v>
      </c>
      <c r="D964" s="14">
        <v>5540246193316</v>
      </c>
      <c r="E964" s="12" t="str">
        <f>VLOOKUP(D964,'Catégorie des articles'!$A$2:$E$163,4,FALSE)</f>
        <v>BOULANGERIE</v>
      </c>
      <c r="F964" s="23">
        <v>44812</v>
      </c>
      <c r="G964" s="10">
        <v>335</v>
      </c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</row>
    <row r="965" spans="1:25" ht="12.75" customHeight="1" x14ac:dyDescent="0.2">
      <c r="A965" s="13" t="s">
        <v>1142</v>
      </c>
      <c r="B965" s="6" t="s">
        <v>172</v>
      </c>
      <c r="C965" s="7">
        <v>143327802</v>
      </c>
      <c r="D965" s="12">
        <v>5540246180522</v>
      </c>
      <c r="E965" s="12" t="str">
        <f>VLOOKUP(D965,'Catégorie des articles'!$A$2:$E$163,4,FALSE)</f>
        <v>BOULANGERIE</v>
      </c>
      <c r="F965" s="22">
        <v>44813</v>
      </c>
      <c r="G965" s="8">
        <v>891</v>
      </c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</row>
    <row r="966" spans="1:25" ht="12.75" customHeight="1" x14ac:dyDescent="0.2">
      <c r="A966" s="13" t="s">
        <v>1143</v>
      </c>
      <c r="B966" s="6" t="s">
        <v>172</v>
      </c>
      <c r="C966" s="7">
        <v>143327823</v>
      </c>
      <c r="D966" s="12">
        <v>5540246195241</v>
      </c>
      <c r="E966" s="12" t="str">
        <f>VLOOKUP(D966,'Catégorie des articles'!$A$2:$E$163,4,FALSE)</f>
        <v>MIX LEGUMES</v>
      </c>
      <c r="F966" s="22">
        <v>44819</v>
      </c>
      <c r="G966" s="8">
        <v>418</v>
      </c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</row>
    <row r="967" spans="1:25" ht="12.75" customHeight="1" x14ac:dyDescent="0.2">
      <c r="A967" s="13" t="s">
        <v>1144</v>
      </c>
      <c r="B967" s="6" t="s">
        <v>172</v>
      </c>
      <c r="C967" s="9">
        <v>143337830</v>
      </c>
      <c r="D967" s="14">
        <v>5540246172539</v>
      </c>
      <c r="E967" s="12" t="str">
        <f>VLOOKUP(D967,'Catégorie des articles'!$A$2:$E$163,4,FALSE)</f>
        <v>CREMERIE</v>
      </c>
      <c r="F967" s="23">
        <v>44807</v>
      </c>
      <c r="G967" s="10">
        <v>24</v>
      </c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</row>
    <row r="968" spans="1:25" ht="12.75" customHeight="1" x14ac:dyDescent="0.2">
      <c r="A968" s="13" t="s">
        <v>1145</v>
      </c>
      <c r="B968" s="6" t="s">
        <v>172</v>
      </c>
      <c r="C968" s="7">
        <v>143337830</v>
      </c>
      <c r="D968" s="12">
        <v>5540246172978</v>
      </c>
      <c r="E968" s="12" t="str">
        <f>VLOOKUP(D968,'Catégorie des articles'!$A$2:$E$163,4,FALSE)</f>
        <v>CREMERIE</v>
      </c>
      <c r="F968" s="22">
        <v>44807</v>
      </c>
      <c r="G968" s="8">
        <v>2506</v>
      </c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</row>
    <row r="969" spans="1:25" ht="12.75" customHeight="1" x14ac:dyDescent="0.2">
      <c r="A969" s="13" t="s">
        <v>1146</v>
      </c>
      <c r="B969" s="6" t="s">
        <v>172</v>
      </c>
      <c r="C969" s="9">
        <v>143337830</v>
      </c>
      <c r="D969" s="14">
        <v>5540246188175</v>
      </c>
      <c r="E969" s="12" t="str">
        <f>VLOOKUP(D969,'Catégorie des articles'!$A$2:$E$163,4,FALSE)</f>
        <v>CREMERIE</v>
      </c>
      <c r="F969" s="23">
        <v>44807</v>
      </c>
      <c r="G969" s="10">
        <v>232</v>
      </c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</row>
    <row r="970" spans="1:25" ht="12.75" customHeight="1" x14ac:dyDescent="0.2">
      <c r="A970" s="13" t="s">
        <v>1147</v>
      </c>
      <c r="B970" s="6" t="s">
        <v>172</v>
      </c>
      <c r="C970" s="9">
        <v>143337831</v>
      </c>
      <c r="D970" s="14">
        <v>5540246187987</v>
      </c>
      <c r="E970" s="12" t="str">
        <f>VLOOKUP(D970,'Catégorie des articles'!$A$2:$E$163,4,FALSE)</f>
        <v>CREMERIE</v>
      </c>
      <c r="F970" s="23">
        <v>44807</v>
      </c>
      <c r="G970" s="10">
        <v>1671</v>
      </c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</row>
    <row r="971" spans="1:25" ht="12.75" customHeight="1" x14ac:dyDescent="0.2">
      <c r="A971" s="13" t="s">
        <v>1148</v>
      </c>
      <c r="B971" s="6" t="s">
        <v>172</v>
      </c>
      <c r="C971" s="7">
        <v>143337831</v>
      </c>
      <c r="D971" s="12">
        <v>5540246188200</v>
      </c>
      <c r="E971" s="12" t="str">
        <f>VLOOKUP(D971,'Catégorie des articles'!$A$2:$E$163,4,FALSE)</f>
        <v>CREMERIE</v>
      </c>
      <c r="F971" s="22">
        <v>44807</v>
      </c>
      <c r="G971" s="8">
        <v>743</v>
      </c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</row>
    <row r="972" spans="1:25" ht="12.75" customHeight="1" x14ac:dyDescent="0.2">
      <c r="A972" s="13" t="s">
        <v>1149</v>
      </c>
      <c r="B972" s="6" t="s">
        <v>172</v>
      </c>
      <c r="C972" s="9">
        <v>143337850</v>
      </c>
      <c r="D972" s="14">
        <v>5540246194467</v>
      </c>
      <c r="E972" s="12" t="str">
        <f>VLOOKUP(D972,'Catégorie des articles'!$A$2:$E$163,4,FALSE)</f>
        <v>BOULANGERIE</v>
      </c>
      <c r="F972" s="23">
        <v>44809</v>
      </c>
      <c r="G972" s="10">
        <v>17818</v>
      </c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</row>
    <row r="973" spans="1:25" ht="12.75" customHeight="1" x14ac:dyDescent="0.2">
      <c r="A973" s="13" t="s">
        <v>1150</v>
      </c>
      <c r="B973" s="6" t="s">
        <v>172</v>
      </c>
      <c r="C973" s="7">
        <v>143337851</v>
      </c>
      <c r="D973" s="12">
        <v>5540246182684</v>
      </c>
      <c r="E973" s="12" t="str">
        <f>VLOOKUP(D973,'Catégorie des articles'!$A$2:$E$163,4,FALSE)</f>
        <v>BOULANGERIE</v>
      </c>
      <c r="F973" s="22">
        <v>44809</v>
      </c>
      <c r="G973" s="8">
        <v>93</v>
      </c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</row>
    <row r="974" spans="1:25" ht="12.75" customHeight="1" x14ac:dyDescent="0.2">
      <c r="A974" s="13" t="s">
        <v>1151</v>
      </c>
      <c r="B974" s="6" t="s">
        <v>172</v>
      </c>
      <c r="C974" s="9">
        <v>143337851</v>
      </c>
      <c r="D974" s="14">
        <v>5540246183844</v>
      </c>
      <c r="E974" s="12" t="str">
        <f>VLOOKUP(D974,'Catégorie des articles'!$A$2:$E$163,4,FALSE)</f>
        <v>BOULANGERIE</v>
      </c>
      <c r="F974" s="23">
        <v>44809</v>
      </c>
      <c r="G974" s="10">
        <v>279</v>
      </c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</row>
    <row r="975" spans="1:25" ht="12.75" customHeight="1" x14ac:dyDescent="0.2">
      <c r="A975" s="13" t="s">
        <v>1152</v>
      </c>
      <c r="B975" s="6" t="s">
        <v>172</v>
      </c>
      <c r="C975" s="7">
        <v>143337851</v>
      </c>
      <c r="D975" s="12">
        <v>5540246194467</v>
      </c>
      <c r="E975" s="12" t="str">
        <f>VLOOKUP(D975,'Catégorie des articles'!$A$2:$E$163,4,FALSE)</f>
        <v>BOULANGERIE</v>
      </c>
      <c r="F975" s="22">
        <v>44809</v>
      </c>
      <c r="G975" s="8">
        <v>17818</v>
      </c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</row>
    <row r="976" spans="1:25" ht="12.75" customHeight="1" x14ac:dyDescent="0.2">
      <c r="A976" s="13" t="s">
        <v>1153</v>
      </c>
      <c r="B976" s="6" t="s">
        <v>172</v>
      </c>
      <c r="C976" s="7">
        <v>143337856</v>
      </c>
      <c r="D976" s="12">
        <v>5540246170256</v>
      </c>
      <c r="E976" s="12" t="str">
        <f>VLOOKUP(D976,'Catégorie des articles'!$A$2:$E$163,4,FALSE)</f>
        <v>BOULANGERIE</v>
      </c>
      <c r="F976" s="22">
        <v>44819</v>
      </c>
      <c r="G976" s="8">
        <v>3174</v>
      </c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</row>
    <row r="977" spans="1:25" ht="12.75" customHeight="1" x14ac:dyDescent="0.2">
      <c r="A977" s="13" t="s">
        <v>1154</v>
      </c>
      <c r="B977" s="6" t="s">
        <v>172</v>
      </c>
      <c r="C977" s="9">
        <v>143337856</v>
      </c>
      <c r="D977" s="14">
        <v>5540246171888</v>
      </c>
      <c r="E977" s="12" t="str">
        <f>VLOOKUP(D977,'Catégorie des articles'!$A$2:$E$163,4,FALSE)</f>
        <v>BOULANGERIE</v>
      </c>
      <c r="F977" s="23">
        <v>44819</v>
      </c>
      <c r="G977" s="10">
        <v>520</v>
      </c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</row>
    <row r="978" spans="1:25" ht="12.75" customHeight="1" x14ac:dyDescent="0.2">
      <c r="A978" s="13" t="s">
        <v>1155</v>
      </c>
      <c r="B978" s="6" t="s">
        <v>172</v>
      </c>
      <c r="C978" s="7">
        <v>143337872</v>
      </c>
      <c r="D978" s="12">
        <v>5540246194632</v>
      </c>
      <c r="E978" s="12" t="str">
        <f>VLOOKUP(D978,'Catégorie des articles'!$A$2:$E$163,4,FALSE)</f>
        <v>BOULANGERIE</v>
      </c>
      <c r="F978" s="22">
        <v>44812</v>
      </c>
      <c r="G978" s="8">
        <v>492</v>
      </c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</row>
    <row r="979" spans="1:25" ht="12.75" customHeight="1" x14ac:dyDescent="0.2">
      <c r="A979" s="13" t="s">
        <v>1156</v>
      </c>
      <c r="B979" s="6" t="s">
        <v>172</v>
      </c>
      <c r="C979" s="7">
        <v>143337873</v>
      </c>
      <c r="D979" s="12">
        <v>5540246171759</v>
      </c>
      <c r="E979" s="12" t="str">
        <f>VLOOKUP(D979,'Catégorie des articles'!$A$2:$E$163,4,FALSE)</f>
        <v>MIX LEGUMES</v>
      </c>
      <c r="F979" s="22">
        <v>44812</v>
      </c>
      <c r="G979" s="8">
        <v>3759</v>
      </c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</row>
    <row r="980" spans="1:25" ht="12.75" customHeight="1" x14ac:dyDescent="0.2">
      <c r="A980" s="13" t="s">
        <v>1157</v>
      </c>
      <c r="B980" s="6" t="s">
        <v>172</v>
      </c>
      <c r="C980" s="9">
        <v>143337873</v>
      </c>
      <c r="D980" s="14">
        <v>5540246177133</v>
      </c>
      <c r="E980" s="12" t="str">
        <f>VLOOKUP(D980,'Catégorie des articles'!$A$2:$E$163,4,FALSE)</f>
        <v>MIX LEGUMES</v>
      </c>
      <c r="F980" s="23">
        <v>44812</v>
      </c>
      <c r="G980" s="10">
        <v>3898</v>
      </c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</row>
    <row r="981" spans="1:25" ht="12.75" customHeight="1" x14ac:dyDescent="0.2">
      <c r="A981" s="13" t="s">
        <v>1158</v>
      </c>
      <c r="B981" s="6" t="s">
        <v>172</v>
      </c>
      <c r="C981" s="7">
        <v>143337873</v>
      </c>
      <c r="D981" s="12">
        <v>5540246192148</v>
      </c>
      <c r="E981" s="12" t="str">
        <f>VLOOKUP(D981,'Catégorie des articles'!$A$2:$E$163,4,FALSE)</f>
        <v>MIX LEGUMES</v>
      </c>
      <c r="F981" s="22">
        <v>44812</v>
      </c>
      <c r="G981" s="8">
        <v>11136</v>
      </c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</row>
    <row r="982" spans="1:25" ht="12.75" customHeight="1" x14ac:dyDescent="0.2">
      <c r="A982" s="13" t="s">
        <v>1159</v>
      </c>
      <c r="B982" s="6" t="s">
        <v>172</v>
      </c>
      <c r="C982" s="7">
        <v>143337886</v>
      </c>
      <c r="D982" s="12">
        <v>5540246171933</v>
      </c>
      <c r="E982" s="12" t="str">
        <f>VLOOKUP(D982,'Catégorie des articles'!$A$2:$E$163,4,FALSE)</f>
        <v>CREMERIE</v>
      </c>
      <c r="F982" s="22">
        <v>44808</v>
      </c>
      <c r="G982" s="8">
        <v>836</v>
      </c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</row>
    <row r="983" spans="1:25" ht="12.75" customHeight="1" x14ac:dyDescent="0.2">
      <c r="A983" s="13" t="s">
        <v>1160</v>
      </c>
      <c r="B983" s="6" t="s">
        <v>172</v>
      </c>
      <c r="C983" s="9">
        <v>143337886</v>
      </c>
      <c r="D983" s="14">
        <v>5540246187987</v>
      </c>
      <c r="E983" s="12" t="str">
        <f>VLOOKUP(D983,'Catégorie des articles'!$A$2:$E$163,4,FALSE)</f>
        <v>CREMERIE</v>
      </c>
      <c r="F983" s="23">
        <v>44808</v>
      </c>
      <c r="G983" s="10">
        <v>1671</v>
      </c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</row>
    <row r="984" spans="1:25" ht="12.75" customHeight="1" x14ac:dyDescent="0.2">
      <c r="A984" s="13" t="s">
        <v>1161</v>
      </c>
      <c r="B984" s="6" t="s">
        <v>172</v>
      </c>
      <c r="C984" s="7">
        <v>143337886</v>
      </c>
      <c r="D984" s="12">
        <v>5540246188200</v>
      </c>
      <c r="E984" s="12" t="str">
        <f>VLOOKUP(D984,'Catégorie des articles'!$A$2:$E$163,4,FALSE)</f>
        <v>CREMERIE</v>
      </c>
      <c r="F984" s="22">
        <v>44808</v>
      </c>
      <c r="G984" s="8">
        <v>1485</v>
      </c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</row>
    <row r="985" spans="1:25" ht="12.75" customHeight="1" x14ac:dyDescent="0.2">
      <c r="A985" s="13" t="s">
        <v>1162</v>
      </c>
      <c r="B985" s="6" t="s">
        <v>172</v>
      </c>
      <c r="C985" s="7">
        <v>143337915</v>
      </c>
      <c r="D985" s="12">
        <v>5540246190727</v>
      </c>
      <c r="E985" s="12" t="str">
        <f>VLOOKUP(D985,'Catégorie des articles'!$A$2:$E$163,4,FALSE)</f>
        <v>BOULANGERIE</v>
      </c>
      <c r="F985" s="22">
        <v>44821</v>
      </c>
      <c r="G985" s="8">
        <v>877</v>
      </c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</row>
    <row r="986" spans="1:25" ht="12.75" customHeight="1" x14ac:dyDescent="0.2">
      <c r="A986" s="13" t="s">
        <v>1163</v>
      </c>
      <c r="B986" s="6" t="s">
        <v>172</v>
      </c>
      <c r="C986" s="7">
        <v>143337920</v>
      </c>
      <c r="D986" s="12">
        <v>5540246194632</v>
      </c>
      <c r="E986" s="12" t="str">
        <f>VLOOKUP(D986,'Catégorie des articles'!$A$2:$E$163,4,FALSE)</f>
        <v>BOULANGERIE</v>
      </c>
      <c r="F986" s="22">
        <v>44816</v>
      </c>
      <c r="G986" s="8">
        <v>1504</v>
      </c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</row>
    <row r="987" spans="1:25" ht="12.75" customHeight="1" x14ac:dyDescent="0.2">
      <c r="A987" s="13" t="s">
        <v>1164</v>
      </c>
      <c r="B987" s="6" t="s">
        <v>172</v>
      </c>
      <c r="C987" s="9">
        <v>143337920</v>
      </c>
      <c r="D987" s="14">
        <v>5540246195250</v>
      </c>
      <c r="E987" s="12" t="str">
        <f>VLOOKUP(D987,'Catégorie des articles'!$A$2:$E$163,4,FALSE)</f>
        <v>BOULANGERIE</v>
      </c>
      <c r="F987" s="23">
        <v>44816</v>
      </c>
      <c r="G987" s="10">
        <v>42</v>
      </c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</row>
    <row r="988" spans="1:25" ht="12.75" customHeight="1" x14ac:dyDescent="0.2">
      <c r="A988" s="13" t="s">
        <v>1165</v>
      </c>
      <c r="B988" s="6" t="s">
        <v>172</v>
      </c>
      <c r="C988" s="9">
        <v>143337926</v>
      </c>
      <c r="D988" s="14">
        <v>5540246181061</v>
      </c>
      <c r="E988" s="12" t="str">
        <f>VLOOKUP(D988,'Catégorie des articles'!$A$2:$E$163,4,FALSE)</f>
        <v>VOLAILLE</v>
      </c>
      <c r="F988" s="23">
        <v>44820</v>
      </c>
      <c r="G988" s="10">
        <v>804</v>
      </c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</row>
    <row r="989" spans="1:25" ht="12.75" customHeight="1" x14ac:dyDescent="0.2">
      <c r="A989" s="13" t="s">
        <v>1166</v>
      </c>
      <c r="B989" s="6" t="s">
        <v>172</v>
      </c>
      <c r="C989" s="7">
        <v>143337926</v>
      </c>
      <c r="D989" s="12">
        <v>5540246183547</v>
      </c>
      <c r="E989" s="12" t="str">
        <f>VLOOKUP(D989,'Catégorie des articles'!$A$2:$E$163,4,FALSE)</f>
        <v>VOLAILLE</v>
      </c>
      <c r="F989" s="22">
        <v>44820</v>
      </c>
      <c r="G989" s="8">
        <v>6844</v>
      </c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</row>
    <row r="990" spans="1:25" ht="12.75" customHeight="1" x14ac:dyDescent="0.2">
      <c r="A990" s="13" t="s">
        <v>1167</v>
      </c>
      <c r="B990" s="6" t="s">
        <v>172</v>
      </c>
      <c r="C990" s="9">
        <v>143337926</v>
      </c>
      <c r="D990" s="14">
        <v>5540246185278</v>
      </c>
      <c r="E990" s="12" t="str">
        <f>VLOOKUP(D990,'Catégorie des articles'!$A$2:$E$163,4,FALSE)</f>
        <v>VOLAILLE</v>
      </c>
      <c r="F990" s="23">
        <v>44820</v>
      </c>
      <c r="G990" s="10">
        <v>374</v>
      </c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</row>
    <row r="991" spans="1:25" ht="12.75" customHeight="1" x14ac:dyDescent="0.2">
      <c r="A991" s="13" t="s">
        <v>1168</v>
      </c>
      <c r="B991" s="6" t="s">
        <v>172</v>
      </c>
      <c r="C991" s="9">
        <v>143337929</v>
      </c>
      <c r="D991" s="14">
        <v>5540246172978</v>
      </c>
      <c r="E991" s="12" t="str">
        <f>VLOOKUP(D991,'Catégorie des articles'!$A$2:$E$163,4,FALSE)</f>
        <v>CREMERIE</v>
      </c>
      <c r="F991" s="23">
        <v>44809</v>
      </c>
      <c r="G991" s="10">
        <v>836</v>
      </c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</row>
    <row r="992" spans="1:25" ht="12.75" customHeight="1" x14ac:dyDescent="0.2">
      <c r="A992" s="13" t="s">
        <v>1169</v>
      </c>
      <c r="B992" s="6" t="s">
        <v>172</v>
      </c>
      <c r="C992" s="9">
        <v>143337929</v>
      </c>
      <c r="D992" s="14">
        <v>5540246176699</v>
      </c>
      <c r="E992" s="12" t="str">
        <f>VLOOKUP(D992,'Catégorie des articles'!$A$2:$E$163,4,FALSE)</f>
        <v>CREMERIE</v>
      </c>
      <c r="F992" s="23">
        <v>44809</v>
      </c>
      <c r="G992" s="10">
        <v>2088</v>
      </c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</row>
    <row r="993" spans="1:25" ht="12.75" customHeight="1" x14ac:dyDescent="0.2">
      <c r="A993" s="13" t="s">
        <v>1170</v>
      </c>
      <c r="B993" s="6" t="s">
        <v>172</v>
      </c>
      <c r="C993" s="7">
        <v>143337929</v>
      </c>
      <c r="D993" s="12">
        <v>5540246188175</v>
      </c>
      <c r="E993" s="12" t="str">
        <f>VLOOKUP(D993,'Catégorie des articles'!$A$2:$E$163,4,FALSE)</f>
        <v>CREMERIE</v>
      </c>
      <c r="F993" s="22">
        <v>44809</v>
      </c>
      <c r="G993" s="8">
        <v>279</v>
      </c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</row>
    <row r="994" spans="1:25" ht="12.75" customHeight="1" x14ac:dyDescent="0.2">
      <c r="A994" s="13" t="s">
        <v>1171</v>
      </c>
      <c r="B994" s="6" t="s">
        <v>172</v>
      </c>
      <c r="C994" s="7">
        <v>143337931</v>
      </c>
      <c r="D994" s="12">
        <v>5540246176295</v>
      </c>
      <c r="E994" s="12" t="str">
        <f>VLOOKUP(D994,'Catégorie des articles'!$A$2:$E$163,4,FALSE)</f>
        <v>CREMERIE</v>
      </c>
      <c r="F994" s="22">
        <v>44809</v>
      </c>
      <c r="G994" s="8">
        <v>5940</v>
      </c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</row>
    <row r="995" spans="1:25" ht="12.75" customHeight="1" x14ac:dyDescent="0.2">
      <c r="A995" s="13" t="s">
        <v>1172</v>
      </c>
      <c r="B995" s="6" t="s">
        <v>172</v>
      </c>
      <c r="C995" s="7">
        <v>143337954</v>
      </c>
      <c r="D995" s="12">
        <v>5540246176699</v>
      </c>
      <c r="E995" s="12" t="str">
        <f>VLOOKUP(D995,'Catégorie des articles'!$A$2:$E$163,4,FALSE)</f>
        <v>CREMERIE</v>
      </c>
      <c r="F995" s="22">
        <v>44812</v>
      </c>
      <c r="G995" s="8">
        <v>2088</v>
      </c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</row>
    <row r="996" spans="1:25" ht="12.75" customHeight="1" x14ac:dyDescent="0.2">
      <c r="A996" s="13" t="s">
        <v>1173</v>
      </c>
      <c r="B996" s="6" t="s">
        <v>172</v>
      </c>
      <c r="C996" s="9">
        <v>143337954</v>
      </c>
      <c r="D996" s="14">
        <v>5540246188175</v>
      </c>
      <c r="E996" s="12" t="str">
        <f>VLOOKUP(D996,'Catégorie des articles'!$A$2:$E$163,4,FALSE)</f>
        <v>CREMERIE</v>
      </c>
      <c r="F996" s="23">
        <v>44812</v>
      </c>
      <c r="G996" s="10">
        <v>232</v>
      </c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</row>
    <row r="997" spans="1:25" ht="12.75" customHeight="1" x14ac:dyDescent="0.2">
      <c r="A997" s="13" t="s">
        <v>1174</v>
      </c>
      <c r="B997" s="6" t="s">
        <v>172</v>
      </c>
      <c r="C997" s="7">
        <v>143337955</v>
      </c>
      <c r="D997" s="12">
        <v>5540246171933</v>
      </c>
      <c r="E997" s="12" t="str">
        <f>VLOOKUP(D997,'Catégorie des articles'!$A$2:$E$163,4,FALSE)</f>
        <v>CREMERIE</v>
      </c>
      <c r="F997" s="22">
        <v>44812</v>
      </c>
      <c r="G997" s="8">
        <v>557</v>
      </c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</row>
    <row r="998" spans="1:25" ht="12.75" customHeight="1" x14ac:dyDescent="0.2">
      <c r="A998" s="13" t="s">
        <v>1175</v>
      </c>
      <c r="B998" s="6" t="s">
        <v>172</v>
      </c>
      <c r="C998" s="7">
        <v>143337955</v>
      </c>
      <c r="D998" s="12">
        <v>5540246176295</v>
      </c>
      <c r="E998" s="12" t="str">
        <f>VLOOKUP(D998,'Catégorie des articles'!$A$2:$E$163,4,FALSE)</f>
        <v>CREMERIE</v>
      </c>
      <c r="F998" s="22">
        <v>44812</v>
      </c>
      <c r="G998" s="8">
        <v>4455</v>
      </c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</row>
    <row r="999" spans="1:25" ht="12.75" customHeight="1" x14ac:dyDescent="0.2">
      <c r="A999" s="13" t="s">
        <v>1176</v>
      </c>
      <c r="B999" s="6" t="s">
        <v>172</v>
      </c>
      <c r="C999" s="7">
        <v>143337955</v>
      </c>
      <c r="D999" s="12">
        <v>5540246187987</v>
      </c>
      <c r="E999" s="12" t="str">
        <f>VLOOKUP(D999,'Catégorie des articles'!$A$2:$E$163,4,FALSE)</f>
        <v>CREMERIE</v>
      </c>
      <c r="F999" s="22">
        <v>44812</v>
      </c>
      <c r="G999" s="8">
        <v>4455</v>
      </c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</row>
    <row r="1000" spans="1:25" ht="12.75" customHeight="1" x14ac:dyDescent="0.2">
      <c r="A1000" s="13" t="s">
        <v>1177</v>
      </c>
      <c r="B1000" s="6" t="s">
        <v>172</v>
      </c>
      <c r="C1000" s="7">
        <v>143337959</v>
      </c>
      <c r="D1000" s="12">
        <v>5540246188224</v>
      </c>
      <c r="E1000" s="12" t="str">
        <f>VLOOKUP(D1000,'Catégorie des articles'!$A$2:$E$163,4,FALSE)</f>
        <v>VOLAILLE</v>
      </c>
      <c r="F1000" s="22">
        <v>44821</v>
      </c>
      <c r="G1000" s="8">
        <v>1207</v>
      </c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</row>
    <row r="1001" spans="1:25" ht="12.75" customHeight="1" x14ac:dyDescent="0.2">
      <c r="A1001" s="13" t="s">
        <v>1178</v>
      </c>
      <c r="B1001" s="6" t="s">
        <v>172</v>
      </c>
      <c r="C1001" s="9">
        <v>143337964</v>
      </c>
      <c r="D1001" s="14">
        <v>5540246183844</v>
      </c>
      <c r="E1001" s="12" t="str">
        <f>VLOOKUP(D1001,'Catégorie des articles'!$A$2:$E$163,4,FALSE)</f>
        <v>BOULANGERIE</v>
      </c>
      <c r="F1001" s="23">
        <v>44821</v>
      </c>
      <c r="G1001" s="10">
        <v>47</v>
      </c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</row>
    <row r="1002" spans="1:25" ht="12.75" customHeight="1" x14ac:dyDescent="0.2">
      <c r="A1002" s="13" t="s">
        <v>1179</v>
      </c>
      <c r="B1002" s="6" t="s">
        <v>172</v>
      </c>
      <c r="C1002" s="7">
        <v>143337964</v>
      </c>
      <c r="D1002" s="12">
        <v>5540246194467</v>
      </c>
      <c r="E1002" s="12" t="str">
        <f>VLOOKUP(D1002,'Catégorie des articles'!$A$2:$E$163,4,FALSE)</f>
        <v>BOULANGERIE</v>
      </c>
      <c r="F1002" s="22">
        <v>44821</v>
      </c>
      <c r="G1002" s="8">
        <v>28509</v>
      </c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</row>
    <row r="1003" spans="1:25" ht="12.75" customHeight="1" x14ac:dyDescent="0.2">
      <c r="A1003" s="13" t="s">
        <v>1180</v>
      </c>
      <c r="B1003" s="6" t="s">
        <v>172</v>
      </c>
      <c r="C1003" s="7">
        <v>143337991</v>
      </c>
      <c r="D1003" s="12">
        <v>5540246171933</v>
      </c>
      <c r="E1003" s="12" t="str">
        <f>VLOOKUP(D1003,'Catégorie des articles'!$A$2:$E$163,4,FALSE)</f>
        <v>CREMERIE</v>
      </c>
      <c r="F1003" s="22">
        <v>44813</v>
      </c>
      <c r="G1003" s="8">
        <v>557</v>
      </c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</row>
    <row r="1004" spans="1:25" ht="12.75" customHeight="1" x14ac:dyDescent="0.2">
      <c r="A1004" s="13" t="s">
        <v>1181</v>
      </c>
      <c r="B1004" s="6" t="s">
        <v>172</v>
      </c>
      <c r="C1004" s="7">
        <v>143337995</v>
      </c>
      <c r="D1004" s="12">
        <v>5540246183130</v>
      </c>
      <c r="E1004" s="12" t="str">
        <f>VLOOKUP(D1004,'Catégorie des articles'!$A$2:$E$163,4,FALSE)</f>
        <v>MIX LEGUMES</v>
      </c>
      <c r="F1004" s="22">
        <v>44813</v>
      </c>
      <c r="G1004" s="8">
        <v>1128</v>
      </c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</row>
    <row r="1005" spans="1:25" ht="12.75" customHeight="1" x14ac:dyDescent="0.2">
      <c r="A1005" s="13" t="s">
        <v>1182</v>
      </c>
      <c r="B1005" s="6" t="s">
        <v>172</v>
      </c>
      <c r="C1005" s="9">
        <v>143337996</v>
      </c>
      <c r="D1005" s="14">
        <v>5540246185429</v>
      </c>
      <c r="E1005" s="12" t="str">
        <f>VLOOKUP(D1005,'Catégorie des articles'!$A$2:$E$163,4,FALSE)</f>
        <v>CREMERIE</v>
      </c>
      <c r="F1005" s="23">
        <v>44814</v>
      </c>
      <c r="G1005" s="10">
        <v>168</v>
      </c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</row>
    <row r="1006" spans="1:25" ht="12.75" customHeight="1" x14ac:dyDescent="0.2">
      <c r="A1006" s="13" t="s">
        <v>1183</v>
      </c>
      <c r="B1006" s="6" t="s">
        <v>172</v>
      </c>
      <c r="C1006" s="7">
        <v>143337996</v>
      </c>
      <c r="D1006" s="12">
        <v>5540246186325</v>
      </c>
      <c r="E1006" s="12" t="str">
        <f>VLOOKUP(D1006,'Catégorie des articles'!$A$2:$E$163,4,FALSE)</f>
        <v>CREMERIE</v>
      </c>
      <c r="F1006" s="22">
        <v>44814</v>
      </c>
      <c r="G1006" s="8">
        <v>140</v>
      </c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</row>
    <row r="1007" spans="1:25" ht="12.75" customHeight="1" x14ac:dyDescent="0.2">
      <c r="A1007" s="13" t="s">
        <v>1184</v>
      </c>
      <c r="B1007" s="6" t="s">
        <v>172</v>
      </c>
      <c r="C1007" s="9">
        <v>143337997</v>
      </c>
      <c r="D1007" s="14">
        <v>5540246174095</v>
      </c>
      <c r="E1007" s="12" t="str">
        <f>VLOOKUP(D1007,'Catégorie des articles'!$A$2:$E$163,4,FALSE)</f>
        <v>CREMERIE</v>
      </c>
      <c r="F1007" s="23">
        <v>44816</v>
      </c>
      <c r="G1007" s="10">
        <v>70</v>
      </c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</row>
    <row r="1008" spans="1:25" ht="12.75" customHeight="1" x14ac:dyDescent="0.2">
      <c r="A1008" s="13" t="s">
        <v>1185</v>
      </c>
      <c r="B1008" s="6" t="s">
        <v>172</v>
      </c>
      <c r="C1008" s="7">
        <v>143337997</v>
      </c>
      <c r="D1008" s="12">
        <v>5540246175049</v>
      </c>
      <c r="E1008" s="12" t="str">
        <f>VLOOKUP(D1008,'Catégorie des articles'!$A$2:$E$163,4,FALSE)</f>
        <v>CREMERIE</v>
      </c>
      <c r="F1008" s="22">
        <v>44816</v>
      </c>
      <c r="G1008" s="8">
        <v>418</v>
      </c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</row>
    <row r="1009" spans="1:25" ht="12.75" customHeight="1" x14ac:dyDescent="0.2">
      <c r="A1009" s="13" t="s">
        <v>1186</v>
      </c>
      <c r="B1009" s="6" t="s">
        <v>172</v>
      </c>
      <c r="C1009" s="7">
        <v>143338003</v>
      </c>
      <c r="D1009" s="12">
        <v>5540246173906</v>
      </c>
      <c r="E1009" s="12" t="str">
        <f>VLOOKUP(D1009,'Catégorie des articles'!$A$2:$E$163,4,FALSE)</f>
        <v>VOLAILLE</v>
      </c>
      <c r="F1009" s="22">
        <v>44820</v>
      </c>
      <c r="G1009" s="8">
        <v>817</v>
      </c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</row>
    <row r="1010" spans="1:25" ht="12.75" customHeight="1" x14ac:dyDescent="0.2">
      <c r="A1010" s="13" t="s">
        <v>1187</v>
      </c>
      <c r="B1010" s="6" t="s">
        <v>172</v>
      </c>
      <c r="C1010" s="9">
        <v>143338003</v>
      </c>
      <c r="D1010" s="14">
        <v>5540246181016</v>
      </c>
      <c r="E1010" s="12" t="str">
        <f>VLOOKUP(D1010,'Catégorie des articles'!$A$2:$E$163,4,FALSE)</f>
        <v>VOLAILLE</v>
      </c>
      <c r="F1010" s="23">
        <v>44820</v>
      </c>
      <c r="G1010" s="10">
        <v>3564</v>
      </c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</row>
    <row r="1011" spans="1:25" ht="12.75" customHeight="1" x14ac:dyDescent="0.2">
      <c r="A1011" s="13" t="s">
        <v>1188</v>
      </c>
      <c r="B1011" s="6" t="s">
        <v>172</v>
      </c>
      <c r="C1011" s="7">
        <v>143348010</v>
      </c>
      <c r="D1011" s="12">
        <v>5540246171933</v>
      </c>
      <c r="E1011" s="12" t="str">
        <f>VLOOKUP(D1011,'Catégorie des articles'!$A$2:$E$163,4,FALSE)</f>
        <v>CREMERIE</v>
      </c>
      <c r="F1011" s="22">
        <v>44814</v>
      </c>
      <c r="G1011" s="8">
        <v>1114</v>
      </c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</row>
    <row r="1012" spans="1:25" ht="12.75" customHeight="1" x14ac:dyDescent="0.2">
      <c r="A1012" s="13" t="s">
        <v>1189</v>
      </c>
      <c r="B1012" s="6" t="s">
        <v>172</v>
      </c>
      <c r="C1012" s="9">
        <v>143348010</v>
      </c>
      <c r="D1012" s="14">
        <v>5540246176294</v>
      </c>
      <c r="E1012" s="12" t="str">
        <f>VLOOKUP(D1012,'Catégorie des articles'!$A$2:$E$163,4,FALSE)</f>
        <v>CREMERIE</v>
      </c>
      <c r="F1012" s="23">
        <v>44814</v>
      </c>
      <c r="G1012" s="10">
        <v>38</v>
      </c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</row>
    <row r="1013" spans="1:25" ht="12.75" customHeight="1" x14ac:dyDescent="0.2">
      <c r="A1013" s="13" t="s">
        <v>1190</v>
      </c>
      <c r="B1013" s="6" t="s">
        <v>172</v>
      </c>
      <c r="C1013" s="7">
        <v>143348010</v>
      </c>
      <c r="D1013" s="12">
        <v>5540246176295</v>
      </c>
      <c r="E1013" s="12" t="str">
        <f>VLOOKUP(D1013,'Catégorie des articles'!$A$2:$E$163,4,FALSE)</f>
        <v>CREMERIE</v>
      </c>
      <c r="F1013" s="22">
        <v>44814</v>
      </c>
      <c r="G1013" s="8">
        <v>7424</v>
      </c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</row>
    <row r="1014" spans="1:25" ht="12.75" customHeight="1" x14ac:dyDescent="0.2">
      <c r="A1014" s="13" t="s">
        <v>1191</v>
      </c>
      <c r="B1014" s="6" t="s">
        <v>172</v>
      </c>
      <c r="C1014" s="9">
        <v>143348010</v>
      </c>
      <c r="D1014" s="14">
        <v>5540246187987</v>
      </c>
      <c r="E1014" s="12" t="str">
        <f>VLOOKUP(D1014,'Catégorie des articles'!$A$2:$E$163,4,FALSE)</f>
        <v>CREMERIE</v>
      </c>
      <c r="F1014" s="23">
        <v>44814</v>
      </c>
      <c r="G1014" s="10">
        <v>2228</v>
      </c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</row>
    <row r="1015" spans="1:25" ht="12.75" customHeight="1" x14ac:dyDescent="0.2">
      <c r="A1015" s="13" t="s">
        <v>1192</v>
      </c>
      <c r="B1015" s="6" t="s">
        <v>172</v>
      </c>
      <c r="C1015" s="7">
        <v>143348010</v>
      </c>
      <c r="D1015" s="12">
        <v>5540246188200</v>
      </c>
      <c r="E1015" s="12" t="str">
        <f>VLOOKUP(D1015,'Catégorie des articles'!$A$2:$E$163,4,FALSE)</f>
        <v>CREMERIE</v>
      </c>
      <c r="F1015" s="22">
        <v>44814</v>
      </c>
      <c r="G1015" s="8">
        <v>1485</v>
      </c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</row>
    <row r="1016" spans="1:25" ht="12.75" customHeight="1" x14ac:dyDescent="0.2">
      <c r="A1016" s="13" t="s">
        <v>1193</v>
      </c>
      <c r="B1016" s="6" t="s">
        <v>172</v>
      </c>
      <c r="C1016" s="9">
        <v>143348014</v>
      </c>
      <c r="D1016" s="14">
        <v>5540246177376</v>
      </c>
      <c r="E1016" s="12" t="str">
        <f>VLOOKUP(D1016,'Catégorie des articles'!$A$2:$E$163,4,FALSE)</f>
        <v>BOULANGERIE</v>
      </c>
      <c r="F1016" s="23">
        <v>44829</v>
      </c>
      <c r="G1016" s="10">
        <v>1420</v>
      </c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</row>
    <row r="1017" spans="1:25" ht="12.75" customHeight="1" x14ac:dyDescent="0.2">
      <c r="A1017" s="13" t="s">
        <v>1194</v>
      </c>
      <c r="B1017" s="6" t="s">
        <v>172</v>
      </c>
      <c r="C1017" s="7">
        <v>143348022</v>
      </c>
      <c r="D1017" s="12">
        <v>5540246194632</v>
      </c>
      <c r="E1017" s="12" t="str">
        <f>VLOOKUP(D1017,'Catégorie des articles'!$A$2:$E$163,4,FALSE)</f>
        <v>BOULANGERIE</v>
      </c>
      <c r="F1017" s="22">
        <v>44820</v>
      </c>
      <c r="G1017" s="8">
        <v>2172</v>
      </c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</row>
    <row r="1018" spans="1:25" ht="12.75" customHeight="1" x14ac:dyDescent="0.2">
      <c r="A1018" s="13" t="s">
        <v>1195</v>
      </c>
      <c r="B1018" s="6" t="s">
        <v>172</v>
      </c>
      <c r="C1018" s="9">
        <v>143348023</v>
      </c>
      <c r="D1018" s="14">
        <v>5540246184036</v>
      </c>
      <c r="E1018" s="12" t="str">
        <f>VLOOKUP(D1018,'Catégorie des articles'!$A$2:$E$163,4,FALSE)</f>
        <v>BOULANGERIE</v>
      </c>
      <c r="F1018" s="23">
        <v>44821</v>
      </c>
      <c r="G1018" s="10">
        <v>130</v>
      </c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</row>
    <row r="1019" spans="1:25" ht="12.75" customHeight="1" x14ac:dyDescent="0.2">
      <c r="A1019" s="13" t="s">
        <v>1196</v>
      </c>
      <c r="B1019" s="6" t="s">
        <v>172</v>
      </c>
      <c r="C1019" s="7">
        <v>143348023</v>
      </c>
      <c r="D1019" s="12">
        <v>5540246191596</v>
      </c>
      <c r="E1019" s="12" t="str">
        <f>VLOOKUP(D1019,'Catégorie des articles'!$A$2:$E$163,4,FALSE)</f>
        <v>BOULANGERIE</v>
      </c>
      <c r="F1019" s="22">
        <v>44821</v>
      </c>
      <c r="G1019" s="8">
        <v>149</v>
      </c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</row>
    <row r="1020" spans="1:25" ht="12.75" customHeight="1" x14ac:dyDescent="0.2">
      <c r="A1020" s="13" t="s">
        <v>1197</v>
      </c>
      <c r="B1020" s="6" t="s">
        <v>172</v>
      </c>
      <c r="C1020" s="9">
        <v>143348031</v>
      </c>
      <c r="D1020" s="14">
        <v>5540246171759</v>
      </c>
      <c r="E1020" s="12" t="str">
        <f>VLOOKUP(D1020,'Catégorie des articles'!$A$2:$E$163,4,FALSE)</f>
        <v>MIX LEGUMES</v>
      </c>
      <c r="F1020" s="23">
        <v>44819</v>
      </c>
      <c r="G1020" s="10">
        <v>2274</v>
      </c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</row>
    <row r="1021" spans="1:25" ht="12.75" customHeight="1" x14ac:dyDescent="0.2">
      <c r="A1021" s="13" t="s">
        <v>1198</v>
      </c>
      <c r="B1021" s="6" t="s">
        <v>172</v>
      </c>
      <c r="C1021" s="7">
        <v>143348031</v>
      </c>
      <c r="D1021" s="12">
        <v>5540246177133</v>
      </c>
      <c r="E1021" s="12" t="str">
        <f>VLOOKUP(D1021,'Catégorie des articles'!$A$2:$E$163,4,FALSE)</f>
        <v>MIX LEGUMES</v>
      </c>
      <c r="F1021" s="22">
        <v>44819</v>
      </c>
      <c r="G1021" s="8">
        <v>5568</v>
      </c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</row>
    <row r="1022" spans="1:25" ht="12.75" customHeight="1" x14ac:dyDescent="0.2">
      <c r="A1022" s="13" t="s">
        <v>1199</v>
      </c>
      <c r="B1022" s="6" t="s">
        <v>172</v>
      </c>
      <c r="C1022" s="9">
        <v>143348031</v>
      </c>
      <c r="D1022" s="14">
        <v>5540246192148</v>
      </c>
      <c r="E1022" s="12" t="str">
        <f>VLOOKUP(D1022,'Catégorie des articles'!$A$2:$E$163,4,FALSE)</f>
        <v>MIX LEGUMES</v>
      </c>
      <c r="F1022" s="23">
        <v>44819</v>
      </c>
      <c r="G1022" s="10">
        <v>26448</v>
      </c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</row>
    <row r="1023" spans="1:25" ht="12.75" customHeight="1" x14ac:dyDescent="0.2">
      <c r="A1023" s="13" t="s">
        <v>1200</v>
      </c>
      <c r="B1023" s="6" t="s">
        <v>172</v>
      </c>
      <c r="C1023" s="9">
        <v>143348032</v>
      </c>
      <c r="D1023" s="14">
        <v>5540246183587</v>
      </c>
      <c r="E1023" s="12" t="str">
        <f>VLOOKUP(D1023,'Catégorie des articles'!$A$2:$E$163,4,FALSE)</f>
        <v>MIX LEGUMES</v>
      </c>
      <c r="F1023" s="23">
        <v>44822</v>
      </c>
      <c r="G1023" s="10">
        <v>502</v>
      </c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</row>
    <row r="1024" spans="1:25" ht="12.75" customHeight="1" x14ac:dyDescent="0.2">
      <c r="A1024" s="13" t="s">
        <v>1201</v>
      </c>
      <c r="B1024" s="6" t="s">
        <v>172</v>
      </c>
      <c r="C1024" s="7">
        <v>143348037</v>
      </c>
      <c r="D1024" s="12">
        <v>5540246170256</v>
      </c>
      <c r="E1024" s="12" t="str">
        <f>VLOOKUP(D1024,'Catégorie des articles'!$A$2:$E$163,4,FALSE)</f>
        <v>BOULANGERIE</v>
      </c>
      <c r="F1024" s="22">
        <v>44821</v>
      </c>
      <c r="G1024" s="8">
        <v>2822</v>
      </c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</row>
    <row r="1025" spans="1:25" ht="12.75" customHeight="1" x14ac:dyDescent="0.2">
      <c r="A1025" s="13" t="s">
        <v>1202</v>
      </c>
      <c r="B1025" s="6" t="s">
        <v>172</v>
      </c>
      <c r="C1025" s="9">
        <v>143348037</v>
      </c>
      <c r="D1025" s="14">
        <v>5540246171888</v>
      </c>
      <c r="E1025" s="12" t="str">
        <f>VLOOKUP(D1025,'Catégorie des articles'!$A$2:$E$163,4,FALSE)</f>
        <v>BOULANGERIE</v>
      </c>
      <c r="F1025" s="23">
        <v>44821</v>
      </c>
      <c r="G1025" s="10">
        <v>780</v>
      </c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</row>
    <row r="1026" spans="1:25" ht="12.75" customHeight="1" x14ac:dyDescent="0.2">
      <c r="A1026" s="13" t="s">
        <v>1203</v>
      </c>
      <c r="B1026" s="6" t="s">
        <v>172</v>
      </c>
      <c r="C1026" s="7">
        <v>143348038</v>
      </c>
      <c r="D1026" s="12">
        <v>5540246193316</v>
      </c>
      <c r="E1026" s="12" t="str">
        <f>VLOOKUP(D1026,'Catégorie des articles'!$A$2:$E$163,4,FALSE)</f>
        <v>BOULANGERIE</v>
      </c>
      <c r="F1026" s="22">
        <v>44821</v>
      </c>
      <c r="G1026" s="8">
        <v>335</v>
      </c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</row>
    <row r="1027" spans="1:25" ht="12.75" customHeight="1" x14ac:dyDescent="0.2">
      <c r="A1027" s="13" t="s">
        <v>1204</v>
      </c>
      <c r="B1027" s="6" t="s">
        <v>172</v>
      </c>
      <c r="C1027" s="9">
        <v>143348039</v>
      </c>
      <c r="D1027" s="14">
        <v>5540246180522</v>
      </c>
      <c r="E1027" s="12" t="str">
        <f>VLOOKUP(D1027,'Catégorie des articles'!$A$2:$E$163,4,FALSE)</f>
        <v>BOULANGERIE</v>
      </c>
      <c r="F1027" s="23">
        <v>44827</v>
      </c>
      <c r="G1027" s="10">
        <v>891</v>
      </c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</row>
    <row r="1028" spans="1:25" ht="12.75" customHeight="1" x14ac:dyDescent="0.2">
      <c r="A1028" s="13" t="s">
        <v>1205</v>
      </c>
      <c r="B1028" s="6" t="s">
        <v>172</v>
      </c>
      <c r="C1028" s="7">
        <v>143348065</v>
      </c>
      <c r="D1028" s="12">
        <v>5540246172978</v>
      </c>
      <c r="E1028" s="12" t="str">
        <f>VLOOKUP(D1028,'Catégorie des articles'!$A$2:$E$163,4,FALSE)</f>
        <v>CREMERIE</v>
      </c>
      <c r="F1028" s="22">
        <v>44815</v>
      </c>
      <c r="G1028" s="8">
        <v>1671</v>
      </c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</row>
    <row r="1029" spans="1:25" ht="12.75" customHeight="1" x14ac:dyDescent="0.2">
      <c r="A1029" s="13" t="s">
        <v>1206</v>
      </c>
      <c r="B1029" s="6" t="s">
        <v>172</v>
      </c>
      <c r="C1029" s="7">
        <v>143348065</v>
      </c>
      <c r="D1029" s="12">
        <v>5540246176699</v>
      </c>
      <c r="E1029" s="12" t="str">
        <f>VLOOKUP(D1029,'Catégorie des articles'!$A$2:$E$163,4,FALSE)</f>
        <v>CREMERIE</v>
      </c>
      <c r="F1029" s="22">
        <v>44815</v>
      </c>
      <c r="G1029" s="8">
        <v>4176</v>
      </c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</row>
    <row r="1030" spans="1:25" ht="12.75" customHeight="1" x14ac:dyDescent="0.2">
      <c r="A1030" s="13" t="s">
        <v>1207</v>
      </c>
      <c r="B1030" s="6" t="s">
        <v>172</v>
      </c>
      <c r="C1030" s="9">
        <v>143348065</v>
      </c>
      <c r="D1030" s="14">
        <v>5540246188175</v>
      </c>
      <c r="E1030" s="12" t="str">
        <f>VLOOKUP(D1030,'Catégorie des articles'!$A$2:$E$163,4,FALSE)</f>
        <v>CREMERIE</v>
      </c>
      <c r="F1030" s="23">
        <v>44815</v>
      </c>
      <c r="G1030" s="10">
        <v>232</v>
      </c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</row>
    <row r="1031" spans="1:25" ht="12.75" customHeight="1" x14ac:dyDescent="0.2">
      <c r="A1031" s="13" t="s">
        <v>1208</v>
      </c>
      <c r="B1031" s="6" t="s">
        <v>172</v>
      </c>
      <c r="C1031" s="7">
        <v>143348067</v>
      </c>
      <c r="D1031" s="12">
        <v>5540246171933</v>
      </c>
      <c r="E1031" s="12" t="str">
        <f>VLOOKUP(D1031,'Catégorie des articles'!$A$2:$E$163,4,FALSE)</f>
        <v>CREMERIE</v>
      </c>
      <c r="F1031" s="22">
        <v>44815</v>
      </c>
      <c r="G1031" s="8">
        <v>1114</v>
      </c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</row>
    <row r="1032" spans="1:25" ht="12.75" customHeight="1" x14ac:dyDescent="0.2">
      <c r="A1032" s="13" t="s">
        <v>1209</v>
      </c>
      <c r="B1032" s="6" t="s">
        <v>172</v>
      </c>
      <c r="C1032" s="7">
        <v>143348067</v>
      </c>
      <c r="D1032" s="12">
        <v>5540246176295</v>
      </c>
      <c r="E1032" s="12" t="str">
        <f>VLOOKUP(D1032,'Catégorie des articles'!$A$2:$E$163,4,FALSE)</f>
        <v>CREMERIE</v>
      </c>
      <c r="F1032" s="22">
        <v>44815</v>
      </c>
      <c r="G1032" s="8">
        <v>5309</v>
      </c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</row>
    <row r="1033" spans="1:25" ht="12.75" customHeight="1" x14ac:dyDescent="0.2">
      <c r="A1033" s="13" t="s">
        <v>1210</v>
      </c>
      <c r="B1033" s="6" t="s">
        <v>172</v>
      </c>
      <c r="C1033" s="7">
        <v>143348067</v>
      </c>
      <c r="D1033" s="12">
        <v>5540246187987</v>
      </c>
      <c r="E1033" s="12" t="str">
        <f>VLOOKUP(D1033,'Catégorie des articles'!$A$2:$E$163,4,FALSE)</f>
        <v>CREMERIE</v>
      </c>
      <c r="F1033" s="22">
        <v>44815</v>
      </c>
      <c r="G1033" s="8">
        <v>2228</v>
      </c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</row>
    <row r="1034" spans="1:25" ht="12.75" customHeight="1" x14ac:dyDescent="0.2">
      <c r="A1034" s="13" t="s">
        <v>1211</v>
      </c>
      <c r="B1034" s="6" t="s">
        <v>172</v>
      </c>
      <c r="C1034" s="7">
        <v>143348080</v>
      </c>
      <c r="D1034" s="12">
        <v>5540246195539</v>
      </c>
      <c r="E1034" s="12" t="str">
        <f>VLOOKUP(D1034,'Catégorie des articles'!$A$2:$E$163,4,FALSE)</f>
        <v>CREMERIE</v>
      </c>
      <c r="F1034" s="22">
        <v>44815</v>
      </c>
      <c r="G1034" s="8">
        <v>404</v>
      </c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  <c r="W1034" s="13"/>
      <c r="X1034" s="13"/>
      <c r="Y1034" s="13"/>
    </row>
    <row r="1035" spans="1:25" ht="12.75" customHeight="1" x14ac:dyDescent="0.2">
      <c r="A1035" s="13" t="s">
        <v>1212</v>
      </c>
      <c r="B1035" s="6" t="s">
        <v>172</v>
      </c>
      <c r="C1035" s="9">
        <v>143348104</v>
      </c>
      <c r="D1035" s="14">
        <v>5540246171933</v>
      </c>
      <c r="E1035" s="12" t="str">
        <f>VLOOKUP(D1035,'Catégorie des articles'!$A$2:$E$163,4,FALSE)</f>
        <v>CREMERIE</v>
      </c>
      <c r="F1035" s="23">
        <v>44816</v>
      </c>
      <c r="G1035" s="10">
        <v>836</v>
      </c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  <c r="V1035" s="13"/>
      <c r="W1035" s="13"/>
      <c r="X1035" s="13"/>
      <c r="Y1035" s="13"/>
    </row>
    <row r="1036" spans="1:25" ht="12.75" customHeight="1" x14ac:dyDescent="0.2">
      <c r="A1036" s="13" t="s">
        <v>1213</v>
      </c>
      <c r="B1036" s="6" t="s">
        <v>172</v>
      </c>
      <c r="C1036" s="7">
        <v>143348104</v>
      </c>
      <c r="D1036" s="12">
        <v>5540246176295</v>
      </c>
      <c r="E1036" s="12" t="str">
        <f>VLOOKUP(D1036,'Catégorie des articles'!$A$2:$E$163,4,FALSE)</f>
        <v>CREMERIE</v>
      </c>
      <c r="F1036" s="22">
        <v>44816</v>
      </c>
      <c r="G1036" s="8">
        <v>11136</v>
      </c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3"/>
      <c r="V1036" s="13"/>
      <c r="W1036" s="13"/>
      <c r="X1036" s="13"/>
      <c r="Y1036" s="13"/>
    </row>
    <row r="1037" spans="1:25" ht="12.75" customHeight="1" x14ac:dyDescent="0.2">
      <c r="A1037" s="13" t="s">
        <v>1214</v>
      </c>
      <c r="B1037" s="6" t="s">
        <v>172</v>
      </c>
      <c r="C1037" s="9">
        <v>143348104</v>
      </c>
      <c r="D1037" s="14">
        <v>5540246187987</v>
      </c>
      <c r="E1037" s="12" t="str">
        <f>VLOOKUP(D1037,'Catégorie des articles'!$A$2:$E$163,4,FALSE)</f>
        <v>CREMERIE</v>
      </c>
      <c r="F1037" s="23">
        <v>44816</v>
      </c>
      <c r="G1037" s="10">
        <v>4455</v>
      </c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  <c r="V1037" s="13"/>
      <c r="W1037" s="13"/>
      <c r="X1037" s="13"/>
      <c r="Y1037" s="13"/>
    </row>
    <row r="1038" spans="1:25" ht="12.75" customHeight="1" x14ac:dyDescent="0.2">
      <c r="A1038" s="13" t="s">
        <v>1215</v>
      </c>
      <c r="B1038" s="6" t="s">
        <v>172</v>
      </c>
      <c r="C1038" s="7">
        <v>143348104</v>
      </c>
      <c r="D1038" s="12">
        <v>5540246188200</v>
      </c>
      <c r="E1038" s="12" t="str">
        <f>VLOOKUP(D1038,'Catégorie des articles'!$A$2:$E$163,4,FALSE)</f>
        <v>CREMERIE</v>
      </c>
      <c r="F1038" s="22">
        <v>44816</v>
      </c>
      <c r="G1038" s="8">
        <v>1485</v>
      </c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3"/>
      <c r="V1038" s="13"/>
      <c r="W1038" s="13"/>
      <c r="X1038" s="13"/>
      <c r="Y1038" s="13"/>
    </row>
    <row r="1039" spans="1:25" ht="12.75" customHeight="1" x14ac:dyDescent="0.2">
      <c r="A1039" s="13" t="s">
        <v>1216</v>
      </c>
      <c r="B1039" s="6" t="s">
        <v>172</v>
      </c>
      <c r="C1039" s="9">
        <v>143348105</v>
      </c>
      <c r="D1039" s="14">
        <v>5540246172539</v>
      </c>
      <c r="E1039" s="12" t="str">
        <f>VLOOKUP(D1039,'Catégorie des articles'!$A$2:$E$163,4,FALSE)</f>
        <v>CREMERIE</v>
      </c>
      <c r="F1039" s="23">
        <v>44816</v>
      </c>
      <c r="G1039" s="10">
        <v>47</v>
      </c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3"/>
      <c r="V1039" s="13"/>
      <c r="W1039" s="13"/>
      <c r="X1039" s="13"/>
      <c r="Y1039" s="13"/>
    </row>
    <row r="1040" spans="1:25" ht="12.75" customHeight="1" x14ac:dyDescent="0.2">
      <c r="A1040" s="13" t="s">
        <v>1217</v>
      </c>
      <c r="B1040" s="6" t="s">
        <v>172</v>
      </c>
      <c r="C1040" s="7">
        <v>143348105</v>
      </c>
      <c r="D1040" s="12">
        <v>5540246172669</v>
      </c>
      <c r="E1040" s="12" t="str">
        <f>VLOOKUP(D1040,'Catégorie des articles'!$A$2:$E$163,4,FALSE)</f>
        <v>CREMERIE</v>
      </c>
      <c r="F1040" s="22">
        <v>44816</v>
      </c>
      <c r="G1040" s="8">
        <v>279</v>
      </c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3"/>
      <c r="V1040" s="13"/>
      <c r="W1040" s="13"/>
      <c r="X1040" s="13"/>
      <c r="Y1040" s="13"/>
    </row>
    <row r="1041" spans="1:25" ht="12.75" customHeight="1" x14ac:dyDescent="0.2">
      <c r="A1041" s="13" t="s">
        <v>1218</v>
      </c>
      <c r="B1041" s="6" t="s">
        <v>172</v>
      </c>
      <c r="C1041" s="9">
        <v>143348105</v>
      </c>
      <c r="D1041" s="14">
        <v>5540246172978</v>
      </c>
      <c r="E1041" s="12" t="str">
        <f>VLOOKUP(D1041,'Catégorie des articles'!$A$2:$E$163,4,FALSE)</f>
        <v>CREMERIE</v>
      </c>
      <c r="F1041" s="23">
        <v>44816</v>
      </c>
      <c r="G1041" s="10">
        <v>1504</v>
      </c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  <c r="U1041" s="13"/>
      <c r="V1041" s="13"/>
      <c r="W1041" s="13"/>
      <c r="X1041" s="13"/>
      <c r="Y1041" s="13"/>
    </row>
    <row r="1042" spans="1:25" ht="12.75" customHeight="1" x14ac:dyDescent="0.2">
      <c r="A1042" s="13" t="s">
        <v>1219</v>
      </c>
      <c r="B1042" s="6" t="s">
        <v>172</v>
      </c>
      <c r="C1042" s="9">
        <v>143348105</v>
      </c>
      <c r="D1042" s="14">
        <v>5540246174174</v>
      </c>
      <c r="E1042" s="12" t="str">
        <f>VLOOKUP(D1042,'Catégorie des articles'!$A$2:$E$163,4,FALSE)</f>
        <v>CREMERIE</v>
      </c>
      <c r="F1042" s="23">
        <v>44816</v>
      </c>
      <c r="G1042" s="10">
        <v>464</v>
      </c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  <c r="U1042" s="13"/>
      <c r="V1042" s="13"/>
      <c r="W1042" s="13"/>
      <c r="X1042" s="13"/>
      <c r="Y1042" s="13"/>
    </row>
    <row r="1043" spans="1:25" ht="12.75" customHeight="1" x14ac:dyDescent="0.2">
      <c r="A1043" s="13" t="s">
        <v>1220</v>
      </c>
      <c r="B1043" s="6" t="s">
        <v>172</v>
      </c>
      <c r="C1043" s="7">
        <v>143348107</v>
      </c>
      <c r="D1043" s="12">
        <v>5540246174095</v>
      </c>
      <c r="E1043" s="12" t="str">
        <f>VLOOKUP(D1043,'Catégorie des articles'!$A$2:$E$163,4,FALSE)</f>
        <v>CREMERIE</v>
      </c>
      <c r="F1043" s="22">
        <v>44821</v>
      </c>
      <c r="G1043" s="8">
        <v>140</v>
      </c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  <c r="U1043" s="13"/>
      <c r="V1043" s="13"/>
      <c r="W1043" s="13"/>
      <c r="X1043" s="13"/>
      <c r="Y1043" s="13"/>
    </row>
    <row r="1044" spans="1:25" ht="12.75" customHeight="1" x14ac:dyDescent="0.2">
      <c r="A1044" s="13" t="s">
        <v>1221</v>
      </c>
      <c r="B1044" s="6" t="s">
        <v>172</v>
      </c>
      <c r="C1044" s="9">
        <v>143348107</v>
      </c>
      <c r="D1044" s="14">
        <v>5540246175049</v>
      </c>
      <c r="E1044" s="12" t="str">
        <f>VLOOKUP(D1044,'Catégorie des articles'!$A$2:$E$163,4,FALSE)</f>
        <v>CREMERIE</v>
      </c>
      <c r="F1044" s="23">
        <v>44821</v>
      </c>
      <c r="G1044" s="10">
        <v>418</v>
      </c>
      <c r="H1044" s="13"/>
      <c r="I1044" s="13"/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  <c r="U1044" s="13"/>
      <c r="V1044" s="13"/>
      <c r="W1044" s="13"/>
      <c r="X1044" s="13"/>
      <c r="Y1044" s="13"/>
    </row>
    <row r="1045" spans="1:25" ht="12.75" customHeight="1" x14ac:dyDescent="0.2">
      <c r="A1045" s="13" t="s">
        <v>1222</v>
      </c>
      <c r="B1045" s="6" t="s">
        <v>172</v>
      </c>
      <c r="C1045" s="7">
        <v>143348107</v>
      </c>
      <c r="D1045" s="12">
        <v>5540246175050</v>
      </c>
      <c r="E1045" s="12" t="str">
        <f>VLOOKUP(D1045,'Catégorie des articles'!$A$2:$E$163,4,FALSE)</f>
        <v>CREMERIE</v>
      </c>
      <c r="F1045" s="22">
        <v>44821</v>
      </c>
      <c r="G1045" s="8">
        <v>279</v>
      </c>
      <c r="H1045" s="13"/>
      <c r="I1045" s="13"/>
      <c r="J1045" s="13"/>
      <c r="K1045" s="13"/>
      <c r="L1045" s="13"/>
      <c r="M1045" s="13"/>
      <c r="N1045" s="13"/>
      <c r="O1045" s="13"/>
      <c r="P1045" s="13"/>
      <c r="Q1045" s="13"/>
      <c r="R1045" s="13"/>
      <c r="S1045" s="13"/>
      <c r="T1045" s="13"/>
      <c r="U1045" s="13"/>
      <c r="V1045" s="13"/>
      <c r="W1045" s="13"/>
      <c r="X1045" s="13"/>
      <c r="Y1045" s="13"/>
    </row>
    <row r="1046" spans="1:25" ht="12.75" customHeight="1" x14ac:dyDescent="0.2">
      <c r="A1046" s="13" t="s">
        <v>1223</v>
      </c>
      <c r="B1046" s="6" t="s">
        <v>172</v>
      </c>
      <c r="C1046" s="9">
        <v>143348107</v>
      </c>
      <c r="D1046" s="14">
        <v>5540246190743</v>
      </c>
      <c r="E1046" s="12" t="str">
        <f>VLOOKUP(D1046,'Catégorie des articles'!$A$2:$E$163,4,FALSE)</f>
        <v>CREMERIE</v>
      </c>
      <c r="F1046" s="23">
        <v>44821</v>
      </c>
      <c r="G1046" s="10">
        <v>279</v>
      </c>
      <c r="H1046" s="13"/>
      <c r="I1046" s="13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3"/>
      <c r="V1046" s="13"/>
      <c r="W1046" s="13"/>
      <c r="X1046" s="13"/>
      <c r="Y1046" s="13"/>
    </row>
    <row r="1047" spans="1:25" ht="12.75" customHeight="1" x14ac:dyDescent="0.2">
      <c r="A1047" s="13" t="s">
        <v>1224</v>
      </c>
      <c r="B1047" s="6" t="s">
        <v>172</v>
      </c>
      <c r="C1047" s="7">
        <v>143348110</v>
      </c>
      <c r="D1047" s="12">
        <v>5540246176294</v>
      </c>
      <c r="E1047" s="12" t="str">
        <f>VLOOKUP(D1047,'Catégorie des articles'!$A$2:$E$163,4,FALSE)</f>
        <v>CREMERIE</v>
      </c>
      <c r="F1047" s="22">
        <v>44815</v>
      </c>
      <c r="G1047" s="8">
        <v>1485</v>
      </c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  <c r="U1047" s="13"/>
      <c r="V1047" s="13"/>
      <c r="W1047" s="13"/>
      <c r="X1047" s="13"/>
      <c r="Y1047" s="13"/>
    </row>
    <row r="1048" spans="1:25" ht="12.75" customHeight="1" x14ac:dyDescent="0.2">
      <c r="A1048" s="13" t="s">
        <v>1225</v>
      </c>
      <c r="B1048" s="6" t="s">
        <v>172</v>
      </c>
      <c r="C1048" s="9">
        <v>143348122</v>
      </c>
      <c r="D1048" s="14">
        <v>5540246171933</v>
      </c>
      <c r="E1048" s="12" t="str">
        <f>VLOOKUP(D1048,'Catégorie des articles'!$A$2:$E$163,4,FALSE)</f>
        <v>CREMERIE</v>
      </c>
      <c r="F1048" s="23">
        <v>44819</v>
      </c>
      <c r="G1048" s="10">
        <v>557</v>
      </c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  <c r="U1048" s="13"/>
      <c r="V1048" s="13"/>
      <c r="W1048" s="13"/>
      <c r="X1048" s="13"/>
      <c r="Y1048" s="13"/>
    </row>
    <row r="1049" spans="1:25" ht="12.75" customHeight="1" x14ac:dyDescent="0.2">
      <c r="A1049" s="13" t="s">
        <v>1226</v>
      </c>
      <c r="B1049" s="6" t="s">
        <v>172</v>
      </c>
      <c r="C1049" s="7">
        <v>143348122</v>
      </c>
      <c r="D1049" s="12">
        <v>5540246187987</v>
      </c>
      <c r="E1049" s="12" t="str">
        <f>VLOOKUP(D1049,'Catégorie des articles'!$A$2:$E$163,4,FALSE)</f>
        <v>CREMERIE</v>
      </c>
      <c r="F1049" s="22">
        <v>44819</v>
      </c>
      <c r="G1049" s="8">
        <v>1671</v>
      </c>
      <c r="H1049" s="13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  <c r="U1049" s="13"/>
      <c r="V1049" s="13"/>
      <c r="W1049" s="13"/>
      <c r="X1049" s="13"/>
      <c r="Y1049" s="13"/>
    </row>
    <row r="1050" spans="1:25" ht="12.75" customHeight="1" x14ac:dyDescent="0.2">
      <c r="A1050" s="13" t="s">
        <v>1227</v>
      </c>
      <c r="B1050" s="6" t="s">
        <v>172</v>
      </c>
      <c r="C1050" s="9">
        <v>143348122</v>
      </c>
      <c r="D1050" s="14">
        <v>5540246188200</v>
      </c>
      <c r="E1050" s="12" t="str">
        <f>VLOOKUP(D1050,'Catégorie des articles'!$A$2:$E$163,4,FALSE)</f>
        <v>CREMERIE</v>
      </c>
      <c r="F1050" s="23">
        <v>44819</v>
      </c>
      <c r="G1050" s="10">
        <v>1485</v>
      </c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3"/>
      <c r="V1050" s="13"/>
      <c r="W1050" s="13"/>
      <c r="X1050" s="13"/>
      <c r="Y1050" s="13"/>
    </row>
    <row r="1051" spans="1:25" ht="12.75" customHeight="1" x14ac:dyDescent="0.2">
      <c r="A1051" s="13" t="s">
        <v>1228</v>
      </c>
      <c r="B1051" s="6" t="s">
        <v>172</v>
      </c>
      <c r="C1051" s="7">
        <v>143348124</v>
      </c>
      <c r="D1051" s="12">
        <v>5540246176699</v>
      </c>
      <c r="E1051" s="12" t="str">
        <f>VLOOKUP(D1051,'Catégorie des articles'!$A$2:$E$163,4,FALSE)</f>
        <v>CREMERIE</v>
      </c>
      <c r="F1051" s="22">
        <v>44819</v>
      </c>
      <c r="G1051" s="8">
        <v>2088</v>
      </c>
      <c r="H1051" s="13"/>
      <c r="I1051" s="13"/>
      <c r="J1051" s="13"/>
      <c r="K1051" s="13"/>
      <c r="L1051" s="13"/>
      <c r="M1051" s="13"/>
      <c r="N1051" s="13"/>
      <c r="O1051" s="13"/>
      <c r="P1051" s="13"/>
      <c r="Q1051" s="13"/>
      <c r="R1051" s="13"/>
      <c r="S1051" s="13"/>
      <c r="T1051" s="13"/>
      <c r="U1051" s="13"/>
      <c r="V1051" s="13"/>
      <c r="W1051" s="13"/>
      <c r="X1051" s="13"/>
      <c r="Y1051" s="13"/>
    </row>
    <row r="1052" spans="1:25" ht="12.75" customHeight="1" x14ac:dyDescent="0.2">
      <c r="A1052" s="13" t="s">
        <v>1229</v>
      </c>
      <c r="B1052" s="6" t="s">
        <v>172</v>
      </c>
      <c r="C1052" s="9">
        <v>143348124</v>
      </c>
      <c r="D1052" s="14">
        <v>5540246192102</v>
      </c>
      <c r="E1052" s="12" t="str">
        <f>VLOOKUP(D1052,'Catégorie des articles'!$A$2:$E$163,4,FALSE)</f>
        <v>CREMERIE</v>
      </c>
      <c r="F1052" s="23">
        <v>44819</v>
      </c>
      <c r="G1052" s="10">
        <v>4009</v>
      </c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3"/>
      <c r="V1052" s="13"/>
      <c r="W1052" s="13"/>
      <c r="X1052" s="13"/>
      <c r="Y1052" s="13"/>
    </row>
    <row r="1053" spans="1:25" ht="12.75" customHeight="1" x14ac:dyDescent="0.2">
      <c r="A1053" s="13" t="s">
        <v>1230</v>
      </c>
      <c r="B1053" s="6" t="s">
        <v>172</v>
      </c>
      <c r="C1053" s="9">
        <v>143348129</v>
      </c>
      <c r="D1053" s="14">
        <v>5540246185429</v>
      </c>
      <c r="E1053" s="12" t="str">
        <f>VLOOKUP(D1053,'Catégorie des articles'!$A$2:$E$163,4,FALSE)</f>
        <v>CREMERIE</v>
      </c>
      <c r="F1053" s="23">
        <v>44821</v>
      </c>
      <c r="G1053" s="10">
        <v>140</v>
      </c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3"/>
      <c r="V1053" s="13"/>
      <c r="W1053" s="13"/>
      <c r="X1053" s="13"/>
      <c r="Y1053" s="13"/>
    </row>
    <row r="1054" spans="1:25" ht="12.75" customHeight="1" x14ac:dyDescent="0.2">
      <c r="A1054" s="13" t="s">
        <v>1231</v>
      </c>
      <c r="B1054" s="6" t="s">
        <v>172</v>
      </c>
      <c r="C1054" s="7">
        <v>143348129</v>
      </c>
      <c r="D1054" s="12">
        <v>5540246186325</v>
      </c>
      <c r="E1054" s="12" t="str">
        <f>VLOOKUP(D1054,'Catégorie des articles'!$A$2:$E$163,4,FALSE)</f>
        <v>CREMERIE</v>
      </c>
      <c r="F1054" s="22">
        <v>44821</v>
      </c>
      <c r="G1054" s="8">
        <v>140</v>
      </c>
      <c r="H1054" s="13"/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3"/>
      <c r="V1054" s="13"/>
      <c r="W1054" s="13"/>
      <c r="X1054" s="13"/>
      <c r="Y1054" s="13"/>
    </row>
    <row r="1055" spans="1:25" ht="12.75" customHeight="1" x14ac:dyDescent="0.2">
      <c r="A1055" s="13" t="s">
        <v>1232</v>
      </c>
      <c r="B1055" s="6" t="s">
        <v>172</v>
      </c>
      <c r="C1055" s="9">
        <v>143348133</v>
      </c>
      <c r="D1055" s="14">
        <v>5540246173906</v>
      </c>
      <c r="E1055" s="12" t="str">
        <f>VLOOKUP(D1055,'Catégorie des articles'!$A$2:$E$163,4,FALSE)</f>
        <v>VOLAILLE</v>
      </c>
      <c r="F1055" s="23">
        <v>44827</v>
      </c>
      <c r="G1055" s="10">
        <v>1634</v>
      </c>
      <c r="H1055" s="13"/>
      <c r="I1055" s="13"/>
      <c r="J1055" s="13"/>
      <c r="K1055" s="13"/>
      <c r="L1055" s="13"/>
      <c r="M1055" s="13"/>
      <c r="N1055" s="13"/>
      <c r="O1055" s="13"/>
      <c r="P1055" s="13"/>
      <c r="Q1055" s="13"/>
      <c r="R1055" s="13"/>
      <c r="S1055" s="13"/>
      <c r="T1055" s="13"/>
      <c r="U1055" s="13"/>
      <c r="V1055" s="13"/>
      <c r="W1055" s="13"/>
      <c r="X1055" s="13"/>
      <c r="Y1055" s="13"/>
    </row>
    <row r="1056" spans="1:25" ht="12.75" customHeight="1" x14ac:dyDescent="0.2">
      <c r="A1056" s="13" t="s">
        <v>1233</v>
      </c>
      <c r="B1056" s="6" t="s">
        <v>172</v>
      </c>
      <c r="C1056" s="7">
        <v>143348133</v>
      </c>
      <c r="D1056" s="12">
        <v>5540246181016</v>
      </c>
      <c r="E1056" s="12" t="str">
        <f>VLOOKUP(D1056,'Catégorie des articles'!$A$2:$E$163,4,FALSE)</f>
        <v>VOLAILLE</v>
      </c>
      <c r="F1056" s="22">
        <v>44827</v>
      </c>
      <c r="G1056" s="8">
        <v>7128</v>
      </c>
      <c r="H1056" s="13"/>
      <c r="I1056" s="13"/>
      <c r="J1056" s="13"/>
      <c r="K1056" s="13"/>
      <c r="L1056" s="13"/>
      <c r="M1056" s="13"/>
      <c r="N1056" s="13"/>
      <c r="O1056" s="13"/>
      <c r="P1056" s="13"/>
      <c r="Q1056" s="13"/>
      <c r="R1056" s="13"/>
      <c r="S1056" s="13"/>
      <c r="T1056" s="13"/>
      <c r="U1056" s="13"/>
      <c r="V1056" s="13"/>
      <c r="W1056" s="13"/>
      <c r="X1056" s="13"/>
      <c r="Y1056" s="13"/>
    </row>
    <row r="1057" spans="1:25" ht="12.75" customHeight="1" x14ac:dyDescent="0.2">
      <c r="A1057" s="13" t="s">
        <v>1234</v>
      </c>
      <c r="B1057" s="6" t="s">
        <v>172</v>
      </c>
      <c r="C1057" s="7">
        <v>143348138</v>
      </c>
      <c r="D1057" s="12">
        <v>5540246194632</v>
      </c>
      <c r="E1057" s="12" t="str">
        <f>VLOOKUP(D1057,'Catégorie des articles'!$A$2:$E$163,4,FALSE)</f>
        <v>BOULANGERIE</v>
      </c>
      <c r="F1057" s="22">
        <v>44826</v>
      </c>
      <c r="G1057" s="8">
        <v>1114</v>
      </c>
      <c r="H1057" s="13"/>
      <c r="I1057" s="13"/>
      <c r="J1057" s="13"/>
      <c r="K1057" s="13"/>
      <c r="L1057" s="13"/>
      <c r="M1057" s="13"/>
      <c r="N1057" s="13"/>
      <c r="O1057" s="13"/>
      <c r="P1057" s="13"/>
      <c r="Q1057" s="13"/>
      <c r="R1057" s="13"/>
      <c r="S1057" s="13"/>
      <c r="T1057" s="13"/>
      <c r="U1057" s="13"/>
      <c r="V1057" s="13"/>
      <c r="W1057" s="13"/>
      <c r="X1057" s="13"/>
      <c r="Y1057" s="13"/>
    </row>
    <row r="1058" spans="1:25" ht="12.75" customHeight="1" x14ac:dyDescent="0.2">
      <c r="A1058" s="13" t="s">
        <v>1235</v>
      </c>
      <c r="B1058" s="6" t="s">
        <v>172</v>
      </c>
      <c r="C1058" s="9">
        <v>143348138</v>
      </c>
      <c r="D1058" s="14">
        <v>5540246195250</v>
      </c>
      <c r="E1058" s="12" t="str">
        <f>VLOOKUP(D1058,'Catégorie des articles'!$A$2:$E$163,4,FALSE)</f>
        <v>BOULANGERIE</v>
      </c>
      <c r="F1058" s="23">
        <v>44826</v>
      </c>
      <c r="G1058" s="10">
        <v>84</v>
      </c>
      <c r="H1058" s="13"/>
      <c r="I1058" s="13"/>
      <c r="J1058" s="13"/>
      <c r="K1058" s="13"/>
      <c r="L1058" s="13"/>
      <c r="M1058" s="13"/>
      <c r="N1058" s="13"/>
      <c r="O1058" s="13"/>
      <c r="P1058" s="13"/>
      <c r="Q1058" s="13"/>
      <c r="R1058" s="13"/>
      <c r="S1058" s="13"/>
      <c r="T1058" s="13"/>
      <c r="U1058" s="13"/>
      <c r="V1058" s="13"/>
      <c r="W1058" s="13"/>
      <c r="X1058" s="13"/>
      <c r="Y1058" s="13"/>
    </row>
    <row r="1059" spans="1:25" ht="12.75" customHeight="1" x14ac:dyDescent="0.2">
      <c r="A1059" s="13" t="s">
        <v>1236</v>
      </c>
      <c r="B1059" s="6" t="s">
        <v>172</v>
      </c>
      <c r="C1059" s="9">
        <v>143348139</v>
      </c>
      <c r="D1059" s="14">
        <v>5540246171759</v>
      </c>
      <c r="E1059" s="12" t="str">
        <f>VLOOKUP(D1059,'Catégorie des articles'!$A$2:$E$163,4,FALSE)</f>
        <v>MIX LEGUMES</v>
      </c>
      <c r="F1059" s="23">
        <v>44823</v>
      </c>
      <c r="G1059" s="10">
        <v>5012</v>
      </c>
      <c r="H1059" s="13"/>
      <c r="I1059" s="13"/>
      <c r="J1059" s="13"/>
      <c r="K1059" s="13"/>
      <c r="L1059" s="13"/>
      <c r="M1059" s="13"/>
      <c r="N1059" s="13"/>
      <c r="O1059" s="13"/>
      <c r="P1059" s="13"/>
      <c r="Q1059" s="13"/>
      <c r="R1059" s="13"/>
      <c r="S1059" s="13"/>
      <c r="T1059" s="13"/>
      <c r="U1059" s="13"/>
      <c r="V1059" s="13"/>
      <c r="W1059" s="13"/>
      <c r="X1059" s="13"/>
      <c r="Y1059" s="13"/>
    </row>
    <row r="1060" spans="1:25" ht="12.75" customHeight="1" x14ac:dyDescent="0.2">
      <c r="A1060" s="13" t="s">
        <v>1237</v>
      </c>
      <c r="B1060" s="6" t="s">
        <v>172</v>
      </c>
      <c r="C1060" s="7">
        <v>143348139</v>
      </c>
      <c r="D1060" s="12">
        <v>5540246177133</v>
      </c>
      <c r="E1060" s="12" t="str">
        <f>VLOOKUP(D1060,'Catégorie des articles'!$A$2:$E$163,4,FALSE)</f>
        <v>MIX LEGUMES</v>
      </c>
      <c r="F1060" s="22">
        <v>44823</v>
      </c>
      <c r="G1060" s="8">
        <v>4455</v>
      </c>
      <c r="H1060" s="13"/>
      <c r="I1060" s="13"/>
      <c r="J1060" s="13"/>
      <c r="K1060" s="13"/>
      <c r="L1060" s="13"/>
      <c r="M1060" s="13"/>
      <c r="N1060" s="13"/>
      <c r="O1060" s="13"/>
      <c r="P1060" s="13"/>
      <c r="Q1060" s="13"/>
      <c r="R1060" s="13"/>
      <c r="S1060" s="13"/>
      <c r="T1060" s="13"/>
      <c r="U1060" s="13"/>
      <c r="V1060" s="13"/>
      <c r="W1060" s="13"/>
      <c r="X1060" s="13"/>
      <c r="Y1060" s="13"/>
    </row>
    <row r="1061" spans="1:25" ht="12.75" customHeight="1" x14ac:dyDescent="0.2">
      <c r="A1061" s="13" t="s">
        <v>1238</v>
      </c>
      <c r="B1061" s="6" t="s">
        <v>172</v>
      </c>
      <c r="C1061" s="9">
        <v>143348139</v>
      </c>
      <c r="D1061" s="14">
        <v>5540246192148</v>
      </c>
      <c r="E1061" s="12" t="str">
        <f>VLOOKUP(D1061,'Catégorie des articles'!$A$2:$E$163,4,FALSE)</f>
        <v>MIX LEGUMES</v>
      </c>
      <c r="F1061" s="23">
        <v>44823</v>
      </c>
      <c r="G1061" s="10">
        <v>19488</v>
      </c>
      <c r="H1061" s="13"/>
      <c r="I1061" s="13"/>
      <c r="J1061" s="13"/>
      <c r="K1061" s="13"/>
      <c r="L1061" s="13"/>
      <c r="M1061" s="13"/>
      <c r="N1061" s="13"/>
      <c r="O1061" s="13"/>
      <c r="P1061" s="13"/>
      <c r="Q1061" s="13"/>
      <c r="R1061" s="13"/>
      <c r="S1061" s="13"/>
      <c r="T1061" s="13"/>
      <c r="U1061" s="13"/>
      <c r="V1061" s="13"/>
      <c r="W1061" s="13"/>
      <c r="X1061" s="13"/>
      <c r="Y1061" s="13"/>
    </row>
    <row r="1062" spans="1:25" ht="12.75" customHeight="1" x14ac:dyDescent="0.2">
      <c r="A1062" s="13" t="s">
        <v>1239</v>
      </c>
      <c r="B1062" s="6" t="s">
        <v>172</v>
      </c>
      <c r="C1062" s="7">
        <v>143348147</v>
      </c>
      <c r="D1062" s="12">
        <v>5540246195241</v>
      </c>
      <c r="E1062" s="12" t="str">
        <f>VLOOKUP(D1062,'Catégorie des articles'!$A$2:$E$163,4,FALSE)</f>
        <v>MIX LEGUMES</v>
      </c>
      <c r="F1062" s="22">
        <v>44819</v>
      </c>
      <c r="G1062" s="8">
        <v>395</v>
      </c>
      <c r="H1062" s="13"/>
      <c r="I1062" s="13"/>
      <c r="J1062" s="13"/>
      <c r="K1062" s="13"/>
      <c r="L1062" s="13"/>
      <c r="M1062" s="13"/>
      <c r="N1062" s="13"/>
      <c r="O1062" s="13"/>
      <c r="P1062" s="13"/>
      <c r="Q1062" s="13"/>
      <c r="R1062" s="13"/>
      <c r="S1062" s="13"/>
      <c r="T1062" s="13"/>
      <c r="U1062" s="13"/>
      <c r="V1062" s="13"/>
      <c r="W1062" s="13"/>
      <c r="X1062" s="13"/>
      <c r="Y1062" s="13"/>
    </row>
    <row r="1063" spans="1:25" ht="12.75" customHeight="1" x14ac:dyDescent="0.2">
      <c r="A1063" s="13" t="s">
        <v>1240</v>
      </c>
      <c r="B1063" s="6" t="s">
        <v>172</v>
      </c>
      <c r="C1063" s="7">
        <v>143348149</v>
      </c>
      <c r="D1063" s="12">
        <v>5540246176699</v>
      </c>
      <c r="E1063" s="12" t="str">
        <f>VLOOKUP(D1063,'Catégorie des articles'!$A$2:$E$163,4,FALSE)</f>
        <v>CREMERIE</v>
      </c>
      <c r="F1063" s="22">
        <v>44820</v>
      </c>
      <c r="G1063" s="8">
        <v>2088</v>
      </c>
      <c r="H1063" s="13"/>
      <c r="I1063" s="13"/>
      <c r="J1063" s="13"/>
      <c r="K1063" s="13"/>
      <c r="L1063" s="13"/>
      <c r="M1063" s="13"/>
      <c r="N1063" s="13"/>
      <c r="O1063" s="13"/>
      <c r="P1063" s="13"/>
      <c r="Q1063" s="13"/>
      <c r="R1063" s="13"/>
      <c r="S1063" s="13"/>
      <c r="T1063" s="13"/>
      <c r="U1063" s="13"/>
      <c r="V1063" s="13"/>
      <c r="W1063" s="13"/>
      <c r="X1063" s="13"/>
      <c r="Y1063" s="13"/>
    </row>
    <row r="1064" spans="1:25" ht="12.75" customHeight="1" x14ac:dyDescent="0.2">
      <c r="A1064" s="13" t="s">
        <v>1241</v>
      </c>
      <c r="B1064" s="6" t="s">
        <v>172</v>
      </c>
      <c r="C1064" s="9">
        <v>143348170</v>
      </c>
      <c r="D1064" s="14">
        <v>5540246191594</v>
      </c>
      <c r="E1064" s="12" t="str">
        <f>VLOOKUP(D1064,'Catégorie des articles'!$A$2:$E$163,4,FALSE)</f>
        <v>CREMERIE</v>
      </c>
      <c r="F1064" s="23">
        <v>44821</v>
      </c>
      <c r="G1064" s="10">
        <v>1504</v>
      </c>
      <c r="H1064" s="13"/>
      <c r="I1064" s="13"/>
      <c r="J1064" s="13"/>
      <c r="K1064" s="13"/>
      <c r="L1064" s="13"/>
      <c r="M1064" s="13"/>
      <c r="N1064" s="13"/>
      <c r="O1064" s="13"/>
      <c r="P1064" s="13"/>
      <c r="Q1064" s="13"/>
      <c r="R1064" s="13"/>
      <c r="S1064" s="13"/>
      <c r="T1064" s="13"/>
      <c r="U1064" s="13"/>
      <c r="V1064" s="13"/>
      <c r="W1064" s="13"/>
      <c r="X1064" s="13"/>
      <c r="Y1064" s="13"/>
    </row>
    <row r="1065" spans="1:25" ht="12.75" customHeight="1" x14ac:dyDescent="0.2">
      <c r="A1065" s="13" t="s">
        <v>1242</v>
      </c>
      <c r="B1065" s="6" t="s">
        <v>172</v>
      </c>
      <c r="C1065" s="7">
        <v>143358173</v>
      </c>
      <c r="D1065" s="12">
        <v>5540246176294</v>
      </c>
      <c r="E1065" s="12" t="str">
        <f>VLOOKUP(D1065,'Catégorie des articles'!$A$2:$E$163,4,FALSE)</f>
        <v>CREMERIE</v>
      </c>
      <c r="F1065" s="22">
        <v>44821</v>
      </c>
      <c r="G1065" s="8">
        <v>372</v>
      </c>
      <c r="H1065" s="13"/>
      <c r="I1065" s="13"/>
      <c r="J1065" s="13"/>
      <c r="K1065" s="13"/>
      <c r="L1065" s="13"/>
      <c r="M1065" s="13"/>
      <c r="N1065" s="13"/>
      <c r="O1065" s="13"/>
      <c r="P1065" s="13"/>
      <c r="Q1065" s="13"/>
      <c r="R1065" s="13"/>
      <c r="S1065" s="13"/>
      <c r="T1065" s="13"/>
      <c r="U1065" s="13"/>
      <c r="V1065" s="13"/>
      <c r="W1065" s="13"/>
      <c r="X1065" s="13"/>
      <c r="Y1065" s="13"/>
    </row>
    <row r="1066" spans="1:25" ht="12.75" customHeight="1" x14ac:dyDescent="0.2">
      <c r="A1066" s="13" t="s">
        <v>1243</v>
      </c>
      <c r="B1066" s="6" t="s">
        <v>172</v>
      </c>
      <c r="C1066" s="9">
        <v>143358173</v>
      </c>
      <c r="D1066" s="14">
        <v>5540246176295</v>
      </c>
      <c r="E1066" s="12" t="str">
        <f>VLOOKUP(D1066,'Catégorie des articles'!$A$2:$E$163,4,FALSE)</f>
        <v>CREMERIE</v>
      </c>
      <c r="F1066" s="23">
        <v>44821</v>
      </c>
      <c r="G1066" s="10">
        <v>4455</v>
      </c>
      <c r="H1066" s="13"/>
      <c r="I1066" s="13"/>
      <c r="J1066" s="13"/>
      <c r="K1066" s="13"/>
      <c r="L1066" s="13"/>
      <c r="M1066" s="13"/>
      <c r="N1066" s="13"/>
      <c r="O1066" s="13"/>
      <c r="P1066" s="13"/>
      <c r="Q1066" s="13"/>
      <c r="R1066" s="13"/>
      <c r="S1066" s="13"/>
      <c r="T1066" s="13"/>
      <c r="U1066" s="13"/>
      <c r="V1066" s="13"/>
      <c r="W1066" s="13"/>
      <c r="X1066" s="13"/>
      <c r="Y1066" s="13"/>
    </row>
    <row r="1067" spans="1:25" ht="12.75" customHeight="1" x14ac:dyDescent="0.2">
      <c r="A1067" s="13" t="s">
        <v>1244</v>
      </c>
      <c r="B1067" s="6" t="s">
        <v>172</v>
      </c>
      <c r="C1067" s="9">
        <v>143358173</v>
      </c>
      <c r="D1067" s="14">
        <v>5540246187987</v>
      </c>
      <c r="E1067" s="12" t="str">
        <f>VLOOKUP(D1067,'Catégorie des articles'!$A$2:$E$163,4,FALSE)</f>
        <v>CREMERIE</v>
      </c>
      <c r="F1067" s="23">
        <v>44821</v>
      </c>
      <c r="G1067" s="10">
        <v>2228</v>
      </c>
      <c r="H1067" s="13"/>
      <c r="I1067" s="13"/>
      <c r="J1067" s="13"/>
      <c r="K1067" s="13"/>
      <c r="L1067" s="13"/>
      <c r="M1067" s="13"/>
      <c r="N1067" s="13"/>
      <c r="O1067" s="13"/>
      <c r="P1067" s="13"/>
      <c r="Q1067" s="13"/>
      <c r="R1067" s="13"/>
      <c r="S1067" s="13"/>
      <c r="T1067" s="13"/>
      <c r="U1067" s="13"/>
      <c r="V1067" s="13"/>
      <c r="W1067" s="13"/>
      <c r="X1067" s="13"/>
      <c r="Y1067" s="13"/>
    </row>
    <row r="1068" spans="1:25" ht="12.75" customHeight="1" x14ac:dyDescent="0.2">
      <c r="A1068" s="13" t="s">
        <v>1245</v>
      </c>
      <c r="B1068" s="6" t="s">
        <v>172</v>
      </c>
      <c r="C1068" s="7">
        <v>143358173</v>
      </c>
      <c r="D1068" s="12">
        <v>5540246188200</v>
      </c>
      <c r="E1068" s="12" t="str">
        <f>VLOOKUP(D1068,'Catégorie des articles'!$A$2:$E$163,4,FALSE)</f>
        <v>CREMERIE</v>
      </c>
      <c r="F1068" s="22">
        <v>44821</v>
      </c>
      <c r="G1068" s="8">
        <v>743</v>
      </c>
      <c r="H1068" s="13"/>
      <c r="I1068" s="13"/>
      <c r="J1068" s="13"/>
      <c r="K1068" s="13"/>
      <c r="L1068" s="13"/>
      <c r="M1068" s="13"/>
      <c r="N1068" s="13"/>
      <c r="O1068" s="13"/>
      <c r="P1068" s="13"/>
      <c r="Q1068" s="13"/>
      <c r="R1068" s="13"/>
      <c r="S1068" s="13"/>
      <c r="T1068" s="13"/>
      <c r="U1068" s="13"/>
      <c r="V1068" s="13"/>
      <c r="W1068" s="13"/>
      <c r="X1068" s="13"/>
      <c r="Y1068" s="13"/>
    </row>
    <row r="1069" spans="1:25" ht="12.75" customHeight="1" x14ac:dyDescent="0.2">
      <c r="A1069" s="13" t="s">
        <v>1246</v>
      </c>
      <c r="B1069" s="6" t="s">
        <v>172</v>
      </c>
      <c r="C1069" s="9">
        <v>143358174</v>
      </c>
      <c r="D1069" s="14">
        <v>5540246172539</v>
      </c>
      <c r="E1069" s="12" t="str">
        <f>VLOOKUP(D1069,'Catégorie des articles'!$A$2:$E$163,4,FALSE)</f>
        <v>CREMERIE</v>
      </c>
      <c r="F1069" s="23">
        <v>44821</v>
      </c>
      <c r="G1069" s="10">
        <v>47</v>
      </c>
      <c r="H1069" s="13"/>
      <c r="I1069" s="13"/>
      <c r="J1069" s="13"/>
      <c r="K1069" s="13"/>
      <c r="L1069" s="13"/>
      <c r="M1069" s="13"/>
      <c r="N1069" s="13"/>
      <c r="O1069" s="13"/>
      <c r="P1069" s="13"/>
      <c r="Q1069" s="13"/>
      <c r="R1069" s="13"/>
      <c r="S1069" s="13"/>
      <c r="T1069" s="13"/>
      <c r="U1069" s="13"/>
      <c r="V1069" s="13"/>
      <c r="W1069" s="13"/>
      <c r="X1069" s="13"/>
      <c r="Y1069" s="13"/>
    </row>
    <row r="1070" spans="1:25" ht="12.75" customHeight="1" x14ac:dyDescent="0.2">
      <c r="A1070" s="13" t="s">
        <v>1247</v>
      </c>
      <c r="B1070" s="6" t="s">
        <v>172</v>
      </c>
      <c r="C1070" s="7">
        <v>143358174</v>
      </c>
      <c r="D1070" s="12">
        <v>5540246172669</v>
      </c>
      <c r="E1070" s="12" t="str">
        <f>VLOOKUP(D1070,'Catégorie des articles'!$A$2:$E$163,4,FALSE)</f>
        <v>CREMERIE</v>
      </c>
      <c r="F1070" s="22">
        <v>44821</v>
      </c>
      <c r="G1070" s="8">
        <v>279</v>
      </c>
      <c r="H1070" s="13"/>
      <c r="I1070" s="13"/>
      <c r="J1070" s="13"/>
      <c r="K1070" s="13"/>
      <c r="L1070" s="13"/>
      <c r="M1070" s="13"/>
      <c r="N1070" s="13"/>
      <c r="O1070" s="13"/>
      <c r="P1070" s="13"/>
      <c r="Q1070" s="13"/>
      <c r="R1070" s="13"/>
      <c r="S1070" s="13"/>
      <c r="T1070" s="13"/>
      <c r="U1070" s="13"/>
      <c r="V1070" s="13"/>
      <c r="W1070" s="13"/>
      <c r="X1070" s="13"/>
      <c r="Y1070" s="13"/>
    </row>
    <row r="1071" spans="1:25" ht="12.75" customHeight="1" x14ac:dyDescent="0.2">
      <c r="A1071" s="13" t="s">
        <v>1248</v>
      </c>
      <c r="B1071" s="6" t="s">
        <v>172</v>
      </c>
      <c r="C1071" s="9">
        <v>143358174</v>
      </c>
      <c r="D1071" s="14">
        <v>5540246172978</v>
      </c>
      <c r="E1071" s="12" t="str">
        <f>VLOOKUP(D1071,'Catégorie des articles'!$A$2:$E$163,4,FALSE)</f>
        <v>CREMERIE</v>
      </c>
      <c r="F1071" s="23">
        <v>44821</v>
      </c>
      <c r="G1071" s="10">
        <v>836</v>
      </c>
      <c r="H1071" s="13"/>
      <c r="I1071" s="13"/>
      <c r="J1071" s="13"/>
      <c r="K1071" s="13"/>
      <c r="L1071" s="13"/>
      <c r="M1071" s="13"/>
      <c r="N1071" s="13"/>
      <c r="O1071" s="13"/>
      <c r="P1071" s="13"/>
      <c r="Q1071" s="13"/>
      <c r="R1071" s="13"/>
      <c r="S1071" s="13"/>
      <c r="T1071" s="13"/>
      <c r="U1071" s="13"/>
      <c r="V1071" s="13"/>
      <c r="W1071" s="13"/>
      <c r="X1071" s="13"/>
      <c r="Y1071" s="13"/>
    </row>
    <row r="1072" spans="1:25" ht="12.75" customHeight="1" x14ac:dyDescent="0.2">
      <c r="A1072" s="13" t="s">
        <v>1249</v>
      </c>
      <c r="B1072" s="6" t="s">
        <v>172</v>
      </c>
      <c r="C1072" s="7">
        <v>143358174</v>
      </c>
      <c r="D1072" s="12">
        <v>5540246176699</v>
      </c>
      <c r="E1072" s="12" t="str">
        <f>VLOOKUP(D1072,'Catégorie des articles'!$A$2:$E$163,4,FALSE)</f>
        <v>CREMERIE</v>
      </c>
      <c r="F1072" s="22">
        <v>44821</v>
      </c>
      <c r="G1072" s="8">
        <v>836</v>
      </c>
      <c r="H1072" s="13"/>
      <c r="I1072" s="13"/>
      <c r="J1072" s="13"/>
      <c r="K1072" s="13"/>
      <c r="L1072" s="13"/>
      <c r="M1072" s="13"/>
      <c r="N1072" s="13"/>
      <c r="O1072" s="13"/>
      <c r="P1072" s="13"/>
      <c r="Q1072" s="13"/>
      <c r="R1072" s="13"/>
      <c r="S1072" s="13"/>
      <c r="T1072" s="13"/>
      <c r="U1072" s="13"/>
      <c r="V1072" s="13"/>
      <c r="W1072" s="13"/>
      <c r="X1072" s="13"/>
      <c r="Y1072" s="13"/>
    </row>
    <row r="1073" spans="1:25" ht="12.75" customHeight="1" x14ac:dyDescent="0.2">
      <c r="A1073" s="13" t="s">
        <v>1250</v>
      </c>
      <c r="B1073" s="6" t="s">
        <v>172</v>
      </c>
      <c r="C1073" s="7">
        <v>143358180</v>
      </c>
      <c r="D1073" s="12">
        <v>5540246195596</v>
      </c>
      <c r="E1073" s="12" t="str">
        <f>VLOOKUP(D1073,'Catégorie des articles'!$A$2:$E$163,4,FALSE)</f>
        <v>BOULANGERIE</v>
      </c>
      <c r="F1073" s="22">
        <v>44822</v>
      </c>
      <c r="G1073" s="8">
        <v>52</v>
      </c>
      <c r="H1073" s="13"/>
      <c r="I1073" s="13"/>
      <c r="J1073" s="13"/>
      <c r="K1073" s="13"/>
      <c r="L1073" s="13"/>
      <c r="M1073" s="13"/>
      <c r="N1073" s="13"/>
      <c r="O1073" s="13"/>
      <c r="P1073" s="13"/>
      <c r="Q1073" s="13"/>
      <c r="R1073" s="13"/>
      <c r="S1073" s="13"/>
      <c r="T1073" s="13"/>
      <c r="U1073" s="13"/>
      <c r="V1073" s="13"/>
      <c r="W1073" s="13"/>
      <c r="X1073" s="13"/>
      <c r="Y1073" s="13"/>
    </row>
    <row r="1074" spans="1:25" ht="12.75" customHeight="1" x14ac:dyDescent="0.2">
      <c r="A1074" s="13" t="s">
        <v>1251</v>
      </c>
      <c r="B1074" s="6" t="s">
        <v>172</v>
      </c>
      <c r="C1074" s="9">
        <v>143358185</v>
      </c>
      <c r="D1074" s="14">
        <v>5540246191598</v>
      </c>
      <c r="E1074" s="12" t="str">
        <f>VLOOKUP(D1074,'Catégorie des articles'!$A$2:$E$163,4,FALSE)</f>
        <v>CREMERIE</v>
      </c>
      <c r="F1074" s="23">
        <v>44822</v>
      </c>
      <c r="G1074" s="10">
        <v>1601</v>
      </c>
      <c r="H1074" s="13"/>
      <c r="I1074" s="13"/>
      <c r="J1074" s="13"/>
      <c r="K1074" s="13"/>
      <c r="L1074" s="13"/>
      <c r="M1074" s="13"/>
      <c r="N1074" s="13"/>
      <c r="O1074" s="13"/>
      <c r="P1074" s="13"/>
      <c r="Q1074" s="13"/>
      <c r="R1074" s="13"/>
      <c r="S1074" s="13"/>
      <c r="T1074" s="13"/>
      <c r="U1074" s="13"/>
      <c r="V1074" s="13"/>
      <c r="W1074" s="13"/>
      <c r="X1074" s="13"/>
      <c r="Y1074" s="13"/>
    </row>
    <row r="1075" spans="1:25" ht="12.75" customHeight="1" x14ac:dyDescent="0.2">
      <c r="A1075" s="13" t="s">
        <v>1252</v>
      </c>
      <c r="B1075" s="6" t="s">
        <v>172</v>
      </c>
      <c r="C1075" s="9">
        <v>143358189</v>
      </c>
      <c r="D1075" s="14">
        <v>5540246183130</v>
      </c>
      <c r="E1075" s="12" t="str">
        <f>VLOOKUP(D1075,'Catégorie des articles'!$A$2:$E$163,4,FALSE)</f>
        <v>MIX LEGUMES</v>
      </c>
      <c r="F1075" s="23">
        <v>44828</v>
      </c>
      <c r="G1075" s="10">
        <v>2256</v>
      </c>
      <c r="H1075" s="13"/>
      <c r="I1075" s="13"/>
      <c r="J1075" s="13"/>
      <c r="K1075" s="13"/>
      <c r="L1075" s="13"/>
      <c r="M1075" s="13"/>
      <c r="N1075" s="13"/>
      <c r="O1075" s="13"/>
      <c r="P1075" s="13"/>
      <c r="Q1075" s="13"/>
      <c r="R1075" s="13"/>
      <c r="S1075" s="13"/>
      <c r="T1075" s="13"/>
      <c r="U1075" s="13"/>
      <c r="V1075" s="13"/>
      <c r="W1075" s="13"/>
      <c r="X1075" s="13"/>
      <c r="Y1075" s="13"/>
    </row>
    <row r="1076" spans="1:25" ht="12.75" customHeight="1" x14ac:dyDescent="0.2">
      <c r="A1076" s="13" t="s">
        <v>1253</v>
      </c>
      <c r="B1076" s="6" t="s">
        <v>172</v>
      </c>
      <c r="C1076" s="7">
        <v>143358189</v>
      </c>
      <c r="D1076" s="12">
        <v>5540246183538</v>
      </c>
      <c r="E1076" s="12" t="str">
        <f>VLOOKUP(D1076,'Catégorie des articles'!$A$2:$E$163,4,FALSE)</f>
        <v>MIX LEGUMES</v>
      </c>
      <c r="F1076" s="22">
        <v>44828</v>
      </c>
      <c r="G1076" s="8">
        <v>919</v>
      </c>
      <c r="H1076" s="13"/>
      <c r="I1076" s="13"/>
      <c r="J1076" s="13"/>
      <c r="K1076" s="13"/>
      <c r="L1076" s="13"/>
      <c r="M1076" s="13"/>
      <c r="N1076" s="13"/>
      <c r="O1076" s="13"/>
      <c r="P1076" s="13"/>
      <c r="Q1076" s="13"/>
      <c r="R1076" s="13"/>
      <c r="S1076" s="13"/>
      <c r="T1076" s="13"/>
      <c r="U1076" s="13"/>
      <c r="V1076" s="13"/>
      <c r="W1076" s="13"/>
      <c r="X1076" s="13"/>
      <c r="Y1076" s="13"/>
    </row>
    <row r="1077" spans="1:25" ht="12.75" customHeight="1" x14ac:dyDescent="0.2">
      <c r="A1077" s="13" t="s">
        <v>1254</v>
      </c>
      <c r="B1077" s="6" t="s">
        <v>172</v>
      </c>
      <c r="C1077" s="9">
        <v>143358189</v>
      </c>
      <c r="D1077" s="14">
        <v>5540246183541</v>
      </c>
      <c r="E1077" s="12" t="str">
        <f>VLOOKUP(D1077,'Catégorie des articles'!$A$2:$E$163,4,FALSE)</f>
        <v>MIX LEGUMES</v>
      </c>
      <c r="F1077" s="23">
        <v>44828</v>
      </c>
      <c r="G1077" s="10">
        <v>928</v>
      </c>
      <c r="H1077" s="13"/>
      <c r="I1077" s="13"/>
      <c r="J1077" s="13"/>
      <c r="K1077" s="13"/>
      <c r="L1077" s="13"/>
      <c r="M1077" s="13"/>
      <c r="N1077" s="13"/>
      <c r="O1077" s="13"/>
      <c r="P1077" s="13"/>
      <c r="Q1077" s="13"/>
      <c r="R1077" s="13"/>
      <c r="S1077" s="13"/>
      <c r="T1077" s="13"/>
      <c r="U1077" s="13"/>
      <c r="V1077" s="13"/>
      <c r="W1077" s="13"/>
      <c r="X1077" s="13"/>
      <c r="Y1077" s="13"/>
    </row>
    <row r="1078" spans="1:25" ht="12.75" customHeight="1" x14ac:dyDescent="0.2">
      <c r="A1078" s="13" t="s">
        <v>2304</v>
      </c>
      <c r="B1078" s="6" t="s">
        <v>173</v>
      </c>
      <c r="C1078" s="9">
        <v>143358193</v>
      </c>
      <c r="D1078" s="14">
        <v>5540246192462</v>
      </c>
      <c r="E1078" s="12" t="str">
        <f>VLOOKUP(D1078,'Catégorie des articles'!$A$2:$E$163,4,FALSE)</f>
        <v>MIX LEGUMES</v>
      </c>
      <c r="F1078" s="23">
        <v>44835</v>
      </c>
      <c r="G1078" s="10">
        <v>1856</v>
      </c>
      <c r="H1078" s="13"/>
      <c r="I1078" s="13"/>
      <c r="J1078" s="13"/>
      <c r="K1078" s="13"/>
      <c r="L1078" s="13"/>
      <c r="M1078" s="13"/>
      <c r="N1078" s="13"/>
      <c r="O1078" s="13"/>
      <c r="P1078" s="13"/>
      <c r="Q1078" s="13"/>
      <c r="R1078" s="13"/>
      <c r="S1078" s="13"/>
      <c r="T1078" s="13"/>
      <c r="U1078" s="13"/>
      <c r="V1078" s="13"/>
      <c r="W1078" s="13"/>
      <c r="X1078" s="13"/>
      <c r="Y1078" s="13"/>
    </row>
    <row r="1079" spans="1:25" ht="12.75" customHeight="1" x14ac:dyDescent="0.2">
      <c r="A1079" s="13" t="s">
        <v>2305</v>
      </c>
      <c r="B1079" s="6" t="s">
        <v>173</v>
      </c>
      <c r="C1079" s="7">
        <v>143358193</v>
      </c>
      <c r="D1079" s="12">
        <v>5540246192594</v>
      </c>
      <c r="E1079" s="12" t="str">
        <f>VLOOKUP(D1079,'Catégorie des articles'!$A$2:$E$163,4,FALSE)</f>
        <v>MIX LEGUMES</v>
      </c>
      <c r="F1079" s="22">
        <v>44835</v>
      </c>
      <c r="G1079" s="8">
        <v>743</v>
      </c>
      <c r="H1079" s="13"/>
      <c r="I1079" s="13"/>
      <c r="J1079" s="13"/>
      <c r="K1079" s="13"/>
      <c r="L1079" s="13"/>
      <c r="M1079" s="13"/>
      <c r="N1079" s="13"/>
      <c r="O1079" s="13"/>
      <c r="P1079" s="13"/>
      <c r="Q1079" s="13"/>
      <c r="R1079" s="13"/>
      <c r="S1079" s="13"/>
      <c r="T1079" s="13"/>
      <c r="U1079" s="13"/>
      <c r="V1079" s="13"/>
      <c r="W1079" s="13"/>
      <c r="X1079" s="13"/>
      <c r="Y1079" s="13"/>
    </row>
    <row r="1080" spans="1:25" ht="12.75" customHeight="1" x14ac:dyDescent="0.2">
      <c r="A1080" s="13" t="s">
        <v>1255</v>
      </c>
      <c r="B1080" s="6" t="s">
        <v>172</v>
      </c>
      <c r="C1080" s="9">
        <v>143358194</v>
      </c>
      <c r="D1080" s="14">
        <v>5540246182684</v>
      </c>
      <c r="E1080" s="12" t="str">
        <f>VLOOKUP(D1080,'Catégorie des articles'!$A$2:$E$163,4,FALSE)</f>
        <v>BOULANGERIE</v>
      </c>
      <c r="F1080" s="23">
        <v>44834</v>
      </c>
      <c r="G1080" s="10">
        <v>279</v>
      </c>
      <c r="H1080" s="13"/>
      <c r="I1080" s="13"/>
      <c r="J1080" s="13"/>
      <c r="K1080" s="13"/>
      <c r="L1080" s="13"/>
      <c r="M1080" s="13"/>
      <c r="N1080" s="13"/>
      <c r="O1080" s="13"/>
      <c r="P1080" s="13"/>
      <c r="Q1080" s="13"/>
      <c r="R1080" s="13"/>
      <c r="S1080" s="13"/>
      <c r="T1080" s="13"/>
      <c r="U1080" s="13"/>
      <c r="V1080" s="13"/>
      <c r="W1080" s="13"/>
      <c r="X1080" s="13"/>
      <c r="Y1080" s="13"/>
    </row>
    <row r="1081" spans="1:25" ht="12.75" customHeight="1" x14ac:dyDescent="0.2">
      <c r="A1081" s="13" t="s">
        <v>1256</v>
      </c>
      <c r="B1081" s="6" t="s">
        <v>172</v>
      </c>
      <c r="C1081" s="7">
        <v>143358194</v>
      </c>
      <c r="D1081" s="12">
        <v>5540246183844</v>
      </c>
      <c r="E1081" s="12" t="str">
        <f>VLOOKUP(D1081,'Catégorie des articles'!$A$2:$E$163,4,FALSE)</f>
        <v>BOULANGERIE</v>
      </c>
      <c r="F1081" s="22">
        <v>44834</v>
      </c>
      <c r="G1081" s="8">
        <v>47</v>
      </c>
      <c r="H1081" s="13"/>
      <c r="I1081" s="13"/>
      <c r="J1081" s="13"/>
      <c r="K1081" s="13"/>
      <c r="L1081" s="13"/>
      <c r="M1081" s="13"/>
      <c r="N1081" s="13"/>
      <c r="O1081" s="13"/>
      <c r="P1081" s="13"/>
      <c r="Q1081" s="13"/>
      <c r="R1081" s="13"/>
      <c r="S1081" s="13"/>
      <c r="T1081" s="13"/>
      <c r="U1081" s="13"/>
      <c r="V1081" s="13"/>
      <c r="W1081" s="13"/>
      <c r="X1081" s="13"/>
      <c r="Y1081" s="13"/>
    </row>
    <row r="1082" spans="1:25" ht="12.75" customHeight="1" x14ac:dyDescent="0.2">
      <c r="A1082" s="13" t="s">
        <v>1257</v>
      </c>
      <c r="B1082" s="6" t="s">
        <v>172</v>
      </c>
      <c r="C1082" s="7">
        <v>143358203</v>
      </c>
      <c r="D1082" s="12">
        <v>5540246174174</v>
      </c>
      <c r="E1082" s="12" t="str">
        <f>VLOOKUP(D1082,'Catégorie des articles'!$A$2:$E$163,4,FALSE)</f>
        <v>CREMERIE</v>
      </c>
      <c r="F1082" s="22">
        <v>44822</v>
      </c>
      <c r="G1082" s="8">
        <v>348</v>
      </c>
      <c r="H1082" s="13"/>
      <c r="I1082" s="13"/>
      <c r="J1082" s="13"/>
      <c r="K1082" s="13"/>
      <c r="L1082" s="13"/>
      <c r="M1082" s="13"/>
      <c r="N1082" s="13"/>
      <c r="O1082" s="13"/>
      <c r="P1082" s="13"/>
      <c r="Q1082" s="13"/>
      <c r="R1082" s="13"/>
      <c r="S1082" s="13"/>
      <c r="T1082" s="13"/>
      <c r="U1082" s="13"/>
      <c r="V1082" s="13"/>
      <c r="W1082" s="13"/>
      <c r="X1082" s="13"/>
      <c r="Y1082" s="13"/>
    </row>
    <row r="1083" spans="1:25" ht="12.75" customHeight="1" x14ac:dyDescent="0.2">
      <c r="A1083" s="13" t="s">
        <v>1258</v>
      </c>
      <c r="B1083" s="6" t="s">
        <v>172</v>
      </c>
      <c r="C1083" s="7">
        <v>143358203</v>
      </c>
      <c r="D1083" s="12">
        <v>5540246176699</v>
      </c>
      <c r="E1083" s="12" t="str">
        <f>VLOOKUP(D1083,'Catégorie des articles'!$A$2:$E$163,4,FALSE)</f>
        <v>CREMERIE</v>
      </c>
      <c r="F1083" s="22">
        <v>44822</v>
      </c>
      <c r="G1083" s="8">
        <v>4176</v>
      </c>
      <c r="H1083" s="13"/>
      <c r="I1083" s="13"/>
      <c r="J1083" s="13"/>
      <c r="K1083" s="13"/>
      <c r="L1083" s="13"/>
      <c r="M1083" s="13"/>
      <c r="N1083" s="13"/>
      <c r="O1083" s="13"/>
      <c r="P1083" s="13"/>
      <c r="Q1083" s="13"/>
      <c r="R1083" s="13"/>
      <c r="S1083" s="13"/>
      <c r="T1083" s="13"/>
      <c r="U1083" s="13"/>
      <c r="V1083" s="13"/>
      <c r="W1083" s="13"/>
      <c r="X1083" s="13"/>
      <c r="Y1083" s="13"/>
    </row>
    <row r="1084" spans="1:25" ht="12.75" customHeight="1" x14ac:dyDescent="0.2">
      <c r="A1084" s="13" t="s">
        <v>1259</v>
      </c>
      <c r="B1084" s="6" t="s">
        <v>172</v>
      </c>
      <c r="C1084" s="7">
        <v>143358204</v>
      </c>
      <c r="D1084" s="12">
        <v>5540246176294</v>
      </c>
      <c r="E1084" s="12" t="str">
        <f>VLOOKUP(D1084,'Catégorie des articles'!$A$2:$E$163,4,FALSE)</f>
        <v>CREMERIE</v>
      </c>
      <c r="F1084" s="22">
        <v>44822</v>
      </c>
      <c r="G1084" s="8">
        <v>1485</v>
      </c>
      <c r="H1084" s="13"/>
      <c r="I1084" s="13"/>
      <c r="J1084" s="13"/>
      <c r="K1084" s="13"/>
      <c r="L1084" s="13"/>
      <c r="M1084" s="13"/>
      <c r="N1084" s="13"/>
      <c r="O1084" s="13"/>
      <c r="P1084" s="13"/>
      <c r="Q1084" s="13"/>
      <c r="R1084" s="13"/>
      <c r="S1084" s="13"/>
      <c r="T1084" s="13"/>
      <c r="U1084" s="13"/>
      <c r="V1084" s="13"/>
      <c r="W1084" s="13"/>
      <c r="X1084" s="13"/>
      <c r="Y1084" s="13"/>
    </row>
    <row r="1085" spans="1:25" ht="12.75" customHeight="1" x14ac:dyDescent="0.2">
      <c r="A1085" s="13" t="s">
        <v>1260</v>
      </c>
      <c r="B1085" s="6" t="s">
        <v>172</v>
      </c>
      <c r="C1085" s="9">
        <v>143358204</v>
      </c>
      <c r="D1085" s="14">
        <v>5540246176295</v>
      </c>
      <c r="E1085" s="12" t="str">
        <f>VLOOKUP(D1085,'Catégorie des articles'!$A$2:$E$163,4,FALSE)</f>
        <v>CREMERIE</v>
      </c>
      <c r="F1085" s="23">
        <v>44822</v>
      </c>
      <c r="G1085" s="10">
        <v>9652</v>
      </c>
      <c r="H1085" s="13"/>
      <c r="I1085" s="13"/>
      <c r="J1085" s="13"/>
      <c r="K1085" s="13"/>
      <c r="L1085" s="13"/>
      <c r="M1085" s="13"/>
      <c r="N1085" s="13"/>
      <c r="O1085" s="13"/>
      <c r="P1085" s="13"/>
      <c r="Q1085" s="13"/>
      <c r="R1085" s="13"/>
      <c r="S1085" s="13"/>
      <c r="T1085" s="13"/>
      <c r="U1085" s="13"/>
      <c r="V1085" s="13"/>
      <c r="W1085" s="13"/>
      <c r="X1085" s="13"/>
      <c r="Y1085" s="13"/>
    </row>
    <row r="1086" spans="1:25" ht="12.75" customHeight="1" x14ac:dyDescent="0.2">
      <c r="A1086" s="13" t="s">
        <v>1261</v>
      </c>
      <c r="B1086" s="6" t="s">
        <v>172</v>
      </c>
      <c r="C1086" s="7">
        <v>143358204</v>
      </c>
      <c r="D1086" s="12">
        <v>5540246187987</v>
      </c>
      <c r="E1086" s="12" t="str">
        <f>VLOOKUP(D1086,'Catégorie des articles'!$A$2:$E$163,4,FALSE)</f>
        <v>CREMERIE</v>
      </c>
      <c r="F1086" s="22">
        <v>44822</v>
      </c>
      <c r="G1086" s="8">
        <v>4455</v>
      </c>
      <c r="H1086" s="13"/>
      <c r="I1086" s="13"/>
      <c r="J1086" s="13"/>
      <c r="K1086" s="13"/>
      <c r="L1086" s="13"/>
      <c r="M1086" s="13"/>
      <c r="N1086" s="13"/>
      <c r="O1086" s="13"/>
      <c r="P1086" s="13"/>
      <c r="Q1086" s="13"/>
      <c r="R1086" s="13"/>
      <c r="S1086" s="13"/>
      <c r="T1086" s="13"/>
      <c r="U1086" s="13"/>
      <c r="V1086" s="13"/>
      <c r="W1086" s="13"/>
      <c r="X1086" s="13"/>
      <c r="Y1086" s="13"/>
    </row>
    <row r="1087" spans="1:25" ht="12.75" customHeight="1" x14ac:dyDescent="0.2">
      <c r="A1087" s="13" t="s">
        <v>1262</v>
      </c>
      <c r="B1087" s="6" t="s">
        <v>172</v>
      </c>
      <c r="C1087" s="9">
        <v>143358204</v>
      </c>
      <c r="D1087" s="14">
        <v>5540246188200</v>
      </c>
      <c r="E1087" s="12" t="str">
        <f>VLOOKUP(D1087,'Catégorie des articles'!$A$2:$E$163,4,FALSE)</f>
        <v>CREMERIE</v>
      </c>
      <c r="F1087" s="23">
        <v>44822</v>
      </c>
      <c r="G1087" s="10">
        <v>743</v>
      </c>
      <c r="H1087" s="13"/>
      <c r="I1087" s="13"/>
      <c r="J1087" s="13"/>
      <c r="K1087" s="13"/>
      <c r="L1087" s="13"/>
      <c r="M1087" s="13"/>
      <c r="N1087" s="13"/>
      <c r="O1087" s="13"/>
      <c r="P1087" s="13"/>
      <c r="Q1087" s="13"/>
      <c r="R1087" s="13"/>
      <c r="S1087" s="13"/>
      <c r="T1087" s="13"/>
      <c r="U1087" s="13"/>
      <c r="V1087" s="13"/>
      <c r="W1087" s="13"/>
      <c r="X1087" s="13"/>
      <c r="Y1087" s="13"/>
    </row>
    <row r="1088" spans="1:25" ht="12.75" customHeight="1" x14ac:dyDescent="0.2">
      <c r="A1088" s="13" t="s">
        <v>2306</v>
      </c>
      <c r="B1088" s="6" t="s">
        <v>173</v>
      </c>
      <c r="C1088" s="7">
        <v>143358212</v>
      </c>
      <c r="D1088" s="12">
        <v>5540246180522</v>
      </c>
      <c r="E1088" s="12" t="str">
        <f>VLOOKUP(D1088,'Catégorie des articles'!$A$2:$E$163,4,FALSE)</f>
        <v>BOULANGERIE</v>
      </c>
      <c r="F1088" s="22">
        <v>44837</v>
      </c>
      <c r="G1088" s="8">
        <v>891</v>
      </c>
      <c r="H1088" s="13"/>
      <c r="I1088" s="13"/>
      <c r="J1088" s="13"/>
      <c r="K1088" s="13"/>
      <c r="L1088" s="13"/>
      <c r="M1088" s="13"/>
      <c r="N1088" s="13"/>
      <c r="O1088" s="13"/>
      <c r="P1088" s="13"/>
      <c r="Q1088" s="13"/>
      <c r="R1088" s="13"/>
      <c r="S1088" s="13"/>
      <c r="T1088" s="13"/>
      <c r="U1088" s="13"/>
      <c r="V1088" s="13"/>
      <c r="W1088" s="13"/>
      <c r="X1088" s="13"/>
      <c r="Y1088" s="13"/>
    </row>
    <row r="1089" spans="1:25" ht="12.75" customHeight="1" x14ac:dyDescent="0.2">
      <c r="A1089" s="13" t="s">
        <v>1263</v>
      </c>
      <c r="B1089" s="6" t="s">
        <v>172</v>
      </c>
      <c r="C1089" s="7">
        <v>143358214</v>
      </c>
      <c r="D1089" s="12">
        <v>5540246194632</v>
      </c>
      <c r="E1089" s="12" t="str">
        <f>VLOOKUP(D1089,'Catégorie des articles'!$A$2:$E$163,4,FALSE)</f>
        <v>BOULANGERIE</v>
      </c>
      <c r="F1089" s="22">
        <v>44834</v>
      </c>
      <c r="G1089" s="8">
        <v>1170</v>
      </c>
      <c r="H1089" s="13"/>
      <c r="I1089" s="13"/>
      <c r="J1089" s="13"/>
      <c r="K1089" s="13"/>
      <c r="L1089" s="13"/>
      <c r="M1089" s="13"/>
      <c r="N1089" s="13"/>
      <c r="O1089" s="13"/>
      <c r="P1089" s="13"/>
      <c r="Q1089" s="13"/>
      <c r="R1089" s="13"/>
      <c r="S1089" s="13"/>
      <c r="T1089" s="13"/>
      <c r="U1089" s="13"/>
      <c r="V1089" s="13"/>
      <c r="W1089" s="13"/>
      <c r="X1089" s="13"/>
      <c r="Y1089" s="13"/>
    </row>
    <row r="1090" spans="1:25" ht="12.75" customHeight="1" x14ac:dyDescent="0.2">
      <c r="A1090" s="13" t="s">
        <v>1264</v>
      </c>
      <c r="B1090" s="6" t="s">
        <v>172</v>
      </c>
      <c r="C1090" s="9">
        <v>143358214</v>
      </c>
      <c r="D1090" s="14">
        <v>5540246195250</v>
      </c>
      <c r="E1090" s="12" t="str">
        <f>VLOOKUP(D1090,'Catégorie des articles'!$A$2:$E$163,4,FALSE)</f>
        <v>BOULANGERIE</v>
      </c>
      <c r="F1090" s="23">
        <v>44834</v>
      </c>
      <c r="G1090" s="10">
        <v>168</v>
      </c>
      <c r="H1090" s="13"/>
      <c r="I1090" s="13"/>
      <c r="J1090" s="13"/>
      <c r="K1090" s="13"/>
      <c r="L1090" s="13"/>
      <c r="M1090" s="13"/>
      <c r="N1090" s="13"/>
      <c r="O1090" s="13"/>
      <c r="P1090" s="13"/>
      <c r="Q1090" s="13"/>
      <c r="R1090" s="13"/>
      <c r="S1090" s="13"/>
      <c r="T1090" s="13"/>
      <c r="U1090" s="13"/>
      <c r="V1090" s="13"/>
      <c r="W1090" s="13"/>
      <c r="X1090" s="13"/>
      <c r="Y1090" s="13"/>
    </row>
    <row r="1091" spans="1:25" ht="12.75" customHeight="1" x14ac:dyDescent="0.2">
      <c r="A1091" s="13" t="s">
        <v>2307</v>
      </c>
      <c r="B1091" s="6" t="s">
        <v>173</v>
      </c>
      <c r="C1091" s="9">
        <v>143358220</v>
      </c>
      <c r="D1091" s="14">
        <v>5540246192907</v>
      </c>
      <c r="E1091" s="12" t="str">
        <f>VLOOKUP(D1091,'Catégorie des articles'!$A$2:$E$163,4,FALSE)</f>
        <v>VOLAILLE</v>
      </c>
      <c r="F1091" s="23">
        <v>44840</v>
      </c>
      <c r="G1091" s="10">
        <v>6682</v>
      </c>
      <c r="H1091" s="13"/>
      <c r="I1091" s="13"/>
      <c r="J1091" s="13"/>
      <c r="K1091" s="13"/>
      <c r="L1091" s="13"/>
      <c r="M1091" s="13"/>
      <c r="N1091" s="13"/>
      <c r="O1091" s="13"/>
      <c r="P1091" s="13"/>
      <c r="Q1091" s="13"/>
      <c r="R1091" s="13"/>
      <c r="S1091" s="13"/>
      <c r="T1091" s="13"/>
      <c r="U1091" s="13"/>
      <c r="V1091" s="13"/>
      <c r="W1091" s="13"/>
      <c r="X1091" s="13"/>
      <c r="Y1091" s="13"/>
    </row>
    <row r="1092" spans="1:25" ht="12.75" customHeight="1" x14ac:dyDescent="0.2">
      <c r="A1092" s="13" t="s">
        <v>1265</v>
      </c>
      <c r="B1092" s="6" t="s">
        <v>172</v>
      </c>
      <c r="C1092" s="9">
        <v>143358223</v>
      </c>
      <c r="D1092" s="14">
        <v>5540246181061</v>
      </c>
      <c r="E1092" s="12" t="str">
        <f>VLOOKUP(D1092,'Catégorie des articles'!$A$2:$E$163,4,FALSE)</f>
        <v>VOLAILLE</v>
      </c>
      <c r="F1092" s="23">
        <v>44830</v>
      </c>
      <c r="G1092" s="10">
        <v>5513</v>
      </c>
      <c r="H1092" s="13"/>
      <c r="I1092" s="13"/>
      <c r="J1092" s="13"/>
      <c r="K1092" s="13"/>
      <c r="L1092" s="13"/>
      <c r="M1092" s="13"/>
      <c r="N1092" s="13"/>
      <c r="O1092" s="13"/>
      <c r="P1092" s="13"/>
      <c r="Q1092" s="13"/>
      <c r="R1092" s="13"/>
      <c r="S1092" s="13"/>
      <c r="T1092" s="13"/>
      <c r="U1092" s="13"/>
      <c r="V1092" s="13"/>
      <c r="W1092" s="13"/>
      <c r="X1092" s="13"/>
      <c r="Y1092" s="13"/>
    </row>
    <row r="1093" spans="1:25" ht="12.75" customHeight="1" x14ac:dyDescent="0.2">
      <c r="A1093" s="13" t="s">
        <v>1266</v>
      </c>
      <c r="B1093" s="6" t="s">
        <v>172</v>
      </c>
      <c r="C1093" s="7">
        <v>143358224</v>
      </c>
      <c r="D1093" s="12">
        <v>5540246188224</v>
      </c>
      <c r="E1093" s="12" t="str">
        <f>VLOOKUP(D1093,'Catégorie des articles'!$A$2:$E$163,4,FALSE)</f>
        <v>VOLAILLE</v>
      </c>
      <c r="F1093" s="22">
        <v>44833</v>
      </c>
      <c r="G1093" s="8">
        <v>4826</v>
      </c>
      <c r="H1093" s="13"/>
      <c r="I1093" s="13"/>
      <c r="J1093" s="13"/>
      <c r="K1093" s="13"/>
      <c r="L1093" s="13"/>
      <c r="M1093" s="13"/>
      <c r="N1093" s="13"/>
      <c r="O1093" s="13"/>
      <c r="P1093" s="13"/>
      <c r="Q1093" s="13"/>
      <c r="R1093" s="13"/>
      <c r="S1093" s="13"/>
      <c r="T1093" s="13"/>
      <c r="U1093" s="13"/>
      <c r="V1093" s="13"/>
      <c r="W1093" s="13"/>
      <c r="X1093" s="13"/>
      <c r="Y1093" s="13"/>
    </row>
    <row r="1094" spans="1:25" ht="12.75" customHeight="1" x14ac:dyDescent="0.2">
      <c r="A1094" s="13" t="s">
        <v>1267</v>
      </c>
      <c r="B1094" s="6" t="s">
        <v>172</v>
      </c>
      <c r="C1094" s="9">
        <v>143358235</v>
      </c>
      <c r="D1094" s="14">
        <v>5540246195195</v>
      </c>
      <c r="E1094" s="12" t="str">
        <f>VLOOKUP(D1094,'Catégorie des articles'!$A$2:$E$163,4,FALSE)</f>
        <v>EMBALLAGES</v>
      </c>
      <c r="F1094" s="23">
        <v>44830</v>
      </c>
      <c r="G1094" s="10">
        <v>54</v>
      </c>
      <c r="H1094" s="13"/>
      <c r="I1094" s="13"/>
      <c r="J1094" s="13"/>
      <c r="K1094" s="13"/>
      <c r="L1094" s="13"/>
      <c r="M1094" s="13"/>
      <c r="N1094" s="13"/>
      <c r="O1094" s="13"/>
      <c r="P1094" s="13"/>
      <c r="Q1094" s="13"/>
      <c r="R1094" s="13"/>
      <c r="S1094" s="13"/>
      <c r="T1094" s="13"/>
      <c r="U1094" s="13"/>
      <c r="V1094" s="13"/>
      <c r="W1094" s="13"/>
      <c r="X1094" s="13"/>
      <c r="Y1094" s="13"/>
    </row>
    <row r="1095" spans="1:25" ht="12.75" customHeight="1" x14ac:dyDescent="0.2">
      <c r="A1095" s="13" t="s">
        <v>1268</v>
      </c>
      <c r="B1095" s="6" t="s">
        <v>172</v>
      </c>
      <c r="C1095" s="9">
        <v>143358240</v>
      </c>
      <c r="D1095" s="14">
        <v>5540246174174</v>
      </c>
      <c r="E1095" s="12" t="str">
        <f>VLOOKUP(D1095,'Catégorie des articles'!$A$2:$E$163,4,FALSE)</f>
        <v>CREMERIE</v>
      </c>
      <c r="F1095" s="23">
        <v>44823</v>
      </c>
      <c r="G1095" s="10">
        <v>232</v>
      </c>
      <c r="H1095" s="13"/>
      <c r="I1095" s="13"/>
      <c r="J1095" s="13"/>
      <c r="K1095" s="13"/>
      <c r="L1095" s="13"/>
      <c r="M1095" s="13"/>
      <c r="N1095" s="13"/>
      <c r="O1095" s="13"/>
      <c r="P1095" s="13"/>
      <c r="Q1095" s="13"/>
      <c r="R1095" s="13"/>
      <c r="S1095" s="13"/>
      <c r="T1095" s="13"/>
      <c r="U1095" s="13"/>
      <c r="V1095" s="13"/>
      <c r="W1095" s="13"/>
      <c r="X1095" s="13"/>
      <c r="Y1095" s="13"/>
    </row>
    <row r="1096" spans="1:25" ht="12.75" customHeight="1" x14ac:dyDescent="0.2">
      <c r="A1096" s="13" t="s">
        <v>1269</v>
      </c>
      <c r="B1096" s="6" t="s">
        <v>172</v>
      </c>
      <c r="C1096" s="9">
        <v>143358240</v>
      </c>
      <c r="D1096" s="14">
        <v>5540246176699</v>
      </c>
      <c r="E1096" s="12" t="str">
        <f>VLOOKUP(D1096,'Catégorie des articles'!$A$2:$E$163,4,FALSE)</f>
        <v>CREMERIE</v>
      </c>
      <c r="F1096" s="23">
        <v>44823</v>
      </c>
      <c r="G1096" s="10">
        <v>6264</v>
      </c>
      <c r="H1096" s="13"/>
      <c r="I1096" s="13"/>
      <c r="J1096" s="13"/>
      <c r="K1096" s="13"/>
      <c r="L1096" s="13"/>
      <c r="M1096" s="13"/>
      <c r="N1096" s="13"/>
      <c r="O1096" s="13"/>
      <c r="P1096" s="13"/>
      <c r="Q1096" s="13"/>
      <c r="R1096" s="13"/>
      <c r="S1096" s="13"/>
      <c r="T1096" s="13"/>
      <c r="U1096" s="13"/>
      <c r="V1096" s="13"/>
      <c r="W1096" s="13"/>
      <c r="X1096" s="13"/>
      <c r="Y1096" s="13"/>
    </row>
    <row r="1097" spans="1:25" ht="12.75" customHeight="1" x14ac:dyDescent="0.2">
      <c r="A1097" s="13" t="s">
        <v>1270</v>
      </c>
      <c r="B1097" s="6" t="s">
        <v>172</v>
      </c>
      <c r="C1097" s="7">
        <v>143358241</v>
      </c>
      <c r="D1097" s="12">
        <v>5540246171933</v>
      </c>
      <c r="E1097" s="12" t="str">
        <f>VLOOKUP(D1097,'Catégorie des articles'!$A$2:$E$163,4,FALSE)</f>
        <v>CREMERIE</v>
      </c>
      <c r="F1097" s="22">
        <v>44823</v>
      </c>
      <c r="G1097" s="8">
        <v>1392</v>
      </c>
      <c r="H1097" s="13"/>
      <c r="I1097" s="13"/>
      <c r="J1097" s="13"/>
      <c r="K1097" s="13"/>
      <c r="L1097" s="13"/>
      <c r="M1097" s="13"/>
      <c r="N1097" s="13"/>
      <c r="O1097" s="13"/>
      <c r="P1097" s="13"/>
      <c r="Q1097" s="13"/>
      <c r="R1097" s="13"/>
      <c r="S1097" s="13"/>
      <c r="T1097" s="13"/>
      <c r="U1097" s="13"/>
      <c r="V1097" s="13"/>
      <c r="W1097" s="13"/>
      <c r="X1097" s="13"/>
      <c r="Y1097" s="13"/>
    </row>
    <row r="1098" spans="1:25" ht="12.75" customHeight="1" x14ac:dyDescent="0.2">
      <c r="A1098" s="13" t="s">
        <v>1271</v>
      </c>
      <c r="B1098" s="6" t="s">
        <v>172</v>
      </c>
      <c r="C1098" s="9">
        <v>143358241</v>
      </c>
      <c r="D1098" s="14">
        <v>5540246176294</v>
      </c>
      <c r="E1098" s="12" t="str">
        <f>VLOOKUP(D1098,'Catégorie des articles'!$A$2:$E$163,4,FALSE)</f>
        <v>CREMERIE</v>
      </c>
      <c r="F1098" s="23">
        <v>44823</v>
      </c>
      <c r="G1098" s="10">
        <v>743</v>
      </c>
      <c r="H1098" s="13"/>
      <c r="I1098" s="13"/>
      <c r="J1098" s="13"/>
      <c r="K1098" s="13"/>
      <c r="L1098" s="13"/>
      <c r="M1098" s="13"/>
      <c r="N1098" s="13"/>
      <c r="O1098" s="13"/>
      <c r="P1098" s="13"/>
      <c r="Q1098" s="13"/>
      <c r="R1098" s="13"/>
      <c r="S1098" s="13"/>
      <c r="T1098" s="13"/>
      <c r="U1098" s="13"/>
      <c r="V1098" s="13"/>
      <c r="W1098" s="13"/>
      <c r="X1098" s="13"/>
      <c r="Y1098" s="13"/>
    </row>
    <row r="1099" spans="1:25" ht="12.75" customHeight="1" x14ac:dyDescent="0.2">
      <c r="A1099" s="13" t="s">
        <v>1272</v>
      </c>
      <c r="B1099" s="6" t="s">
        <v>172</v>
      </c>
      <c r="C1099" s="7">
        <v>143358241</v>
      </c>
      <c r="D1099" s="12">
        <v>5540246176295</v>
      </c>
      <c r="E1099" s="12" t="str">
        <f>VLOOKUP(D1099,'Catégorie des articles'!$A$2:$E$163,4,FALSE)</f>
        <v>CREMERIE</v>
      </c>
      <c r="F1099" s="22">
        <v>44823</v>
      </c>
      <c r="G1099" s="8">
        <v>4455</v>
      </c>
      <c r="H1099" s="13"/>
      <c r="I1099" s="13"/>
      <c r="J1099" s="13"/>
      <c r="K1099" s="13"/>
      <c r="L1099" s="13"/>
      <c r="M1099" s="13"/>
      <c r="N1099" s="13"/>
      <c r="O1099" s="13"/>
      <c r="P1099" s="13"/>
      <c r="Q1099" s="13"/>
      <c r="R1099" s="13"/>
      <c r="S1099" s="13"/>
      <c r="T1099" s="13"/>
      <c r="U1099" s="13"/>
      <c r="V1099" s="13"/>
      <c r="W1099" s="13"/>
      <c r="X1099" s="13"/>
      <c r="Y1099" s="13"/>
    </row>
    <row r="1100" spans="1:25" ht="12.75" customHeight="1" x14ac:dyDescent="0.2">
      <c r="A1100" s="13" t="s">
        <v>1273</v>
      </c>
      <c r="B1100" s="6" t="s">
        <v>172</v>
      </c>
      <c r="C1100" s="9">
        <v>143358241</v>
      </c>
      <c r="D1100" s="14">
        <v>5540246187987</v>
      </c>
      <c r="E1100" s="12" t="str">
        <f>VLOOKUP(D1100,'Catégorie des articles'!$A$2:$E$163,4,FALSE)</f>
        <v>CREMERIE</v>
      </c>
      <c r="F1100" s="23">
        <v>44823</v>
      </c>
      <c r="G1100" s="10">
        <v>2228</v>
      </c>
      <c r="H1100" s="13"/>
      <c r="I1100" s="13"/>
      <c r="J1100" s="13"/>
      <c r="K1100" s="13"/>
      <c r="L1100" s="13"/>
      <c r="M1100" s="13"/>
      <c r="N1100" s="13"/>
      <c r="O1100" s="13"/>
      <c r="P1100" s="13"/>
      <c r="Q1100" s="13"/>
      <c r="R1100" s="13"/>
      <c r="S1100" s="13"/>
      <c r="T1100" s="13"/>
      <c r="U1100" s="13"/>
      <c r="V1100" s="13"/>
      <c r="W1100" s="13"/>
      <c r="X1100" s="13"/>
      <c r="Y1100" s="13"/>
    </row>
    <row r="1101" spans="1:25" ht="12.75" customHeight="1" x14ac:dyDescent="0.2">
      <c r="A1101" s="13" t="s">
        <v>1274</v>
      </c>
      <c r="B1101" s="6" t="s">
        <v>172</v>
      </c>
      <c r="C1101" s="7">
        <v>143358241</v>
      </c>
      <c r="D1101" s="12">
        <v>5540246188200</v>
      </c>
      <c r="E1101" s="12" t="str">
        <f>VLOOKUP(D1101,'Catégorie des articles'!$A$2:$E$163,4,FALSE)</f>
        <v>CREMERIE</v>
      </c>
      <c r="F1101" s="22">
        <v>44823</v>
      </c>
      <c r="G1101" s="8">
        <v>1485</v>
      </c>
      <c r="H1101" s="13"/>
      <c r="I1101" s="13"/>
      <c r="J1101" s="13"/>
      <c r="K1101" s="13"/>
      <c r="L1101" s="13"/>
      <c r="M1101" s="13"/>
      <c r="N1101" s="13"/>
      <c r="O1101" s="13"/>
      <c r="P1101" s="13"/>
      <c r="Q1101" s="13"/>
      <c r="R1101" s="13"/>
      <c r="S1101" s="13"/>
      <c r="T1101" s="13"/>
      <c r="U1101" s="13"/>
      <c r="V1101" s="13"/>
      <c r="W1101" s="13"/>
      <c r="X1101" s="13"/>
      <c r="Y1101" s="13"/>
    </row>
    <row r="1102" spans="1:25" ht="12.75" customHeight="1" x14ac:dyDescent="0.2">
      <c r="A1102" s="13" t="s">
        <v>1275</v>
      </c>
      <c r="B1102" s="6" t="s">
        <v>172</v>
      </c>
      <c r="C1102" s="7">
        <v>143358248</v>
      </c>
      <c r="D1102" s="12">
        <v>5540246194632</v>
      </c>
      <c r="E1102" s="12" t="str">
        <f>VLOOKUP(D1102,'Catégorie des articles'!$A$2:$E$163,4,FALSE)</f>
        <v>BOULANGERIE</v>
      </c>
      <c r="F1102" s="22">
        <v>44833</v>
      </c>
      <c r="G1102" s="8">
        <v>1253</v>
      </c>
      <c r="H1102" s="13"/>
      <c r="I1102" s="13"/>
      <c r="J1102" s="13"/>
      <c r="K1102" s="13"/>
      <c r="L1102" s="13"/>
      <c r="M1102" s="13"/>
      <c r="N1102" s="13"/>
      <c r="O1102" s="13"/>
      <c r="P1102" s="13"/>
      <c r="Q1102" s="13"/>
      <c r="R1102" s="13"/>
      <c r="S1102" s="13"/>
      <c r="T1102" s="13"/>
      <c r="U1102" s="13"/>
      <c r="V1102" s="13"/>
      <c r="W1102" s="13"/>
      <c r="X1102" s="13"/>
      <c r="Y1102" s="13"/>
    </row>
    <row r="1103" spans="1:25" ht="12.75" customHeight="1" x14ac:dyDescent="0.2">
      <c r="A1103" s="13" t="s">
        <v>1276</v>
      </c>
      <c r="B1103" s="6" t="s">
        <v>172</v>
      </c>
      <c r="C1103" s="9">
        <v>143358248</v>
      </c>
      <c r="D1103" s="14">
        <v>5540246195250</v>
      </c>
      <c r="E1103" s="12" t="str">
        <f>VLOOKUP(D1103,'Catégorie des articles'!$A$2:$E$163,4,FALSE)</f>
        <v>BOULANGERIE</v>
      </c>
      <c r="F1103" s="23">
        <v>44833</v>
      </c>
      <c r="G1103" s="10">
        <v>84</v>
      </c>
      <c r="H1103" s="13"/>
      <c r="I1103" s="13"/>
      <c r="J1103" s="13"/>
      <c r="K1103" s="13"/>
      <c r="L1103" s="13"/>
      <c r="M1103" s="13"/>
      <c r="N1103" s="13"/>
      <c r="O1103" s="13"/>
      <c r="P1103" s="13"/>
      <c r="Q1103" s="13"/>
      <c r="R1103" s="13"/>
      <c r="S1103" s="13"/>
      <c r="T1103" s="13"/>
      <c r="U1103" s="13"/>
      <c r="V1103" s="13"/>
      <c r="W1103" s="13"/>
      <c r="X1103" s="13"/>
      <c r="Y1103" s="13"/>
    </row>
    <row r="1104" spans="1:25" ht="12.75" customHeight="1" x14ac:dyDescent="0.2">
      <c r="A1104" s="13" t="s">
        <v>1277</v>
      </c>
      <c r="B1104" s="6" t="s">
        <v>172</v>
      </c>
      <c r="C1104" s="7">
        <v>143358249</v>
      </c>
      <c r="D1104" s="12">
        <v>5540246170256</v>
      </c>
      <c r="E1104" s="12" t="str">
        <f>VLOOKUP(D1104,'Catégorie des articles'!$A$2:$E$163,4,FALSE)</f>
        <v>BOULANGERIE</v>
      </c>
      <c r="F1104" s="22">
        <v>44829</v>
      </c>
      <c r="G1104" s="8">
        <v>1940</v>
      </c>
      <c r="H1104" s="13"/>
      <c r="I1104" s="13"/>
      <c r="J1104" s="13"/>
      <c r="K1104" s="13"/>
      <c r="L1104" s="13"/>
      <c r="M1104" s="13"/>
      <c r="N1104" s="13"/>
      <c r="O1104" s="13"/>
      <c r="P1104" s="13"/>
      <c r="Q1104" s="13"/>
      <c r="R1104" s="13"/>
      <c r="S1104" s="13"/>
      <c r="T1104" s="13"/>
      <c r="U1104" s="13"/>
      <c r="V1104" s="13"/>
      <c r="W1104" s="13"/>
      <c r="X1104" s="13"/>
      <c r="Y1104" s="13"/>
    </row>
    <row r="1105" spans="1:25" ht="12.75" customHeight="1" x14ac:dyDescent="0.2">
      <c r="A1105" s="13" t="s">
        <v>1278</v>
      </c>
      <c r="B1105" s="6" t="s">
        <v>172</v>
      </c>
      <c r="C1105" s="9">
        <v>143358249</v>
      </c>
      <c r="D1105" s="14">
        <v>5540246171888</v>
      </c>
      <c r="E1105" s="12" t="str">
        <f>VLOOKUP(D1105,'Catégorie des articles'!$A$2:$E$163,4,FALSE)</f>
        <v>BOULANGERIE</v>
      </c>
      <c r="F1105" s="23">
        <v>44829</v>
      </c>
      <c r="G1105" s="10">
        <v>520</v>
      </c>
      <c r="H1105" s="13"/>
      <c r="I1105" s="13"/>
      <c r="J1105" s="13"/>
      <c r="K1105" s="13"/>
      <c r="L1105" s="13"/>
      <c r="M1105" s="13"/>
      <c r="N1105" s="13"/>
      <c r="O1105" s="13"/>
      <c r="P1105" s="13"/>
      <c r="Q1105" s="13"/>
      <c r="R1105" s="13"/>
      <c r="S1105" s="13"/>
      <c r="T1105" s="13"/>
      <c r="U1105" s="13"/>
      <c r="V1105" s="13"/>
      <c r="W1105" s="13"/>
      <c r="X1105" s="13"/>
      <c r="Y1105" s="13"/>
    </row>
    <row r="1106" spans="1:25" ht="12.75" customHeight="1" x14ac:dyDescent="0.2">
      <c r="A1106" s="13" t="s">
        <v>1279</v>
      </c>
      <c r="B1106" s="6" t="s">
        <v>172</v>
      </c>
      <c r="C1106" s="9">
        <v>143358260</v>
      </c>
      <c r="D1106" s="14">
        <v>5540246174095</v>
      </c>
      <c r="E1106" s="12" t="str">
        <f>VLOOKUP(D1106,'Catégorie des articles'!$A$2:$E$163,4,FALSE)</f>
        <v>CREMERIE</v>
      </c>
      <c r="F1106" s="23">
        <v>44829</v>
      </c>
      <c r="G1106" s="10">
        <v>70</v>
      </c>
      <c r="H1106" s="13"/>
      <c r="I1106" s="13"/>
      <c r="J1106" s="13"/>
      <c r="K1106" s="13"/>
      <c r="L1106" s="13"/>
      <c r="M1106" s="13"/>
      <c r="N1106" s="13"/>
      <c r="O1106" s="13"/>
      <c r="P1106" s="13"/>
      <c r="Q1106" s="13"/>
      <c r="R1106" s="13"/>
      <c r="S1106" s="13"/>
      <c r="T1106" s="13"/>
      <c r="U1106" s="13"/>
      <c r="V1106" s="13"/>
      <c r="W1106" s="13"/>
      <c r="X1106" s="13"/>
      <c r="Y1106" s="13"/>
    </row>
    <row r="1107" spans="1:25" ht="12.75" customHeight="1" x14ac:dyDescent="0.2">
      <c r="A1107" s="13" t="s">
        <v>1280</v>
      </c>
      <c r="B1107" s="6" t="s">
        <v>172</v>
      </c>
      <c r="C1107" s="7">
        <v>143358260</v>
      </c>
      <c r="D1107" s="12">
        <v>5540246175049</v>
      </c>
      <c r="E1107" s="12" t="str">
        <f>VLOOKUP(D1107,'Catégorie des articles'!$A$2:$E$163,4,FALSE)</f>
        <v>CREMERIE</v>
      </c>
      <c r="F1107" s="22">
        <v>44829</v>
      </c>
      <c r="G1107" s="8">
        <v>418</v>
      </c>
      <c r="H1107" s="13"/>
      <c r="I1107" s="13"/>
      <c r="J1107" s="13"/>
      <c r="K1107" s="13"/>
      <c r="L1107" s="13"/>
      <c r="M1107" s="13"/>
      <c r="N1107" s="13"/>
      <c r="O1107" s="13"/>
      <c r="P1107" s="13"/>
      <c r="Q1107" s="13"/>
      <c r="R1107" s="13"/>
      <c r="S1107" s="13"/>
      <c r="T1107" s="13"/>
      <c r="U1107" s="13"/>
      <c r="V1107" s="13"/>
      <c r="W1107" s="13"/>
      <c r="X1107" s="13"/>
      <c r="Y1107" s="13"/>
    </row>
    <row r="1108" spans="1:25" ht="12.75" customHeight="1" x14ac:dyDescent="0.2">
      <c r="A1108" s="13" t="s">
        <v>1281</v>
      </c>
      <c r="B1108" s="6" t="s">
        <v>172</v>
      </c>
      <c r="C1108" s="9">
        <v>143358260</v>
      </c>
      <c r="D1108" s="14">
        <v>5540246175050</v>
      </c>
      <c r="E1108" s="12" t="str">
        <f>VLOOKUP(D1108,'Catégorie des articles'!$A$2:$E$163,4,FALSE)</f>
        <v>CREMERIE</v>
      </c>
      <c r="F1108" s="23">
        <v>44829</v>
      </c>
      <c r="G1108" s="10">
        <v>557</v>
      </c>
      <c r="H1108" s="13"/>
      <c r="I1108" s="13"/>
      <c r="J1108" s="13"/>
      <c r="K1108" s="13"/>
      <c r="L1108" s="13"/>
      <c r="M1108" s="13"/>
      <c r="N1108" s="13"/>
      <c r="O1108" s="13"/>
      <c r="P1108" s="13"/>
      <c r="Q1108" s="13"/>
      <c r="R1108" s="13"/>
      <c r="S1108" s="13"/>
      <c r="T1108" s="13"/>
      <c r="U1108" s="13"/>
      <c r="V1108" s="13"/>
      <c r="W1108" s="13"/>
      <c r="X1108" s="13"/>
      <c r="Y1108" s="13"/>
    </row>
    <row r="1109" spans="1:25" ht="12.75" customHeight="1" x14ac:dyDescent="0.2">
      <c r="A1109" s="13" t="s">
        <v>1282</v>
      </c>
      <c r="B1109" s="6" t="s">
        <v>172</v>
      </c>
      <c r="C1109" s="7">
        <v>143358260</v>
      </c>
      <c r="D1109" s="12">
        <v>5540246190743</v>
      </c>
      <c r="E1109" s="12" t="str">
        <f>VLOOKUP(D1109,'Catégorie des articles'!$A$2:$E$163,4,FALSE)</f>
        <v>CREMERIE</v>
      </c>
      <c r="F1109" s="22">
        <v>44829</v>
      </c>
      <c r="G1109" s="8">
        <v>140</v>
      </c>
      <c r="H1109" s="13"/>
      <c r="I1109" s="13"/>
      <c r="J1109" s="13"/>
      <c r="K1109" s="13"/>
      <c r="L1109" s="13"/>
      <c r="M1109" s="13"/>
      <c r="N1109" s="13"/>
      <c r="O1109" s="13"/>
      <c r="P1109" s="13"/>
      <c r="Q1109" s="13"/>
      <c r="R1109" s="13"/>
      <c r="S1109" s="13"/>
      <c r="T1109" s="13"/>
      <c r="U1109" s="13"/>
      <c r="V1109" s="13"/>
      <c r="W1109" s="13"/>
      <c r="X1109" s="13"/>
      <c r="Y1109" s="13"/>
    </row>
    <row r="1110" spans="1:25" ht="12.75" customHeight="1" x14ac:dyDescent="0.2">
      <c r="A1110" s="13" t="s">
        <v>1283</v>
      </c>
      <c r="B1110" s="6" t="s">
        <v>172</v>
      </c>
      <c r="C1110" s="9">
        <v>143358270</v>
      </c>
      <c r="D1110" s="14">
        <v>5540246195242</v>
      </c>
      <c r="E1110" s="12" t="str">
        <f>VLOOKUP(D1110,'Catégorie des articles'!$A$2:$E$163,4,FALSE)</f>
        <v>MIX LEGUMES</v>
      </c>
      <c r="F1110" s="23">
        <v>44826</v>
      </c>
      <c r="G1110" s="10">
        <v>743</v>
      </c>
      <c r="H1110" s="13"/>
      <c r="I1110" s="13"/>
      <c r="J1110" s="13"/>
      <c r="K1110" s="13"/>
      <c r="L1110" s="13"/>
      <c r="M1110" s="13"/>
      <c r="N1110" s="13"/>
      <c r="O1110" s="13"/>
      <c r="P1110" s="13"/>
      <c r="Q1110" s="13"/>
      <c r="R1110" s="13"/>
      <c r="S1110" s="13"/>
      <c r="T1110" s="13"/>
      <c r="U1110" s="13"/>
      <c r="V1110" s="13"/>
      <c r="W1110" s="13"/>
      <c r="X1110" s="13"/>
      <c r="Y1110" s="13"/>
    </row>
    <row r="1111" spans="1:25" ht="12.75" customHeight="1" x14ac:dyDescent="0.2">
      <c r="A1111" s="13" t="s">
        <v>1284</v>
      </c>
      <c r="B1111" s="6" t="s">
        <v>172</v>
      </c>
      <c r="C1111" s="7">
        <v>143358271</v>
      </c>
      <c r="D1111" s="12">
        <v>5540246195241</v>
      </c>
      <c r="E1111" s="12" t="str">
        <f>VLOOKUP(D1111,'Catégorie des articles'!$A$2:$E$163,4,FALSE)</f>
        <v>MIX LEGUMES</v>
      </c>
      <c r="F1111" s="22">
        <v>44830</v>
      </c>
      <c r="G1111" s="8">
        <v>743</v>
      </c>
      <c r="H1111" s="13"/>
      <c r="I1111" s="13"/>
      <c r="J1111" s="13"/>
      <c r="K1111" s="13"/>
      <c r="L1111" s="13"/>
      <c r="M1111" s="13"/>
      <c r="N1111" s="13"/>
      <c r="O1111" s="13"/>
      <c r="P1111" s="13"/>
      <c r="Q1111" s="13"/>
      <c r="R1111" s="13"/>
      <c r="S1111" s="13"/>
      <c r="T1111" s="13"/>
      <c r="U1111" s="13"/>
      <c r="V1111" s="13"/>
      <c r="W1111" s="13"/>
      <c r="X1111" s="13"/>
      <c r="Y1111" s="13"/>
    </row>
    <row r="1112" spans="1:25" ht="12.75" customHeight="1" x14ac:dyDescent="0.2">
      <c r="A1112" s="13" t="s">
        <v>1285</v>
      </c>
      <c r="B1112" s="6" t="s">
        <v>172</v>
      </c>
      <c r="C1112" s="7">
        <v>143358274</v>
      </c>
      <c r="D1112" s="12">
        <v>5540246195653</v>
      </c>
      <c r="E1112" s="12" t="str">
        <f>VLOOKUP(D1112,'Catégorie des articles'!$A$2:$E$163,4,FALSE)</f>
        <v>EMBALLAGES</v>
      </c>
      <c r="F1112" s="22">
        <v>44828</v>
      </c>
      <c r="G1112" s="8">
        <v>404</v>
      </c>
      <c r="H1112" s="13"/>
      <c r="I1112" s="13"/>
      <c r="J1112" s="13"/>
      <c r="K1112" s="13"/>
      <c r="L1112" s="13"/>
      <c r="M1112" s="13"/>
      <c r="N1112" s="13"/>
      <c r="O1112" s="13"/>
      <c r="P1112" s="13"/>
      <c r="Q1112" s="13"/>
      <c r="R1112" s="13"/>
      <c r="S1112" s="13"/>
      <c r="T1112" s="13"/>
      <c r="U1112" s="13"/>
      <c r="V1112" s="13"/>
      <c r="W1112" s="13"/>
      <c r="X1112" s="13"/>
      <c r="Y1112" s="13"/>
    </row>
    <row r="1113" spans="1:25" ht="12.75" customHeight="1" x14ac:dyDescent="0.2">
      <c r="A1113" s="13" t="s">
        <v>1286</v>
      </c>
      <c r="B1113" s="6" t="s">
        <v>172</v>
      </c>
      <c r="C1113" s="9">
        <v>143358278</v>
      </c>
      <c r="D1113" s="14">
        <v>5540246172539</v>
      </c>
      <c r="E1113" s="12" t="str">
        <f>VLOOKUP(D1113,'Catégorie des articles'!$A$2:$E$163,4,FALSE)</f>
        <v>CREMERIE</v>
      </c>
      <c r="F1113" s="23">
        <v>44826</v>
      </c>
      <c r="G1113" s="10">
        <v>47</v>
      </c>
      <c r="H1113" s="13"/>
      <c r="I1113" s="13"/>
      <c r="J1113" s="13"/>
      <c r="K1113" s="13"/>
      <c r="L1113" s="13"/>
      <c r="M1113" s="13"/>
      <c r="N1113" s="13"/>
      <c r="O1113" s="13"/>
      <c r="P1113" s="13"/>
      <c r="Q1113" s="13"/>
      <c r="R1113" s="13"/>
      <c r="S1113" s="13"/>
      <c r="T1113" s="13"/>
      <c r="U1113" s="13"/>
      <c r="V1113" s="13"/>
      <c r="W1113" s="13"/>
      <c r="X1113" s="13"/>
      <c r="Y1113" s="13"/>
    </row>
    <row r="1114" spans="1:25" ht="12.75" customHeight="1" x14ac:dyDescent="0.2">
      <c r="A1114" s="13" t="s">
        <v>1287</v>
      </c>
      <c r="B1114" s="6" t="s">
        <v>172</v>
      </c>
      <c r="C1114" s="7">
        <v>143358278</v>
      </c>
      <c r="D1114" s="12">
        <v>5540246172669</v>
      </c>
      <c r="E1114" s="12" t="str">
        <f>VLOOKUP(D1114,'Catégorie des articles'!$A$2:$E$163,4,FALSE)</f>
        <v>CREMERIE</v>
      </c>
      <c r="F1114" s="22">
        <v>44826</v>
      </c>
      <c r="G1114" s="8">
        <v>279</v>
      </c>
      <c r="H1114" s="13"/>
      <c r="I1114" s="13"/>
      <c r="J1114" s="13"/>
      <c r="K1114" s="13"/>
      <c r="L1114" s="13"/>
      <c r="M1114" s="13"/>
      <c r="N1114" s="13"/>
      <c r="O1114" s="13"/>
      <c r="P1114" s="13"/>
      <c r="Q1114" s="13"/>
      <c r="R1114" s="13"/>
      <c r="S1114" s="13"/>
      <c r="T1114" s="13"/>
      <c r="U1114" s="13"/>
      <c r="V1114" s="13"/>
      <c r="W1114" s="13"/>
      <c r="X1114" s="13"/>
      <c r="Y1114" s="13"/>
    </row>
    <row r="1115" spans="1:25" ht="12.75" customHeight="1" x14ac:dyDescent="0.2">
      <c r="A1115" s="13" t="s">
        <v>1288</v>
      </c>
      <c r="B1115" s="6" t="s">
        <v>172</v>
      </c>
      <c r="C1115" s="9">
        <v>143358278</v>
      </c>
      <c r="D1115" s="14">
        <v>5540246172978</v>
      </c>
      <c r="E1115" s="12" t="str">
        <f>VLOOKUP(D1115,'Catégorie des articles'!$A$2:$E$163,4,FALSE)</f>
        <v>CREMERIE</v>
      </c>
      <c r="F1115" s="23">
        <v>44826</v>
      </c>
      <c r="G1115" s="10">
        <v>2506</v>
      </c>
      <c r="H1115" s="13"/>
      <c r="I1115" s="13"/>
      <c r="J1115" s="13"/>
      <c r="K1115" s="13"/>
      <c r="L1115" s="13"/>
      <c r="M1115" s="13"/>
      <c r="N1115" s="13"/>
      <c r="O1115" s="13"/>
      <c r="P1115" s="13"/>
      <c r="Q1115" s="13"/>
      <c r="R1115" s="13"/>
      <c r="S1115" s="13"/>
      <c r="T1115" s="13"/>
      <c r="U1115" s="13"/>
      <c r="V1115" s="13"/>
      <c r="W1115" s="13"/>
      <c r="X1115" s="13"/>
      <c r="Y1115" s="13"/>
    </row>
    <row r="1116" spans="1:25" ht="12.75" customHeight="1" x14ac:dyDescent="0.2">
      <c r="A1116" s="13" t="s">
        <v>1289</v>
      </c>
      <c r="B1116" s="6" t="s">
        <v>172</v>
      </c>
      <c r="C1116" s="7">
        <v>143358278</v>
      </c>
      <c r="D1116" s="12">
        <v>5540246174174</v>
      </c>
      <c r="E1116" s="12" t="str">
        <f>VLOOKUP(D1116,'Catégorie des articles'!$A$2:$E$163,4,FALSE)</f>
        <v>CREMERIE</v>
      </c>
      <c r="F1116" s="22">
        <v>44826</v>
      </c>
      <c r="G1116" s="8">
        <v>464</v>
      </c>
      <c r="H1116" s="13"/>
      <c r="I1116" s="13"/>
      <c r="J1116" s="13"/>
      <c r="K1116" s="13"/>
      <c r="L1116" s="13"/>
      <c r="M1116" s="13"/>
      <c r="N1116" s="13"/>
      <c r="O1116" s="13"/>
      <c r="P1116" s="13"/>
      <c r="Q1116" s="13"/>
      <c r="R1116" s="13"/>
      <c r="S1116" s="13"/>
      <c r="T1116" s="13"/>
      <c r="U1116" s="13"/>
      <c r="V1116" s="13"/>
      <c r="W1116" s="13"/>
      <c r="X1116" s="13"/>
      <c r="Y1116" s="13"/>
    </row>
    <row r="1117" spans="1:25" ht="12.75" customHeight="1" x14ac:dyDescent="0.2">
      <c r="A1117" s="13" t="s">
        <v>1290</v>
      </c>
      <c r="B1117" s="6" t="s">
        <v>172</v>
      </c>
      <c r="C1117" s="7">
        <v>143358278</v>
      </c>
      <c r="D1117" s="12">
        <v>5540246176699</v>
      </c>
      <c r="E1117" s="12" t="str">
        <f>VLOOKUP(D1117,'Catégorie des articles'!$A$2:$E$163,4,FALSE)</f>
        <v>CREMERIE</v>
      </c>
      <c r="F1117" s="22">
        <v>44826</v>
      </c>
      <c r="G1117" s="8">
        <v>10440</v>
      </c>
      <c r="H1117" s="13"/>
      <c r="I1117" s="13"/>
      <c r="J1117" s="13"/>
      <c r="K1117" s="13"/>
      <c r="L1117" s="13"/>
      <c r="M1117" s="13"/>
      <c r="N1117" s="13"/>
      <c r="O1117" s="13"/>
      <c r="P1117" s="13"/>
      <c r="Q1117" s="13"/>
      <c r="R1117" s="13"/>
      <c r="S1117" s="13"/>
      <c r="T1117" s="13"/>
      <c r="U1117" s="13"/>
      <c r="V1117" s="13"/>
      <c r="W1117" s="13"/>
      <c r="X1117" s="13"/>
      <c r="Y1117" s="13"/>
    </row>
    <row r="1118" spans="1:25" ht="12.75" customHeight="1" x14ac:dyDescent="0.2">
      <c r="A1118" s="13" t="s">
        <v>1291</v>
      </c>
      <c r="B1118" s="6" t="s">
        <v>172</v>
      </c>
      <c r="C1118" s="9">
        <v>143358278</v>
      </c>
      <c r="D1118" s="14">
        <v>5540246188175</v>
      </c>
      <c r="E1118" s="12" t="str">
        <f>VLOOKUP(D1118,'Catégorie des articles'!$A$2:$E$163,4,FALSE)</f>
        <v>CREMERIE</v>
      </c>
      <c r="F1118" s="23">
        <v>44826</v>
      </c>
      <c r="G1118" s="10">
        <v>116</v>
      </c>
      <c r="H1118" s="13"/>
      <c r="I1118" s="13"/>
      <c r="J1118" s="13"/>
      <c r="K1118" s="13"/>
      <c r="L1118" s="13"/>
      <c r="M1118" s="13"/>
      <c r="N1118" s="13"/>
      <c r="O1118" s="13"/>
      <c r="P1118" s="13"/>
      <c r="Q1118" s="13"/>
      <c r="R1118" s="13"/>
      <c r="S1118" s="13"/>
      <c r="T1118" s="13"/>
      <c r="U1118" s="13"/>
      <c r="V1118" s="13"/>
      <c r="W1118" s="13"/>
      <c r="X1118" s="13"/>
      <c r="Y1118" s="13"/>
    </row>
    <row r="1119" spans="1:25" ht="12.75" customHeight="1" x14ac:dyDescent="0.2">
      <c r="A1119" s="13" t="s">
        <v>1292</v>
      </c>
      <c r="B1119" s="6" t="s">
        <v>172</v>
      </c>
      <c r="C1119" s="9">
        <v>143358278</v>
      </c>
      <c r="D1119" s="14">
        <v>5540246192102</v>
      </c>
      <c r="E1119" s="12" t="str">
        <f>VLOOKUP(D1119,'Catégorie des articles'!$A$2:$E$163,4,FALSE)</f>
        <v>CREMERIE</v>
      </c>
      <c r="F1119" s="23">
        <v>44826</v>
      </c>
      <c r="G1119" s="10">
        <v>4009</v>
      </c>
      <c r="H1119" s="13"/>
      <c r="I1119" s="13"/>
      <c r="J1119" s="13"/>
      <c r="K1119" s="13"/>
      <c r="L1119" s="13"/>
      <c r="M1119" s="13"/>
      <c r="N1119" s="13"/>
      <c r="O1119" s="13"/>
      <c r="P1119" s="13"/>
      <c r="Q1119" s="13"/>
      <c r="R1119" s="13"/>
      <c r="S1119" s="13"/>
      <c r="T1119" s="13"/>
      <c r="U1119" s="13"/>
      <c r="V1119" s="13"/>
      <c r="W1119" s="13"/>
      <c r="X1119" s="13"/>
      <c r="Y1119" s="13"/>
    </row>
    <row r="1120" spans="1:25" ht="12.75" customHeight="1" x14ac:dyDescent="0.2">
      <c r="A1120" s="13" t="s">
        <v>1293</v>
      </c>
      <c r="B1120" s="6" t="s">
        <v>172</v>
      </c>
      <c r="C1120" s="9">
        <v>143358280</v>
      </c>
      <c r="D1120" s="14">
        <v>5540246176294</v>
      </c>
      <c r="E1120" s="12" t="str">
        <f>VLOOKUP(D1120,'Catégorie des articles'!$A$2:$E$163,4,FALSE)</f>
        <v>CREMERIE</v>
      </c>
      <c r="F1120" s="23">
        <v>44826</v>
      </c>
      <c r="G1120" s="10">
        <v>1485</v>
      </c>
      <c r="H1120" s="13"/>
      <c r="I1120" s="13"/>
      <c r="J1120" s="13"/>
      <c r="K1120" s="13"/>
      <c r="L1120" s="13"/>
      <c r="M1120" s="13"/>
      <c r="N1120" s="13"/>
      <c r="O1120" s="13"/>
      <c r="P1120" s="13"/>
      <c r="Q1120" s="13"/>
      <c r="R1120" s="13"/>
      <c r="S1120" s="13"/>
      <c r="T1120" s="13"/>
      <c r="U1120" s="13"/>
      <c r="V1120" s="13"/>
      <c r="W1120" s="13"/>
      <c r="X1120" s="13"/>
      <c r="Y1120" s="13"/>
    </row>
    <row r="1121" spans="1:25" ht="12.75" customHeight="1" x14ac:dyDescent="0.2">
      <c r="A1121" s="13" t="s">
        <v>1294</v>
      </c>
      <c r="B1121" s="6" t="s">
        <v>172</v>
      </c>
      <c r="C1121" s="7">
        <v>143358280</v>
      </c>
      <c r="D1121" s="12">
        <v>5540246176295</v>
      </c>
      <c r="E1121" s="12" t="str">
        <f>VLOOKUP(D1121,'Catégorie des articles'!$A$2:$E$163,4,FALSE)</f>
        <v>CREMERIE</v>
      </c>
      <c r="F1121" s="22">
        <v>44826</v>
      </c>
      <c r="G1121" s="8">
        <v>4455</v>
      </c>
      <c r="H1121" s="13"/>
      <c r="I1121" s="13"/>
      <c r="J1121" s="13"/>
      <c r="K1121" s="13"/>
      <c r="L1121" s="13"/>
      <c r="M1121" s="13"/>
      <c r="N1121" s="13"/>
      <c r="O1121" s="13"/>
      <c r="P1121" s="13"/>
      <c r="Q1121" s="13"/>
      <c r="R1121" s="13"/>
      <c r="S1121" s="13"/>
      <c r="T1121" s="13"/>
      <c r="U1121" s="13"/>
      <c r="V1121" s="13"/>
      <c r="W1121" s="13"/>
      <c r="X1121" s="13"/>
      <c r="Y1121" s="13"/>
    </row>
    <row r="1122" spans="1:25" ht="12.75" customHeight="1" x14ac:dyDescent="0.2">
      <c r="A1122" s="13" t="s">
        <v>1295</v>
      </c>
      <c r="B1122" s="6" t="s">
        <v>172</v>
      </c>
      <c r="C1122" s="7">
        <v>143358280</v>
      </c>
      <c r="D1122" s="12">
        <v>5540246187987</v>
      </c>
      <c r="E1122" s="12" t="str">
        <f>VLOOKUP(D1122,'Catégorie des articles'!$A$2:$E$163,4,FALSE)</f>
        <v>CREMERIE</v>
      </c>
      <c r="F1122" s="22">
        <v>44826</v>
      </c>
      <c r="G1122" s="8">
        <v>6682</v>
      </c>
      <c r="H1122" s="13"/>
      <c r="I1122" s="13"/>
      <c r="J1122" s="13"/>
      <c r="K1122" s="13"/>
      <c r="L1122" s="13"/>
      <c r="M1122" s="13"/>
      <c r="N1122" s="13"/>
      <c r="O1122" s="13"/>
      <c r="P1122" s="13"/>
      <c r="Q1122" s="13"/>
      <c r="R1122" s="13"/>
      <c r="S1122" s="13"/>
      <c r="T1122" s="13"/>
      <c r="U1122" s="13"/>
      <c r="V1122" s="13"/>
      <c r="W1122" s="13"/>
      <c r="X1122" s="13"/>
      <c r="Y1122" s="13"/>
    </row>
    <row r="1123" spans="1:25" ht="12.75" customHeight="1" x14ac:dyDescent="0.2">
      <c r="A1123" s="13" t="s">
        <v>1296</v>
      </c>
      <c r="B1123" s="6" t="s">
        <v>172</v>
      </c>
      <c r="C1123" s="9">
        <v>143358280</v>
      </c>
      <c r="D1123" s="14">
        <v>5540246188200</v>
      </c>
      <c r="E1123" s="12" t="str">
        <f>VLOOKUP(D1123,'Catégorie des articles'!$A$2:$E$163,4,FALSE)</f>
        <v>CREMERIE</v>
      </c>
      <c r="F1123" s="23">
        <v>44826</v>
      </c>
      <c r="G1123" s="10">
        <v>1485</v>
      </c>
      <c r="H1123" s="13"/>
      <c r="I1123" s="13"/>
      <c r="J1123" s="13"/>
      <c r="K1123" s="13"/>
      <c r="L1123" s="13"/>
      <c r="M1123" s="13"/>
      <c r="N1123" s="13"/>
      <c r="O1123" s="13"/>
      <c r="P1123" s="13"/>
      <c r="Q1123" s="13"/>
      <c r="R1123" s="13"/>
      <c r="S1123" s="13"/>
      <c r="T1123" s="13"/>
      <c r="U1123" s="13"/>
      <c r="V1123" s="13"/>
      <c r="W1123" s="13"/>
      <c r="X1123" s="13"/>
      <c r="Y1123" s="13"/>
    </row>
    <row r="1124" spans="1:25" ht="12.75" customHeight="1" x14ac:dyDescent="0.2">
      <c r="A1124" s="13" t="s">
        <v>1297</v>
      </c>
      <c r="B1124" s="6" t="s">
        <v>172</v>
      </c>
      <c r="C1124" s="9">
        <v>143358291</v>
      </c>
      <c r="D1124" s="14">
        <v>5540246171759</v>
      </c>
      <c r="E1124" s="12" t="str">
        <f>VLOOKUP(D1124,'Catégorie des articles'!$A$2:$E$163,4,FALSE)</f>
        <v>MIX LEGUMES</v>
      </c>
      <c r="F1124" s="23">
        <v>44827</v>
      </c>
      <c r="G1124" s="10">
        <v>5012</v>
      </c>
      <c r="H1124" s="13"/>
      <c r="I1124" s="13"/>
      <c r="J1124" s="13"/>
      <c r="K1124" s="13"/>
      <c r="L1124" s="13"/>
      <c r="M1124" s="13"/>
      <c r="N1124" s="13"/>
      <c r="O1124" s="13"/>
      <c r="P1124" s="13"/>
      <c r="Q1124" s="13"/>
      <c r="R1124" s="13"/>
      <c r="S1124" s="13"/>
      <c r="T1124" s="13"/>
      <c r="U1124" s="13"/>
      <c r="V1124" s="13"/>
      <c r="W1124" s="13"/>
      <c r="X1124" s="13"/>
      <c r="Y1124" s="13"/>
    </row>
    <row r="1125" spans="1:25" ht="12.75" customHeight="1" x14ac:dyDescent="0.2">
      <c r="A1125" s="13" t="s">
        <v>1298</v>
      </c>
      <c r="B1125" s="6" t="s">
        <v>172</v>
      </c>
      <c r="C1125" s="7">
        <v>143358291</v>
      </c>
      <c r="D1125" s="12">
        <v>5540246177133</v>
      </c>
      <c r="E1125" s="12" t="str">
        <f>VLOOKUP(D1125,'Catégorie des articles'!$A$2:$E$163,4,FALSE)</f>
        <v>MIX LEGUMES</v>
      </c>
      <c r="F1125" s="22">
        <v>44827</v>
      </c>
      <c r="G1125" s="8">
        <v>5012</v>
      </c>
      <c r="H1125" s="13"/>
      <c r="I1125" s="13"/>
      <c r="J1125" s="13"/>
      <c r="K1125" s="13"/>
      <c r="L1125" s="13"/>
      <c r="M1125" s="13"/>
      <c r="N1125" s="13"/>
      <c r="O1125" s="13"/>
      <c r="P1125" s="13"/>
      <c r="Q1125" s="13"/>
      <c r="R1125" s="13"/>
      <c r="S1125" s="13"/>
      <c r="T1125" s="13"/>
      <c r="U1125" s="13"/>
      <c r="V1125" s="13"/>
      <c r="W1125" s="13"/>
      <c r="X1125" s="13"/>
      <c r="Y1125" s="13"/>
    </row>
    <row r="1126" spans="1:25" ht="12.75" customHeight="1" x14ac:dyDescent="0.2">
      <c r="A1126" s="13" t="s">
        <v>1299</v>
      </c>
      <c r="B1126" s="6" t="s">
        <v>172</v>
      </c>
      <c r="C1126" s="9">
        <v>143358291</v>
      </c>
      <c r="D1126" s="14">
        <v>5540246192148</v>
      </c>
      <c r="E1126" s="12" t="str">
        <f>VLOOKUP(D1126,'Catégorie des articles'!$A$2:$E$163,4,FALSE)</f>
        <v>MIX LEGUMES</v>
      </c>
      <c r="F1126" s="23">
        <v>44827</v>
      </c>
      <c r="G1126" s="10">
        <v>15312</v>
      </c>
      <c r="H1126" s="13"/>
      <c r="I1126" s="13"/>
      <c r="J1126" s="13"/>
      <c r="K1126" s="13"/>
      <c r="L1126" s="13"/>
      <c r="M1126" s="13"/>
      <c r="N1126" s="13"/>
      <c r="O1126" s="13"/>
      <c r="P1126" s="13"/>
      <c r="Q1126" s="13"/>
      <c r="R1126" s="13"/>
      <c r="S1126" s="13"/>
      <c r="T1126" s="13"/>
      <c r="U1126" s="13"/>
      <c r="V1126" s="13"/>
      <c r="W1126" s="13"/>
      <c r="X1126" s="13"/>
      <c r="Y1126" s="13"/>
    </row>
    <row r="1127" spans="1:25" ht="12.75" customHeight="1" x14ac:dyDescent="0.2">
      <c r="A1127" s="13" t="s">
        <v>1300</v>
      </c>
      <c r="B1127" s="6" t="s">
        <v>172</v>
      </c>
      <c r="C1127" s="7">
        <v>143358291</v>
      </c>
      <c r="D1127" s="12">
        <v>5540246192518</v>
      </c>
      <c r="E1127" s="12" t="str">
        <f>VLOOKUP(D1127,'Catégorie des articles'!$A$2:$E$163,4,FALSE)</f>
        <v>MIX LEGUMES</v>
      </c>
      <c r="F1127" s="22">
        <v>44827</v>
      </c>
      <c r="G1127" s="8">
        <v>4385</v>
      </c>
      <c r="H1127" s="13"/>
      <c r="I1127" s="13"/>
      <c r="J1127" s="13"/>
      <c r="K1127" s="13"/>
      <c r="L1127" s="13"/>
      <c r="M1127" s="13"/>
      <c r="N1127" s="13"/>
      <c r="O1127" s="13"/>
      <c r="P1127" s="13"/>
      <c r="Q1127" s="13"/>
      <c r="R1127" s="13"/>
      <c r="S1127" s="13"/>
      <c r="T1127" s="13"/>
      <c r="U1127" s="13"/>
      <c r="V1127" s="13"/>
      <c r="W1127" s="13"/>
      <c r="X1127" s="13"/>
      <c r="Y1127" s="13"/>
    </row>
    <row r="1128" spans="1:25" ht="12.75" customHeight="1" x14ac:dyDescent="0.2">
      <c r="A1128" s="13" t="s">
        <v>1301</v>
      </c>
      <c r="B1128" s="6" t="s">
        <v>172</v>
      </c>
      <c r="C1128" s="7">
        <v>143358293</v>
      </c>
      <c r="D1128" s="12">
        <v>5540246177133</v>
      </c>
      <c r="E1128" s="12" t="str">
        <f>VLOOKUP(D1128,'Catégorie des articles'!$A$2:$E$163,4,FALSE)</f>
        <v>MIX LEGUMES</v>
      </c>
      <c r="F1128" s="22">
        <v>44830</v>
      </c>
      <c r="G1128" s="8">
        <v>4455</v>
      </c>
      <c r="H1128" s="13"/>
      <c r="I1128" s="13"/>
      <c r="J1128" s="13"/>
      <c r="K1128" s="13"/>
      <c r="L1128" s="13"/>
      <c r="M1128" s="13"/>
      <c r="N1128" s="13"/>
      <c r="O1128" s="13"/>
      <c r="P1128" s="13"/>
      <c r="Q1128" s="13"/>
      <c r="R1128" s="13"/>
      <c r="S1128" s="13"/>
      <c r="T1128" s="13"/>
      <c r="U1128" s="13"/>
      <c r="V1128" s="13"/>
      <c r="W1128" s="13"/>
      <c r="X1128" s="13"/>
      <c r="Y1128" s="13"/>
    </row>
    <row r="1129" spans="1:25" ht="12.75" customHeight="1" x14ac:dyDescent="0.2">
      <c r="A1129" s="13" t="s">
        <v>1302</v>
      </c>
      <c r="B1129" s="6" t="s">
        <v>172</v>
      </c>
      <c r="C1129" s="9">
        <v>143358293</v>
      </c>
      <c r="D1129" s="14">
        <v>5540246192148</v>
      </c>
      <c r="E1129" s="12" t="str">
        <f>VLOOKUP(D1129,'Catégorie des articles'!$A$2:$E$163,4,FALSE)</f>
        <v>MIX LEGUMES</v>
      </c>
      <c r="F1129" s="23">
        <v>44830</v>
      </c>
      <c r="G1129" s="10">
        <v>30624</v>
      </c>
      <c r="H1129" s="13"/>
      <c r="I1129" s="13"/>
      <c r="J1129" s="13"/>
      <c r="K1129" s="13"/>
      <c r="L1129" s="13"/>
      <c r="M1129" s="13"/>
      <c r="N1129" s="13"/>
      <c r="O1129" s="13"/>
      <c r="P1129" s="13"/>
      <c r="Q1129" s="13"/>
      <c r="R1129" s="13"/>
      <c r="S1129" s="13"/>
      <c r="T1129" s="13"/>
      <c r="U1129" s="13"/>
      <c r="V1129" s="13"/>
      <c r="W1129" s="13"/>
      <c r="X1129" s="13"/>
      <c r="Y1129" s="13"/>
    </row>
    <row r="1130" spans="1:25" ht="12.75" customHeight="1" x14ac:dyDescent="0.2">
      <c r="A1130" s="13" t="s">
        <v>1303</v>
      </c>
      <c r="B1130" s="6" t="s">
        <v>172</v>
      </c>
      <c r="C1130" s="7">
        <v>143358293</v>
      </c>
      <c r="D1130" s="12">
        <v>5540246192518</v>
      </c>
      <c r="E1130" s="12" t="str">
        <f>VLOOKUP(D1130,'Catégorie des articles'!$A$2:$E$163,4,FALSE)</f>
        <v>MIX LEGUMES</v>
      </c>
      <c r="F1130" s="22">
        <v>44830</v>
      </c>
      <c r="G1130" s="8">
        <v>2088</v>
      </c>
      <c r="H1130" s="13"/>
      <c r="I1130" s="13"/>
      <c r="J1130" s="13"/>
      <c r="K1130" s="13"/>
      <c r="L1130" s="13"/>
      <c r="M1130" s="13"/>
      <c r="N1130" s="13"/>
      <c r="O1130" s="13"/>
      <c r="P1130" s="13"/>
      <c r="Q1130" s="13"/>
      <c r="R1130" s="13"/>
      <c r="S1130" s="13"/>
      <c r="T1130" s="13"/>
      <c r="U1130" s="13"/>
      <c r="V1130" s="13"/>
      <c r="W1130" s="13"/>
      <c r="X1130" s="13"/>
      <c r="Y1130" s="13"/>
    </row>
    <row r="1131" spans="1:25" ht="12.75" customHeight="1" x14ac:dyDescent="0.2">
      <c r="A1131" s="13" t="s">
        <v>1304</v>
      </c>
      <c r="B1131" s="6" t="s">
        <v>172</v>
      </c>
      <c r="C1131" s="9">
        <v>143358304</v>
      </c>
      <c r="D1131" s="14">
        <v>5540246176294</v>
      </c>
      <c r="E1131" s="12" t="str">
        <f>VLOOKUP(D1131,'Catégorie des articles'!$A$2:$E$163,4,FALSE)</f>
        <v>CREMERIE</v>
      </c>
      <c r="F1131" s="23">
        <v>44827</v>
      </c>
      <c r="G1131" s="10">
        <v>743</v>
      </c>
      <c r="H1131" s="13"/>
      <c r="I1131" s="13"/>
      <c r="J1131" s="13"/>
      <c r="K1131" s="13"/>
      <c r="L1131" s="13"/>
      <c r="M1131" s="13"/>
      <c r="N1131" s="13"/>
      <c r="O1131" s="13"/>
      <c r="P1131" s="13"/>
      <c r="Q1131" s="13"/>
      <c r="R1131" s="13"/>
      <c r="S1131" s="13"/>
      <c r="T1131" s="13"/>
      <c r="U1131" s="13"/>
      <c r="V1131" s="13"/>
      <c r="W1131" s="13"/>
      <c r="X1131" s="13"/>
      <c r="Y1131" s="13"/>
    </row>
    <row r="1132" spans="1:25" ht="12.75" customHeight="1" x14ac:dyDescent="0.2">
      <c r="A1132" s="13" t="s">
        <v>1305</v>
      </c>
      <c r="B1132" s="6" t="s">
        <v>172</v>
      </c>
      <c r="C1132" s="7">
        <v>143358304</v>
      </c>
      <c r="D1132" s="12">
        <v>5540246176295</v>
      </c>
      <c r="E1132" s="12" t="str">
        <f>VLOOKUP(D1132,'Catégorie des articles'!$A$2:$E$163,4,FALSE)</f>
        <v>CREMERIE</v>
      </c>
      <c r="F1132" s="22">
        <v>44827</v>
      </c>
      <c r="G1132" s="8">
        <v>4455</v>
      </c>
      <c r="H1132" s="13"/>
      <c r="I1132" s="13"/>
      <c r="J1132" s="13"/>
      <c r="K1132" s="13"/>
      <c r="L1132" s="13"/>
      <c r="M1132" s="13"/>
      <c r="N1132" s="13"/>
      <c r="O1132" s="13"/>
      <c r="P1132" s="13"/>
      <c r="Q1132" s="13"/>
      <c r="R1132" s="13"/>
      <c r="S1132" s="13"/>
      <c r="T1132" s="13"/>
      <c r="U1132" s="13"/>
      <c r="V1132" s="13"/>
      <c r="W1132" s="13"/>
      <c r="X1132" s="13"/>
      <c r="Y1132" s="13"/>
    </row>
    <row r="1133" spans="1:25" ht="12.75" customHeight="1" x14ac:dyDescent="0.2">
      <c r="A1133" s="13" t="s">
        <v>1306</v>
      </c>
      <c r="B1133" s="6" t="s">
        <v>172</v>
      </c>
      <c r="C1133" s="7">
        <v>143358305</v>
      </c>
      <c r="D1133" s="12">
        <v>5540246172669</v>
      </c>
      <c r="E1133" s="12" t="str">
        <f>VLOOKUP(D1133,'Catégorie des articles'!$A$2:$E$163,4,FALSE)</f>
        <v>CREMERIE</v>
      </c>
      <c r="F1133" s="22">
        <v>44827</v>
      </c>
      <c r="G1133" s="8">
        <v>279</v>
      </c>
      <c r="H1133" s="13"/>
      <c r="I1133" s="13"/>
      <c r="J1133" s="13"/>
      <c r="K1133" s="13"/>
      <c r="L1133" s="13"/>
      <c r="M1133" s="13"/>
      <c r="N1133" s="13"/>
      <c r="O1133" s="13"/>
      <c r="P1133" s="13"/>
      <c r="Q1133" s="13"/>
      <c r="R1133" s="13"/>
      <c r="S1133" s="13"/>
      <c r="T1133" s="13"/>
      <c r="U1133" s="13"/>
      <c r="V1133" s="13"/>
      <c r="W1133" s="13"/>
      <c r="X1133" s="13"/>
      <c r="Y1133" s="13"/>
    </row>
    <row r="1134" spans="1:25" ht="12.75" customHeight="1" x14ac:dyDescent="0.2">
      <c r="A1134" s="13" t="s">
        <v>1307</v>
      </c>
      <c r="B1134" s="6" t="s">
        <v>172</v>
      </c>
      <c r="C1134" s="7">
        <v>143358305</v>
      </c>
      <c r="D1134" s="12">
        <v>5540246174174</v>
      </c>
      <c r="E1134" s="12" t="str">
        <f>VLOOKUP(D1134,'Catégorie des articles'!$A$2:$E$163,4,FALSE)</f>
        <v>CREMERIE</v>
      </c>
      <c r="F1134" s="22">
        <v>44827</v>
      </c>
      <c r="G1134" s="8">
        <v>464</v>
      </c>
      <c r="H1134" s="13"/>
      <c r="I1134" s="13"/>
      <c r="J1134" s="13"/>
      <c r="K1134" s="13"/>
      <c r="L1134" s="13"/>
      <c r="M1134" s="13"/>
      <c r="N1134" s="13"/>
      <c r="O1134" s="13"/>
      <c r="P1134" s="13"/>
      <c r="Q1134" s="13"/>
      <c r="R1134" s="13"/>
      <c r="S1134" s="13"/>
      <c r="T1134" s="13"/>
      <c r="U1134" s="13"/>
      <c r="V1134" s="13"/>
      <c r="W1134" s="13"/>
      <c r="X1134" s="13"/>
      <c r="Y1134" s="13"/>
    </row>
    <row r="1135" spans="1:25" ht="12.75" customHeight="1" x14ac:dyDescent="0.2">
      <c r="A1135" s="13" t="s">
        <v>1308</v>
      </c>
      <c r="B1135" s="6" t="s">
        <v>172</v>
      </c>
      <c r="C1135" s="9">
        <v>143358305</v>
      </c>
      <c r="D1135" s="14">
        <v>5540246188175</v>
      </c>
      <c r="E1135" s="12" t="str">
        <f>VLOOKUP(D1135,'Catégorie des articles'!$A$2:$E$163,4,FALSE)</f>
        <v>CREMERIE</v>
      </c>
      <c r="F1135" s="23">
        <v>44827</v>
      </c>
      <c r="G1135" s="10">
        <v>232</v>
      </c>
      <c r="H1135" s="13"/>
      <c r="I1135" s="13"/>
      <c r="J1135" s="13"/>
      <c r="K1135" s="13"/>
      <c r="L1135" s="13"/>
      <c r="M1135" s="13"/>
      <c r="N1135" s="13"/>
      <c r="O1135" s="13"/>
      <c r="P1135" s="13"/>
      <c r="Q1135" s="13"/>
      <c r="R1135" s="13"/>
      <c r="S1135" s="13"/>
      <c r="T1135" s="13"/>
      <c r="U1135" s="13"/>
      <c r="V1135" s="13"/>
      <c r="W1135" s="13"/>
      <c r="X1135" s="13"/>
      <c r="Y1135" s="13"/>
    </row>
    <row r="1136" spans="1:25" ht="12.75" customHeight="1" x14ac:dyDescent="0.2">
      <c r="A1136" s="13" t="s">
        <v>1309</v>
      </c>
      <c r="B1136" s="6" t="s">
        <v>172</v>
      </c>
      <c r="C1136" s="9">
        <v>143358306</v>
      </c>
      <c r="D1136" s="14">
        <v>5540246185429</v>
      </c>
      <c r="E1136" s="12" t="str">
        <f>VLOOKUP(D1136,'Catégorie des articles'!$A$2:$E$163,4,FALSE)</f>
        <v>CREMERIE</v>
      </c>
      <c r="F1136" s="23">
        <v>44829</v>
      </c>
      <c r="G1136" s="10">
        <v>140</v>
      </c>
      <c r="H1136" s="13"/>
      <c r="I1136" s="13"/>
      <c r="J1136" s="13"/>
      <c r="K1136" s="13"/>
      <c r="L1136" s="13"/>
      <c r="M1136" s="13"/>
      <c r="N1136" s="13"/>
      <c r="O1136" s="13"/>
      <c r="P1136" s="13"/>
      <c r="Q1136" s="13"/>
      <c r="R1136" s="13"/>
      <c r="S1136" s="13"/>
      <c r="T1136" s="13"/>
      <c r="U1136" s="13"/>
      <c r="V1136" s="13"/>
      <c r="W1136" s="13"/>
      <c r="X1136" s="13"/>
      <c r="Y1136" s="13"/>
    </row>
    <row r="1137" spans="1:25" ht="12.75" customHeight="1" x14ac:dyDescent="0.2">
      <c r="A1137" s="13" t="s">
        <v>1310</v>
      </c>
      <c r="B1137" s="6" t="s">
        <v>172</v>
      </c>
      <c r="C1137" s="7">
        <v>143358306</v>
      </c>
      <c r="D1137" s="12">
        <v>5540246185562</v>
      </c>
      <c r="E1137" s="12" t="str">
        <f>VLOOKUP(D1137,'Catégorie des articles'!$A$2:$E$163,4,FALSE)</f>
        <v>CREMERIE</v>
      </c>
      <c r="F1137" s="22">
        <v>44829</v>
      </c>
      <c r="G1137" s="8">
        <v>168</v>
      </c>
      <c r="H1137" s="13"/>
      <c r="I1137" s="13"/>
      <c r="J1137" s="13"/>
      <c r="K1137" s="13"/>
      <c r="L1137" s="13"/>
      <c r="M1137" s="13"/>
      <c r="N1137" s="13"/>
      <c r="O1137" s="13"/>
      <c r="P1137" s="13"/>
      <c r="Q1137" s="13"/>
      <c r="R1137" s="13"/>
      <c r="S1137" s="13"/>
      <c r="T1137" s="13"/>
      <c r="U1137" s="13"/>
      <c r="V1137" s="13"/>
      <c r="W1137" s="13"/>
      <c r="X1137" s="13"/>
      <c r="Y1137" s="13"/>
    </row>
    <row r="1138" spans="1:25" ht="12.75" customHeight="1" x14ac:dyDescent="0.2">
      <c r="A1138" s="13" t="s">
        <v>1311</v>
      </c>
      <c r="B1138" s="6" t="s">
        <v>172</v>
      </c>
      <c r="C1138" s="9">
        <v>143358306</v>
      </c>
      <c r="D1138" s="14">
        <v>5540246186325</v>
      </c>
      <c r="E1138" s="12" t="str">
        <f>VLOOKUP(D1138,'Catégorie des articles'!$A$2:$E$163,4,FALSE)</f>
        <v>CREMERIE</v>
      </c>
      <c r="F1138" s="23">
        <v>44829</v>
      </c>
      <c r="G1138" s="10">
        <v>279</v>
      </c>
      <c r="H1138" s="13"/>
      <c r="I1138" s="13"/>
      <c r="J1138" s="13"/>
      <c r="K1138" s="13"/>
      <c r="L1138" s="13"/>
      <c r="M1138" s="13"/>
      <c r="N1138" s="13"/>
      <c r="O1138" s="13"/>
      <c r="P1138" s="13"/>
      <c r="Q1138" s="13"/>
      <c r="R1138" s="13"/>
      <c r="S1138" s="13"/>
      <c r="T1138" s="13"/>
      <c r="U1138" s="13"/>
      <c r="V1138" s="13"/>
      <c r="W1138" s="13"/>
      <c r="X1138" s="13"/>
      <c r="Y1138" s="13"/>
    </row>
    <row r="1139" spans="1:25" ht="12.75" customHeight="1" x14ac:dyDescent="0.2">
      <c r="A1139" s="13" t="s">
        <v>2308</v>
      </c>
      <c r="B1139" s="6" t="s">
        <v>173</v>
      </c>
      <c r="C1139" s="7">
        <v>143358315</v>
      </c>
      <c r="D1139" s="12">
        <v>5540246194478</v>
      </c>
      <c r="E1139" s="12" t="str">
        <f>VLOOKUP(D1139,'Catégorie des articles'!$A$2:$E$163,4,FALSE)</f>
        <v>EMBALLAGES</v>
      </c>
      <c r="F1139" s="22">
        <v>44865</v>
      </c>
      <c r="G1139" s="8">
        <v>98</v>
      </c>
      <c r="H1139" s="13"/>
      <c r="I1139" s="13"/>
      <c r="J1139" s="13"/>
      <c r="K1139" s="13"/>
      <c r="L1139" s="13"/>
      <c r="M1139" s="13"/>
      <c r="N1139" s="13"/>
      <c r="O1139" s="13"/>
      <c r="P1139" s="13"/>
      <c r="Q1139" s="13"/>
      <c r="R1139" s="13"/>
      <c r="S1139" s="13"/>
      <c r="T1139" s="13"/>
      <c r="U1139" s="13"/>
      <c r="V1139" s="13"/>
      <c r="W1139" s="13"/>
      <c r="X1139" s="13"/>
      <c r="Y1139" s="13"/>
    </row>
    <row r="1140" spans="1:25" ht="12.75" customHeight="1" x14ac:dyDescent="0.2">
      <c r="A1140" s="13" t="s">
        <v>1312</v>
      </c>
      <c r="B1140" s="6" t="s">
        <v>172</v>
      </c>
      <c r="C1140" s="9">
        <v>143368339</v>
      </c>
      <c r="D1140" s="14">
        <v>5540246176294</v>
      </c>
      <c r="E1140" s="12" t="str">
        <f>VLOOKUP(D1140,'Catégorie des articles'!$A$2:$E$163,4,FALSE)</f>
        <v>CREMERIE</v>
      </c>
      <c r="F1140" s="23">
        <v>44828</v>
      </c>
      <c r="G1140" s="10">
        <v>706</v>
      </c>
      <c r="H1140" s="13"/>
      <c r="I1140" s="13"/>
      <c r="J1140" s="13"/>
      <c r="K1140" s="13"/>
      <c r="L1140" s="13"/>
      <c r="M1140" s="13"/>
      <c r="N1140" s="13"/>
      <c r="O1140" s="13"/>
      <c r="P1140" s="13"/>
      <c r="Q1140" s="13"/>
      <c r="R1140" s="13"/>
      <c r="S1140" s="13"/>
      <c r="T1140" s="13"/>
      <c r="U1140" s="13"/>
      <c r="V1140" s="13"/>
      <c r="W1140" s="13"/>
      <c r="X1140" s="13"/>
      <c r="Y1140" s="13"/>
    </row>
    <row r="1141" spans="1:25" ht="12.75" customHeight="1" x14ac:dyDescent="0.2">
      <c r="A1141" s="13" t="s">
        <v>1313</v>
      </c>
      <c r="B1141" s="6" t="s">
        <v>172</v>
      </c>
      <c r="C1141" s="9">
        <v>143368339</v>
      </c>
      <c r="D1141" s="14">
        <v>5540246188200</v>
      </c>
      <c r="E1141" s="12" t="str">
        <f>VLOOKUP(D1141,'Catégorie des articles'!$A$2:$E$163,4,FALSE)</f>
        <v>CREMERIE</v>
      </c>
      <c r="F1141" s="23">
        <v>44828</v>
      </c>
      <c r="G1141" s="10">
        <v>743</v>
      </c>
      <c r="H1141" s="13"/>
      <c r="I1141" s="13"/>
      <c r="J1141" s="13"/>
      <c r="K1141" s="13"/>
      <c r="L1141" s="13"/>
      <c r="M1141" s="13"/>
      <c r="N1141" s="13"/>
      <c r="O1141" s="13"/>
      <c r="P1141" s="13"/>
      <c r="Q1141" s="13"/>
      <c r="R1141" s="13"/>
      <c r="S1141" s="13"/>
      <c r="T1141" s="13"/>
      <c r="U1141" s="13"/>
      <c r="V1141" s="13"/>
      <c r="W1141" s="13"/>
      <c r="X1141" s="13"/>
      <c r="Y1141" s="13"/>
    </row>
    <row r="1142" spans="1:25" ht="12.75" customHeight="1" x14ac:dyDescent="0.2">
      <c r="A1142" s="13" t="s">
        <v>1314</v>
      </c>
      <c r="B1142" s="6" t="s">
        <v>172</v>
      </c>
      <c r="C1142" s="7">
        <v>143368342</v>
      </c>
      <c r="D1142" s="12">
        <v>5540246172978</v>
      </c>
      <c r="E1142" s="12" t="str">
        <f>VLOOKUP(D1142,'Catégorie des articles'!$A$2:$E$163,4,FALSE)</f>
        <v>CREMERIE</v>
      </c>
      <c r="F1142" s="22">
        <v>44828</v>
      </c>
      <c r="G1142" s="8">
        <v>836</v>
      </c>
      <c r="H1142" s="13"/>
      <c r="I1142" s="13"/>
      <c r="J1142" s="13"/>
      <c r="K1142" s="13"/>
      <c r="L1142" s="13"/>
      <c r="M1142" s="13"/>
      <c r="N1142" s="13"/>
      <c r="O1142" s="13"/>
      <c r="P1142" s="13"/>
      <c r="Q1142" s="13"/>
      <c r="R1142" s="13"/>
      <c r="S1142" s="13"/>
      <c r="T1142" s="13"/>
      <c r="U1142" s="13"/>
      <c r="V1142" s="13"/>
      <c r="W1142" s="13"/>
      <c r="X1142" s="13"/>
      <c r="Y1142" s="13"/>
    </row>
    <row r="1143" spans="1:25" ht="12.75" customHeight="1" x14ac:dyDescent="0.2">
      <c r="A1143" s="13" t="s">
        <v>2309</v>
      </c>
      <c r="B1143" s="6" t="s">
        <v>173</v>
      </c>
      <c r="C1143" s="9">
        <v>143368355</v>
      </c>
      <c r="D1143" s="14">
        <v>5540246182684</v>
      </c>
      <c r="E1143" s="12" t="str">
        <f>VLOOKUP(D1143,'Catégorie des articles'!$A$2:$E$163,4,FALSE)</f>
        <v>BOULANGERIE</v>
      </c>
      <c r="F1143" s="23">
        <v>44840</v>
      </c>
      <c r="G1143" s="10">
        <v>140</v>
      </c>
      <c r="H1143" s="13"/>
      <c r="I1143" s="13"/>
      <c r="J1143" s="13"/>
      <c r="K1143" s="13"/>
      <c r="L1143" s="13"/>
      <c r="M1143" s="13"/>
      <c r="N1143" s="13"/>
      <c r="O1143" s="13"/>
      <c r="P1143" s="13"/>
      <c r="Q1143" s="13"/>
      <c r="R1143" s="13"/>
      <c r="S1143" s="13"/>
      <c r="T1143" s="13"/>
      <c r="U1143" s="13"/>
      <c r="V1143" s="13"/>
      <c r="W1143" s="13"/>
      <c r="X1143" s="13"/>
      <c r="Y1143" s="13"/>
    </row>
    <row r="1144" spans="1:25" ht="12.75" customHeight="1" x14ac:dyDescent="0.2">
      <c r="A1144" s="13" t="s">
        <v>2310</v>
      </c>
      <c r="B1144" s="6" t="s">
        <v>173</v>
      </c>
      <c r="C1144" s="9">
        <v>143368355</v>
      </c>
      <c r="D1144" s="14">
        <v>5540246194467</v>
      </c>
      <c r="E1144" s="12" t="str">
        <f>VLOOKUP(D1144,'Catégorie des articles'!$A$2:$E$163,4,FALSE)</f>
        <v>BOULANGERIE</v>
      </c>
      <c r="F1144" s="23">
        <v>44840</v>
      </c>
      <c r="G1144" s="10">
        <v>21382</v>
      </c>
      <c r="H1144" s="13"/>
      <c r="I1144" s="13"/>
      <c r="J1144" s="13"/>
      <c r="K1144" s="13"/>
      <c r="L1144" s="13"/>
      <c r="M1144" s="13"/>
      <c r="N1144" s="13"/>
      <c r="O1144" s="13"/>
      <c r="P1144" s="13"/>
      <c r="Q1144" s="13"/>
      <c r="R1144" s="13"/>
      <c r="S1144" s="13"/>
      <c r="T1144" s="13"/>
      <c r="U1144" s="13"/>
      <c r="V1144" s="13"/>
      <c r="W1144" s="13"/>
      <c r="X1144" s="13"/>
      <c r="Y1144" s="13"/>
    </row>
    <row r="1145" spans="1:25" ht="12.75" customHeight="1" x14ac:dyDescent="0.2">
      <c r="A1145" s="13" t="s">
        <v>2311</v>
      </c>
      <c r="B1145" s="6" t="s">
        <v>173</v>
      </c>
      <c r="C1145" s="7">
        <v>143368361</v>
      </c>
      <c r="D1145" s="12">
        <v>5540246194632</v>
      </c>
      <c r="E1145" s="12" t="str">
        <f>VLOOKUP(D1145,'Catégorie des articles'!$A$2:$E$163,4,FALSE)</f>
        <v>BOULANGERIE</v>
      </c>
      <c r="F1145" s="22">
        <v>44837</v>
      </c>
      <c r="G1145" s="8">
        <v>1170</v>
      </c>
      <c r="H1145" s="13"/>
      <c r="I1145" s="13"/>
      <c r="J1145" s="13"/>
      <c r="K1145" s="13"/>
      <c r="L1145" s="13"/>
      <c r="M1145" s="13"/>
      <c r="N1145" s="13"/>
      <c r="O1145" s="13"/>
      <c r="P1145" s="13"/>
      <c r="Q1145" s="13"/>
      <c r="R1145" s="13"/>
      <c r="S1145" s="13"/>
      <c r="T1145" s="13"/>
      <c r="U1145" s="13"/>
      <c r="V1145" s="13"/>
      <c r="W1145" s="13"/>
      <c r="X1145" s="13"/>
      <c r="Y1145" s="13"/>
    </row>
    <row r="1146" spans="1:25" ht="12.75" customHeight="1" x14ac:dyDescent="0.2">
      <c r="A1146" s="13" t="s">
        <v>2312</v>
      </c>
      <c r="B1146" s="6" t="s">
        <v>173</v>
      </c>
      <c r="C1146" s="9">
        <v>143368362</v>
      </c>
      <c r="D1146" s="14">
        <v>5540246183130</v>
      </c>
      <c r="E1146" s="12" t="str">
        <f>VLOOKUP(D1146,'Catégorie des articles'!$A$2:$E$163,4,FALSE)</f>
        <v>MIX LEGUMES</v>
      </c>
      <c r="F1146" s="23">
        <v>44836</v>
      </c>
      <c r="G1146" s="10">
        <v>1692</v>
      </c>
      <c r="H1146" s="13"/>
      <c r="I1146" s="13"/>
      <c r="J1146" s="13"/>
      <c r="K1146" s="13"/>
      <c r="L1146" s="13"/>
      <c r="M1146" s="13"/>
      <c r="N1146" s="13"/>
      <c r="O1146" s="13"/>
      <c r="P1146" s="13"/>
      <c r="Q1146" s="13"/>
      <c r="R1146" s="13"/>
      <c r="S1146" s="13"/>
      <c r="T1146" s="13"/>
      <c r="U1146" s="13"/>
      <c r="V1146" s="13"/>
      <c r="W1146" s="13"/>
      <c r="X1146" s="13"/>
      <c r="Y1146" s="13"/>
    </row>
    <row r="1147" spans="1:25" ht="12.75" customHeight="1" x14ac:dyDescent="0.2">
      <c r="A1147" s="13" t="s">
        <v>2313</v>
      </c>
      <c r="B1147" s="6" t="s">
        <v>173</v>
      </c>
      <c r="C1147" s="7">
        <v>143368362</v>
      </c>
      <c r="D1147" s="12">
        <v>5540246183455</v>
      </c>
      <c r="E1147" s="12" t="str">
        <f>VLOOKUP(D1147,'Catégorie des articles'!$A$2:$E$163,4,FALSE)</f>
        <v>MIX LEGUMES</v>
      </c>
      <c r="F1147" s="22">
        <v>44836</v>
      </c>
      <c r="G1147" s="8">
        <v>1044</v>
      </c>
      <c r="H1147" s="13"/>
      <c r="I1147" s="13"/>
      <c r="J1147" s="13"/>
      <c r="K1147" s="13"/>
      <c r="L1147" s="13"/>
      <c r="M1147" s="13"/>
      <c r="N1147" s="13"/>
      <c r="O1147" s="13"/>
      <c r="P1147" s="13"/>
      <c r="Q1147" s="13"/>
      <c r="R1147" s="13"/>
      <c r="S1147" s="13"/>
      <c r="T1147" s="13"/>
      <c r="U1147" s="13"/>
      <c r="V1147" s="13"/>
      <c r="W1147" s="13"/>
      <c r="X1147" s="13"/>
      <c r="Y1147" s="13"/>
    </row>
    <row r="1148" spans="1:25" ht="12.75" customHeight="1" x14ac:dyDescent="0.2">
      <c r="A1148" s="13" t="s">
        <v>2314</v>
      </c>
      <c r="B1148" s="6" t="s">
        <v>173</v>
      </c>
      <c r="C1148" s="9">
        <v>143368362</v>
      </c>
      <c r="D1148" s="14">
        <v>5540246183537</v>
      </c>
      <c r="E1148" s="12" t="str">
        <f>VLOOKUP(D1148,'Catégorie des articles'!$A$2:$E$163,4,FALSE)</f>
        <v>MIX LEGUMES</v>
      </c>
      <c r="F1148" s="23">
        <v>44836</v>
      </c>
      <c r="G1148" s="10">
        <v>669</v>
      </c>
      <c r="H1148" s="13"/>
      <c r="I1148" s="13"/>
      <c r="J1148" s="13"/>
      <c r="K1148" s="13"/>
      <c r="L1148" s="13"/>
      <c r="M1148" s="13"/>
      <c r="N1148" s="13"/>
      <c r="O1148" s="13"/>
      <c r="P1148" s="13"/>
      <c r="Q1148" s="13"/>
      <c r="R1148" s="13"/>
      <c r="S1148" s="13"/>
      <c r="T1148" s="13"/>
      <c r="U1148" s="13"/>
      <c r="V1148" s="13"/>
      <c r="W1148" s="13"/>
      <c r="X1148" s="13"/>
      <c r="Y1148" s="13"/>
    </row>
    <row r="1149" spans="1:25" ht="12.75" customHeight="1" x14ac:dyDescent="0.2">
      <c r="A1149" s="13" t="s">
        <v>2315</v>
      </c>
      <c r="B1149" s="6" t="s">
        <v>173</v>
      </c>
      <c r="C1149" s="7">
        <v>143368362</v>
      </c>
      <c r="D1149" s="12">
        <v>5540246183555</v>
      </c>
      <c r="E1149" s="12" t="str">
        <f>VLOOKUP(D1149,'Catégorie des articles'!$A$2:$E$163,4,FALSE)</f>
        <v>MIX LEGUMES</v>
      </c>
      <c r="F1149" s="22">
        <v>44836</v>
      </c>
      <c r="G1149" s="8">
        <v>543</v>
      </c>
      <c r="H1149" s="13"/>
      <c r="I1149" s="13"/>
      <c r="J1149" s="13"/>
      <c r="K1149" s="13"/>
      <c r="L1149" s="13"/>
      <c r="M1149" s="13"/>
      <c r="N1149" s="13"/>
      <c r="O1149" s="13"/>
      <c r="P1149" s="13"/>
      <c r="Q1149" s="13"/>
      <c r="R1149" s="13"/>
      <c r="S1149" s="13"/>
      <c r="T1149" s="13"/>
      <c r="U1149" s="13"/>
      <c r="V1149" s="13"/>
      <c r="W1149" s="13"/>
      <c r="X1149" s="13"/>
      <c r="Y1149" s="13"/>
    </row>
    <row r="1150" spans="1:25" ht="12.75" customHeight="1" x14ac:dyDescent="0.2">
      <c r="A1150" s="13" t="s">
        <v>1315</v>
      </c>
      <c r="B1150" s="6" t="s">
        <v>172</v>
      </c>
      <c r="C1150" s="7">
        <v>143368366</v>
      </c>
      <c r="D1150" s="12">
        <v>5540246171933</v>
      </c>
      <c r="E1150" s="12" t="str">
        <f>VLOOKUP(D1150,'Catégorie des articles'!$A$2:$E$163,4,FALSE)</f>
        <v>CREMERIE</v>
      </c>
      <c r="F1150" s="22">
        <v>44829</v>
      </c>
      <c r="G1150" s="8">
        <v>557</v>
      </c>
      <c r="H1150" s="13"/>
      <c r="I1150" s="13"/>
      <c r="J1150" s="13"/>
      <c r="K1150" s="13"/>
      <c r="L1150" s="13"/>
      <c r="M1150" s="13"/>
      <c r="N1150" s="13"/>
      <c r="O1150" s="13"/>
      <c r="P1150" s="13"/>
      <c r="Q1150" s="13"/>
      <c r="R1150" s="13"/>
      <c r="S1150" s="13"/>
      <c r="T1150" s="13"/>
      <c r="U1150" s="13"/>
      <c r="V1150" s="13"/>
      <c r="W1150" s="13"/>
      <c r="X1150" s="13"/>
      <c r="Y1150" s="13"/>
    </row>
    <row r="1151" spans="1:25" ht="12.75" customHeight="1" x14ac:dyDescent="0.2">
      <c r="A1151" s="13" t="s">
        <v>1316</v>
      </c>
      <c r="B1151" s="6" t="s">
        <v>172</v>
      </c>
      <c r="C1151" s="7">
        <v>143368366</v>
      </c>
      <c r="D1151" s="12">
        <v>5540246176294</v>
      </c>
      <c r="E1151" s="12" t="str">
        <f>VLOOKUP(D1151,'Catégorie des articles'!$A$2:$E$163,4,FALSE)</f>
        <v>CREMERIE</v>
      </c>
      <c r="F1151" s="22">
        <v>44829</v>
      </c>
      <c r="G1151" s="8">
        <v>743</v>
      </c>
      <c r="H1151" s="13"/>
      <c r="I1151" s="13"/>
      <c r="J1151" s="13"/>
      <c r="K1151" s="13"/>
      <c r="L1151" s="13"/>
      <c r="M1151" s="13"/>
      <c r="N1151" s="13"/>
      <c r="O1151" s="13"/>
      <c r="P1151" s="13"/>
      <c r="Q1151" s="13"/>
      <c r="R1151" s="13"/>
      <c r="S1151" s="13"/>
      <c r="T1151" s="13"/>
      <c r="U1151" s="13"/>
      <c r="V1151" s="13"/>
      <c r="W1151" s="13"/>
      <c r="X1151" s="13"/>
      <c r="Y1151" s="13"/>
    </row>
    <row r="1152" spans="1:25" ht="12.75" customHeight="1" x14ac:dyDescent="0.2">
      <c r="A1152" s="13" t="s">
        <v>1317</v>
      </c>
      <c r="B1152" s="6" t="s">
        <v>172</v>
      </c>
      <c r="C1152" s="9">
        <v>143368366</v>
      </c>
      <c r="D1152" s="14">
        <v>5540246176295</v>
      </c>
      <c r="E1152" s="12" t="str">
        <f>VLOOKUP(D1152,'Catégorie des articles'!$A$2:$E$163,4,FALSE)</f>
        <v>CREMERIE</v>
      </c>
      <c r="F1152" s="23">
        <v>44829</v>
      </c>
      <c r="G1152" s="10">
        <v>4455</v>
      </c>
      <c r="H1152" s="13"/>
      <c r="I1152" s="13"/>
      <c r="J1152" s="13"/>
      <c r="K1152" s="13"/>
      <c r="L1152" s="13"/>
      <c r="M1152" s="13"/>
      <c r="N1152" s="13"/>
      <c r="O1152" s="13"/>
      <c r="P1152" s="13"/>
      <c r="Q1152" s="13"/>
      <c r="R1152" s="13"/>
      <c r="S1152" s="13"/>
      <c r="T1152" s="13"/>
      <c r="U1152" s="13"/>
      <c r="V1152" s="13"/>
      <c r="W1152" s="13"/>
      <c r="X1152" s="13"/>
      <c r="Y1152" s="13"/>
    </row>
    <row r="1153" spans="1:25" ht="12.75" customHeight="1" x14ac:dyDescent="0.2">
      <c r="A1153" s="13" t="s">
        <v>1318</v>
      </c>
      <c r="B1153" s="6" t="s">
        <v>172</v>
      </c>
      <c r="C1153" s="7">
        <v>143368366</v>
      </c>
      <c r="D1153" s="12">
        <v>5540246187987</v>
      </c>
      <c r="E1153" s="12" t="str">
        <f>VLOOKUP(D1153,'Catégorie des articles'!$A$2:$E$163,4,FALSE)</f>
        <v>CREMERIE</v>
      </c>
      <c r="F1153" s="22">
        <v>44829</v>
      </c>
      <c r="G1153" s="8">
        <v>6682</v>
      </c>
      <c r="H1153" s="13"/>
      <c r="I1153" s="13"/>
      <c r="J1153" s="13"/>
      <c r="K1153" s="13"/>
      <c r="L1153" s="13"/>
      <c r="M1153" s="13"/>
      <c r="N1153" s="13"/>
      <c r="O1153" s="13"/>
      <c r="P1153" s="13"/>
      <c r="Q1153" s="13"/>
      <c r="R1153" s="13"/>
      <c r="S1153" s="13"/>
      <c r="T1153" s="13"/>
      <c r="U1153" s="13"/>
      <c r="V1153" s="13"/>
      <c r="W1153" s="13"/>
      <c r="X1153" s="13"/>
      <c r="Y1153" s="13"/>
    </row>
    <row r="1154" spans="1:25" ht="12.75" customHeight="1" x14ac:dyDescent="0.2">
      <c r="A1154" s="13" t="s">
        <v>1319</v>
      </c>
      <c r="B1154" s="6" t="s">
        <v>172</v>
      </c>
      <c r="C1154" s="9">
        <v>143368366</v>
      </c>
      <c r="D1154" s="14">
        <v>5540246188200</v>
      </c>
      <c r="E1154" s="12" t="str">
        <f>VLOOKUP(D1154,'Catégorie des articles'!$A$2:$E$163,4,FALSE)</f>
        <v>CREMERIE</v>
      </c>
      <c r="F1154" s="23">
        <v>44829</v>
      </c>
      <c r="G1154" s="10">
        <v>743</v>
      </c>
      <c r="H1154" s="13"/>
      <c r="I1154" s="13"/>
      <c r="J1154" s="13"/>
      <c r="K1154" s="13"/>
      <c r="L1154" s="13"/>
      <c r="M1154" s="13"/>
      <c r="N1154" s="13"/>
      <c r="O1154" s="13"/>
      <c r="P1154" s="13"/>
      <c r="Q1154" s="13"/>
      <c r="R1154" s="13"/>
      <c r="S1154" s="13"/>
      <c r="T1154" s="13"/>
      <c r="U1154" s="13"/>
      <c r="V1154" s="13"/>
      <c r="W1154" s="13"/>
      <c r="X1154" s="13"/>
      <c r="Y1154" s="13"/>
    </row>
    <row r="1155" spans="1:25" ht="12.75" customHeight="1" x14ac:dyDescent="0.2">
      <c r="A1155" s="13" t="s">
        <v>1320</v>
      </c>
      <c r="B1155" s="6" t="s">
        <v>172</v>
      </c>
      <c r="C1155" s="9">
        <v>143368370</v>
      </c>
      <c r="D1155" s="14">
        <v>5540246176699</v>
      </c>
      <c r="E1155" s="12" t="str">
        <f>VLOOKUP(D1155,'Catégorie des articles'!$A$2:$E$163,4,FALSE)</f>
        <v>CREMERIE</v>
      </c>
      <c r="F1155" s="23">
        <v>44829</v>
      </c>
      <c r="G1155" s="10">
        <v>4176</v>
      </c>
      <c r="H1155" s="13"/>
      <c r="I1155" s="13"/>
      <c r="J1155" s="13"/>
      <c r="K1155" s="13"/>
      <c r="L1155" s="13"/>
      <c r="M1155" s="13"/>
      <c r="N1155" s="13"/>
      <c r="O1155" s="13"/>
      <c r="P1155" s="13"/>
      <c r="Q1155" s="13"/>
      <c r="R1155" s="13"/>
      <c r="S1155" s="13"/>
      <c r="T1155" s="13"/>
      <c r="U1155" s="13"/>
      <c r="V1155" s="13"/>
      <c r="W1155" s="13"/>
      <c r="X1155" s="13"/>
      <c r="Y1155" s="13"/>
    </row>
    <row r="1156" spans="1:25" ht="12.75" customHeight="1" x14ac:dyDescent="0.2">
      <c r="A1156" s="13" t="s">
        <v>1321</v>
      </c>
      <c r="B1156" s="6" t="s">
        <v>172</v>
      </c>
      <c r="C1156" s="9">
        <v>143368373</v>
      </c>
      <c r="D1156" s="14">
        <v>5540246171933</v>
      </c>
      <c r="E1156" s="12" t="str">
        <f>VLOOKUP(D1156,'Catégorie des articles'!$A$2:$E$163,4,FALSE)</f>
        <v>CREMERIE</v>
      </c>
      <c r="F1156" s="23">
        <v>44829</v>
      </c>
      <c r="G1156" s="10">
        <v>2228</v>
      </c>
      <c r="H1156" s="13"/>
      <c r="I1156" s="13"/>
      <c r="J1156" s="13"/>
      <c r="K1156" s="13"/>
      <c r="L1156" s="13"/>
      <c r="M1156" s="13"/>
      <c r="N1156" s="13"/>
      <c r="O1156" s="13"/>
      <c r="P1156" s="13"/>
      <c r="Q1156" s="13"/>
      <c r="R1156" s="13"/>
      <c r="S1156" s="13"/>
      <c r="T1156" s="13"/>
      <c r="U1156" s="13"/>
      <c r="V1156" s="13"/>
      <c r="W1156" s="13"/>
      <c r="X1156" s="13"/>
      <c r="Y1156" s="13"/>
    </row>
    <row r="1157" spans="1:25" ht="12.75" customHeight="1" x14ac:dyDescent="0.2">
      <c r="A1157" s="13" t="s">
        <v>2316</v>
      </c>
      <c r="B1157" s="6" t="s">
        <v>174</v>
      </c>
      <c r="C1157" s="7">
        <v>143368381</v>
      </c>
      <c r="D1157" s="12">
        <v>5540246191736</v>
      </c>
      <c r="E1157" s="12" t="str">
        <f>VLOOKUP(D1157,'Catégorie des articles'!$A$2:$E$163,4,FALSE)</f>
        <v>CREMERIE</v>
      </c>
      <c r="F1157" s="22">
        <v>44869</v>
      </c>
      <c r="G1157" s="8">
        <v>650</v>
      </c>
      <c r="H1157" s="13"/>
      <c r="I1157" s="13"/>
      <c r="J1157" s="13"/>
      <c r="K1157" s="13"/>
      <c r="L1157" s="13"/>
      <c r="M1157" s="13"/>
      <c r="N1157" s="13"/>
      <c r="O1157" s="13"/>
      <c r="P1157" s="13"/>
      <c r="Q1157" s="13"/>
      <c r="R1157" s="13"/>
      <c r="S1157" s="13"/>
      <c r="T1157" s="13"/>
      <c r="U1157" s="13"/>
      <c r="V1157" s="13"/>
      <c r="W1157" s="13"/>
      <c r="X1157" s="13"/>
      <c r="Y1157" s="13"/>
    </row>
    <row r="1158" spans="1:25" ht="12.75" customHeight="1" x14ac:dyDescent="0.2">
      <c r="A1158" s="13" t="s">
        <v>2317</v>
      </c>
      <c r="B1158" s="6" t="s">
        <v>173</v>
      </c>
      <c r="C1158" s="9">
        <v>143368382</v>
      </c>
      <c r="D1158" s="14">
        <v>5540246183558</v>
      </c>
      <c r="E1158" s="12" t="str">
        <f>VLOOKUP(D1158,'Catégorie des articles'!$A$2:$E$163,4,FALSE)</f>
        <v>MIX LEGUMES</v>
      </c>
      <c r="F1158" s="23">
        <v>44841</v>
      </c>
      <c r="G1158" s="10">
        <v>5197</v>
      </c>
      <c r="H1158" s="13"/>
      <c r="I1158" s="13"/>
      <c r="J1158" s="13"/>
      <c r="K1158" s="13"/>
      <c r="L1158" s="13"/>
      <c r="M1158" s="13"/>
      <c r="N1158" s="13"/>
      <c r="O1158" s="13"/>
      <c r="P1158" s="13"/>
      <c r="Q1158" s="13"/>
      <c r="R1158" s="13"/>
      <c r="S1158" s="13"/>
      <c r="T1158" s="13"/>
      <c r="U1158" s="13"/>
      <c r="V1158" s="13"/>
      <c r="W1158" s="13"/>
      <c r="X1158" s="13"/>
      <c r="Y1158" s="13"/>
    </row>
    <row r="1159" spans="1:25" ht="12.75" customHeight="1" x14ac:dyDescent="0.2">
      <c r="A1159" s="13" t="s">
        <v>2318</v>
      </c>
      <c r="B1159" s="6" t="s">
        <v>173</v>
      </c>
      <c r="C1159" s="7">
        <v>143368382</v>
      </c>
      <c r="D1159" s="12">
        <v>5540246183560</v>
      </c>
      <c r="E1159" s="12" t="str">
        <f>VLOOKUP(D1159,'Catégorie des articles'!$A$2:$E$163,4,FALSE)</f>
        <v>MIX LEGUMES</v>
      </c>
      <c r="F1159" s="22">
        <v>44841</v>
      </c>
      <c r="G1159" s="8">
        <v>223</v>
      </c>
      <c r="H1159" s="13"/>
      <c r="I1159" s="13"/>
      <c r="J1159" s="13"/>
      <c r="K1159" s="13"/>
      <c r="L1159" s="13"/>
      <c r="M1159" s="13"/>
      <c r="N1159" s="13"/>
      <c r="O1159" s="13"/>
      <c r="P1159" s="13"/>
      <c r="Q1159" s="13"/>
      <c r="R1159" s="13"/>
      <c r="S1159" s="13"/>
      <c r="T1159" s="13"/>
      <c r="U1159" s="13"/>
      <c r="V1159" s="13"/>
      <c r="W1159" s="13"/>
      <c r="X1159" s="13"/>
      <c r="Y1159" s="13"/>
    </row>
    <row r="1160" spans="1:25" ht="12.75" customHeight="1" x14ac:dyDescent="0.2">
      <c r="A1160" s="13" t="s">
        <v>2319</v>
      </c>
      <c r="B1160" s="6" t="s">
        <v>173</v>
      </c>
      <c r="C1160" s="9">
        <v>143368382</v>
      </c>
      <c r="D1160" s="14">
        <v>5540246192209</v>
      </c>
      <c r="E1160" s="12" t="str">
        <f>VLOOKUP(D1160,'Catégorie des articles'!$A$2:$E$163,4,FALSE)</f>
        <v>MIX LEGUMES</v>
      </c>
      <c r="F1160" s="23">
        <v>44841</v>
      </c>
      <c r="G1160" s="10">
        <v>2228</v>
      </c>
      <c r="H1160" s="13"/>
      <c r="I1160" s="13"/>
      <c r="J1160" s="13"/>
      <c r="K1160" s="13"/>
      <c r="L1160" s="13"/>
      <c r="M1160" s="13"/>
      <c r="N1160" s="13"/>
      <c r="O1160" s="13"/>
      <c r="P1160" s="13"/>
      <c r="Q1160" s="13"/>
      <c r="R1160" s="13"/>
      <c r="S1160" s="13"/>
      <c r="T1160" s="13"/>
      <c r="U1160" s="13"/>
      <c r="V1160" s="13"/>
      <c r="W1160" s="13"/>
      <c r="X1160" s="13"/>
      <c r="Y1160" s="13"/>
    </row>
    <row r="1161" spans="1:25" ht="12.75" customHeight="1" x14ac:dyDescent="0.2">
      <c r="A1161" s="13" t="s">
        <v>2320</v>
      </c>
      <c r="B1161" s="6" t="s">
        <v>173</v>
      </c>
      <c r="C1161" s="7">
        <v>143368382</v>
      </c>
      <c r="D1161" s="12">
        <v>5540246192462</v>
      </c>
      <c r="E1161" s="12" t="str">
        <f>VLOOKUP(D1161,'Catégorie des articles'!$A$2:$E$163,4,FALSE)</f>
        <v>MIX LEGUMES</v>
      </c>
      <c r="F1161" s="22">
        <v>44841</v>
      </c>
      <c r="G1161" s="8">
        <v>928</v>
      </c>
      <c r="H1161" s="13"/>
      <c r="I1161" s="13"/>
      <c r="J1161" s="13"/>
      <c r="K1161" s="13"/>
      <c r="L1161" s="13"/>
      <c r="M1161" s="13"/>
      <c r="N1161" s="13"/>
      <c r="O1161" s="13"/>
      <c r="P1161" s="13"/>
      <c r="Q1161" s="13"/>
      <c r="R1161" s="13"/>
      <c r="S1161" s="13"/>
      <c r="T1161" s="13"/>
      <c r="U1161" s="13"/>
      <c r="V1161" s="13"/>
      <c r="W1161" s="13"/>
      <c r="X1161" s="13"/>
      <c r="Y1161" s="13"/>
    </row>
    <row r="1162" spans="1:25" ht="12.75" customHeight="1" x14ac:dyDescent="0.2">
      <c r="A1162" s="13" t="s">
        <v>2321</v>
      </c>
      <c r="B1162" s="6" t="s">
        <v>173</v>
      </c>
      <c r="C1162" s="9">
        <v>143368382</v>
      </c>
      <c r="D1162" s="14">
        <v>5540246192831</v>
      </c>
      <c r="E1162" s="12" t="str">
        <f>VLOOKUP(D1162,'Catégorie des articles'!$A$2:$E$163,4,FALSE)</f>
        <v>MIX LEGUMES</v>
      </c>
      <c r="F1162" s="23">
        <v>44841</v>
      </c>
      <c r="G1162" s="10">
        <v>1300</v>
      </c>
      <c r="H1162" s="13"/>
      <c r="I1162" s="13"/>
      <c r="J1162" s="13"/>
      <c r="K1162" s="13"/>
      <c r="L1162" s="13"/>
      <c r="M1162" s="13"/>
      <c r="N1162" s="13"/>
      <c r="O1162" s="13"/>
      <c r="P1162" s="13"/>
      <c r="Q1162" s="13"/>
      <c r="R1162" s="13"/>
      <c r="S1162" s="13"/>
      <c r="T1162" s="13"/>
      <c r="U1162" s="13"/>
      <c r="V1162" s="13"/>
      <c r="W1162" s="13"/>
      <c r="X1162" s="13"/>
      <c r="Y1162" s="13"/>
    </row>
    <row r="1163" spans="1:25" ht="12.75" customHeight="1" x14ac:dyDescent="0.2">
      <c r="A1163" s="13" t="s">
        <v>2322</v>
      </c>
      <c r="B1163" s="6" t="s">
        <v>173</v>
      </c>
      <c r="C1163" s="7">
        <v>143368383</v>
      </c>
      <c r="D1163" s="12">
        <v>5540246181061</v>
      </c>
      <c r="E1163" s="12" t="str">
        <f>VLOOKUP(D1163,'Catégorie des articles'!$A$2:$E$163,4,FALSE)</f>
        <v>VOLAILLE</v>
      </c>
      <c r="F1163" s="22">
        <v>44836</v>
      </c>
      <c r="G1163" s="8">
        <v>2205</v>
      </c>
      <c r="H1163" s="13"/>
      <c r="I1163" s="13"/>
      <c r="J1163" s="13"/>
      <c r="K1163" s="13"/>
      <c r="L1163" s="13"/>
      <c r="M1163" s="13"/>
      <c r="N1163" s="13"/>
      <c r="O1163" s="13"/>
      <c r="P1163" s="13"/>
      <c r="Q1163" s="13"/>
      <c r="R1163" s="13"/>
      <c r="S1163" s="13"/>
      <c r="T1163" s="13"/>
      <c r="U1163" s="13"/>
      <c r="V1163" s="13"/>
      <c r="W1163" s="13"/>
      <c r="X1163" s="13"/>
      <c r="Y1163" s="13"/>
    </row>
    <row r="1164" spans="1:25" ht="12.75" customHeight="1" x14ac:dyDescent="0.2">
      <c r="A1164" s="13" t="s">
        <v>2323</v>
      </c>
      <c r="B1164" s="6" t="s">
        <v>173</v>
      </c>
      <c r="C1164" s="9">
        <v>143368383</v>
      </c>
      <c r="D1164" s="14">
        <v>5540246185278</v>
      </c>
      <c r="E1164" s="12" t="str">
        <f>VLOOKUP(D1164,'Catégorie des articles'!$A$2:$E$163,4,FALSE)</f>
        <v>VOLAILLE</v>
      </c>
      <c r="F1164" s="23">
        <v>44836</v>
      </c>
      <c r="G1164" s="10">
        <v>6098</v>
      </c>
      <c r="H1164" s="13"/>
      <c r="I1164" s="13"/>
      <c r="J1164" s="13"/>
      <c r="K1164" s="13"/>
      <c r="L1164" s="13"/>
      <c r="M1164" s="13"/>
      <c r="N1164" s="13"/>
      <c r="O1164" s="13"/>
      <c r="P1164" s="13"/>
      <c r="Q1164" s="13"/>
      <c r="R1164" s="13"/>
      <c r="S1164" s="13"/>
      <c r="T1164" s="13"/>
      <c r="U1164" s="13"/>
      <c r="V1164" s="13"/>
      <c r="W1164" s="13"/>
      <c r="X1164" s="13"/>
      <c r="Y1164" s="13"/>
    </row>
    <row r="1165" spans="1:25" ht="12.75" customHeight="1" x14ac:dyDescent="0.2">
      <c r="A1165" s="13" t="s">
        <v>1322</v>
      </c>
      <c r="B1165" s="6" t="s">
        <v>172</v>
      </c>
      <c r="C1165" s="9">
        <v>143368384</v>
      </c>
      <c r="D1165" s="14">
        <v>5540246171759</v>
      </c>
      <c r="E1165" s="12" t="str">
        <f>VLOOKUP(D1165,'Catégorie des articles'!$A$2:$E$163,4,FALSE)</f>
        <v>MIX LEGUMES</v>
      </c>
      <c r="F1165" s="23">
        <v>44833</v>
      </c>
      <c r="G1165" s="10">
        <v>3341</v>
      </c>
      <c r="H1165" s="13"/>
      <c r="I1165" s="13"/>
      <c r="J1165" s="13"/>
      <c r="K1165" s="13"/>
      <c r="L1165" s="13"/>
      <c r="M1165" s="13"/>
      <c r="N1165" s="13"/>
      <c r="O1165" s="13"/>
      <c r="P1165" s="13"/>
      <c r="Q1165" s="13"/>
      <c r="R1165" s="13"/>
      <c r="S1165" s="13"/>
      <c r="T1165" s="13"/>
      <c r="U1165" s="13"/>
      <c r="V1165" s="13"/>
      <c r="W1165" s="13"/>
      <c r="X1165" s="13"/>
      <c r="Y1165" s="13"/>
    </row>
    <row r="1166" spans="1:25" ht="12.75" customHeight="1" x14ac:dyDescent="0.2">
      <c r="A1166" s="13" t="s">
        <v>1323</v>
      </c>
      <c r="B1166" s="6" t="s">
        <v>172</v>
      </c>
      <c r="C1166" s="7">
        <v>143368384</v>
      </c>
      <c r="D1166" s="12">
        <v>5540246177133</v>
      </c>
      <c r="E1166" s="12" t="str">
        <f>VLOOKUP(D1166,'Catégorie des articles'!$A$2:$E$163,4,FALSE)</f>
        <v>MIX LEGUMES</v>
      </c>
      <c r="F1166" s="22">
        <v>44833</v>
      </c>
      <c r="G1166" s="8">
        <v>3341</v>
      </c>
      <c r="H1166" s="13"/>
      <c r="I1166" s="13"/>
      <c r="J1166" s="13"/>
      <c r="K1166" s="13"/>
      <c r="L1166" s="13"/>
      <c r="M1166" s="13"/>
      <c r="N1166" s="13"/>
      <c r="O1166" s="13"/>
      <c r="P1166" s="13"/>
      <c r="Q1166" s="13"/>
      <c r="R1166" s="13"/>
      <c r="S1166" s="13"/>
      <c r="T1166" s="13"/>
      <c r="U1166" s="13"/>
      <c r="V1166" s="13"/>
      <c r="W1166" s="13"/>
      <c r="X1166" s="13"/>
      <c r="Y1166" s="13"/>
    </row>
    <row r="1167" spans="1:25" ht="12.75" customHeight="1" x14ac:dyDescent="0.2">
      <c r="A1167" s="13" t="s">
        <v>1324</v>
      </c>
      <c r="B1167" s="6" t="s">
        <v>172</v>
      </c>
      <c r="C1167" s="9">
        <v>143368384</v>
      </c>
      <c r="D1167" s="14">
        <v>5540246192148</v>
      </c>
      <c r="E1167" s="12" t="str">
        <f>VLOOKUP(D1167,'Catégorie des articles'!$A$2:$E$163,4,FALSE)</f>
        <v>MIX LEGUMES</v>
      </c>
      <c r="F1167" s="23">
        <v>44833</v>
      </c>
      <c r="G1167" s="10">
        <v>20880</v>
      </c>
      <c r="H1167" s="13"/>
      <c r="I1167" s="13"/>
      <c r="J1167" s="13"/>
      <c r="K1167" s="13"/>
      <c r="L1167" s="13"/>
      <c r="M1167" s="13"/>
      <c r="N1167" s="13"/>
      <c r="O1167" s="13"/>
      <c r="P1167" s="13"/>
      <c r="Q1167" s="13"/>
      <c r="R1167" s="13"/>
      <c r="S1167" s="13"/>
      <c r="T1167" s="13"/>
      <c r="U1167" s="13"/>
      <c r="V1167" s="13"/>
      <c r="W1167" s="13"/>
      <c r="X1167" s="13"/>
      <c r="Y1167" s="13"/>
    </row>
    <row r="1168" spans="1:25" ht="12.75" customHeight="1" x14ac:dyDescent="0.2">
      <c r="A1168" s="13" t="s">
        <v>1325</v>
      </c>
      <c r="B1168" s="6" t="s">
        <v>172</v>
      </c>
      <c r="C1168" s="7">
        <v>143368384</v>
      </c>
      <c r="D1168" s="12">
        <v>5540246192518</v>
      </c>
      <c r="E1168" s="12" t="str">
        <f>VLOOKUP(D1168,'Catégorie des articles'!$A$2:$E$163,4,FALSE)</f>
        <v>MIX LEGUMES</v>
      </c>
      <c r="F1168" s="22">
        <v>44833</v>
      </c>
      <c r="G1168" s="8">
        <v>5847</v>
      </c>
      <c r="H1168" s="13"/>
      <c r="I1168" s="13"/>
      <c r="J1168" s="13"/>
      <c r="K1168" s="13"/>
      <c r="L1168" s="13"/>
      <c r="M1168" s="13"/>
      <c r="N1168" s="13"/>
      <c r="O1168" s="13"/>
      <c r="P1168" s="13"/>
      <c r="Q1168" s="13"/>
      <c r="R1168" s="13"/>
      <c r="S1168" s="13"/>
      <c r="T1168" s="13"/>
      <c r="U1168" s="13"/>
      <c r="V1168" s="13"/>
      <c r="W1168" s="13"/>
      <c r="X1168" s="13"/>
      <c r="Y1168" s="13"/>
    </row>
    <row r="1169" spans="1:25" ht="12.75" customHeight="1" x14ac:dyDescent="0.2">
      <c r="A1169" s="13" t="s">
        <v>2324</v>
      </c>
      <c r="B1169" s="6" t="s">
        <v>173</v>
      </c>
      <c r="C1169" s="7">
        <v>143368385</v>
      </c>
      <c r="D1169" s="12">
        <v>5540246170256</v>
      </c>
      <c r="E1169" s="12" t="str">
        <f>VLOOKUP(D1169,'Catégorie des articles'!$A$2:$E$163,4,FALSE)</f>
        <v>BOULANGERIE</v>
      </c>
      <c r="F1169" s="22">
        <v>44836</v>
      </c>
      <c r="G1169" s="8">
        <v>3174</v>
      </c>
      <c r="H1169" s="13"/>
      <c r="I1169" s="13"/>
      <c r="J1169" s="13"/>
      <c r="K1169" s="13"/>
      <c r="L1169" s="13"/>
      <c r="M1169" s="13"/>
      <c r="N1169" s="13"/>
      <c r="O1169" s="13"/>
      <c r="P1169" s="13"/>
      <c r="Q1169" s="13"/>
      <c r="R1169" s="13"/>
      <c r="S1169" s="13"/>
      <c r="T1169" s="13"/>
      <c r="U1169" s="13"/>
      <c r="V1169" s="13"/>
      <c r="W1169" s="13"/>
      <c r="X1169" s="13"/>
      <c r="Y1169" s="13"/>
    </row>
    <row r="1170" spans="1:25" ht="12.75" customHeight="1" x14ac:dyDescent="0.2">
      <c r="A1170" s="13" t="s">
        <v>2325</v>
      </c>
      <c r="B1170" s="6" t="s">
        <v>173</v>
      </c>
      <c r="C1170" s="9">
        <v>143368385</v>
      </c>
      <c r="D1170" s="14">
        <v>5540246171888</v>
      </c>
      <c r="E1170" s="12" t="str">
        <f>VLOOKUP(D1170,'Catégorie des articles'!$A$2:$E$163,4,FALSE)</f>
        <v>BOULANGERIE</v>
      </c>
      <c r="F1170" s="23">
        <v>44836</v>
      </c>
      <c r="G1170" s="10">
        <v>485</v>
      </c>
      <c r="H1170" s="13"/>
      <c r="I1170" s="13"/>
      <c r="J1170" s="13"/>
      <c r="K1170" s="13"/>
      <c r="L1170" s="13"/>
      <c r="M1170" s="13"/>
      <c r="N1170" s="13"/>
      <c r="O1170" s="13"/>
      <c r="P1170" s="13"/>
      <c r="Q1170" s="13"/>
      <c r="R1170" s="13"/>
      <c r="S1170" s="13"/>
      <c r="T1170" s="13"/>
      <c r="U1170" s="13"/>
      <c r="V1170" s="13"/>
      <c r="W1170" s="13"/>
      <c r="X1170" s="13"/>
      <c r="Y1170" s="13"/>
    </row>
    <row r="1171" spans="1:25" ht="12.75" customHeight="1" x14ac:dyDescent="0.2">
      <c r="A1171" s="13" t="s">
        <v>1326</v>
      </c>
      <c r="B1171" s="6" t="s">
        <v>172</v>
      </c>
      <c r="C1171" s="9">
        <v>143368411</v>
      </c>
      <c r="D1171" s="14">
        <v>5540246172978</v>
      </c>
      <c r="E1171" s="12" t="str">
        <f>VLOOKUP(D1171,'Catégorie des articles'!$A$2:$E$163,4,FALSE)</f>
        <v>CREMERIE</v>
      </c>
      <c r="F1171" s="23">
        <v>44830</v>
      </c>
      <c r="G1171" s="10">
        <v>2506</v>
      </c>
      <c r="H1171" s="13"/>
      <c r="I1171" s="13"/>
      <c r="J1171" s="13"/>
      <c r="K1171" s="13"/>
      <c r="L1171" s="13"/>
      <c r="M1171" s="13"/>
      <c r="N1171" s="13"/>
      <c r="O1171" s="13"/>
      <c r="P1171" s="13"/>
      <c r="Q1171" s="13"/>
      <c r="R1171" s="13"/>
      <c r="S1171" s="13"/>
      <c r="T1171" s="13"/>
      <c r="U1171" s="13"/>
      <c r="V1171" s="13"/>
      <c r="W1171" s="13"/>
      <c r="X1171" s="13"/>
      <c r="Y1171" s="13"/>
    </row>
    <row r="1172" spans="1:25" ht="12.75" customHeight="1" x14ac:dyDescent="0.2">
      <c r="A1172" s="13" t="s">
        <v>1327</v>
      </c>
      <c r="B1172" s="6" t="s">
        <v>172</v>
      </c>
      <c r="C1172" s="9">
        <v>143368411</v>
      </c>
      <c r="D1172" s="14">
        <v>5540246174174</v>
      </c>
      <c r="E1172" s="12" t="str">
        <f>VLOOKUP(D1172,'Catégorie des articles'!$A$2:$E$163,4,FALSE)</f>
        <v>CREMERIE</v>
      </c>
      <c r="F1172" s="23">
        <v>44830</v>
      </c>
      <c r="G1172" s="10">
        <v>464</v>
      </c>
      <c r="H1172" s="13"/>
      <c r="I1172" s="13"/>
      <c r="J1172" s="13"/>
      <c r="K1172" s="13"/>
      <c r="L1172" s="13"/>
      <c r="M1172" s="13"/>
      <c r="N1172" s="13"/>
      <c r="O1172" s="13"/>
      <c r="P1172" s="13"/>
      <c r="Q1172" s="13"/>
      <c r="R1172" s="13"/>
      <c r="S1172" s="13"/>
      <c r="T1172" s="13"/>
      <c r="U1172" s="13"/>
      <c r="V1172" s="13"/>
      <c r="W1172" s="13"/>
      <c r="X1172" s="13"/>
      <c r="Y1172" s="13"/>
    </row>
    <row r="1173" spans="1:25" ht="12.75" customHeight="1" x14ac:dyDescent="0.2">
      <c r="A1173" s="13" t="s">
        <v>1328</v>
      </c>
      <c r="B1173" s="6" t="s">
        <v>172</v>
      </c>
      <c r="C1173" s="7">
        <v>143368411</v>
      </c>
      <c r="D1173" s="12">
        <v>5540246188175</v>
      </c>
      <c r="E1173" s="12" t="str">
        <f>VLOOKUP(D1173,'Catégorie des articles'!$A$2:$E$163,4,FALSE)</f>
        <v>CREMERIE</v>
      </c>
      <c r="F1173" s="22">
        <v>44830</v>
      </c>
      <c r="G1173" s="8">
        <v>140</v>
      </c>
      <c r="H1173" s="13"/>
      <c r="I1173" s="13"/>
      <c r="J1173" s="13"/>
      <c r="K1173" s="13"/>
      <c r="L1173" s="13"/>
      <c r="M1173" s="13"/>
      <c r="N1173" s="13"/>
      <c r="O1173" s="13"/>
      <c r="P1173" s="13"/>
      <c r="Q1173" s="13"/>
      <c r="R1173" s="13"/>
      <c r="S1173" s="13"/>
      <c r="T1173" s="13"/>
      <c r="U1173" s="13"/>
      <c r="V1173" s="13"/>
      <c r="W1173" s="13"/>
      <c r="X1173" s="13"/>
      <c r="Y1173" s="13"/>
    </row>
    <row r="1174" spans="1:25" ht="12.75" customHeight="1" x14ac:dyDescent="0.2">
      <c r="A1174" s="13" t="s">
        <v>1329</v>
      </c>
      <c r="B1174" s="6" t="s">
        <v>172</v>
      </c>
      <c r="C1174" s="7">
        <v>143368413</v>
      </c>
      <c r="D1174" s="12">
        <v>5540246176294</v>
      </c>
      <c r="E1174" s="12" t="str">
        <f>VLOOKUP(D1174,'Catégorie des articles'!$A$2:$E$163,4,FALSE)</f>
        <v>CREMERIE</v>
      </c>
      <c r="F1174" s="22">
        <v>44830</v>
      </c>
      <c r="G1174" s="8">
        <v>743</v>
      </c>
      <c r="H1174" s="13"/>
      <c r="I1174" s="13"/>
      <c r="J1174" s="13"/>
      <c r="K1174" s="13"/>
      <c r="L1174" s="13"/>
      <c r="M1174" s="13"/>
      <c r="N1174" s="13"/>
      <c r="O1174" s="13"/>
      <c r="P1174" s="13"/>
      <c r="Q1174" s="13"/>
      <c r="R1174" s="13"/>
      <c r="S1174" s="13"/>
      <c r="T1174" s="13"/>
      <c r="U1174" s="13"/>
      <c r="V1174" s="13"/>
      <c r="W1174" s="13"/>
      <c r="X1174" s="13"/>
      <c r="Y1174" s="13"/>
    </row>
    <row r="1175" spans="1:25" ht="12.75" customHeight="1" x14ac:dyDescent="0.2">
      <c r="A1175" s="13" t="s">
        <v>1330</v>
      </c>
      <c r="B1175" s="6" t="s">
        <v>172</v>
      </c>
      <c r="C1175" s="9">
        <v>143368413</v>
      </c>
      <c r="D1175" s="14">
        <v>5540246176295</v>
      </c>
      <c r="E1175" s="12" t="str">
        <f>VLOOKUP(D1175,'Catégorie des articles'!$A$2:$E$163,4,FALSE)</f>
        <v>CREMERIE</v>
      </c>
      <c r="F1175" s="23">
        <v>44830</v>
      </c>
      <c r="G1175" s="10">
        <v>5457</v>
      </c>
      <c r="H1175" s="13"/>
      <c r="I1175" s="13"/>
      <c r="J1175" s="13"/>
      <c r="K1175" s="13"/>
      <c r="L1175" s="13"/>
      <c r="M1175" s="13"/>
      <c r="N1175" s="13"/>
      <c r="O1175" s="13"/>
      <c r="P1175" s="13"/>
      <c r="Q1175" s="13"/>
      <c r="R1175" s="13"/>
      <c r="S1175" s="13"/>
      <c r="T1175" s="13"/>
      <c r="U1175" s="13"/>
      <c r="V1175" s="13"/>
      <c r="W1175" s="13"/>
      <c r="X1175" s="13"/>
      <c r="Y1175" s="13"/>
    </row>
    <row r="1176" spans="1:25" ht="12.75" customHeight="1" x14ac:dyDescent="0.2">
      <c r="A1176" s="13" t="s">
        <v>1331</v>
      </c>
      <c r="B1176" s="6" t="s">
        <v>172</v>
      </c>
      <c r="C1176" s="9">
        <v>143368413</v>
      </c>
      <c r="D1176" s="14">
        <v>5540246187987</v>
      </c>
      <c r="E1176" s="12" t="str">
        <f>VLOOKUP(D1176,'Catégorie des articles'!$A$2:$E$163,4,FALSE)</f>
        <v>CREMERIE</v>
      </c>
      <c r="F1176" s="23">
        <v>44830</v>
      </c>
      <c r="G1176" s="10">
        <v>3341</v>
      </c>
      <c r="H1176" s="13"/>
      <c r="I1176" s="13"/>
      <c r="J1176" s="13"/>
      <c r="K1176" s="13"/>
      <c r="L1176" s="13"/>
      <c r="M1176" s="13"/>
      <c r="N1176" s="13"/>
      <c r="O1176" s="13"/>
      <c r="P1176" s="13"/>
      <c r="Q1176" s="13"/>
      <c r="R1176" s="13"/>
      <c r="S1176" s="13"/>
      <c r="T1176" s="13"/>
      <c r="U1176" s="13"/>
      <c r="V1176" s="13"/>
      <c r="W1176" s="13"/>
      <c r="X1176" s="13"/>
      <c r="Y1176" s="13"/>
    </row>
    <row r="1177" spans="1:25" ht="12.75" customHeight="1" x14ac:dyDescent="0.2">
      <c r="A1177" s="13" t="s">
        <v>1332</v>
      </c>
      <c r="B1177" s="6" t="s">
        <v>172</v>
      </c>
      <c r="C1177" s="7">
        <v>143368413</v>
      </c>
      <c r="D1177" s="12">
        <v>5540246188200</v>
      </c>
      <c r="E1177" s="12" t="str">
        <f>VLOOKUP(D1177,'Catégorie des articles'!$A$2:$E$163,4,FALSE)</f>
        <v>CREMERIE</v>
      </c>
      <c r="F1177" s="22">
        <v>44830</v>
      </c>
      <c r="G1177" s="8">
        <v>743</v>
      </c>
      <c r="H1177" s="13"/>
      <c r="I1177" s="13"/>
      <c r="J1177" s="13"/>
      <c r="K1177" s="13"/>
      <c r="L1177" s="13"/>
      <c r="M1177" s="13"/>
      <c r="N1177" s="13"/>
      <c r="O1177" s="13"/>
      <c r="P1177" s="13"/>
      <c r="Q1177" s="13"/>
      <c r="R1177" s="13"/>
      <c r="S1177" s="13"/>
      <c r="T1177" s="13"/>
      <c r="U1177" s="13"/>
      <c r="V1177" s="13"/>
      <c r="W1177" s="13"/>
      <c r="X1177" s="13"/>
      <c r="Y1177" s="13"/>
    </row>
    <row r="1178" spans="1:25" ht="12.75" customHeight="1" x14ac:dyDescent="0.2">
      <c r="A1178" s="13" t="s">
        <v>2326</v>
      </c>
      <c r="B1178" s="6" t="s">
        <v>173</v>
      </c>
      <c r="C1178" s="9">
        <v>143368426</v>
      </c>
      <c r="D1178" s="14">
        <v>5540246173906</v>
      </c>
      <c r="E1178" s="12" t="str">
        <f>VLOOKUP(D1178,'Catégorie des articles'!$A$2:$E$163,4,FALSE)</f>
        <v>VOLAILLE</v>
      </c>
      <c r="F1178" s="23">
        <v>44837</v>
      </c>
      <c r="G1178" s="10">
        <v>817</v>
      </c>
      <c r="H1178" s="13"/>
      <c r="I1178" s="13"/>
      <c r="J1178" s="13"/>
      <c r="K1178" s="13"/>
      <c r="L1178" s="13"/>
      <c r="M1178" s="13"/>
      <c r="N1178" s="13"/>
      <c r="O1178" s="13"/>
      <c r="P1178" s="13"/>
      <c r="Q1178" s="13"/>
      <c r="R1178" s="13"/>
      <c r="S1178" s="13"/>
      <c r="T1178" s="13"/>
      <c r="U1178" s="13"/>
      <c r="V1178" s="13"/>
      <c r="W1178" s="13"/>
      <c r="X1178" s="13"/>
      <c r="Y1178" s="13"/>
    </row>
    <row r="1179" spans="1:25" ht="12.75" customHeight="1" x14ac:dyDescent="0.2">
      <c r="A1179" s="13" t="s">
        <v>2327</v>
      </c>
      <c r="B1179" s="6" t="s">
        <v>173</v>
      </c>
      <c r="C1179" s="7">
        <v>143368426</v>
      </c>
      <c r="D1179" s="12">
        <v>5540246181016</v>
      </c>
      <c r="E1179" s="12" t="str">
        <f>VLOOKUP(D1179,'Catégorie des articles'!$A$2:$E$163,4,FALSE)</f>
        <v>VOLAILLE</v>
      </c>
      <c r="F1179" s="22">
        <v>44837</v>
      </c>
      <c r="G1179" s="8">
        <v>9800</v>
      </c>
      <c r="H1179" s="13"/>
      <c r="I1179" s="13"/>
      <c r="J1179" s="13"/>
      <c r="K1179" s="13"/>
      <c r="L1179" s="13"/>
      <c r="M1179" s="13"/>
      <c r="N1179" s="13"/>
      <c r="O1179" s="13"/>
      <c r="P1179" s="13"/>
      <c r="Q1179" s="13"/>
      <c r="R1179" s="13"/>
      <c r="S1179" s="13"/>
      <c r="T1179" s="13"/>
      <c r="U1179" s="13"/>
      <c r="V1179" s="13"/>
      <c r="W1179" s="13"/>
      <c r="X1179" s="13"/>
      <c r="Y1179" s="13"/>
    </row>
    <row r="1180" spans="1:25" ht="12.75" customHeight="1" x14ac:dyDescent="0.2">
      <c r="A1180" s="13" t="s">
        <v>2328</v>
      </c>
      <c r="B1180" s="6" t="s">
        <v>173</v>
      </c>
      <c r="C1180" s="9">
        <v>143368427</v>
      </c>
      <c r="D1180" s="14">
        <v>5540246192907</v>
      </c>
      <c r="E1180" s="12" t="str">
        <f>VLOOKUP(D1180,'Catégorie des articles'!$A$2:$E$163,4,FALSE)</f>
        <v>VOLAILLE</v>
      </c>
      <c r="F1180" s="23">
        <v>44858</v>
      </c>
      <c r="G1180" s="10">
        <v>4455</v>
      </c>
      <c r="H1180" s="13"/>
      <c r="I1180" s="13"/>
      <c r="J1180" s="13"/>
      <c r="K1180" s="13"/>
      <c r="L1180" s="13"/>
      <c r="M1180" s="13"/>
      <c r="N1180" s="13"/>
      <c r="O1180" s="13"/>
      <c r="P1180" s="13"/>
      <c r="Q1180" s="13"/>
      <c r="R1180" s="13"/>
      <c r="S1180" s="13"/>
      <c r="T1180" s="13"/>
      <c r="U1180" s="13"/>
      <c r="V1180" s="13"/>
      <c r="W1180" s="13"/>
      <c r="X1180" s="13"/>
      <c r="Y1180" s="13"/>
    </row>
    <row r="1181" spans="1:25" ht="12.75" customHeight="1" x14ac:dyDescent="0.2">
      <c r="A1181" s="13" t="s">
        <v>2329</v>
      </c>
      <c r="B1181" s="6" t="s">
        <v>173</v>
      </c>
      <c r="C1181" s="9">
        <v>143368430</v>
      </c>
      <c r="D1181" s="14">
        <v>5540246193316</v>
      </c>
      <c r="E1181" s="12" t="str">
        <f>VLOOKUP(D1181,'Catégorie des articles'!$A$2:$E$163,4,FALSE)</f>
        <v>BOULANGERIE</v>
      </c>
      <c r="F1181" s="23">
        <v>44857</v>
      </c>
      <c r="G1181" s="10">
        <v>335</v>
      </c>
      <c r="H1181" s="13"/>
      <c r="I1181" s="13"/>
      <c r="J1181" s="13"/>
      <c r="K1181" s="13"/>
      <c r="L1181" s="13"/>
      <c r="M1181" s="13"/>
      <c r="N1181" s="13"/>
      <c r="O1181" s="13"/>
      <c r="P1181" s="13"/>
      <c r="Q1181" s="13"/>
      <c r="R1181" s="13"/>
      <c r="S1181" s="13"/>
      <c r="T1181" s="13"/>
      <c r="U1181" s="13"/>
      <c r="V1181" s="13"/>
      <c r="W1181" s="13"/>
      <c r="X1181" s="13"/>
      <c r="Y1181" s="13"/>
    </row>
    <row r="1182" spans="1:25" ht="12.75" customHeight="1" x14ac:dyDescent="0.2">
      <c r="A1182" s="13" t="s">
        <v>2330</v>
      </c>
      <c r="B1182" s="6" t="s">
        <v>173</v>
      </c>
      <c r="C1182" s="7">
        <v>143368436</v>
      </c>
      <c r="D1182" s="12">
        <v>5540246190092</v>
      </c>
      <c r="E1182" s="12" t="str">
        <f>VLOOKUP(D1182,'Catégorie des articles'!$A$2:$E$163,4,FALSE)</f>
        <v>EMBALLAGES</v>
      </c>
      <c r="F1182" s="22">
        <v>44857</v>
      </c>
      <c r="G1182" s="8">
        <v>237</v>
      </c>
      <c r="H1182" s="13"/>
      <c r="I1182" s="13"/>
      <c r="J1182" s="13"/>
      <c r="K1182" s="13"/>
      <c r="L1182" s="13"/>
      <c r="M1182" s="13"/>
      <c r="N1182" s="13"/>
      <c r="O1182" s="13"/>
      <c r="P1182" s="13"/>
      <c r="Q1182" s="13"/>
      <c r="R1182" s="13"/>
      <c r="S1182" s="13"/>
      <c r="T1182" s="13"/>
      <c r="U1182" s="13"/>
      <c r="V1182" s="13"/>
      <c r="W1182" s="13"/>
      <c r="X1182" s="13"/>
      <c r="Y1182" s="13"/>
    </row>
    <row r="1183" spans="1:25" ht="12.75" customHeight="1" x14ac:dyDescent="0.2">
      <c r="A1183" s="13" t="s">
        <v>1333</v>
      </c>
      <c r="B1183" s="6" t="s">
        <v>172</v>
      </c>
      <c r="C1183" s="7">
        <v>143368449</v>
      </c>
      <c r="D1183" s="12">
        <v>5540246171933</v>
      </c>
      <c r="E1183" s="12" t="str">
        <f>VLOOKUP(D1183,'Catégorie des articles'!$A$2:$E$163,4,FALSE)</f>
        <v>CREMERIE</v>
      </c>
      <c r="F1183" s="22">
        <v>44833</v>
      </c>
      <c r="G1183" s="8">
        <v>1671</v>
      </c>
      <c r="H1183" s="13"/>
      <c r="I1183" s="13"/>
      <c r="J1183" s="13"/>
      <c r="K1183" s="13"/>
      <c r="L1183" s="13"/>
      <c r="M1183" s="13"/>
      <c r="N1183" s="13"/>
      <c r="O1183" s="13"/>
      <c r="P1183" s="13"/>
      <c r="Q1183" s="13"/>
      <c r="R1183" s="13"/>
      <c r="S1183" s="13"/>
      <c r="T1183" s="13"/>
      <c r="U1183" s="13"/>
      <c r="V1183" s="13"/>
      <c r="W1183" s="13"/>
      <c r="X1183" s="13"/>
      <c r="Y1183" s="13"/>
    </row>
    <row r="1184" spans="1:25" ht="12.75" customHeight="1" x14ac:dyDescent="0.2">
      <c r="A1184" s="13" t="s">
        <v>1334</v>
      </c>
      <c r="B1184" s="6" t="s">
        <v>172</v>
      </c>
      <c r="C1184" s="9">
        <v>143368449</v>
      </c>
      <c r="D1184" s="14">
        <v>5540246176294</v>
      </c>
      <c r="E1184" s="12" t="str">
        <f>VLOOKUP(D1184,'Catégorie des articles'!$A$2:$E$163,4,FALSE)</f>
        <v>CREMERIE</v>
      </c>
      <c r="F1184" s="23">
        <v>44833</v>
      </c>
      <c r="G1184" s="10">
        <v>297</v>
      </c>
      <c r="H1184" s="13"/>
      <c r="I1184" s="13"/>
      <c r="J1184" s="13"/>
      <c r="K1184" s="13"/>
      <c r="L1184" s="13"/>
      <c r="M1184" s="13"/>
      <c r="N1184" s="13"/>
      <c r="O1184" s="13"/>
      <c r="P1184" s="13"/>
      <c r="Q1184" s="13"/>
      <c r="R1184" s="13"/>
      <c r="S1184" s="13"/>
      <c r="T1184" s="13"/>
      <c r="U1184" s="13"/>
      <c r="V1184" s="13"/>
      <c r="W1184" s="13"/>
      <c r="X1184" s="13"/>
      <c r="Y1184" s="13"/>
    </row>
    <row r="1185" spans="1:25" ht="12.75" customHeight="1" x14ac:dyDescent="0.2">
      <c r="A1185" s="13" t="s">
        <v>1335</v>
      </c>
      <c r="B1185" s="6" t="s">
        <v>172</v>
      </c>
      <c r="C1185" s="7">
        <v>143368449</v>
      </c>
      <c r="D1185" s="12">
        <v>5540246176295</v>
      </c>
      <c r="E1185" s="12" t="str">
        <f>VLOOKUP(D1185,'Catégorie des articles'!$A$2:$E$163,4,FALSE)</f>
        <v>CREMERIE</v>
      </c>
      <c r="F1185" s="22">
        <v>44833</v>
      </c>
      <c r="G1185" s="8">
        <v>2228</v>
      </c>
      <c r="H1185" s="13"/>
      <c r="I1185" s="13"/>
      <c r="J1185" s="13"/>
      <c r="K1185" s="13"/>
      <c r="L1185" s="13"/>
      <c r="M1185" s="13"/>
      <c r="N1185" s="13"/>
      <c r="O1185" s="13"/>
      <c r="P1185" s="13"/>
      <c r="Q1185" s="13"/>
      <c r="R1185" s="13"/>
      <c r="S1185" s="13"/>
      <c r="T1185" s="13"/>
      <c r="U1185" s="13"/>
      <c r="V1185" s="13"/>
      <c r="W1185" s="13"/>
      <c r="X1185" s="13"/>
      <c r="Y1185" s="13"/>
    </row>
    <row r="1186" spans="1:25" ht="12.75" customHeight="1" x14ac:dyDescent="0.2">
      <c r="A1186" s="13" t="s">
        <v>1336</v>
      </c>
      <c r="B1186" s="6" t="s">
        <v>172</v>
      </c>
      <c r="C1186" s="7">
        <v>143368449</v>
      </c>
      <c r="D1186" s="12">
        <v>5540246188200</v>
      </c>
      <c r="E1186" s="12" t="str">
        <f>VLOOKUP(D1186,'Catégorie des articles'!$A$2:$E$163,4,FALSE)</f>
        <v>CREMERIE</v>
      </c>
      <c r="F1186" s="22">
        <v>44833</v>
      </c>
      <c r="G1186" s="8">
        <v>1485</v>
      </c>
      <c r="H1186" s="13"/>
      <c r="I1186" s="13"/>
      <c r="J1186" s="13"/>
      <c r="K1186" s="13"/>
      <c r="L1186" s="13"/>
      <c r="M1186" s="13"/>
      <c r="N1186" s="13"/>
      <c r="O1186" s="13"/>
      <c r="P1186" s="13"/>
      <c r="Q1186" s="13"/>
      <c r="R1186" s="13"/>
      <c r="S1186" s="13"/>
      <c r="T1186" s="13"/>
      <c r="U1186" s="13"/>
      <c r="V1186" s="13"/>
      <c r="W1186" s="13"/>
      <c r="X1186" s="13"/>
      <c r="Y1186" s="13"/>
    </row>
    <row r="1187" spans="1:25" ht="12.75" customHeight="1" x14ac:dyDescent="0.2">
      <c r="A1187" s="13" t="s">
        <v>1337</v>
      </c>
      <c r="B1187" s="6" t="s">
        <v>172</v>
      </c>
      <c r="C1187" s="7">
        <v>143368454</v>
      </c>
      <c r="D1187" s="12">
        <v>5540246172978</v>
      </c>
      <c r="E1187" s="12" t="str">
        <f>VLOOKUP(D1187,'Catégorie des articles'!$A$2:$E$163,4,FALSE)</f>
        <v>CREMERIE</v>
      </c>
      <c r="F1187" s="22">
        <v>44833</v>
      </c>
      <c r="G1187" s="8">
        <v>3341</v>
      </c>
      <c r="H1187" s="13"/>
      <c r="I1187" s="13"/>
      <c r="J1187" s="13"/>
      <c r="K1187" s="13"/>
      <c r="L1187" s="13"/>
      <c r="M1187" s="13"/>
      <c r="N1187" s="13"/>
      <c r="O1187" s="13"/>
      <c r="P1187" s="13"/>
      <c r="Q1187" s="13"/>
      <c r="R1187" s="13"/>
      <c r="S1187" s="13"/>
      <c r="T1187" s="13"/>
      <c r="U1187" s="13"/>
      <c r="V1187" s="13"/>
      <c r="W1187" s="13"/>
      <c r="X1187" s="13"/>
      <c r="Y1187" s="13"/>
    </row>
    <row r="1188" spans="1:25" ht="12.75" customHeight="1" x14ac:dyDescent="0.2">
      <c r="A1188" s="13" t="s">
        <v>1338</v>
      </c>
      <c r="B1188" s="6" t="s">
        <v>172</v>
      </c>
      <c r="C1188" s="7">
        <v>143368454</v>
      </c>
      <c r="D1188" s="12">
        <v>5540246176699</v>
      </c>
      <c r="E1188" s="12" t="str">
        <f>VLOOKUP(D1188,'Catégorie des articles'!$A$2:$E$163,4,FALSE)</f>
        <v>CREMERIE</v>
      </c>
      <c r="F1188" s="22">
        <v>44833</v>
      </c>
      <c r="G1188" s="8">
        <v>8352</v>
      </c>
      <c r="H1188" s="13"/>
      <c r="I1188" s="13"/>
      <c r="J1188" s="13"/>
      <c r="K1188" s="13"/>
      <c r="L1188" s="13"/>
      <c r="M1188" s="13"/>
      <c r="N1188" s="13"/>
      <c r="O1188" s="13"/>
      <c r="P1188" s="13"/>
      <c r="Q1188" s="13"/>
      <c r="R1188" s="13"/>
      <c r="S1188" s="13"/>
      <c r="T1188" s="13"/>
      <c r="U1188" s="13"/>
      <c r="V1188" s="13"/>
      <c r="W1188" s="13"/>
      <c r="X1188" s="13"/>
      <c r="Y1188" s="13"/>
    </row>
    <row r="1189" spans="1:25" ht="12.75" customHeight="1" x14ac:dyDescent="0.2">
      <c r="A1189" s="13" t="s">
        <v>2331</v>
      </c>
      <c r="B1189" s="6" t="s">
        <v>173</v>
      </c>
      <c r="C1189" s="7">
        <v>143368458</v>
      </c>
      <c r="D1189" s="12">
        <v>5540246173472</v>
      </c>
      <c r="E1189" s="12" t="str">
        <f>VLOOKUP(D1189,'Catégorie des articles'!$A$2:$E$163,4,FALSE)</f>
        <v>CREMERIE</v>
      </c>
      <c r="F1189" s="22">
        <v>44835</v>
      </c>
      <c r="G1189" s="8">
        <v>140</v>
      </c>
      <c r="H1189" s="13"/>
      <c r="I1189" s="13"/>
      <c r="J1189" s="13"/>
      <c r="K1189" s="13"/>
      <c r="L1189" s="13"/>
      <c r="M1189" s="13"/>
      <c r="N1189" s="13"/>
      <c r="O1189" s="13"/>
      <c r="P1189" s="13"/>
      <c r="Q1189" s="13"/>
      <c r="R1189" s="13"/>
      <c r="S1189" s="13"/>
      <c r="T1189" s="13"/>
      <c r="U1189" s="13"/>
      <c r="V1189" s="13"/>
      <c r="W1189" s="13"/>
      <c r="X1189" s="13"/>
      <c r="Y1189" s="13"/>
    </row>
    <row r="1190" spans="1:25" ht="12.75" customHeight="1" x14ac:dyDescent="0.2">
      <c r="A1190" s="13" t="s">
        <v>2332</v>
      </c>
      <c r="B1190" s="6" t="s">
        <v>173</v>
      </c>
      <c r="C1190" s="9">
        <v>143368458</v>
      </c>
      <c r="D1190" s="14">
        <v>5540246174095</v>
      </c>
      <c r="E1190" s="12" t="str">
        <f>VLOOKUP(D1190,'Catégorie des articles'!$A$2:$E$163,4,FALSE)</f>
        <v>CREMERIE</v>
      </c>
      <c r="F1190" s="23">
        <v>44835</v>
      </c>
      <c r="G1190" s="10">
        <v>70</v>
      </c>
      <c r="H1190" s="13"/>
      <c r="I1190" s="13"/>
      <c r="J1190" s="13"/>
      <c r="K1190" s="13"/>
      <c r="L1190" s="13"/>
      <c r="M1190" s="13"/>
      <c r="N1190" s="13"/>
      <c r="O1190" s="13"/>
      <c r="P1190" s="13"/>
      <c r="Q1190" s="13"/>
      <c r="R1190" s="13"/>
      <c r="S1190" s="13"/>
      <c r="T1190" s="13"/>
      <c r="U1190" s="13"/>
      <c r="V1190" s="13"/>
      <c r="W1190" s="13"/>
      <c r="X1190" s="13"/>
      <c r="Y1190" s="13"/>
    </row>
    <row r="1191" spans="1:25" ht="12.75" customHeight="1" x14ac:dyDescent="0.2">
      <c r="A1191" s="13" t="s">
        <v>2333</v>
      </c>
      <c r="B1191" s="6" t="s">
        <v>173</v>
      </c>
      <c r="C1191" s="7">
        <v>143368458</v>
      </c>
      <c r="D1191" s="12">
        <v>5540246175047</v>
      </c>
      <c r="E1191" s="12" t="str">
        <f>VLOOKUP(D1191,'Catégorie des articles'!$A$2:$E$163,4,FALSE)</f>
        <v>CREMERIE</v>
      </c>
      <c r="F1191" s="22">
        <v>44835</v>
      </c>
      <c r="G1191" s="8">
        <v>140</v>
      </c>
      <c r="H1191" s="13"/>
      <c r="I1191" s="13"/>
      <c r="J1191" s="13"/>
      <c r="K1191" s="13"/>
      <c r="L1191" s="13"/>
      <c r="M1191" s="13"/>
      <c r="N1191" s="13"/>
      <c r="O1191" s="13"/>
      <c r="P1191" s="13"/>
      <c r="Q1191" s="13"/>
      <c r="R1191" s="13"/>
      <c r="S1191" s="13"/>
      <c r="T1191" s="13"/>
      <c r="U1191" s="13"/>
      <c r="V1191" s="13"/>
      <c r="W1191" s="13"/>
      <c r="X1191" s="13"/>
      <c r="Y1191" s="13"/>
    </row>
    <row r="1192" spans="1:25" ht="12.75" customHeight="1" x14ac:dyDescent="0.2">
      <c r="A1192" s="13" t="s">
        <v>2334</v>
      </c>
      <c r="B1192" s="6" t="s">
        <v>173</v>
      </c>
      <c r="C1192" s="9">
        <v>143368458</v>
      </c>
      <c r="D1192" s="14">
        <v>5540246175049</v>
      </c>
      <c r="E1192" s="12" t="str">
        <f>VLOOKUP(D1192,'Catégorie des articles'!$A$2:$E$163,4,FALSE)</f>
        <v>CREMERIE</v>
      </c>
      <c r="F1192" s="23">
        <v>44835</v>
      </c>
      <c r="G1192" s="10">
        <v>279</v>
      </c>
      <c r="H1192" s="13"/>
      <c r="I1192" s="13"/>
      <c r="J1192" s="13"/>
      <c r="K1192" s="13"/>
      <c r="L1192" s="13"/>
      <c r="M1192" s="13"/>
      <c r="N1192" s="13"/>
      <c r="O1192" s="13"/>
      <c r="P1192" s="13"/>
      <c r="Q1192" s="13"/>
      <c r="R1192" s="13"/>
      <c r="S1192" s="13"/>
      <c r="T1192" s="13"/>
      <c r="U1192" s="13"/>
      <c r="V1192" s="13"/>
      <c r="W1192" s="13"/>
      <c r="X1192" s="13"/>
      <c r="Y1192" s="13"/>
    </row>
    <row r="1193" spans="1:25" ht="12.75" customHeight="1" x14ac:dyDescent="0.2">
      <c r="A1193" s="13" t="s">
        <v>2335</v>
      </c>
      <c r="B1193" s="6" t="s">
        <v>173</v>
      </c>
      <c r="C1193" s="7">
        <v>143368458</v>
      </c>
      <c r="D1193" s="12">
        <v>5540246175050</v>
      </c>
      <c r="E1193" s="12" t="str">
        <f>VLOOKUP(D1193,'Catégorie des articles'!$A$2:$E$163,4,FALSE)</f>
        <v>CREMERIE</v>
      </c>
      <c r="F1193" s="22">
        <v>44835</v>
      </c>
      <c r="G1193" s="8">
        <v>279</v>
      </c>
      <c r="H1193" s="13"/>
      <c r="I1193" s="13"/>
      <c r="J1193" s="13"/>
      <c r="K1193" s="13"/>
      <c r="L1193" s="13"/>
      <c r="M1193" s="13"/>
      <c r="N1193" s="13"/>
      <c r="O1193" s="13"/>
      <c r="P1193" s="13"/>
      <c r="Q1193" s="13"/>
      <c r="R1193" s="13"/>
      <c r="S1193" s="13"/>
      <c r="T1193" s="13"/>
      <c r="U1193" s="13"/>
      <c r="V1193" s="13"/>
      <c r="W1193" s="13"/>
      <c r="X1193" s="13"/>
      <c r="Y1193" s="13"/>
    </row>
    <row r="1194" spans="1:25" ht="12.75" customHeight="1" x14ac:dyDescent="0.2">
      <c r="A1194" s="13" t="s">
        <v>2336</v>
      </c>
      <c r="B1194" s="6" t="s">
        <v>173</v>
      </c>
      <c r="C1194" s="9">
        <v>143368458</v>
      </c>
      <c r="D1194" s="14">
        <v>5540246190743</v>
      </c>
      <c r="E1194" s="12" t="str">
        <f>VLOOKUP(D1194,'Catégorie des articles'!$A$2:$E$163,4,FALSE)</f>
        <v>CREMERIE</v>
      </c>
      <c r="F1194" s="23">
        <v>44835</v>
      </c>
      <c r="G1194" s="10">
        <v>140</v>
      </c>
      <c r="H1194" s="13"/>
      <c r="I1194" s="13"/>
      <c r="J1194" s="13"/>
      <c r="K1194" s="13"/>
      <c r="L1194" s="13"/>
      <c r="M1194" s="13"/>
      <c r="N1194" s="13"/>
      <c r="O1194" s="13"/>
      <c r="P1194" s="13"/>
      <c r="Q1194" s="13"/>
      <c r="R1194" s="13"/>
      <c r="S1194" s="13"/>
      <c r="T1194" s="13"/>
      <c r="U1194" s="13"/>
      <c r="V1194" s="13"/>
      <c r="W1194" s="13"/>
      <c r="X1194" s="13"/>
      <c r="Y1194" s="13"/>
    </row>
    <row r="1195" spans="1:25" ht="12.75" customHeight="1" x14ac:dyDescent="0.2">
      <c r="A1195" s="13" t="s">
        <v>2337</v>
      </c>
      <c r="B1195" s="6" t="s">
        <v>173</v>
      </c>
      <c r="C1195" s="7">
        <v>143368464</v>
      </c>
      <c r="D1195" s="12">
        <v>5540246177133</v>
      </c>
      <c r="E1195" s="12" t="str">
        <f>VLOOKUP(D1195,'Catégorie des articles'!$A$2:$E$163,4,FALSE)</f>
        <v>MIX LEGUMES</v>
      </c>
      <c r="F1195" s="22">
        <v>44835</v>
      </c>
      <c r="G1195" s="8">
        <v>5568</v>
      </c>
      <c r="H1195" s="13"/>
      <c r="I1195" s="13"/>
      <c r="J1195" s="13"/>
      <c r="K1195" s="13"/>
      <c r="L1195" s="13"/>
      <c r="M1195" s="13"/>
      <c r="N1195" s="13"/>
      <c r="O1195" s="13"/>
      <c r="P1195" s="13"/>
      <c r="Q1195" s="13"/>
      <c r="R1195" s="13"/>
      <c r="S1195" s="13"/>
      <c r="T1195" s="13"/>
      <c r="U1195" s="13"/>
      <c r="V1195" s="13"/>
      <c r="W1195" s="13"/>
      <c r="X1195" s="13"/>
      <c r="Y1195" s="13"/>
    </row>
    <row r="1196" spans="1:25" ht="12.75" customHeight="1" x14ac:dyDescent="0.2">
      <c r="A1196" s="13" t="s">
        <v>2338</v>
      </c>
      <c r="B1196" s="6" t="s">
        <v>173</v>
      </c>
      <c r="C1196" s="9">
        <v>143368464</v>
      </c>
      <c r="D1196" s="14">
        <v>5540246192148</v>
      </c>
      <c r="E1196" s="12" t="str">
        <f>VLOOKUP(D1196,'Catégorie des articles'!$A$2:$E$163,4,FALSE)</f>
        <v>MIX LEGUMES</v>
      </c>
      <c r="F1196" s="23">
        <v>44835</v>
      </c>
      <c r="G1196" s="10">
        <v>26448</v>
      </c>
      <c r="H1196" s="13"/>
      <c r="I1196" s="13"/>
      <c r="J1196" s="13"/>
      <c r="K1196" s="13"/>
      <c r="L1196" s="13"/>
      <c r="M1196" s="13"/>
      <c r="N1196" s="13"/>
      <c r="O1196" s="13"/>
      <c r="P1196" s="13"/>
      <c r="Q1196" s="13"/>
      <c r="R1196" s="13"/>
      <c r="S1196" s="13"/>
      <c r="T1196" s="13"/>
      <c r="U1196" s="13"/>
      <c r="V1196" s="13"/>
      <c r="W1196" s="13"/>
      <c r="X1196" s="13"/>
      <c r="Y1196" s="13"/>
    </row>
    <row r="1197" spans="1:25" ht="12.75" customHeight="1" x14ac:dyDescent="0.2">
      <c r="A1197" s="13" t="s">
        <v>2339</v>
      </c>
      <c r="B1197" s="6" t="s">
        <v>173</v>
      </c>
      <c r="C1197" s="7">
        <v>143368464</v>
      </c>
      <c r="D1197" s="12">
        <v>5540246192518</v>
      </c>
      <c r="E1197" s="12" t="str">
        <f>VLOOKUP(D1197,'Catégorie des articles'!$A$2:$E$163,4,FALSE)</f>
        <v>MIX LEGUMES</v>
      </c>
      <c r="F1197" s="22">
        <v>44835</v>
      </c>
      <c r="G1197" s="8">
        <v>5847</v>
      </c>
      <c r="H1197" s="13"/>
      <c r="I1197" s="13"/>
      <c r="J1197" s="13"/>
      <c r="K1197" s="13"/>
      <c r="L1197" s="13"/>
      <c r="M1197" s="13"/>
      <c r="N1197" s="13"/>
      <c r="O1197" s="13"/>
      <c r="P1197" s="13"/>
      <c r="Q1197" s="13"/>
      <c r="R1197" s="13"/>
      <c r="S1197" s="13"/>
      <c r="T1197" s="13"/>
      <c r="U1197" s="13"/>
      <c r="V1197" s="13"/>
      <c r="W1197" s="13"/>
      <c r="X1197" s="13"/>
      <c r="Y1197" s="13"/>
    </row>
    <row r="1198" spans="1:25" ht="12.75" customHeight="1" x14ac:dyDescent="0.2">
      <c r="A1198" s="13" t="s">
        <v>2340</v>
      </c>
      <c r="B1198" s="6" t="s">
        <v>173</v>
      </c>
      <c r="C1198" s="9">
        <v>143368465</v>
      </c>
      <c r="D1198" s="14">
        <v>5540246183587</v>
      </c>
      <c r="E1198" s="12" t="str">
        <f>VLOOKUP(D1198,'Catégorie des articles'!$A$2:$E$163,4,FALSE)</f>
        <v>MIX LEGUMES</v>
      </c>
      <c r="F1198" s="23">
        <v>44842</v>
      </c>
      <c r="G1198" s="10">
        <v>502</v>
      </c>
      <c r="H1198" s="13"/>
      <c r="I1198" s="13"/>
      <c r="J1198" s="13"/>
      <c r="K1198" s="13"/>
      <c r="L1198" s="13"/>
      <c r="M1198" s="13"/>
      <c r="N1198" s="13"/>
      <c r="O1198" s="13"/>
      <c r="P1198" s="13"/>
      <c r="Q1198" s="13"/>
      <c r="R1198" s="13"/>
      <c r="S1198" s="13"/>
      <c r="T1198" s="13"/>
      <c r="U1198" s="13"/>
      <c r="V1198" s="13"/>
      <c r="W1198" s="13"/>
      <c r="X1198" s="13"/>
      <c r="Y1198" s="13"/>
    </row>
    <row r="1199" spans="1:25" ht="12.75" customHeight="1" x14ac:dyDescent="0.2">
      <c r="A1199" s="13" t="s">
        <v>2341</v>
      </c>
      <c r="B1199" s="6" t="s">
        <v>173</v>
      </c>
      <c r="C1199" s="7">
        <v>143368465</v>
      </c>
      <c r="D1199" s="12">
        <v>5540246194790</v>
      </c>
      <c r="E1199" s="12" t="str">
        <f>VLOOKUP(D1199,'Catégorie des articles'!$A$2:$E$163,4,FALSE)</f>
        <v>MIX LEGUMES</v>
      </c>
      <c r="F1199" s="22">
        <v>44842</v>
      </c>
      <c r="G1199" s="8">
        <v>1316</v>
      </c>
      <c r="H1199" s="13"/>
      <c r="I1199" s="13"/>
      <c r="J1199" s="13"/>
      <c r="K1199" s="13"/>
      <c r="L1199" s="13"/>
      <c r="M1199" s="13"/>
      <c r="N1199" s="13"/>
      <c r="O1199" s="13"/>
      <c r="P1199" s="13"/>
      <c r="Q1199" s="13"/>
      <c r="R1199" s="13"/>
      <c r="S1199" s="13"/>
      <c r="T1199" s="13"/>
      <c r="U1199" s="13"/>
      <c r="V1199" s="13"/>
      <c r="W1199" s="13"/>
      <c r="X1199" s="13"/>
      <c r="Y1199" s="13"/>
    </row>
    <row r="1200" spans="1:25" ht="12.75" customHeight="1" x14ac:dyDescent="0.2">
      <c r="A1200" s="13" t="s">
        <v>2342</v>
      </c>
      <c r="B1200" s="6" t="s">
        <v>173</v>
      </c>
      <c r="C1200" s="7">
        <v>143368473</v>
      </c>
      <c r="D1200" s="12">
        <v>5540246170256</v>
      </c>
      <c r="E1200" s="12" t="str">
        <f>VLOOKUP(D1200,'Catégorie des articles'!$A$2:$E$163,4,FALSE)</f>
        <v>BOULANGERIE</v>
      </c>
      <c r="F1200" s="22">
        <v>44842</v>
      </c>
      <c r="G1200" s="8">
        <v>2822</v>
      </c>
      <c r="H1200" s="13"/>
      <c r="I1200" s="13"/>
      <c r="J1200" s="13"/>
      <c r="K1200" s="13"/>
      <c r="L1200" s="13"/>
      <c r="M1200" s="13"/>
      <c r="N1200" s="13"/>
      <c r="O1200" s="13"/>
      <c r="P1200" s="13"/>
      <c r="Q1200" s="13"/>
      <c r="R1200" s="13"/>
      <c r="S1200" s="13"/>
      <c r="T1200" s="13"/>
      <c r="U1200" s="13"/>
      <c r="V1200" s="13"/>
      <c r="W1200" s="13"/>
      <c r="X1200" s="13"/>
      <c r="Y1200" s="13"/>
    </row>
    <row r="1201" spans="1:25" ht="12.75" customHeight="1" x14ac:dyDescent="0.2">
      <c r="A1201" s="13" t="s">
        <v>2343</v>
      </c>
      <c r="B1201" s="6" t="s">
        <v>173</v>
      </c>
      <c r="C1201" s="9">
        <v>143368473</v>
      </c>
      <c r="D1201" s="14">
        <v>5540246171888</v>
      </c>
      <c r="E1201" s="12" t="str">
        <f>VLOOKUP(D1201,'Catégorie des articles'!$A$2:$E$163,4,FALSE)</f>
        <v>BOULANGERIE</v>
      </c>
      <c r="F1201" s="23">
        <v>44842</v>
      </c>
      <c r="G1201" s="10">
        <v>780</v>
      </c>
      <c r="H1201" s="13"/>
      <c r="I1201" s="13"/>
      <c r="J1201" s="13"/>
      <c r="K1201" s="13"/>
      <c r="L1201" s="13"/>
      <c r="M1201" s="13"/>
      <c r="N1201" s="13"/>
      <c r="O1201" s="13"/>
      <c r="P1201" s="13"/>
      <c r="Q1201" s="13"/>
      <c r="R1201" s="13"/>
      <c r="S1201" s="13"/>
      <c r="T1201" s="13"/>
      <c r="U1201" s="13"/>
      <c r="V1201" s="13"/>
      <c r="W1201" s="13"/>
      <c r="X1201" s="13"/>
      <c r="Y1201" s="13"/>
    </row>
    <row r="1202" spans="1:25" ht="12.75" customHeight="1" x14ac:dyDescent="0.2">
      <c r="A1202" s="13" t="s">
        <v>2344</v>
      </c>
      <c r="B1202" s="6" t="s">
        <v>173</v>
      </c>
      <c r="C1202" s="9">
        <v>143368475</v>
      </c>
      <c r="D1202" s="14">
        <v>5540246182684</v>
      </c>
      <c r="E1202" s="12" t="str">
        <f>VLOOKUP(D1202,'Catégorie des articles'!$A$2:$E$163,4,FALSE)</f>
        <v>BOULANGERIE</v>
      </c>
      <c r="F1202" s="23">
        <v>44843</v>
      </c>
      <c r="G1202" s="10">
        <v>325</v>
      </c>
      <c r="H1202" s="13"/>
      <c r="I1202" s="13"/>
      <c r="J1202" s="13"/>
      <c r="K1202" s="13"/>
      <c r="L1202" s="13"/>
      <c r="M1202" s="13"/>
      <c r="N1202" s="13"/>
      <c r="O1202" s="13"/>
      <c r="P1202" s="13"/>
      <c r="Q1202" s="13"/>
      <c r="R1202" s="13"/>
      <c r="S1202" s="13"/>
      <c r="T1202" s="13"/>
      <c r="U1202" s="13"/>
      <c r="V1202" s="13"/>
      <c r="W1202" s="13"/>
      <c r="X1202" s="13"/>
      <c r="Y1202" s="13"/>
    </row>
    <row r="1203" spans="1:25" ht="12.75" customHeight="1" x14ac:dyDescent="0.2">
      <c r="A1203" s="13" t="s">
        <v>2345</v>
      </c>
      <c r="B1203" s="6" t="s">
        <v>173</v>
      </c>
      <c r="C1203" s="7">
        <v>143368475</v>
      </c>
      <c r="D1203" s="12">
        <v>5540246183844</v>
      </c>
      <c r="E1203" s="12" t="str">
        <f>VLOOKUP(D1203,'Catégorie des articles'!$A$2:$E$163,4,FALSE)</f>
        <v>BOULANGERIE</v>
      </c>
      <c r="F1203" s="22">
        <v>44843</v>
      </c>
      <c r="G1203" s="8">
        <v>186</v>
      </c>
      <c r="H1203" s="13"/>
      <c r="I1203" s="13"/>
      <c r="J1203" s="13"/>
      <c r="K1203" s="13"/>
      <c r="L1203" s="13"/>
      <c r="M1203" s="13"/>
      <c r="N1203" s="13"/>
      <c r="O1203" s="13"/>
      <c r="P1203" s="13"/>
      <c r="Q1203" s="13"/>
      <c r="R1203" s="13"/>
      <c r="S1203" s="13"/>
      <c r="T1203" s="13"/>
      <c r="U1203" s="13"/>
      <c r="V1203" s="13"/>
      <c r="W1203" s="13"/>
      <c r="X1203" s="13"/>
      <c r="Y1203" s="13"/>
    </row>
    <row r="1204" spans="1:25" ht="12.75" customHeight="1" x14ac:dyDescent="0.2">
      <c r="A1204" s="13" t="s">
        <v>2346</v>
      </c>
      <c r="B1204" s="6" t="s">
        <v>173</v>
      </c>
      <c r="C1204" s="7">
        <v>143368475</v>
      </c>
      <c r="D1204" s="12">
        <v>5540246194467</v>
      </c>
      <c r="E1204" s="12" t="str">
        <f>VLOOKUP(D1204,'Catégorie des articles'!$A$2:$E$163,4,FALSE)</f>
        <v>BOULANGERIE</v>
      </c>
      <c r="F1204" s="22">
        <v>44843</v>
      </c>
      <c r="G1204" s="8">
        <v>26727</v>
      </c>
      <c r="H1204" s="13"/>
      <c r="I1204" s="13"/>
      <c r="J1204" s="13"/>
      <c r="K1204" s="13"/>
      <c r="L1204" s="13"/>
      <c r="M1204" s="13"/>
      <c r="N1204" s="13"/>
      <c r="O1204" s="13"/>
      <c r="P1204" s="13"/>
      <c r="Q1204" s="13"/>
      <c r="R1204" s="13"/>
      <c r="S1204" s="13"/>
      <c r="T1204" s="13"/>
      <c r="U1204" s="13"/>
      <c r="V1204" s="13"/>
      <c r="W1204" s="13"/>
      <c r="X1204" s="13"/>
      <c r="Y1204" s="13"/>
    </row>
    <row r="1205" spans="1:25" ht="12.75" customHeight="1" x14ac:dyDescent="0.2">
      <c r="A1205" s="13" t="s">
        <v>2347</v>
      </c>
      <c r="B1205" s="6" t="s">
        <v>173</v>
      </c>
      <c r="C1205" s="9">
        <v>143368476</v>
      </c>
      <c r="D1205" s="14">
        <v>5540246194632</v>
      </c>
      <c r="E1205" s="12" t="str">
        <f>VLOOKUP(D1205,'Catégorie des articles'!$A$2:$E$163,4,FALSE)</f>
        <v>BOULANGERIE</v>
      </c>
      <c r="F1205" s="23">
        <v>44841</v>
      </c>
      <c r="G1205" s="10">
        <v>696</v>
      </c>
      <c r="H1205" s="13"/>
      <c r="I1205" s="13"/>
      <c r="J1205" s="13"/>
      <c r="K1205" s="13"/>
      <c r="L1205" s="13"/>
      <c r="M1205" s="13"/>
      <c r="N1205" s="13"/>
      <c r="O1205" s="13"/>
      <c r="P1205" s="13"/>
      <c r="Q1205" s="13"/>
      <c r="R1205" s="13"/>
      <c r="S1205" s="13"/>
      <c r="T1205" s="13"/>
      <c r="U1205" s="13"/>
      <c r="V1205" s="13"/>
      <c r="W1205" s="13"/>
      <c r="X1205" s="13"/>
      <c r="Y1205" s="13"/>
    </row>
    <row r="1206" spans="1:25" ht="12.75" customHeight="1" x14ac:dyDescent="0.2">
      <c r="A1206" s="13" t="s">
        <v>2348</v>
      </c>
      <c r="B1206" s="6" t="s">
        <v>173</v>
      </c>
      <c r="C1206" s="7">
        <v>143368476</v>
      </c>
      <c r="D1206" s="12">
        <v>5540246195250</v>
      </c>
      <c r="E1206" s="12" t="str">
        <f>VLOOKUP(D1206,'Catégorie des articles'!$A$2:$E$163,4,FALSE)</f>
        <v>BOULANGERIE</v>
      </c>
      <c r="F1206" s="22">
        <v>44841</v>
      </c>
      <c r="G1206" s="8">
        <v>335</v>
      </c>
      <c r="H1206" s="13"/>
      <c r="I1206" s="13"/>
      <c r="J1206" s="13"/>
      <c r="K1206" s="13"/>
      <c r="L1206" s="13"/>
      <c r="M1206" s="13"/>
      <c r="N1206" s="13"/>
      <c r="O1206" s="13"/>
      <c r="P1206" s="13"/>
      <c r="Q1206" s="13"/>
      <c r="R1206" s="13"/>
      <c r="S1206" s="13"/>
      <c r="T1206" s="13"/>
      <c r="U1206" s="13"/>
      <c r="V1206" s="13"/>
      <c r="W1206" s="13"/>
      <c r="X1206" s="13"/>
      <c r="Y1206" s="13"/>
    </row>
    <row r="1207" spans="1:25" ht="12.75" customHeight="1" x14ac:dyDescent="0.2">
      <c r="A1207" s="13" t="s">
        <v>1339</v>
      </c>
      <c r="B1207" s="6" t="s">
        <v>172</v>
      </c>
      <c r="C1207" s="7">
        <v>143368487</v>
      </c>
      <c r="D1207" s="12">
        <v>5540246187987</v>
      </c>
      <c r="E1207" s="12" t="str">
        <f>VLOOKUP(D1207,'Catégorie des articles'!$A$2:$E$163,4,FALSE)</f>
        <v>CREMERIE</v>
      </c>
      <c r="F1207" s="22">
        <v>44834</v>
      </c>
      <c r="G1207" s="8">
        <v>1671</v>
      </c>
      <c r="H1207" s="13"/>
      <c r="I1207" s="13"/>
      <c r="J1207" s="13"/>
      <c r="K1207" s="13"/>
      <c r="L1207" s="13"/>
      <c r="M1207" s="13"/>
      <c r="N1207" s="13"/>
      <c r="O1207" s="13"/>
      <c r="P1207" s="13"/>
      <c r="Q1207" s="13"/>
      <c r="R1207" s="13"/>
      <c r="S1207" s="13"/>
      <c r="T1207" s="13"/>
      <c r="U1207" s="13"/>
      <c r="V1207" s="13"/>
      <c r="W1207" s="13"/>
      <c r="X1207" s="13"/>
      <c r="Y1207" s="13"/>
    </row>
    <row r="1208" spans="1:25" ht="12.75" customHeight="1" x14ac:dyDescent="0.2">
      <c r="A1208" s="13" t="s">
        <v>1340</v>
      </c>
      <c r="B1208" s="6" t="s">
        <v>172</v>
      </c>
      <c r="C1208" s="9">
        <v>143368487</v>
      </c>
      <c r="D1208" s="14">
        <v>5540246188200</v>
      </c>
      <c r="E1208" s="12" t="str">
        <f>VLOOKUP(D1208,'Catégorie des articles'!$A$2:$E$163,4,FALSE)</f>
        <v>CREMERIE</v>
      </c>
      <c r="F1208" s="23">
        <v>44834</v>
      </c>
      <c r="G1208" s="10">
        <v>372</v>
      </c>
      <c r="H1208" s="13"/>
      <c r="I1208" s="13"/>
      <c r="J1208" s="13"/>
      <c r="K1208" s="13"/>
      <c r="L1208" s="13"/>
      <c r="M1208" s="13"/>
      <c r="N1208" s="13"/>
      <c r="O1208" s="13"/>
      <c r="P1208" s="13"/>
      <c r="Q1208" s="13"/>
      <c r="R1208" s="13"/>
      <c r="S1208" s="13"/>
      <c r="T1208" s="13"/>
      <c r="U1208" s="13"/>
      <c r="V1208" s="13"/>
      <c r="W1208" s="13"/>
      <c r="X1208" s="13"/>
      <c r="Y1208" s="13"/>
    </row>
    <row r="1209" spans="1:25" ht="12.75" customHeight="1" x14ac:dyDescent="0.2">
      <c r="A1209" s="13" t="s">
        <v>1341</v>
      </c>
      <c r="B1209" s="6" t="s">
        <v>172</v>
      </c>
      <c r="C1209" s="7">
        <v>143368492</v>
      </c>
      <c r="D1209" s="12">
        <v>5540246185429</v>
      </c>
      <c r="E1209" s="12" t="str">
        <f>VLOOKUP(D1209,'Catégorie des articles'!$A$2:$E$163,4,FALSE)</f>
        <v>CREMERIE</v>
      </c>
      <c r="F1209" s="22">
        <v>44834</v>
      </c>
      <c r="G1209" s="8">
        <v>56</v>
      </c>
      <c r="H1209" s="13"/>
      <c r="I1209" s="13"/>
      <c r="J1209" s="13"/>
      <c r="K1209" s="13"/>
      <c r="L1209" s="13"/>
      <c r="M1209" s="13"/>
      <c r="N1209" s="13"/>
      <c r="O1209" s="13"/>
      <c r="P1209" s="13"/>
      <c r="Q1209" s="13"/>
      <c r="R1209" s="13"/>
      <c r="S1209" s="13"/>
      <c r="T1209" s="13"/>
      <c r="U1209" s="13"/>
      <c r="V1209" s="13"/>
      <c r="W1209" s="13"/>
      <c r="X1209" s="13"/>
      <c r="Y1209" s="13"/>
    </row>
    <row r="1210" spans="1:25" ht="12.75" customHeight="1" x14ac:dyDescent="0.2">
      <c r="A1210" s="13" t="s">
        <v>1342</v>
      </c>
      <c r="B1210" s="6" t="s">
        <v>172</v>
      </c>
      <c r="C1210" s="9">
        <v>143368492</v>
      </c>
      <c r="D1210" s="14">
        <v>5540246185562</v>
      </c>
      <c r="E1210" s="12" t="str">
        <f>VLOOKUP(D1210,'Catégorie des articles'!$A$2:$E$163,4,FALSE)</f>
        <v>CREMERIE</v>
      </c>
      <c r="F1210" s="23">
        <v>44834</v>
      </c>
      <c r="G1210" s="10">
        <v>70</v>
      </c>
      <c r="H1210" s="13"/>
      <c r="I1210" s="13"/>
      <c r="J1210" s="13"/>
      <c r="K1210" s="13"/>
      <c r="L1210" s="13"/>
      <c r="M1210" s="13"/>
      <c r="N1210" s="13"/>
      <c r="O1210" s="13"/>
      <c r="P1210" s="13"/>
      <c r="Q1210" s="13"/>
      <c r="R1210" s="13"/>
      <c r="S1210" s="13"/>
      <c r="T1210" s="13"/>
      <c r="U1210" s="13"/>
      <c r="V1210" s="13"/>
      <c r="W1210" s="13"/>
      <c r="X1210" s="13"/>
      <c r="Y1210" s="13"/>
    </row>
    <row r="1211" spans="1:25" ht="12.75" customHeight="1" x14ac:dyDescent="0.2">
      <c r="A1211" s="13" t="s">
        <v>1343</v>
      </c>
      <c r="B1211" s="6" t="s">
        <v>172</v>
      </c>
      <c r="C1211" s="7">
        <v>143368492</v>
      </c>
      <c r="D1211" s="12">
        <v>5540246186325</v>
      </c>
      <c r="E1211" s="12" t="str">
        <f>VLOOKUP(D1211,'Catégorie des articles'!$A$2:$E$163,4,FALSE)</f>
        <v>CREMERIE</v>
      </c>
      <c r="F1211" s="22">
        <v>44834</v>
      </c>
      <c r="G1211" s="8">
        <v>98</v>
      </c>
      <c r="H1211" s="13"/>
      <c r="I1211" s="13"/>
      <c r="J1211" s="13"/>
      <c r="K1211" s="13"/>
      <c r="L1211" s="13"/>
      <c r="M1211" s="13"/>
      <c r="N1211" s="13"/>
      <c r="O1211" s="13"/>
      <c r="P1211" s="13"/>
      <c r="Q1211" s="13"/>
      <c r="R1211" s="13"/>
      <c r="S1211" s="13"/>
      <c r="T1211" s="13"/>
      <c r="U1211" s="13"/>
      <c r="V1211" s="13"/>
      <c r="W1211" s="13"/>
      <c r="X1211" s="13"/>
      <c r="Y1211" s="13"/>
    </row>
    <row r="1212" spans="1:25" ht="12.75" customHeight="1" x14ac:dyDescent="0.2">
      <c r="A1212" s="13" t="s">
        <v>2349</v>
      </c>
      <c r="B1212" s="6" t="s">
        <v>173</v>
      </c>
      <c r="C1212" s="9">
        <v>143368503</v>
      </c>
      <c r="D1212" s="14">
        <v>5540246194632</v>
      </c>
      <c r="E1212" s="12" t="str">
        <f>VLOOKUP(D1212,'Catégorie des articles'!$A$2:$E$163,4,FALSE)</f>
        <v>BOULANGERIE</v>
      </c>
      <c r="F1212" s="23">
        <v>44844</v>
      </c>
      <c r="G1212" s="10">
        <v>1253</v>
      </c>
      <c r="H1212" s="13"/>
      <c r="I1212" s="13"/>
      <c r="J1212" s="13"/>
      <c r="K1212" s="13"/>
      <c r="L1212" s="13"/>
      <c r="M1212" s="13"/>
      <c r="N1212" s="13"/>
      <c r="O1212" s="13"/>
      <c r="P1212" s="13"/>
      <c r="Q1212" s="13"/>
      <c r="R1212" s="13"/>
      <c r="S1212" s="13"/>
      <c r="T1212" s="13"/>
      <c r="U1212" s="13"/>
      <c r="V1212" s="13"/>
      <c r="W1212" s="13"/>
      <c r="X1212" s="13"/>
      <c r="Y1212" s="13"/>
    </row>
    <row r="1213" spans="1:25" ht="12.75" customHeight="1" x14ac:dyDescent="0.2">
      <c r="A1213" s="13" t="s">
        <v>2350</v>
      </c>
      <c r="B1213" s="6" t="s">
        <v>173</v>
      </c>
      <c r="C1213" s="7">
        <v>143368503</v>
      </c>
      <c r="D1213" s="12">
        <v>5540246195250</v>
      </c>
      <c r="E1213" s="12" t="str">
        <f>VLOOKUP(D1213,'Catégorie des articles'!$A$2:$E$163,4,FALSE)</f>
        <v>BOULANGERIE</v>
      </c>
      <c r="F1213" s="22">
        <v>44844</v>
      </c>
      <c r="G1213" s="8">
        <v>251</v>
      </c>
      <c r="H1213" s="13"/>
      <c r="I1213" s="13"/>
      <c r="J1213" s="13"/>
      <c r="K1213" s="13"/>
      <c r="L1213" s="13"/>
      <c r="M1213" s="13"/>
      <c r="N1213" s="13"/>
      <c r="O1213" s="13"/>
      <c r="P1213" s="13"/>
      <c r="Q1213" s="13"/>
      <c r="R1213" s="13"/>
      <c r="S1213" s="13"/>
      <c r="T1213" s="13"/>
      <c r="U1213" s="13"/>
      <c r="V1213" s="13"/>
      <c r="W1213" s="13"/>
      <c r="X1213" s="13"/>
      <c r="Y1213" s="13"/>
    </row>
    <row r="1214" spans="1:25" ht="12.75" customHeight="1" x14ac:dyDescent="0.2">
      <c r="A1214" s="13" t="s">
        <v>1344</v>
      </c>
      <c r="B1214" s="6" t="s">
        <v>173</v>
      </c>
      <c r="C1214" s="7">
        <v>143378508</v>
      </c>
      <c r="D1214" s="12">
        <v>5540246176295</v>
      </c>
      <c r="E1214" s="12" t="str">
        <f>VLOOKUP(D1214,'Catégorie des articles'!$A$2:$E$163,4,FALSE)</f>
        <v>CREMERIE</v>
      </c>
      <c r="F1214" s="22">
        <v>44835</v>
      </c>
      <c r="G1214" s="8">
        <v>2970</v>
      </c>
      <c r="H1214" s="13"/>
      <c r="I1214" s="13"/>
      <c r="J1214" s="13"/>
      <c r="K1214" s="13"/>
      <c r="L1214" s="13"/>
      <c r="M1214" s="13"/>
      <c r="N1214" s="13"/>
      <c r="O1214" s="13"/>
      <c r="P1214" s="13"/>
      <c r="Q1214" s="13"/>
      <c r="R1214" s="13"/>
      <c r="S1214" s="13"/>
      <c r="T1214" s="13"/>
      <c r="U1214" s="13"/>
      <c r="V1214" s="13"/>
      <c r="W1214" s="13"/>
      <c r="X1214" s="13"/>
      <c r="Y1214" s="13"/>
    </row>
    <row r="1215" spans="1:25" ht="12.75" customHeight="1" x14ac:dyDescent="0.2">
      <c r="A1215" s="13" t="s">
        <v>1345</v>
      </c>
      <c r="B1215" s="6" t="s">
        <v>173</v>
      </c>
      <c r="C1215" s="9">
        <v>143378508</v>
      </c>
      <c r="D1215" s="14">
        <v>5540246188200</v>
      </c>
      <c r="E1215" s="12" t="str">
        <f>VLOOKUP(D1215,'Catégorie des articles'!$A$2:$E$163,4,FALSE)</f>
        <v>CREMERIE</v>
      </c>
      <c r="F1215" s="23">
        <v>44835</v>
      </c>
      <c r="G1215" s="10">
        <v>743</v>
      </c>
      <c r="H1215" s="13"/>
      <c r="I1215" s="13"/>
      <c r="J1215" s="13"/>
      <c r="K1215" s="13"/>
      <c r="L1215" s="13"/>
      <c r="M1215" s="13"/>
      <c r="N1215" s="13"/>
      <c r="O1215" s="13"/>
      <c r="P1215" s="13"/>
      <c r="Q1215" s="13"/>
      <c r="R1215" s="13"/>
      <c r="S1215" s="13"/>
      <c r="T1215" s="13"/>
      <c r="U1215" s="13"/>
      <c r="V1215" s="13"/>
      <c r="W1215" s="13"/>
      <c r="X1215" s="13"/>
      <c r="Y1215" s="13"/>
    </row>
    <row r="1216" spans="1:25" ht="12.75" customHeight="1" x14ac:dyDescent="0.2">
      <c r="A1216" s="13" t="s">
        <v>1346</v>
      </c>
      <c r="B1216" s="6" t="s">
        <v>173</v>
      </c>
      <c r="C1216" s="9">
        <v>143378509</v>
      </c>
      <c r="D1216" s="14">
        <v>5540246176699</v>
      </c>
      <c r="E1216" s="12" t="str">
        <f>VLOOKUP(D1216,'Catégorie des articles'!$A$2:$E$163,4,FALSE)</f>
        <v>CREMERIE</v>
      </c>
      <c r="F1216" s="23">
        <v>44835</v>
      </c>
      <c r="G1216" s="10">
        <v>4176</v>
      </c>
      <c r="H1216" s="13"/>
      <c r="I1216" s="13"/>
      <c r="J1216" s="13"/>
      <c r="K1216" s="13"/>
      <c r="L1216" s="13"/>
      <c r="M1216" s="13"/>
      <c r="N1216" s="13"/>
      <c r="O1216" s="13"/>
      <c r="P1216" s="13"/>
      <c r="Q1216" s="13"/>
      <c r="R1216" s="13"/>
      <c r="S1216" s="13"/>
      <c r="T1216" s="13"/>
      <c r="U1216" s="13"/>
      <c r="V1216" s="13"/>
      <c r="W1216" s="13"/>
      <c r="X1216" s="13"/>
      <c r="Y1216" s="13"/>
    </row>
    <row r="1217" spans="1:25" ht="12.75" customHeight="1" x14ac:dyDescent="0.2">
      <c r="A1217" s="13" t="s">
        <v>1347</v>
      </c>
      <c r="B1217" s="6" t="s">
        <v>173</v>
      </c>
      <c r="C1217" s="9">
        <v>143378513</v>
      </c>
      <c r="D1217" s="14">
        <v>5540246175049</v>
      </c>
      <c r="E1217" s="12" t="str">
        <f>VLOOKUP(D1217,'Catégorie des articles'!$A$2:$E$163,4,FALSE)</f>
        <v>CREMERIE</v>
      </c>
      <c r="F1217" s="23">
        <v>44837</v>
      </c>
      <c r="G1217" s="10">
        <v>557</v>
      </c>
      <c r="H1217" s="13"/>
      <c r="I1217" s="13"/>
      <c r="J1217" s="13"/>
      <c r="K1217" s="13"/>
      <c r="L1217" s="13"/>
      <c r="M1217" s="13"/>
      <c r="N1217" s="13"/>
      <c r="O1217" s="13"/>
      <c r="P1217" s="13"/>
      <c r="Q1217" s="13"/>
      <c r="R1217" s="13"/>
      <c r="S1217" s="13"/>
      <c r="T1217" s="13"/>
      <c r="U1217" s="13"/>
      <c r="V1217" s="13"/>
      <c r="W1217" s="13"/>
      <c r="X1217" s="13"/>
      <c r="Y1217" s="13"/>
    </row>
    <row r="1218" spans="1:25" ht="12.75" customHeight="1" x14ac:dyDescent="0.2">
      <c r="A1218" s="13" t="s">
        <v>1348</v>
      </c>
      <c r="B1218" s="6" t="s">
        <v>173</v>
      </c>
      <c r="C1218" s="7">
        <v>143378513</v>
      </c>
      <c r="D1218" s="12">
        <v>5540246175050</v>
      </c>
      <c r="E1218" s="12" t="str">
        <f>VLOOKUP(D1218,'Catégorie des articles'!$A$2:$E$163,4,FALSE)</f>
        <v>CREMERIE</v>
      </c>
      <c r="F1218" s="22">
        <v>44837</v>
      </c>
      <c r="G1218" s="8">
        <v>557</v>
      </c>
      <c r="H1218" s="13"/>
      <c r="I1218" s="13"/>
      <c r="J1218" s="13"/>
      <c r="K1218" s="13"/>
      <c r="L1218" s="13"/>
      <c r="M1218" s="13"/>
      <c r="N1218" s="13"/>
      <c r="O1218" s="13"/>
      <c r="P1218" s="13"/>
      <c r="Q1218" s="13"/>
      <c r="R1218" s="13"/>
      <c r="S1218" s="13"/>
      <c r="T1218" s="13"/>
      <c r="U1218" s="13"/>
      <c r="V1218" s="13"/>
      <c r="W1218" s="13"/>
      <c r="X1218" s="13"/>
      <c r="Y1218" s="13"/>
    </row>
    <row r="1219" spans="1:25" ht="12.75" customHeight="1" x14ac:dyDescent="0.2">
      <c r="A1219" s="13" t="s">
        <v>1349</v>
      </c>
      <c r="B1219" s="6" t="s">
        <v>173</v>
      </c>
      <c r="C1219" s="9">
        <v>143378514</v>
      </c>
      <c r="D1219" s="14">
        <v>5540246195242</v>
      </c>
      <c r="E1219" s="12" t="str">
        <f>VLOOKUP(D1219,'Catégorie des articles'!$A$2:$E$163,4,FALSE)</f>
        <v>MIX LEGUMES</v>
      </c>
      <c r="F1219" s="23">
        <v>44840</v>
      </c>
      <c r="G1219" s="10">
        <v>488</v>
      </c>
      <c r="H1219" s="13"/>
      <c r="I1219" s="13"/>
      <c r="J1219" s="13"/>
      <c r="K1219" s="13"/>
      <c r="L1219" s="13"/>
      <c r="M1219" s="13"/>
      <c r="N1219" s="13"/>
      <c r="O1219" s="13"/>
      <c r="P1219" s="13"/>
      <c r="Q1219" s="13"/>
      <c r="R1219" s="13"/>
      <c r="S1219" s="13"/>
      <c r="T1219" s="13"/>
      <c r="U1219" s="13"/>
      <c r="V1219" s="13"/>
      <c r="W1219" s="13"/>
      <c r="X1219" s="13"/>
      <c r="Y1219" s="13"/>
    </row>
    <row r="1220" spans="1:25" ht="12.75" customHeight="1" x14ac:dyDescent="0.2">
      <c r="A1220" s="13" t="s">
        <v>1350</v>
      </c>
      <c r="B1220" s="6" t="s">
        <v>173</v>
      </c>
      <c r="C1220" s="7">
        <v>143378515</v>
      </c>
      <c r="D1220" s="12">
        <v>5540246195241</v>
      </c>
      <c r="E1220" s="12" t="str">
        <f>VLOOKUP(D1220,'Catégorie des articles'!$A$2:$E$163,4,FALSE)</f>
        <v>MIX LEGUMES</v>
      </c>
      <c r="F1220" s="22">
        <v>44844</v>
      </c>
      <c r="G1220" s="8">
        <v>743</v>
      </c>
      <c r="H1220" s="13"/>
      <c r="I1220" s="13"/>
      <c r="J1220" s="13"/>
      <c r="K1220" s="13"/>
      <c r="L1220" s="13"/>
      <c r="M1220" s="13"/>
      <c r="N1220" s="13"/>
      <c r="O1220" s="13"/>
      <c r="P1220" s="13"/>
      <c r="Q1220" s="13"/>
      <c r="R1220" s="13"/>
      <c r="S1220" s="13"/>
      <c r="T1220" s="13"/>
      <c r="U1220" s="13"/>
      <c r="V1220" s="13"/>
      <c r="W1220" s="13"/>
      <c r="X1220" s="13"/>
      <c r="Y1220" s="13"/>
    </row>
    <row r="1221" spans="1:25" ht="12.75" customHeight="1" x14ac:dyDescent="0.2">
      <c r="A1221" s="13" t="s">
        <v>1351</v>
      </c>
      <c r="B1221" s="6" t="s">
        <v>173</v>
      </c>
      <c r="C1221" s="7">
        <v>143378516</v>
      </c>
      <c r="D1221" s="12">
        <v>5540246185562</v>
      </c>
      <c r="E1221" s="12" t="str">
        <f>VLOOKUP(D1221,'Catégorie des articles'!$A$2:$E$163,4,FALSE)</f>
        <v>CREMERIE</v>
      </c>
      <c r="F1221" s="22">
        <v>44837</v>
      </c>
      <c r="G1221" s="8">
        <v>140</v>
      </c>
      <c r="H1221" s="13"/>
      <c r="I1221" s="13"/>
      <c r="J1221" s="13"/>
      <c r="K1221" s="13"/>
      <c r="L1221" s="13"/>
      <c r="M1221" s="13"/>
      <c r="N1221" s="13"/>
      <c r="O1221" s="13"/>
      <c r="P1221" s="13"/>
      <c r="Q1221" s="13"/>
      <c r="R1221" s="13"/>
      <c r="S1221" s="13"/>
      <c r="T1221" s="13"/>
      <c r="U1221" s="13"/>
      <c r="V1221" s="13"/>
      <c r="W1221" s="13"/>
      <c r="X1221" s="13"/>
      <c r="Y1221" s="13"/>
    </row>
    <row r="1222" spans="1:25" ht="12.75" customHeight="1" x14ac:dyDescent="0.2">
      <c r="A1222" s="13" t="s">
        <v>1352</v>
      </c>
      <c r="B1222" s="6" t="s">
        <v>173</v>
      </c>
      <c r="C1222" s="9">
        <v>143378516</v>
      </c>
      <c r="D1222" s="14">
        <v>5540246186325</v>
      </c>
      <c r="E1222" s="12" t="str">
        <f>VLOOKUP(D1222,'Catégorie des articles'!$A$2:$E$163,4,FALSE)</f>
        <v>CREMERIE</v>
      </c>
      <c r="F1222" s="23">
        <v>44837</v>
      </c>
      <c r="G1222" s="10">
        <v>140</v>
      </c>
      <c r="H1222" s="13"/>
      <c r="I1222" s="13"/>
      <c r="J1222" s="13"/>
      <c r="K1222" s="13"/>
      <c r="L1222" s="13"/>
      <c r="M1222" s="13"/>
      <c r="N1222" s="13"/>
      <c r="O1222" s="13"/>
      <c r="P1222" s="13"/>
      <c r="Q1222" s="13"/>
      <c r="R1222" s="13"/>
      <c r="S1222" s="13"/>
      <c r="T1222" s="13"/>
      <c r="U1222" s="13"/>
      <c r="V1222" s="13"/>
      <c r="W1222" s="13"/>
      <c r="X1222" s="13"/>
      <c r="Y1222" s="13"/>
    </row>
    <row r="1223" spans="1:25" ht="12.75" customHeight="1" x14ac:dyDescent="0.2">
      <c r="A1223" s="13" t="s">
        <v>1353</v>
      </c>
      <c r="B1223" s="6" t="s">
        <v>173</v>
      </c>
      <c r="C1223" s="9">
        <v>143378519</v>
      </c>
      <c r="D1223" s="14">
        <v>5540246177133</v>
      </c>
      <c r="E1223" s="12" t="str">
        <f>VLOOKUP(D1223,'Catégorie des articles'!$A$2:$E$163,4,FALSE)</f>
        <v>MIX LEGUMES</v>
      </c>
      <c r="F1223" s="23">
        <v>44841</v>
      </c>
      <c r="G1223" s="10">
        <v>4455</v>
      </c>
      <c r="H1223" s="13"/>
      <c r="I1223" s="13"/>
      <c r="J1223" s="13"/>
      <c r="K1223" s="13"/>
      <c r="L1223" s="13"/>
      <c r="M1223" s="13"/>
      <c r="N1223" s="13"/>
      <c r="O1223" s="13"/>
      <c r="P1223" s="13"/>
      <c r="Q1223" s="13"/>
      <c r="R1223" s="13"/>
      <c r="S1223" s="13"/>
      <c r="T1223" s="13"/>
      <c r="U1223" s="13"/>
      <c r="V1223" s="13"/>
      <c r="W1223" s="13"/>
      <c r="X1223" s="13"/>
      <c r="Y1223" s="13"/>
    </row>
    <row r="1224" spans="1:25" ht="12.75" customHeight="1" x14ac:dyDescent="0.2">
      <c r="A1224" s="13" t="s">
        <v>1354</v>
      </c>
      <c r="B1224" s="6" t="s">
        <v>173</v>
      </c>
      <c r="C1224" s="7">
        <v>143378519</v>
      </c>
      <c r="D1224" s="12">
        <v>5540246192148</v>
      </c>
      <c r="E1224" s="12" t="str">
        <f>VLOOKUP(D1224,'Catégorie des articles'!$A$2:$E$163,4,FALSE)</f>
        <v>MIX LEGUMES</v>
      </c>
      <c r="F1224" s="22">
        <v>44841</v>
      </c>
      <c r="G1224" s="8">
        <v>29232</v>
      </c>
      <c r="H1224" s="13"/>
      <c r="I1224" s="13"/>
      <c r="J1224" s="13"/>
      <c r="K1224" s="13"/>
      <c r="L1224" s="13"/>
      <c r="M1224" s="13"/>
      <c r="N1224" s="13"/>
      <c r="O1224" s="13"/>
      <c r="P1224" s="13"/>
      <c r="Q1224" s="13"/>
      <c r="R1224" s="13"/>
      <c r="S1224" s="13"/>
      <c r="T1224" s="13"/>
      <c r="U1224" s="13"/>
      <c r="V1224" s="13"/>
      <c r="W1224" s="13"/>
      <c r="X1224" s="13"/>
      <c r="Y1224" s="13"/>
    </row>
    <row r="1225" spans="1:25" ht="12.75" customHeight="1" x14ac:dyDescent="0.2">
      <c r="A1225" s="13" t="s">
        <v>1355</v>
      </c>
      <c r="B1225" s="6" t="s">
        <v>173</v>
      </c>
      <c r="C1225" s="9">
        <v>143378519</v>
      </c>
      <c r="D1225" s="14">
        <v>5540246192518</v>
      </c>
      <c r="E1225" s="12" t="str">
        <f>VLOOKUP(D1225,'Catégorie des articles'!$A$2:$E$163,4,FALSE)</f>
        <v>MIX LEGUMES</v>
      </c>
      <c r="F1225" s="23">
        <v>44841</v>
      </c>
      <c r="G1225" s="10">
        <v>5847</v>
      </c>
      <c r="H1225" s="13"/>
      <c r="I1225" s="13"/>
      <c r="J1225" s="13"/>
      <c r="K1225" s="13"/>
      <c r="L1225" s="13"/>
      <c r="M1225" s="13"/>
      <c r="N1225" s="13"/>
      <c r="O1225" s="13"/>
      <c r="P1225" s="13"/>
      <c r="Q1225" s="13"/>
      <c r="R1225" s="13"/>
      <c r="S1225" s="13"/>
      <c r="T1225" s="13"/>
      <c r="U1225" s="13"/>
      <c r="V1225" s="13"/>
      <c r="W1225" s="13"/>
      <c r="X1225" s="13"/>
      <c r="Y1225" s="13"/>
    </row>
    <row r="1226" spans="1:25" ht="12.75" customHeight="1" x14ac:dyDescent="0.2">
      <c r="A1226" s="13" t="s">
        <v>1356</v>
      </c>
      <c r="B1226" s="6" t="s">
        <v>173</v>
      </c>
      <c r="C1226" s="9">
        <v>143378523</v>
      </c>
      <c r="D1226" s="14">
        <v>5540246183587</v>
      </c>
      <c r="E1226" s="12" t="str">
        <f>VLOOKUP(D1226,'Catégorie des articles'!$A$2:$E$163,4,FALSE)</f>
        <v>MIX LEGUMES</v>
      </c>
      <c r="F1226" s="23">
        <v>44849</v>
      </c>
      <c r="G1226" s="10">
        <v>502</v>
      </c>
      <c r="H1226" s="13"/>
      <c r="I1226" s="13"/>
      <c r="J1226" s="13"/>
      <c r="K1226" s="13"/>
      <c r="L1226" s="13"/>
      <c r="M1226" s="13"/>
      <c r="N1226" s="13"/>
      <c r="O1226" s="13"/>
      <c r="P1226" s="13"/>
      <c r="Q1226" s="13"/>
      <c r="R1226" s="13"/>
      <c r="S1226" s="13"/>
      <c r="T1226" s="13"/>
      <c r="U1226" s="13"/>
      <c r="V1226" s="13"/>
      <c r="W1226" s="13"/>
      <c r="X1226" s="13"/>
      <c r="Y1226" s="13"/>
    </row>
    <row r="1227" spans="1:25" ht="12.75" customHeight="1" x14ac:dyDescent="0.2">
      <c r="A1227" s="13" t="s">
        <v>1357</v>
      </c>
      <c r="B1227" s="6" t="s">
        <v>173</v>
      </c>
      <c r="C1227" s="7">
        <v>143378523</v>
      </c>
      <c r="D1227" s="12">
        <v>5540246183589</v>
      </c>
      <c r="E1227" s="12" t="str">
        <f>VLOOKUP(D1227,'Catégorie des articles'!$A$2:$E$163,4,FALSE)</f>
        <v>MIX LEGUMES</v>
      </c>
      <c r="F1227" s="22">
        <v>44849</v>
      </c>
      <c r="G1227" s="8">
        <v>650</v>
      </c>
      <c r="H1227" s="13"/>
      <c r="I1227" s="13"/>
      <c r="J1227" s="13"/>
      <c r="K1227" s="13"/>
      <c r="L1227" s="13"/>
      <c r="M1227" s="13"/>
      <c r="N1227" s="13"/>
      <c r="O1227" s="13"/>
      <c r="P1227" s="13"/>
      <c r="Q1227" s="13"/>
      <c r="R1227" s="13"/>
      <c r="S1227" s="13"/>
      <c r="T1227" s="13"/>
      <c r="U1227" s="13"/>
      <c r="V1227" s="13"/>
      <c r="W1227" s="13"/>
      <c r="X1227" s="13"/>
      <c r="Y1227" s="13"/>
    </row>
    <row r="1228" spans="1:25" ht="12.75" customHeight="1" x14ac:dyDescent="0.2">
      <c r="A1228" s="13" t="s">
        <v>1358</v>
      </c>
      <c r="B1228" s="6" t="s">
        <v>173</v>
      </c>
      <c r="C1228" s="9">
        <v>143378523</v>
      </c>
      <c r="D1228" s="14">
        <v>5540246194790</v>
      </c>
      <c r="E1228" s="12" t="str">
        <f>VLOOKUP(D1228,'Catégorie des articles'!$A$2:$E$163,4,FALSE)</f>
        <v>MIX LEGUMES</v>
      </c>
      <c r="F1228" s="23">
        <v>44849</v>
      </c>
      <c r="G1228" s="10">
        <v>2631</v>
      </c>
      <c r="H1228" s="13"/>
      <c r="I1228" s="13"/>
      <c r="J1228" s="13"/>
      <c r="K1228" s="13"/>
      <c r="L1228" s="13"/>
      <c r="M1228" s="13"/>
      <c r="N1228" s="13"/>
      <c r="O1228" s="13"/>
      <c r="P1228" s="13"/>
      <c r="Q1228" s="13"/>
      <c r="R1228" s="13"/>
      <c r="S1228" s="13"/>
      <c r="T1228" s="13"/>
      <c r="U1228" s="13"/>
      <c r="V1228" s="13"/>
      <c r="W1228" s="13"/>
      <c r="X1228" s="13"/>
      <c r="Y1228" s="13"/>
    </row>
    <row r="1229" spans="1:25" ht="12.75" customHeight="1" x14ac:dyDescent="0.2">
      <c r="A1229" s="13" t="s">
        <v>1359</v>
      </c>
      <c r="B1229" s="6" t="s">
        <v>173</v>
      </c>
      <c r="C1229" s="9">
        <v>143378524</v>
      </c>
      <c r="D1229" s="14">
        <v>5540246183130</v>
      </c>
      <c r="E1229" s="12" t="str">
        <f>VLOOKUP(D1229,'Catégorie des articles'!$A$2:$E$163,4,FALSE)</f>
        <v>MIX LEGUMES</v>
      </c>
      <c r="F1229" s="23">
        <v>44843</v>
      </c>
      <c r="G1229" s="10">
        <v>2005</v>
      </c>
      <c r="H1229" s="13"/>
      <c r="I1229" s="13"/>
      <c r="J1229" s="13"/>
      <c r="K1229" s="13"/>
      <c r="L1229" s="13"/>
      <c r="M1229" s="13"/>
      <c r="N1229" s="13"/>
      <c r="O1229" s="13"/>
      <c r="P1229" s="13"/>
      <c r="Q1229" s="13"/>
      <c r="R1229" s="13"/>
      <c r="S1229" s="13"/>
      <c r="T1229" s="13"/>
      <c r="U1229" s="13"/>
      <c r="V1229" s="13"/>
      <c r="W1229" s="13"/>
      <c r="X1229" s="13"/>
      <c r="Y1229" s="13"/>
    </row>
    <row r="1230" spans="1:25" ht="12.75" customHeight="1" x14ac:dyDescent="0.2">
      <c r="A1230" s="13" t="s">
        <v>1360</v>
      </c>
      <c r="B1230" s="6" t="s">
        <v>173</v>
      </c>
      <c r="C1230" s="7">
        <v>143378524</v>
      </c>
      <c r="D1230" s="12">
        <v>5540246183541</v>
      </c>
      <c r="E1230" s="12" t="str">
        <f>VLOOKUP(D1230,'Catégorie des articles'!$A$2:$E$163,4,FALSE)</f>
        <v>MIX LEGUMES</v>
      </c>
      <c r="F1230" s="22">
        <v>44843</v>
      </c>
      <c r="G1230" s="8">
        <v>928</v>
      </c>
      <c r="H1230" s="13"/>
      <c r="I1230" s="13"/>
      <c r="J1230" s="13"/>
      <c r="K1230" s="13"/>
      <c r="L1230" s="13"/>
      <c r="M1230" s="13"/>
      <c r="N1230" s="13"/>
      <c r="O1230" s="13"/>
      <c r="P1230" s="13"/>
      <c r="Q1230" s="13"/>
      <c r="R1230" s="13"/>
      <c r="S1230" s="13"/>
      <c r="T1230" s="13"/>
      <c r="U1230" s="13"/>
      <c r="V1230" s="13"/>
      <c r="W1230" s="13"/>
      <c r="X1230" s="13"/>
      <c r="Y1230" s="13"/>
    </row>
    <row r="1231" spans="1:25" ht="12.75" customHeight="1" x14ac:dyDescent="0.2">
      <c r="A1231" s="13" t="s">
        <v>1361</v>
      </c>
      <c r="B1231" s="6" t="s">
        <v>173</v>
      </c>
      <c r="C1231" s="7">
        <v>143378525</v>
      </c>
      <c r="D1231" s="12">
        <v>5540246191598</v>
      </c>
      <c r="E1231" s="12" t="str">
        <f>VLOOKUP(D1231,'Catégorie des articles'!$A$2:$E$163,4,FALSE)</f>
        <v>CREMERIE</v>
      </c>
      <c r="F1231" s="22">
        <v>44836</v>
      </c>
      <c r="G1231" s="8">
        <v>1601</v>
      </c>
      <c r="H1231" s="13"/>
      <c r="I1231" s="13"/>
      <c r="J1231" s="13"/>
      <c r="K1231" s="13"/>
      <c r="L1231" s="13"/>
      <c r="M1231" s="13"/>
      <c r="N1231" s="13"/>
      <c r="O1231" s="13"/>
      <c r="P1231" s="13"/>
      <c r="Q1231" s="13"/>
      <c r="R1231" s="13"/>
      <c r="S1231" s="13"/>
      <c r="T1231" s="13"/>
      <c r="U1231" s="13"/>
      <c r="V1231" s="13"/>
      <c r="W1231" s="13"/>
      <c r="X1231" s="13"/>
      <c r="Y1231" s="13"/>
    </row>
    <row r="1232" spans="1:25" ht="12.75" customHeight="1" x14ac:dyDescent="0.2">
      <c r="A1232" s="13" t="s">
        <v>1362</v>
      </c>
      <c r="B1232" s="6" t="s">
        <v>173</v>
      </c>
      <c r="C1232" s="7">
        <v>143378531</v>
      </c>
      <c r="D1232" s="12">
        <v>5540246176294</v>
      </c>
      <c r="E1232" s="12" t="str">
        <f>VLOOKUP(D1232,'Catégorie des articles'!$A$2:$E$163,4,FALSE)</f>
        <v>CREMERIE</v>
      </c>
      <c r="F1232" s="22">
        <v>44836</v>
      </c>
      <c r="G1232" s="8">
        <v>1485</v>
      </c>
      <c r="H1232" s="13"/>
      <c r="I1232" s="13"/>
      <c r="J1232" s="13"/>
      <c r="K1232" s="13"/>
      <c r="L1232" s="13"/>
      <c r="M1232" s="13"/>
      <c r="N1232" s="13"/>
      <c r="O1232" s="13"/>
      <c r="P1232" s="13"/>
      <c r="Q1232" s="13"/>
      <c r="R1232" s="13"/>
      <c r="S1232" s="13"/>
      <c r="T1232" s="13"/>
      <c r="U1232" s="13"/>
      <c r="V1232" s="13"/>
      <c r="W1232" s="13"/>
      <c r="X1232" s="13"/>
      <c r="Y1232" s="13"/>
    </row>
    <row r="1233" spans="1:25" ht="12.75" customHeight="1" x14ac:dyDescent="0.2">
      <c r="A1233" s="13" t="s">
        <v>1363</v>
      </c>
      <c r="B1233" s="6" t="s">
        <v>173</v>
      </c>
      <c r="C1233" s="9">
        <v>143378531</v>
      </c>
      <c r="D1233" s="14">
        <v>5540246176295</v>
      </c>
      <c r="E1233" s="12" t="str">
        <f>VLOOKUP(D1233,'Catégorie des articles'!$A$2:$E$163,4,FALSE)</f>
        <v>CREMERIE</v>
      </c>
      <c r="F1233" s="23">
        <v>44836</v>
      </c>
      <c r="G1233" s="10">
        <v>4455</v>
      </c>
      <c r="H1233" s="13"/>
      <c r="I1233" s="13"/>
      <c r="J1233" s="13"/>
      <c r="K1233" s="13"/>
      <c r="L1233" s="13"/>
      <c r="M1233" s="13"/>
      <c r="N1233" s="13"/>
      <c r="O1233" s="13"/>
      <c r="P1233" s="13"/>
      <c r="Q1233" s="13"/>
      <c r="R1233" s="13"/>
      <c r="S1233" s="13"/>
      <c r="T1233" s="13"/>
      <c r="U1233" s="13"/>
      <c r="V1233" s="13"/>
      <c r="W1233" s="13"/>
      <c r="X1233" s="13"/>
      <c r="Y1233" s="13"/>
    </row>
    <row r="1234" spans="1:25" ht="12.75" customHeight="1" x14ac:dyDescent="0.2">
      <c r="A1234" s="13" t="s">
        <v>1364</v>
      </c>
      <c r="B1234" s="6" t="s">
        <v>173</v>
      </c>
      <c r="C1234" s="9">
        <v>143378531</v>
      </c>
      <c r="D1234" s="14">
        <v>5540246188200</v>
      </c>
      <c r="E1234" s="12" t="str">
        <f>VLOOKUP(D1234,'Catégorie des articles'!$A$2:$E$163,4,FALSE)</f>
        <v>CREMERIE</v>
      </c>
      <c r="F1234" s="23">
        <v>44836</v>
      </c>
      <c r="G1234" s="10">
        <v>1485</v>
      </c>
      <c r="H1234" s="13"/>
      <c r="I1234" s="13"/>
      <c r="J1234" s="13"/>
      <c r="K1234" s="13"/>
      <c r="L1234" s="13"/>
      <c r="M1234" s="13"/>
      <c r="N1234" s="13"/>
      <c r="O1234" s="13"/>
      <c r="P1234" s="13"/>
      <c r="Q1234" s="13"/>
      <c r="R1234" s="13"/>
      <c r="S1234" s="13"/>
      <c r="T1234" s="13"/>
      <c r="U1234" s="13"/>
      <c r="V1234" s="13"/>
      <c r="W1234" s="13"/>
      <c r="X1234" s="13"/>
      <c r="Y1234" s="13"/>
    </row>
    <row r="1235" spans="1:25" ht="12.75" customHeight="1" x14ac:dyDescent="0.2">
      <c r="A1235" s="13" t="s">
        <v>1365</v>
      </c>
      <c r="B1235" s="6" t="s">
        <v>173</v>
      </c>
      <c r="C1235" s="7">
        <v>143378533</v>
      </c>
      <c r="D1235" s="12">
        <v>5540246172669</v>
      </c>
      <c r="E1235" s="12" t="str">
        <f>VLOOKUP(D1235,'Catégorie des articles'!$A$2:$E$163,4,FALSE)</f>
        <v>CREMERIE</v>
      </c>
      <c r="F1235" s="22">
        <v>44836</v>
      </c>
      <c r="G1235" s="8">
        <v>279</v>
      </c>
      <c r="H1235" s="13"/>
      <c r="I1235" s="13"/>
      <c r="J1235" s="13"/>
      <c r="K1235" s="13"/>
      <c r="L1235" s="13"/>
      <c r="M1235" s="13"/>
      <c r="N1235" s="13"/>
      <c r="O1235" s="13"/>
      <c r="P1235" s="13"/>
      <c r="Q1235" s="13"/>
      <c r="R1235" s="13"/>
      <c r="S1235" s="13"/>
      <c r="T1235" s="13"/>
      <c r="U1235" s="13"/>
      <c r="V1235" s="13"/>
      <c r="W1235" s="13"/>
      <c r="X1235" s="13"/>
      <c r="Y1235" s="13"/>
    </row>
    <row r="1236" spans="1:25" ht="12.75" customHeight="1" x14ac:dyDescent="0.2">
      <c r="A1236" s="13" t="s">
        <v>1366</v>
      </c>
      <c r="B1236" s="6" t="s">
        <v>173</v>
      </c>
      <c r="C1236" s="9">
        <v>143378561</v>
      </c>
      <c r="D1236" s="14">
        <v>5540246184036</v>
      </c>
      <c r="E1236" s="12" t="str">
        <f>VLOOKUP(D1236,'Catégorie des articles'!$A$2:$E$163,4,FALSE)</f>
        <v>BOULANGERIE</v>
      </c>
      <c r="F1236" s="23">
        <v>44844</v>
      </c>
      <c r="G1236" s="10">
        <v>82</v>
      </c>
      <c r="H1236" s="13"/>
      <c r="I1236" s="13"/>
      <c r="J1236" s="13"/>
      <c r="K1236" s="13"/>
      <c r="L1236" s="13"/>
      <c r="M1236" s="13"/>
      <c r="N1236" s="13"/>
      <c r="O1236" s="13"/>
      <c r="P1236" s="13"/>
      <c r="Q1236" s="13"/>
      <c r="R1236" s="13"/>
      <c r="S1236" s="13"/>
      <c r="T1236" s="13"/>
      <c r="U1236" s="13"/>
      <c r="V1236" s="13"/>
      <c r="W1236" s="13"/>
      <c r="X1236" s="13"/>
      <c r="Y1236" s="13"/>
    </row>
    <row r="1237" spans="1:25" ht="12.75" customHeight="1" x14ac:dyDescent="0.2">
      <c r="A1237" s="13" t="s">
        <v>1367</v>
      </c>
      <c r="B1237" s="6" t="s">
        <v>173</v>
      </c>
      <c r="C1237" s="7">
        <v>143378571</v>
      </c>
      <c r="D1237" s="12">
        <v>5540246176295</v>
      </c>
      <c r="E1237" s="12" t="str">
        <f>VLOOKUP(D1237,'Catégorie des articles'!$A$2:$E$163,4,FALSE)</f>
        <v>CREMERIE</v>
      </c>
      <c r="F1237" s="22">
        <v>44837</v>
      </c>
      <c r="G1237" s="8">
        <v>7424</v>
      </c>
      <c r="H1237" s="13"/>
      <c r="I1237" s="13"/>
      <c r="J1237" s="13"/>
      <c r="K1237" s="13"/>
      <c r="L1237" s="13"/>
      <c r="M1237" s="13"/>
      <c r="N1237" s="13"/>
      <c r="O1237" s="13"/>
      <c r="P1237" s="13"/>
      <c r="Q1237" s="13"/>
      <c r="R1237" s="13"/>
      <c r="S1237" s="13"/>
      <c r="T1237" s="13"/>
      <c r="U1237" s="13"/>
      <c r="V1237" s="13"/>
      <c r="W1237" s="13"/>
      <c r="X1237" s="13"/>
      <c r="Y1237" s="13"/>
    </row>
    <row r="1238" spans="1:25" ht="12.75" customHeight="1" x14ac:dyDescent="0.2">
      <c r="A1238" s="13" t="s">
        <v>1368</v>
      </c>
      <c r="B1238" s="6" t="s">
        <v>173</v>
      </c>
      <c r="C1238" s="7">
        <v>143378571</v>
      </c>
      <c r="D1238" s="12">
        <v>5540246188200</v>
      </c>
      <c r="E1238" s="12" t="str">
        <f>VLOOKUP(D1238,'Catégorie des articles'!$A$2:$E$163,4,FALSE)</f>
        <v>CREMERIE</v>
      </c>
      <c r="F1238" s="22">
        <v>44837</v>
      </c>
      <c r="G1238" s="8">
        <v>743</v>
      </c>
      <c r="H1238" s="13"/>
      <c r="I1238" s="13"/>
      <c r="J1238" s="13"/>
      <c r="K1238" s="13"/>
      <c r="L1238" s="13"/>
      <c r="M1238" s="13"/>
      <c r="N1238" s="13"/>
      <c r="O1238" s="13"/>
      <c r="P1238" s="13"/>
      <c r="Q1238" s="13"/>
      <c r="R1238" s="13"/>
      <c r="S1238" s="13"/>
      <c r="T1238" s="13"/>
      <c r="U1238" s="13"/>
      <c r="V1238" s="13"/>
      <c r="W1238" s="13"/>
      <c r="X1238" s="13"/>
      <c r="Y1238" s="13"/>
    </row>
    <row r="1239" spans="1:25" ht="12.75" customHeight="1" x14ac:dyDescent="0.2">
      <c r="A1239" s="13" t="s">
        <v>1369</v>
      </c>
      <c r="B1239" s="6" t="s">
        <v>173</v>
      </c>
      <c r="C1239" s="9">
        <v>143378572</v>
      </c>
      <c r="D1239" s="14">
        <v>5540246174174</v>
      </c>
      <c r="E1239" s="12" t="str">
        <f>VLOOKUP(D1239,'Catégorie des articles'!$A$2:$E$163,4,FALSE)</f>
        <v>CREMERIE</v>
      </c>
      <c r="F1239" s="23">
        <v>44837</v>
      </c>
      <c r="G1239" s="10">
        <v>232</v>
      </c>
      <c r="H1239" s="13"/>
      <c r="I1239" s="13"/>
      <c r="J1239" s="13"/>
      <c r="K1239" s="13"/>
      <c r="L1239" s="13"/>
      <c r="M1239" s="13"/>
      <c r="N1239" s="13"/>
      <c r="O1239" s="13"/>
      <c r="P1239" s="13"/>
      <c r="Q1239" s="13"/>
      <c r="R1239" s="13"/>
      <c r="S1239" s="13"/>
      <c r="T1239" s="13"/>
      <c r="U1239" s="13"/>
      <c r="V1239" s="13"/>
      <c r="W1239" s="13"/>
      <c r="X1239" s="13"/>
      <c r="Y1239" s="13"/>
    </row>
    <row r="1240" spans="1:25" ht="12.75" customHeight="1" x14ac:dyDescent="0.2">
      <c r="A1240" s="13" t="s">
        <v>1370</v>
      </c>
      <c r="B1240" s="6" t="s">
        <v>173</v>
      </c>
      <c r="C1240" s="9">
        <v>143378572</v>
      </c>
      <c r="D1240" s="14">
        <v>5540246176699</v>
      </c>
      <c r="E1240" s="12" t="str">
        <f>VLOOKUP(D1240,'Catégorie des articles'!$A$2:$E$163,4,FALSE)</f>
        <v>CREMERIE</v>
      </c>
      <c r="F1240" s="23">
        <v>44837</v>
      </c>
      <c r="G1240" s="10">
        <v>2088</v>
      </c>
      <c r="H1240" s="13"/>
      <c r="I1240" s="13"/>
      <c r="J1240" s="13"/>
      <c r="K1240" s="13"/>
      <c r="L1240" s="13"/>
      <c r="M1240" s="13"/>
      <c r="N1240" s="13"/>
      <c r="O1240" s="13"/>
      <c r="P1240" s="13"/>
      <c r="Q1240" s="13"/>
      <c r="R1240" s="13"/>
      <c r="S1240" s="13"/>
      <c r="T1240" s="13"/>
      <c r="U1240" s="13"/>
      <c r="V1240" s="13"/>
      <c r="W1240" s="13"/>
      <c r="X1240" s="13"/>
      <c r="Y1240" s="13"/>
    </row>
    <row r="1241" spans="1:25" ht="12.75" customHeight="1" x14ac:dyDescent="0.2">
      <c r="A1241" s="13" t="s">
        <v>1371</v>
      </c>
      <c r="B1241" s="6" t="s">
        <v>173</v>
      </c>
      <c r="C1241" s="9">
        <v>143378572</v>
      </c>
      <c r="D1241" s="14">
        <v>5540246188175</v>
      </c>
      <c r="E1241" s="12" t="str">
        <f>VLOOKUP(D1241,'Catégorie des articles'!$A$2:$E$163,4,FALSE)</f>
        <v>CREMERIE</v>
      </c>
      <c r="F1241" s="23">
        <v>44837</v>
      </c>
      <c r="G1241" s="10">
        <v>116</v>
      </c>
      <c r="H1241" s="13"/>
      <c r="I1241" s="13"/>
      <c r="J1241" s="13"/>
      <c r="K1241" s="13"/>
      <c r="L1241" s="13"/>
      <c r="M1241" s="13"/>
      <c r="N1241" s="13"/>
      <c r="O1241" s="13"/>
      <c r="P1241" s="13"/>
      <c r="Q1241" s="13"/>
      <c r="R1241" s="13"/>
      <c r="S1241" s="13"/>
      <c r="T1241" s="13"/>
      <c r="U1241" s="13"/>
      <c r="V1241" s="13"/>
      <c r="W1241" s="13"/>
      <c r="X1241" s="13"/>
      <c r="Y1241" s="13"/>
    </row>
    <row r="1242" spans="1:25" ht="12.75" customHeight="1" x14ac:dyDescent="0.2">
      <c r="A1242" s="13" t="s">
        <v>1372</v>
      </c>
      <c r="B1242" s="6" t="s">
        <v>173</v>
      </c>
      <c r="C1242" s="9">
        <v>143378574</v>
      </c>
      <c r="D1242" s="14">
        <v>5540246173472</v>
      </c>
      <c r="E1242" s="12" t="str">
        <f>VLOOKUP(D1242,'Catégorie des articles'!$A$2:$E$163,4,FALSE)</f>
        <v>CREMERIE</v>
      </c>
      <c r="F1242" s="23">
        <v>44842</v>
      </c>
      <c r="G1242" s="10">
        <v>209</v>
      </c>
      <c r="H1242" s="13"/>
      <c r="I1242" s="13"/>
      <c r="J1242" s="13"/>
      <c r="K1242" s="13"/>
      <c r="L1242" s="13"/>
      <c r="M1242" s="13"/>
      <c r="N1242" s="13"/>
      <c r="O1242" s="13"/>
      <c r="P1242" s="13"/>
      <c r="Q1242" s="13"/>
      <c r="R1242" s="13"/>
      <c r="S1242" s="13"/>
      <c r="T1242" s="13"/>
      <c r="U1242" s="13"/>
      <c r="V1242" s="13"/>
      <c r="W1242" s="13"/>
      <c r="X1242" s="13"/>
      <c r="Y1242" s="13"/>
    </row>
    <row r="1243" spans="1:25" ht="12.75" customHeight="1" x14ac:dyDescent="0.2">
      <c r="A1243" s="13" t="s">
        <v>1373</v>
      </c>
      <c r="B1243" s="6" t="s">
        <v>173</v>
      </c>
      <c r="C1243" s="7">
        <v>143378574</v>
      </c>
      <c r="D1243" s="12">
        <v>5540246174095</v>
      </c>
      <c r="E1243" s="12" t="str">
        <f>VLOOKUP(D1243,'Catégorie des articles'!$A$2:$E$163,4,FALSE)</f>
        <v>CREMERIE</v>
      </c>
      <c r="F1243" s="22">
        <v>44842</v>
      </c>
      <c r="G1243" s="8">
        <v>70</v>
      </c>
      <c r="H1243" s="13"/>
      <c r="I1243" s="13"/>
      <c r="J1243" s="13"/>
      <c r="K1243" s="13"/>
      <c r="L1243" s="13"/>
      <c r="M1243" s="13"/>
      <c r="N1243" s="13"/>
      <c r="O1243" s="13"/>
      <c r="P1243" s="13"/>
      <c r="Q1243" s="13"/>
      <c r="R1243" s="13"/>
      <c r="S1243" s="13"/>
      <c r="T1243" s="13"/>
      <c r="U1243" s="13"/>
      <c r="V1243" s="13"/>
      <c r="W1243" s="13"/>
      <c r="X1243" s="13"/>
      <c r="Y1243" s="13"/>
    </row>
    <row r="1244" spans="1:25" ht="12.75" customHeight="1" x14ac:dyDescent="0.2">
      <c r="A1244" s="13" t="s">
        <v>1374</v>
      </c>
      <c r="B1244" s="6" t="s">
        <v>173</v>
      </c>
      <c r="C1244" s="9">
        <v>143378574</v>
      </c>
      <c r="D1244" s="14">
        <v>5540246175049</v>
      </c>
      <c r="E1244" s="12" t="str">
        <f>VLOOKUP(D1244,'Catégorie des articles'!$A$2:$E$163,4,FALSE)</f>
        <v>CREMERIE</v>
      </c>
      <c r="F1244" s="23">
        <v>44842</v>
      </c>
      <c r="G1244" s="10">
        <v>836</v>
      </c>
      <c r="H1244" s="13"/>
      <c r="I1244" s="13"/>
      <c r="J1244" s="13"/>
      <c r="K1244" s="13"/>
      <c r="L1244" s="13"/>
      <c r="M1244" s="13"/>
      <c r="N1244" s="13"/>
      <c r="O1244" s="13"/>
      <c r="P1244" s="13"/>
      <c r="Q1244" s="13"/>
      <c r="R1244" s="13"/>
      <c r="S1244" s="13"/>
      <c r="T1244" s="13"/>
      <c r="U1244" s="13"/>
      <c r="V1244" s="13"/>
      <c r="W1244" s="13"/>
      <c r="X1244" s="13"/>
      <c r="Y1244" s="13"/>
    </row>
    <row r="1245" spans="1:25" ht="12.75" customHeight="1" x14ac:dyDescent="0.2">
      <c r="A1245" s="13" t="s">
        <v>1375</v>
      </c>
      <c r="B1245" s="6" t="s">
        <v>173</v>
      </c>
      <c r="C1245" s="7">
        <v>143378574</v>
      </c>
      <c r="D1245" s="12">
        <v>5540246175050</v>
      </c>
      <c r="E1245" s="12" t="str">
        <f>VLOOKUP(D1245,'Catégorie des articles'!$A$2:$E$163,4,FALSE)</f>
        <v>CREMERIE</v>
      </c>
      <c r="F1245" s="22">
        <v>44842</v>
      </c>
      <c r="G1245" s="8">
        <v>836</v>
      </c>
      <c r="H1245" s="13"/>
      <c r="I1245" s="13"/>
      <c r="J1245" s="13"/>
      <c r="K1245" s="13"/>
      <c r="L1245" s="13"/>
      <c r="M1245" s="13"/>
      <c r="N1245" s="13"/>
      <c r="O1245" s="13"/>
      <c r="P1245" s="13"/>
      <c r="Q1245" s="13"/>
      <c r="R1245" s="13"/>
      <c r="S1245" s="13"/>
      <c r="T1245" s="13"/>
      <c r="U1245" s="13"/>
      <c r="V1245" s="13"/>
      <c r="W1245" s="13"/>
      <c r="X1245" s="13"/>
      <c r="Y1245" s="13"/>
    </row>
    <row r="1246" spans="1:25" ht="12.75" customHeight="1" x14ac:dyDescent="0.2">
      <c r="A1246" s="13" t="s">
        <v>1376</v>
      </c>
      <c r="B1246" s="6" t="s">
        <v>173</v>
      </c>
      <c r="C1246" s="9">
        <v>143378574</v>
      </c>
      <c r="D1246" s="14">
        <v>5540246190743</v>
      </c>
      <c r="E1246" s="12" t="str">
        <f>VLOOKUP(D1246,'Catégorie des articles'!$A$2:$E$163,4,FALSE)</f>
        <v>CREMERIE</v>
      </c>
      <c r="F1246" s="23">
        <v>44842</v>
      </c>
      <c r="G1246" s="10">
        <v>140</v>
      </c>
      <c r="H1246" s="13"/>
      <c r="I1246" s="13"/>
      <c r="J1246" s="13"/>
      <c r="K1246" s="13"/>
      <c r="L1246" s="13"/>
      <c r="M1246" s="13"/>
      <c r="N1246" s="13"/>
      <c r="O1246" s="13"/>
      <c r="P1246" s="13"/>
      <c r="Q1246" s="13"/>
      <c r="R1246" s="13"/>
      <c r="S1246" s="13"/>
      <c r="T1246" s="13"/>
      <c r="U1246" s="13"/>
      <c r="V1246" s="13"/>
      <c r="W1246" s="13"/>
      <c r="X1246" s="13"/>
      <c r="Y1246" s="13"/>
    </row>
    <row r="1247" spans="1:25" ht="12.75" customHeight="1" x14ac:dyDescent="0.2">
      <c r="A1247" s="13" t="s">
        <v>1377</v>
      </c>
      <c r="B1247" s="6" t="s">
        <v>173</v>
      </c>
      <c r="C1247" s="7">
        <v>143378614</v>
      </c>
      <c r="D1247" s="12">
        <v>5540246176295</v>
      </c>
      <c r="E1247" s="12" t="str">
        <f>VLOOKUP(D1247,'Catégorie des articles'!$A$2:$E$163,4,FALSE)</f>
        <v>CREMERIE</v>
      </c>
      <c r="F1247" s="22">
        <v>44840</v>
      </c>
      <c r="G1247" s="8">
        <v>6162</v>
      </c>
      <c r="H1247" s="13"/>
      <c r="I1247" s="13"/>
      <c r="J1247" s="13"/>
      <c r="K1247" s="13"/>
      <c r="L1247" s="13"/>
      <c r="M1247" s="13"/>
      <c r="N1247" s="13"/>
      <c r="O1247" s="13"/>
      <c r="P1247" s="13"/>
      <c r="Q1247" s="13"/>
      <c r="R1247" s="13"/>
      <c r="S1247" s="13"/>
      <c r="T1247" s="13"/>
      <c r="U1247" s="13"/>
      <c r="V1247" s="13"/>
      <c r="W1247" s="13"/>
      <c r="X1247" s="13"/>
      <c r="Y1247" s="13"/>
    </row>
    <row r="1248" spans="1:25" ht="12.75" customHeight="1" x14ac:dyDescent="0.2">
      <c r="A1248" s="13" t="s">
        <v>1378</v>
      </c>
      <c r="B1248" s="6" t="s">
        <v>173</v>
      </c>
      <c r="C1248" s="7">
        <v>143378614</v>
      </c>
      <c r="D1248" s="12">
        <v>5540246187987</v>
      </c>
      <c r="E1248" s="12" t="str">
        <f>VLOOKUP(D1248,'Catégorie des articles'!$A$2:$E$163,4,FALSE)</f>
        <v>CREMERIE</v>
      </c>
      <c r="F1248" s="22">
        <v>44840</v>
      </c>
      <c r="G1248" s="8">
        <v>4455</v>
      </c>
      <c r="H1248" s="13"/>
      <c r="I1248" s="13"/>
      <c r="J1248" s="13"/>
      <c r="K1248" s="13"/>
      <c r="L1248" s="13"/>
      <c r="M1248" s="13"/>
      <c r="N1248" s="13"/>
      <c r="O1248" s="13"/>
      <c r="P1248" s="13"/>
      <c r="Q1248" s="13"/>
      <c r="R1248" s="13"/>
      <c r="S1248" s="13"/>
      <c r="T1248" s="13"/>
      <c r="U1248" s="13"/>
      <c r="V1248" s="13"/>
      <c r="W1248" s="13"/>
      <c r="X1248" s="13"/>
      <c r="Y1248" s="13"/>
    </row>
    <row r="1249" spans="1:25" ht="12.75" customHeight="1" x14ac:dyDescent="0.2">
      <c r="A1249" s="13" t="s">
        <v>1379</v>
      </c>
      <c r="B1249" s="6" t="s">
        <v>173</v>
      </c>
      <c r="C1249" s="9">
        <v>143378614</v>
      </c>
      <c r="D1249" s="14">
        <v>5540246188200</v>
      </c>
      <c r="E1249" s="12" t="str">
        <f>VLOOKUP(D1249,'Catégorie des articles'!$A$2:$E$163,4,FALSE)</f>
        <v>CREMERIE</v>
      </c>
      <c r="F1249" s="23">
        <v>44840</v>
      </c>
      <c r="G1249" s="10">
        <v>1485</v>
      </c>
      <c r="H1249" s="13"/>
      <c r="I1249" s="13"/>
      <c r="J1249" s="13"/>
      <c r="K1249" s="13"/>
      <c r="L1249" s="13"/>
      <c r="M1249" s="13"/>
      <c r="N1249" s="13"/>
      <c r="O1249" s="13"/>
      <c r="P1249" s="13"/>
      <c r="Q1249" s="13"/>
      <c r="R1249" s="13"/>
      <c r="S1249" s="13"/>
      <c r="T1249" s="13"/>
      <c r="U1249" s="13"/>
      <c r="V1249" s="13"/>
      <c r="W1249" s="13"/>
      <c r="X1249" s="13"/>
      <c r="Y1249" s="13"/>
    </row>
    <row r="1250" spans="1:25" ht="12.75" customHeight="1" x14ac:dyDescent="0.2">
      <c r="A1250" s="13" t="s">
        <v>1380</v>
      </c>
      <c r="B1250" s="6" t="s">
        <v>173</v>
      </c>
      <c r="C1250" s="9">
        <v>143378616</v>
      </c>
      <c r="D1250" s="14">
        <v>5540246172539</v>
      </c>
      <c r="E1250" s="12" t="str">
        <f>VLOOKUP(D1250,'Catégorie des articles'!$A$2:$E$163,4,FALSE)</f>
        <v>CREMERIE</v>
      </c>
      <c r="F1250" s="23">
        <v>44840</v>
      </c>
      <c r="G1250" s="10">
        <v>47</v>
      </c>
      <c r="H1250" s="13"/>
      <c r="I1250" s="13"/>
      <c r="J1250" s="13"/>
      <c r="K1250" s="13"/>
      <c r="L1250" s="13"/>
      <c r="M1250" s="13"/>
      <c r="N1250" s="13"/>
      <c r="O1250" s="13"/>
      <c r="P1250" s="13"/>
      <c r="Q1250" s="13"/>
      <c r="R1250" s="13"/>
      <c r="S1250" s="13"/>
      <c r="T1250" s="13"/>
      <c r="U1250" s="13"/>
      <c r="V1250" s="13"/>
      <c r="W1250" s="13"/>
      <c r="X1250" s="13"/>
      <c r="Y1250" s="13"/>
    </row>
    <row r="1251" spans="1:25" ht="12.75" customHeight="1" x14ac:dyDescent="0.2">
      <c r="A1251" s="13" t="s">
        <v>1381</v>
      </c>
      <c r="B1251" s="6" t="s">
        <v>173</v>
      </c>
      <c r="C1251" s="7">
        <v>143378616</v>
      </c>
      <c r="D1251" s="12">
        <v>5540246174174</v>
      </c>
      <c r="E1251" s="12" t="str">
        <f>VLOOKUP(D1251,'Catégorie des articles'!$A$2:$E$163,4,FALSE)</f>
        <v>CREMERIE</v>
      </c>
      <c r="F1251" s="22">
        <v>44840</v>
      </c>
      <c r="G1251" s="8">
        <v>464</v>
      </c>
      <c r="H1251" s="13"/>
      <c r="I1251" s="13"/>
      <c r="J1251" s="13"/>
      <c r="K1251" s="13"/>
      <c r="L1251" s="13"/>
      <c r="M1251" s="13"/>
      <c r="N1251" s="13"/>
      <c r="O1251" s="13"/>
      <c r="P1251" s="13"/>
      <c r="Q1251" s="13"/>
      <c r="R1251" s="13"/>
      <c r="S1251" s="13"/>
      <c r="T1251" s="13"/>
      <c r="U1251" s="13"/>
      <c r="V1251" s="13"/>
      <c r="W1251" s="13"/>
      <c r="X1251" s="13"/>
      <c r="Y1251" s="13"/>
    </row>
    <row r="1252" spans="1:25" ht="12.75" customHeight="1" x14ac:dyDescent="0.2">
      <c r="A1252" s="13" t="s">
        <v>1382</v>
      </c>
      <c r="B1252" s="6" t="s">
        <v>173</v>
      </c>
      <c r="C1252" s="9">
        <v>143378616</v>
      </c>
      <c r="D1252" s="14">
        <v>5540246176699</v>
      </c>
      <c r="E1252" s="12" t="str">
        <f>VLOOKUP(D1252,'Catégorie des articles'!$A$2:$E$163,4,FALSE)</f>
        <v>CREMERIE</v>
      </c>
      <c r="F1252" s="23">
        <v>44840</v>
      </c>
      <c r="G1252" s="10">
        <v>8352</v>
      </c>
      <c r="H1252" s="13"/>
      <c r="I1252" s="13"/>
      <c r="J1252" s="13"/>
      <c r="K1252" s="13"/>
      <c r="L1252" s="13"/>
      <c r="M1252" s="13"/>
      <c r="N1252" s="13"/>
      <c r="O1252" s="13"/>
      <c r="P1252" s="13"/>
      <c r="Q1252" s="13"/>
      <c r="R1252" s="13"/>
      <c r="S1252" s="13"/>
      <c r="T1252" s="13"/>
      <c r="U1252" s="13"/>
      <c r="V1252" s="13"/>
      <c r="W1252" s="13"/>
      <c r="X1252" s="13"/>
      <c r="Y1252" s="13"/>
    </row>
    <row r="1253" spans="1:25" ht="12.75" customHeight="1" x14ac:dyDescent="0.2">
      <c r="A1253" s="13" t="s">
        <v>1383</v>
      </c>
      <c r="B1253" s="6" t="s">
        <v>173</v>
      </c>
      <c r="C1253" s="9">
        <v>143378616</v>
      </c>
      <c r="D1253" s="14">
        <v>5540246188175</v>
      </c>
      <c r="E1253" s="12" t="str">
        <f>VLOOKUP(D1253,'Catégorie des articles'!$A$2:$E$163,4,FALSE)</f>
        <v>CREMERIE</v>
      </c>
      <c r="F1253" s="23">
        <v>44840</v>
      </c>
      <c r="G1253" s="10">
        <v>348</v>
      </c>
      <c r="H1253" s="13"/>
      <c r="I1253" s="13"/>
      <c r="J1253" s="13"/>
      <c r="K1253" s="13"/>
      <c r="L1253" s="13"/>
      <c r="M1253" s="13"/>
      <c r="N1253" s="13"/>
      <c r="O1253" s="13"/>
      <c r="P1253" s="13"/>
      <c r="Q1253" s="13"/>
      <c r="R1253" s="13"/>
      <c r="S1253" s="13"/>
      <c r="T1253" s="13"/>
      <c r="U1253" s="13"/>
      <c r="V1253" s="13"/>
      <c r="W1253" s="13"/>
      <c r="X1253" s="13"/>
      <c r="Y1253" s="13"/>
    </row>
    <row r="1254" spans="1:25" ht="12.75" customHeight="1" x14ac:dyDescent="0.2">
      <c r="A1254" s="13" t="s">
        <v>1384</v>
      </c>
      <c r="B1254" s="6" t="s">
        <v>173</v>
      </c>
      <c r="C1254" s="7">
        <v>143378616</v>
      </c>
      <c r="D1254" s="12">
        <v>5540246192102</v>
      </c>
      <c r="E1254" s="12" t="str">
        <f>VLOOKUP(D1254,'Catégorie des articles'!$A$2:$E$163,4,FALSE)</f>
        <v>CREMERIE</v>
      </c>
      <c r="F1254" s="22">
        <v>44840</v>
      </c>
      <c r="G1254" s="8">
        <v>4009</v>
      </c>
      <c r="H1254" s="13"/>
      <c r="I1254" s="13"/>
      <c r="J1254" s="13"/>
      <c r="K1254" s="13"/>
      <c r="L1254" s="13"/>
      <c r="M1254" s="13"/>
      <c r="N1254" s="13"/>
      <c r="O1254" s="13"/>
      <c r="P1254" s="13"/>
      <c r="Q1254" s="13"/>
      <c r="R1254" s="13"/>
      <c r="S1254" s="13"/>
      <c r="T1254" s="13"/>
      <c r="U1254" s="13"/>
      <c r="V1254" s="13"/>
      <c r="W1254" s="13"/>
      <c r="X1254" s="13"/>
      <c r="Y1254" s="13"/>
    </row>
    <row r="1255" spans="1:25" ht="12.75" customHeight="1" x14ac:dyDescent="0.2">
      <c r="A1255" s="13" t="s">
        <v>1385</v>
      </c>
      <c r="B1255" s="6" t="s">
        <v>173</v>
      </c>
      <c r="C1255" s="7">
        <v>143378617</v>
      </c>
      <c r="D1255" s="12">
        <v>5540246191594</v>
      </c>
      <c r="E1255" s="12" t="str">
        <f>VLOOKUP(D1255,'Catégorie des articles'!$A$2:$E$163,4,FALSE)</f>
        <v>CREMERIE</v>
      </c>
      <c r="F1255" s="22">
        <v>44842</v>
      </c>
      <c r="G1255" s="8">
        <v>1504</v>
      </c>
      <c r="H1255" s="13"/>
      <c r="I1255" s="13"/>
      <c r="J1255" s="13"/>
      <c r="K1255" s="13"/>
      <c r="L1255" s="13"/>
      <c r="M1255" s="13"/>
      <c r="N1255" s="13"/>
      <c r="O1255" s="13"/>
      <c r="P1255" s="13"/>
      <c r="Q1255" s="13"/>
      <c r="R1255" s="13"/>
      <c r="S1255" s="13"/>
      <c r="T1255" s="13"/>
      <c r="U1255" s="13"/>
      <c r="V1255" s="13"/>
      <c r="W1255" s="13"/>
      <c r="X1255" s="13"/>
      <c r="Y1255" s="13"/>
    </row>
    <row r="1256" spans="1:25" ht="12.75" customHeight="1" x14ac:dyDescent="0.2">
      <c r="A1256" s="13" t="s">
        <v>1386</v>
      </c>
      <c r="B1256" s="6" t="s">
        <v>173</v>
      </c>
      <c r="C1256" s="9">
        <v>143378617</v>
      </c>
      <c r="D1256" s="14">
        <v>5540246191598</v>
      </c>
      <c r="E1256" s="12" t="str">
        <f>VLOOKUP(D1256,'Catégorie des articles'!$A$2:$E$163,4,FALSE)</f>
        <v>CREMERIE</v>
      </c>
      <c r="F1256" s="23">
        <v>44842</v>
      </c>
      <c r="G1256" s="10">
        <v>1601</v>
      </c>
      <c r="H1256" s="13"/>
      <c r="I1256" s="13"/>
      <c r="J1256" s="13"/>
      <c r="K1256" s="13"/>
      <c r="L1256" s="13"/>
      <c r="M1256" s="13"/>
      <c r="N1256" s="13"/>
      <c r="O1256" s="13"/>
      <c r="P1256" s="13"/>
      <c r="Q1256" s="13"/>
      <c r="R1256" s="13"/>
      <c r="S1256" s="13"/>
      <c r="T1256" s="13"/>
      <c r="U1256" s="13"/>
      <c r="V1256" s="13"/>
      <c r="W1256" s="13"/>
      <c r="X1256" s="13"/>
      <c r="Y1256" s="13"/>
    </row>
    <row r="1257" spans="1:25" ht="12.75" customHeight="1" x14ac:dyDescent="0.2">
      <c r="A1257" s="13" t="s">
        <v>1387</v>
      </c>
      <c r="B1257" s="6" t="s">
        <v>173</v>
      </c>
      <c r="C1257" s="7">
        <v>143378621</v>
      </c>
      <c r="D1257" s="12">
        <v>5540246186325</v>
      </c>
      <c r="E1257" s="12" t="str">
        <f>VLOOKUP(D1257,'Catégorie des articles'!$A$2:$E$163,4,FALSE)</f>
        <v>CREMERIE</v>
      </c>
      <c r="F1257" s="22">
        <v>44841</v>
      </c>
      <c r="G1257" s="8">
        <v>418</v>
      </c>
      <c r="H1257" s="13"/>
      <c r="I1257" s="13"/>
      <c r="J1257" s="13"/>
      <c r="K1257" s="13"/>
      <c r="L1257" s="13"/>
      <c r="M1257" s="13"/>
      <c r="N1257" s="13"/>
      <c r="O1257" s="13"/>
      <c r="P1257" s="13"/>
      <c r="Q1257" s="13"/>
      <c r="R1257" s="13"/>
      <c r="S1257" s="13"/>
      <c r="T1257" s="13"/>
      <c r="U1257" s="13"/>
      <c r="V1257" s="13"/>
      <c r="W1257" s="13"/>
      <c r="X1257" s="13"/>
      <c r="Y1257" s="13"/>
    </row>
    <row r="1258" spans="1:25" ht="12.75" customHeight="1" x14ac:dyDescent="0.2">
      <c r="A1258" s="13" t="s">
        <v>1388</v>
      </c>
      <c r="B1258" s="6" t="s">
        <v>173</v>
      </c>
      <c r="C1258" s="9">
        <v>143378622</v>
      </c>
      <c r="D1258" s="14">
        <v>5540246173472</v>
      </c>
      <c r="E1258" s="12" t="str">
        <f>VLOOKUP(D1258,'Catégorie des articles'!$A$2:$E$163,4,FALSE)</f>
        <v>CREMERIE</v>
      </c>
      <c r="F1258" s="23">
        <v>44844</v>
      </c>
      <c r="G1258" s="10">
        <v>209</v>
      </c>
      <c r="H1258" s="13"/>
      <c r="I1258" s="13"/>
      <c r="J1258" s="13"/>
      <c r="K1258" s="13"/>
      <c r="L1258" s="13"/>
      <c r="M1258" s="13"/>
      <c r="N1258" s="13"/>
      <c r="O1258" s="13"/>
      <c r="P1258" s="13"/>
      <c r="Q1258" s="13"/>
      <c r="R1258" s="13"/>
      <c r="S1258" s="13"/>
      <c r="T1258" s="13"/>
      <c r="U1258" s="13"/>
      <c r="V1258" s="13"/>
      <c r="W1258" s="13"/>
      <c r="X1258" s="13"/>
      <c r="Y1258" s="13"/>
    </row>
    <row r="1259" spans="1:25" ht="12.75" customHeight="1" x14ac:dyDescent="0.2">
      <c r="A1259" s="13" t="s">
        <v>1389</v>
      </c>
      <c r="B1259" s="6" t="s">
        <v>173</v>
      </c>
      <c r="C1259" s="7">
        <v>143378622</v>
      </c>
      <c r="D1259" s="12">
        <v>5540246174095</v>
      </c>
      <c r="E1259" s="12" t="str">
        <f>VLOOKUP(D1259,'Catégorie des articles'!$A$2:$E$163,4,FALSE)</f>
        <v>CREMERIE</v>
      </c>
      <c r="F1259" s="22">
        <v>44844</v>
      </c>
      <c r="G1259" s="8">
        <v>70</v>
      </c>
      <c r="H1259" s="13"/>
      <c r="I1259" s="13"/>
      <c r="J1259" s="13"/>
      <c r="K1259" s="13"/>
      <c r="L1259" s="13"/>
      <c r="M1259" s="13"/>
      <c r="N1259" s="13"/>
      <c r="O1259" s="13"/>
      <c r="P1259" s="13"/>
      <c r="Q1259" s="13"/>
      <c r="R1259" s="13"/>
      <c r="S1259" s="13"/>
      <c r="T1259" s="13"/>
      <c r="U1259" s="13"/>
      <c r="V1259" s="13"/>
      <c r="W1259" s="13"/>
      <c r="X1259" s="13"/>
      <c r="Y1259" s="13"/>
    </row>
    <row r="1260" spans="1:25" ht="12.75" customHeight="1" x14ac:dyDescent="0.2">
      <c r="A1260" s="13" t="s">
        <v>1390</v>
      </c>
      <c r="B1260" s="6" t="s">
        <v>173</v>
      </c>
      <c r="C1260" s="9">
        <v>143378622</v>
      </c>
      <c r="D1260" s="14">
        <v>5540246175047</v>
      </c>
      <c r="E1260" s="12" t="str">
        <f>VLOOKUP(D1260,'Catégorie des articles'!$A$2:$E$163,4,FALSE)</f>
        <v>CREMERIE</v>
      </c>
      <c r="F1260" s="23">
        <v>44844</v>
      </c>
      <c r="G1260" s="10">
        <v>279</v>
      </c>
      <c r="H1260" s="13"/>
      <c r="I1260" s="13"/>
      <c r="J1260" s="13"/>
      <c r="K1260" s="13"/>
      <c r="L1260" s="13"/>
      <c r="M1260" s="13"/>
      <c r="N1260" s="13"/>
      <c r="O1260" s="13"/>
      <c r="P1260" s="13"/>
      <c r="Q1260" s="13"/>
      <c r="R1260" s="13"/>
      <c r="S1260" s="13"/>
      <c r="T1260" s="13"/>
      <c r="U1260" s="13"/>
      <c r="V1260" s="13"/>
      <c r="W1260" s="13"/>
      <c r="X1260" s="13"/>
      <c r="Y1260" s="13"/>
    </row>
    <row r="1261" spans="1:25" ht="12.75" customHeight="1" x14ac:dyDescent="0.2">
      <c r="A1261" s="13" t="s">
        <v>1391</v>
      </c>
      <c r="B1261" s="6" t="s">
        <v>173</v>
      </c>
      <c r="C1261" s="7">
        <v>143378622</v>
      </c>
      <c r="D1261" s="12">
        <v>5540246175049</v>
      </c>
      <c r="E1261" s="12" t="str">
        <f>VLOOKUP(D1261,'Catégorie des articles'!$A$2:$E$163,4,FALSE)</f>
        <v>CREMERIE</v>
      </c>
      <c r="F1261" s="22">
        <v>44844</v>
      </c>
      <c r="G1261" s="8">
        <v>836</v>
      </c>
      <c r="H1261" s="13"/>
      <c r="I1261" s="13"/>
      <c r="J1261" s="13"/>
      <c r="K1261" s="13"/>
      <c r="L1261" s="13"/>
      <c r="M1261" s="13"/>
      <c r="N1261" s="13"/>
      <c r="O1261" s="13"/>
      <c r="P1261" s="13"/>
      <c r="Q1261" s="13"/>
      <c r="R1261" s="13"/>
      <c r="S1261" s="13"/>
      <c r="T1261" s="13"/>
      <c r="U1261" s="13"/>
      <c r="V1261" s="13"/>
      <c r="W1261" s="13"/>
      <c r="X1261" s="13"/>
      <c r="Y1261" s="13"/>
    </row>
    <row r="1262" spans="1:25" ht="12.75" customHeight="1" x14ac:dyDescent="0.2">
      <c r="A1262" s="13" t="s">
        <v>1392</v>
      </c>
      <c r="B1262" s="6" t="s">
        <v>173</v>
      </c>
      <c r="C1262" s="9">
        <v>143378622</v>
      </c>
      <c r="D1262" s="14">
        <v>5540246175050</v>
      </c>
      <c r="E1262" s="12" t="str">
        <f>VLOOKUP(D1262,'Catégorie des articles'!$A$2:$E$163,4,FALSE)</f>
        <v>CREMERIE</v>
      </c>
      <c r="F1262" s="23">
        <v>44844</v>
      </c>
      <c r="G1262" s="10">
        <v>836</v>
      </c>
      <c r="H1262" s="13"/>
      <c r="I1262" s="13"/>
      <c r="J1262" s="13"/>
      <c r="K1262" s="13"/>
      <c r="L1262" s="13"/>
      <c r="M1262" s="13"/>
      <c r="N1262" s="13"/>
      <c r="O1262" s="13"/>
      <c r="P1262" s="13"/>
      <c r="Q1262" s="13"/>
      <c r="R1262" s="13"/>
      <c r="S1262" s="13"/>
      <c r="T1262" s="13"/>
      <c r="U1262" s="13"/>
      <c r="V1262" s="13"/>
      <c r="W1262" s="13"/>
      <c r="X1262" s="13"/>
      <c r="Y1262" s="13"/>
    </row>
    <row r="1263" spans="1:25" ht="12.75" customHeight="1" x14ac:dyDescent="0.2">
      <c r="A1263" s="13" t="s">
        <v>1393</v>
      </c>
      <c r="B1263" s="6" t="s">
        <v>173</v>
      </c>
      <c r="C1263" s="7">
        <v>143378622</v>
      </c>
      <c r="D1263" s="12">
        <v>5540246190743</v>
      </c>
      <c r="E1263" s="12" t="str">
        <f>VLOOKUP(D1263,'Catégorie des articles'!$A$2:$E$163,4,FALSE)</f>
        <v>CREMERIE</v>
      </c>
      <c r="F1263" s="22">
        <v>44844</v>
      </c>
      <c r="G1263" s="8">
        <v>279</v>
      </c>
      <c r="H1263" s="13"/>
      <c r="I1263" s="13"/>
      <c r="J1263" s="13"/>
      <c r="K1263" s="13"/>
      <c r="L1263" s="13"/>
      <c r="M1263" s="13"/>
      <c r="N1263" s="13"/>
      <c r="O1263" s="13"/>
      <c r="P1263" s="13"/>
      <c r="Q1263" s="13"/>
      <c r="R1263" s="13"/>
      <c r="S1263" s="13"/>
      <c r="T1263" s="13"/>
      <c r="U1263" s="13"/>
      <c r="V1263" s="13"/>
      <c r="W1263" s="13"/>
      <c r="X1263" s="13"/>
      <c r="Y1263" s="13"/>
    </row>
    <row r="1264" spans="1:25" ht="12.75" customHeight="1" x14ac:dyDescent="0.2">
      <c r="A1264" s="13" t="s">
        <v>1394</v>
      </c>
      <c r="B1264" s="6" t="s">
        <v>173</v>
      </c>
      <c r="C1264" s="9">
        <v>143378653</v>
      </c>
      <c r="D1264" s="14">
        <v>5540246176294</v>
      </c>
      <c r="E1264" s="12" t="str">
        <f>VLOOKUP(D1264,'Catégorie des articles'!$A$2:$E$163,4,FALSE)</f>
        <v>CREMERIE</v>
      </c>
      <c r="F1264" s="23">
        <v>44841</v>
      </c>
      <c r="G1264" s="10">
        <v>743</v>
      </c>
      <c r="H1264" s="13"/>
      <c r="I1264" s="13"/>
      <c r="J1264" s="13"/>
      <c r="K1264" s="13"/>
      <c r="L1264" s="13"/>
      <c r="M1264" s="13"/>
      <c r="N1264" s="13"/>
      <c r="O1264" s="13"/>
      <c r="P1264" s="13"/>
      <c r="Q1264" s="13"/>
      <c r="R1264" s="13"/>
      <c r="S1264" s="13"/>
      <c r="T1264" s="13"/>
      <c r="U1264" s="13"/>
      <c r="V1264" s="13"/>
      <c r="W1264" s="13"/>
      <c r="X1264" s="13"/>
      <c r="Y1264" s="13"/>
    </row>
    <row r="1265" spans="1:25" ht="12.75" customHeight="1" x14ac:dyDescent="0.2">
      <c r="A1265" s="13" t="s">
        <v>1395</v>
      </c>
      <c r="B1265" s="6" t="s">
        <v>173</v>
      </c>
      <c r="C1265" s="7">
        <v>143378653</v>
      </c>
      <c r="D1265" s="12">
        <v>5540246176295</v>
      </c>
      <c r="E1265" s="12" t="str">
        <f>VLOOKUP(D1265,'Catégorie des articles'!$A$2:$E$163,4,FALSE)</f>
        <v>CREMERIE</v>
      </c>
      <c r="F1265" s="22">
        <v>44841</v>
      </c>
      <c r="G1265" s="8">
        <v>4009</v>
      </c>
      <c r="H1265" s="13"/>
      <c r="I1265" s="13"/>
      <c r="J1265" s="13"/>
      <c r="K1265" s="13"/>
      <c r="L1265" s="13"/>
      <c r="M1265" s="13"/>
      <c r="N1265" s="13"/>
      <c r="O1265" s="13"/>
      <c r="P1265" s="13"/>
      <c r="Q1265" s="13"/>
      <c r="R1265" s="13"/>
      <c r="S1265" s="13"/>
      <c r="T1265" s="13"/>
      <c r="U1265" s="13"/>
      <c r="V1265" s="13"/>
      <c r="W1265" s="13"/>
      <c r="X1265" s="13"/>
      <c r="Y1265" s="13"/>
    </row>
    <row r="1266" spans="1:25" ht="12.75" customHeight="1" x14ac:dyDescent="0.2">
      <c r="A1266" s="13" t="s">
        <v>1396</v>
      </c>
      <c r="B1266" s="6" t="s">
        <v>173</v>
      </c>
      <c r="C1266" s="7">
        <v>143378653</v>
      </c>
      <c r="D1266" s="12">
        <v>5540246187987</v>
      </c>
      <c r="E1266" s="12" t="str">
        <f>VLOOKUP(D1266,'Catégorie des articles'!$A$2:$E$163,4,FALSE)</f>
        <v>CREMERIE</v>
      </c>
      <c r="F1266" s="22">
        <v>44841</v>
      </c>
      <c r="G1266" s="8">
        <v>4455</v>
      </c>
      <c r="H1266" s="13"/>
      <c r="I1266" s="13"/>
      <c r="J1266" s="13"/>
      <c r="K1266" s="13"/>
      <c r="L1266" s="13"/>
      <c r="M1266" s="13"/>
      <c r="N1266" s="13"/>
      <c r="O1266" s="13"/>
      <c r="P1266" s="13"/>
      <c r="Q1266" s="13"/>
      <c r="R1266" s="13"/>
      <c r="S1266" s="13"/>
      <c r="T1266" s="13"/>
      <c r="U1266" s="13"/>
      <c r="V1266" s="13"/>
      <c r="W1266" s="13"/>
      <c r="X1266" s="13"/>
      <c r="Y1266" s="13"/>
    </row>
    <row r="1267" spans="1:25" ht="12.75" customHeight="1" x14ac:dyDescent="0.2">
      <c r="A1267" s="13" t="s">
        <v>1397</v>
      </c>
      <c r="B1267" s="6" t="s">
        <v>173</v>
      </c>
      <c r="C1267" s="9">
        <v>143378653</v>
      </c>
      <c r="D1267" s="14">
        <v>5540246188200</v>
      </c>
      <c r="E1267" s="12" t="str">
        <f>VLOOKUP(D1267,'Catégorie des articles'!$A$2:$E$163,4,FALSE)</f>
        <v>CREMERIE</v>
      </c>
      <c r="F1267" s="23">
        <v>44841</v>
      </c>
      <c r="G1267" s="10">
        <v>1337</v>
      </c>
      <c r="H1267" s="13"/>
      <c r="I1267" s="13"/>
      <c r="J1267" s="13"/>
      <c r="K1267" s="13"/>
      <c r="L1267" s="13"/>
      <c r="M1267" s="13"/>
      <c r="N1267" s="13"/>
      <c r="O1267" s="13"/>
      <c r="P1267" s="13"/>
      <c r="Q1267" s="13"/>
      <c r="R1267" s="13"/>
      <c r="S1267" s="13"/>
      <c r="T1267" s="13"/>
      <c r="U1267" s="13"/>
      <c r="V1267" s="13"/>
      <c r="W1267" s="13"/>
      <c r="X1267" s="13"/>
      <c r="Y1267" s="13"/>
    </row>
    <row r="1268" spans="1:25" ht="12.75" customHeight="1" x14ac:dyDescent="0.2">
      <c r="A1268" s="13" t="s">
        <v>1398</v>
      </c>
      <c r="B1268" s="6" t="s">
        <v>173</v>
      </c>
      <c r="C1268" s="7">
        <v>143378669</v>
      </c>
      <c r="D1268" s="12">
        <v>5540246194947</v>
      </c>
      <c r="E1268" s="12" t="str">
        <f>VLOOKUP(D1268,'Catégorie des articles'!$A$2:$E$163,4,FALSE)</f>
        <v>EMBALLAGES</v>
      </c>
      <c r="F1268" s="22">
        <v>44840</v>
      </c>
      <c r="G1268" s="8">
        <v>232</v>
      </c>
      <c r="H1268" s="13"/>
      <c r="I1268" s="13"/>
      <c r="J1268" s="13"/>
      <c r="K1268" s="13"/>
      <c r="L1268" s="13"/>
      <c r="M1268" s="13"/>
      <c r="N1268" s="13"/>
      <c r="O1268" s="13"/>
      <c r="P1268" s="13"/>
      <c r="Q1268" s="13"/>
      <c r="R1268" s="13"/>
      <c r="S1268" s="13"/>
      <c r="T1268" s="13"/>
      <c r="U1268" s="13"/>
      <c r="V1268" s="13"/>
      <c r="W1268" s="13"/>
      <c r="X1268" s="13"/>
      <c r="Y1268" s="13"/>
    </row>
    <row r="1269" spans="1:25" ht="12.75" customHeight="1" x14ac:dyDescent="0.2">
      <c r="A1269" s="13" t="s">
        <v>1399</v>
      </c>
      <c r="B1269" s="6" t="s">
        <v>173</v>
      </c>
      <c r="C1269" s="7">
        <v>143388679</v>
      </c>
      <c r="D1269" s="12">
        <v>5540246172978</v>
      </c>
      <c r="E1269" s="12" t="str">
        <f>VLOOKUP(D1269,'Catégorie des articles'!$A$2:$E$163,4,FALSE)</f>
        <v>CREMERIE</v>
      </c>
      <c r="F1269" s="22">
        <v>44842</v>
      </c>
      <c r="G1269" s="8">
        <v>2506</v>
      </c>
      <c r="H1269" s="13"/>
      <c r="I1269" s="13"/>
      <c r="J1269" s="13"/>
      <c r="K1269" s="13"/>
      <c r="L1269" s="13"/>
      <c r="M1269" s="13"/>
      <c r="N1269" s="13"/>
      <c r="O1269" s="13"/>
      <c r="P1269" s="13"/>
      <c r="Q1269" s="13"/>
      <c r="R1269" s="13"/>
      <c r="S1269" s="13"/>
      <c r="T1269" s="13"/>
      <c r="U1269" s="13"/>
      <c r="V1269" s="13"/>
      <c r="W1269" s="13"/>
      <c r="X1269" s="13"/>
      <c r="Y1269" s="13"/>
    </row>
    <row r="1270" spans="1:25" ht="12.75" customHeight="1" x14ac:dyDescent="0.2">
      <c r="A1270" s="13" t="s">
        <v>1400</v>
      </c>
      <c r="B1270" s="6" t="s">
        <v>173</v>
      </c>
      <c r="C1270" s="7">
        <v>143388679</v>
      </c>
      <c r="D1270" s="12">
        <v>5540246176699</v>
      </c>
      <c r="E1270" s="12" t="str">
        <f>VLOOKUP(D1270,'Catégorie des articles'!$A$2:$E$163,4,FALSE)</f>
        <v>CREMERIE</v>
      </c>
      <c r="F1270" s="22">
        <v>44842</v>
      </c>
      <c r="G1270" s="8">
        <v>8352</v>
      </c>
      <c r="H1270" s="13"/>
      <c r="I1270" s="13"/>
      <c r="J1270" s="13"/>
      <c r="K1270" s="13"/>
      <c r="L1270" s="13"/>
      <c r="M1270" s="13"/>
      <c r="N1270" s="13"/>
      <c r="O1270" s="13"/>
      <c r="P1270" s="13"/>
      <c r="Q1270" s="13"/>
      <c r="R1270" s="13"/>
      <c r="S1270" s="13"/>
      <c r="T1270" s="13"/>
      <c r="U1270" s="13"/>
      <c r="V1270" s="13"/>
      <c r="W1270" s="13"/>
      <c r="X1270" s="13"/>
      <c r="Y1270" s="13"/>
    </row>
    <row r="1271" spans="1:25" ht="12.75" customHeight="1" x14ac:dyDescent="0.2">
      <c r="A1271" s="13" t="s">
        <v>1401</v>
      </c>
      <c r="B1271" s="6" t="s">
        <v>173</v>
      </c>
      <c r="C1271" s="7">
        <v>143388680</v>
      </c>
      <c r="D1271" s="12">
        <v>5540246171933</v>
      </c>
      <c r="E1271" s="12" t="str">
        <f>VLOOKUP(D1271,'Catégorie des articles'!$A$2:$E$163,4,FALSE)</f>
        <v>CREMERIE</v>
      </c>
      <c r="F1271" s="22">
        <v>44842</v>
      </c>
      <c r="G1271" s="8">
        <v>557</v>
      </c>
      <c r="H1271" s="13"/>
      <c r="I1271" s="13"/>
      <c r="J1271" s="13"/>
      <c r="K1271" s="13"/>
      <c r="L1271" s="13"/>
      <c r="M1271" s="13"/>
      <c r="N1271" s="13"/>
      <c r="O1271" s="13"/>
      <c r="P1271" s="13"/>
      <c r="Q1271" s="13"/>
      <c r="R1271" s="13"/>
      <c r="S1271" s="13"/>
      <c r="T1271" s="13"/>
      <c r="U1271" s="13"/>
      <c r="V1271" s="13"/>
      <c r="W1271" s="13"/>
      <c r="X1271" s="13"/>
      <c r="Y1271" s="13"/>
    </row>
    <row r="1272" spans="1:25" ht="12.75" customHeight="1" x14ac:dyDescent="0.2">
      <c r="A1272" s="13" t="s">
        <v>1402</v>
      </c>
      <c r="B1272" s="6" t="s">
        <v>173</v>
      </c>
      <c r="C1272" s="7">
        <v>143388680</v>
      </c>
      <c r="D1272" s="12">
        <v>5540246176294</v>
      </c>
      <c r="E1272" s="12" t="str">
        <f>VLOOKUP(D1272,'Catégorie des articles'!$A$2:$E$163,4,FALSE)</f>
        <v>CREMERIE</v>
      </c>
      <c r="F1272" s="22">
        <v>44842</v>
      </c>
      <c r="G1272" s="8">
        <v>743</v>
      </c>
      <c r="H1272" s="13"/>
      <c r="I1272" s="13"/>
      <c r="J1272" s="13"/>
      <c r="K1272" s="13"/>
      <c r="L1272" s="13"/>
      <c r="M1272" s="13"/>
      <c r="N1272" s="13"/>
      <c r="O1272" s="13"/>
      <c r="P1272" s="13"/>
      <c r="Q1272" s="13"/>
      <c r="R1272" s="13"/>
      <c r="S1272" s="13"/>
      <c r="T1272" s="13"/>
      <c r="U1272" s="13"/>
      <c r="V1272" s="13"/>
      <c r="W1272" s="13"/>
      <c r="X1272" s="13"/>
      <c r="Y1272" s="13"/>
    </row>
    <row r="1273" spans="1:25" ht="12.75" customHeight="1" x14ac:dyDescent="0.2">
      <c r="A1273" s="13" t="s">
        <v>1403</v>
      </c>
      <c r="B1273" s="6" t="s">
        <v>173</v>
      </c>
      <c r="C1273" s="9">
        <v>143388680</v>
      </c>
      <c r="D1273" s="14">
        <v>5540246176295</v>
      </c>
      <c r="E1273" s="12" t="str">
        <f>VLOOKUP(D1273,'Catégorie des articles'!$A$2:$E$163,4,FALSE)</f>
        <v>CREMERIE</v>
      </c>
      <c r="F1273" s="23">
        <v>44842</v>
      </c>
      <c r="G1273" s="10">
        <v>4455</v>
      </c>
      <c r="H1273" s="13"/>
      <c r="I1273" s="13"/>
      <c r="J1273" s="13"/>
      <c r="K1273" s="13"/>
      <c r="L1273" s="13"/>
      <c r="M1273" s="13"/>
      <c r="N1273" s="13"/>
      <c r="O1273" s="13"/>
      <c r="P1273" s="13"/>
      <c r="Q1273" s="13"/>
      <c r="R1273" s="13"/>
      <c r="S1273" s="13"/>
      <c r="T1273" s="13"/>
      <c r="U1273" s="13"/>
      <c r="V1273" s="13"/>
      <c r="W1273" s="13"/>
      <c r="X1273" s="13"/>
      <c r="Y1273" s="13"/>
    </row>
    <row r="1274" spans="1:25" ht="12.75" customHeight="1" x14ac:dyDescent="0.2">
      <c r="A1274" s="13" t="s">
        <v>1404</v>
      </c>
      <c r="B1274" s="6" t="s">
        <v>173</v>
      </c>
      <c r="C1274" s="7">
        <v>143388680</v>
      </c>
      <c r="D1274" s="12">
        <v>5540246188200</v>
      </c>
      <c r="E1274" s="12" t="str">
        <f>VLOOKUP(D1274,'Catégorie des articles'!$A$2:$E$163,4,FALSE)</f>
        <v>CREMERIE</v>
      </c>
      <c r="F1274" s="22">
        <v>44842</v>
      </c>
      <c r="G1274" s="8">
        <v>1485</v>
      </c>
      <c r="H1274" s="13"/>
      <c r="I1274" s="13"/>
      <c r="J1274" s="13"/>
      <c r="K1274" s="13"/>
      <c r="L1274" s="13"/>
      <c r="M1274" s="13"/>
      <c r="N1274" s="13"/>
      <c r="O1274" s="13"/>
      <c r="P1274" s="13"/>
      <c r="Q1274" s="13"/>
      <c r="R1274" s="13"/>
      <c r="S1274" s="13"/>
      <c r="T1274" s="13"/>
      <c r="U1274" s="13"/>
      <c r="V1274" s="13"/>
      <c r="W1274" s="13"/>
      <c r="X1274" s="13"/>
      <c r="Y1274" s="13"/>
    </row>
    <row r="1275" spans="1:25" ht="12.75" customHeight="1" x14ac:dyDescent="0.2">
      <c r="A1275" s="13" t="s">
        <v>1405</v>
      </c>
      <c r="B1275" s="6" t="s">
        <v>173</v>
      </c>
      <c r="C1275" s="9">
        <v>143388681</v>
      </c>
      <c r="D1275" s="14">
        <v>5540246191598</v>
      </c>
      <c r="E1275" s="12" t="str">
        <f>VLOOKUP(D1275,'Catégorie des articles'!$A$2:$E$163,4,FALSE)</f>
        <v>CREMERIE</v>
      </c>
      <c r="F1275" s="23">
        <v>44844</v>
      </c>
      <c r="G1275" s="10">
        <v>1601</v>
      </c>
      <c r="H1275" s="13"/>
      <c r="I1275" s="13"/>
      <c r="J1275" s="13"/>
      <c r="K1275" s="13"/>
      <c r="L1275" s="13"/>
      <c r="M1275" s="13"/>
      <c r="N1275" s="13"/>
      <c r="O1275" s="13"/>
      <c r="P1275" s="13"/>
      <c r="Q1275" s="13"/>
      <c r="R1275" s="13"/>
      <c r="S1275" s="13"/>
      <c r="T1275" s="13"/>
      <c r="U1275" s="13"/>
      <c r="V1275" s="13"/>
      <c r="W1275" s="13"/>
      <c r="X1275" s="13"/>
      <c r="Y1275" s="13"/>
    </row>
    <row r="1276" spans="1:25" ht="12.75" customHeight="1" x14ac:dyDescent="0.2">
      <c r="A1276" s="13" t="s">
        <v>1406</v>
      </c>
      <c r="B1276" s="6" t="s">
        <v>173</v>
      </c>
      <c r="C1276" s="7">
        <v>143388689</v>
      </c>
      <c r="D1276" s="12">
        <v>5540246194632</v>
      </c>
      <c r="E1276" s="12" t="str">
        <f>VLOOKUP(D1276,'Catégorie des articles'!$A$2:$E$163,4,FALSE)</f>
        <v>BOULANGERIE</v>
      </c>
      <c r="F1276" s="22">
        <v>44849</v>
      </c>
      <c r="G1276" s="8">
        <v>1086</v>
      </c>
      <c r="H1276" s="13"/>
      <c r="I1276" s="13"/>
      <c r="J1276" s="13"/>
      <c r="K1276" s="13"/>
      <c r="L1276" s="13"/>
      <c r="M1276" s="13"/>
      <c r="N1276" s="13"/>
      <c r="O1276" s="13"/>
      <c r="P1276" s="13"/>
      <c r="Q1276" s="13"/>
      <c r="R1276" s="13"/>
      <c r="S1276" s="13"/>
      <c r="T1276" s="13"/>
      <c r="U1276" s="13"/>
      <c r="V1276" s="13"/>
      <c r="W1276" s="13"/>
      <c r="X1276" s="13"/>
      <c r="Y1276" s="13"/>
    </row>
    <row r="1277" spans="1:25" ht="12.75" customHeight="1" x14ac:dyDescent="0.2">
      <c r="A1277" s="13" t="s">
        <v>1407</v>
      </c>
      <c r="B1277" s="6" t="s">
        <v>173</v>
      </c>
      <c r="C1277" s="7">
        <v>143388694</v>
      </c>
      <c r="D1277" s="12">
        <v>5540246177133</v>
      </c>
      <c r="E1277" s="12" t="str">
        <f>VLOOKUP(D1277,'Catégorie des articles'!$A$2:$E$163,4,FALSE)</f>
        <v>MIX LEGUMES</v>
      </c>
      <c r="F1277" s="22">
        <v>44851</v>
      </c>
      <c r="G1277" s="8">
        <v>2228</v>
      </c>
      <c r="H1277" s="13"/>
      <c r="I1277" s="13"/>
      <c r="J1277" s="13"/>
      <c r="K1277" s="13"/>
      <c r="L1277" s="13"/>
      <c r="M1277" s="13"/>
      <c r="N1277" s="13"/>
      <c r="O1277" s="13"/>
      <c r="P1277" s="13"/>
      <c r="Q1277" s="13"/>
      <c r="R1277" s="13"/>
      <c r="S1277" s="13"/>
      <c r="T1277" s="13"/>
      <c r="U1277" s="13"/>
      <c r="V1277" s="13"/>
      <c r="W1277" s="13"/>
      <c r="X1277" s="13"/>
      <c r="Y1277" s="13"/>
    </row>
    <row r="1278" spans="1:25" ht="12.75" customHeight="1" x14ac:dyDescent="0.2">
      <c r="A1278" s="13" t="s">
        <v>1408</v>
      </c>
      <c r="B1278" s="6" t="s">
        <v>173</v>
      </c>
      <c r="C1278" s="9">
        <v>143388694</v>
      </c>
      <c r="D1278" s="14">
        <v>5540246192148</v>
      </c>
      <c r="E1278" s="12" t="str">
        <f>VLOOKUP(D1278,'Catégorie des articles'!$A$2:$E$163,4,FALSE)</f>
        <v>MIX LEGUMES</v>
      </c>
      <c r="F1278" s="23">
        <v>44851</v>
      </c>
      <c r="G1278" s="10">
        <v>36192</v>
      </c>
      <c r="H1278" s="13"/>
      <c r="I1278" s="13"/>
      <c r="J1278" s="13"/>
      <c r="K1278" s="13"/>
      <c r="L1278" s="13"/>
      <c r="M1278" s="13"/>
      <c r="N1278" s="13"/>
      <c r="O1278" s="13"/>
      <c r="P1278" s="13"/>
      <c r="Q1278" s="13"/>
      <c r="R1278" s="13"/>
      <c r="S1278" s="13"/>
      <c r="T1278" s="13"/>
      <c r="U1278" s="13"/>
      <c r="V1278" s="13"/>
      <c r="W1278" s="13"/>
      <c r="X1278" s="13"/>
      <c r="Y1278" s="13"/>
    </row>
    <row r="1279" spans="1:25" ht="12.75" customHeight="1" x14ac:dyDescent="0.2">
      <c r="A1279" s="13" t="s">
        <v>1409</v>
      </c>
      <c r="B1279" s="6" t="s">
        <v>173</v>
      </c>
      <c r="C1279" s="7">
        <v>143388694</v>
      </c>
      <c r="D1279" s="12">
        <v>5540246192518</v>
      </c>
      <c r="E1279" s="12" t="str">
        <f>VLOOKUP(D1279,'Catégorie des articles'!$A$2:$E$163,4,FALSE)</f>
        <v>MIX LEGUMES</v>
      </c>
      <c r="F1279" s="22">
        <v>44851</v>
      </c>
      <c r="G1279" s="8">
        <v>4385</v>
      </c>
      <c r="H1279" s="13"/>
      <c r="I1279" s="13"/>
      <c r="J1279" s="13"/>
      <c r="K1279" s="13"/>
      <c r="L1279" s="13"/>
      <c r="M1279" s="13"/>
      <c r="N1279" s="13"/>
      <c r="O1279" s="13"/>
      <c r="P1279" s="13"/>
      <c r="Q1279" s="13"/>
      <c r="R1279" s="13"/>
      <c r="S1279" s="13"/>
      <c r="T1279" s="13"/>
      <c r="U1279" s="13"/>
      <c r="V1279" s="13"/>
      <c r="W1279" s="13"/>
      <c r="X1279" s="13"/>
      <c r="Y1279" s="13"/>
    </row>
    <row r="1280" spans="1:25" ht="12.75" customHeight="1" x14ac:dyDescent="0.2">
      <c r="A1280" s="13" t="s">
        <v>1410</v>
      </c>
      <c r="B1280" s="6" t="s">
        <v>173</v>
      </c>
      <c r="C1280" s="7">
        <v>143388701</v>
      </c>
      <c r="D1280" s="12">
        <v>5540246185562</v>
      </c>
      <c r="E1280" s="12" t="str">
        <f>VLOOKUP(D1280,'Catégorie des articles'!$A$2:$E$163,4,FALSE)</f>
        <v>CREMERIE</v>
      </c>
      <c r="F1280" s="22">
        <v>44844</v>
      </c>
      <c r="G1280" s="8">
        <v>140</v>
      </c>
      <c r="H1280" s="13"/>
      <c r="I1280" s="13"/>
      <c r="J1280" s="13"/>
      <c r="K1280" s="13"/>
      <c r="L1280" s="13"/>
      <c r="M1280" s="13"/>
      <c r="N1280" s="13"/>
      <c r="O1280" s="13"/>
      <c r="P1280" s="13"/>
      <c r="Q1280" s="13"/>
      <c r="R1280" s="13"/>
      <c r="S1280" s="13"/>
      <c r="T1280" s="13"/>
      <c r="U1280" s="13"/>
      <c r="V1280" s="13"/>
      <c r="W1280" s="13"/>
      <c r="X1280" s="13"/>
      <c r="Y1280" s="13"/>
    </row>
    <row r="1281" spans="1:25" ht="12.75" customHeight="1" x14ac:dyDescent="0.2">
      <c r="A1281" s="13" t="s">
        <v>1411</v>
      </c>
      <c r="B1281" s="6" t="s">
        <v>173</v>
      </c>
      <c r="C1281" s="7">
        <v>143388709</v>
      </c>
      <c r="D1281" s="12">
        <v>5540246171933</v>
      </c>
      <c r="E1281" s="12" t="str">
        <f>VLOOKUP(D1281,'Catégorie des articles'!$A$2:$E$163,4,FALSE)</f>
        <v>CREMERIE</v>
      </c>
      <c r="F1281" s="22">
        <v>44843</v>
      </c>
      <c r="G1281" s="8">
        <v>1114</v>
      </c>
      <c r="H1281" s="13"/>
      <c r="I1281" s="13"/>
      <c r="J1281" s="13"/>
      <c r="K1281" s="13"/>
      <c r="L1281" s="13"/>
      <c r="M1281" s="13"/>
      <c r="N1281" s="13"/>
      <c r="O1281" s="13"/>
      <c r="P1281" s="13"/>
      <c r="Q1281" s="13"/>
      <c r="R1281" s="13"/>
      <c r="S1281" s="13"/>
      <c r="T1281" s="13"/>
      <c r="U1281" s="13"/>
      <c r="V1281" s="13"/>
      <c r="W1281" s="13"/>
      <c r="X1281" s="13"/>
      <c r="Y1281" s="13"/>
    </row>
    <row r="1282" spans="1:25" ht="12.75" customHeight="1" x14ac:dyDescent="0.2">
      <c r="A1282" s="13" t="s">
        <v>1412</v>
      </c>
      <c r="B1282" s="6" t="s">
        <v>173</v>
      </c>
      <c r="C1282" s="9">
        <v>143388709</v>
      </c>
      <c r="D1282" s="14">
        <v>5540246176294</v>
      </c>
      <c r="E1282" s="12" t="str">
        <f>VLOOKUP(D1282,'Catégorie des articles'!$A$2:$E$163,4,FALSE)</f>
        <v>CREMERIE</v>
      </c>
      <c r="F1282" s="23">
        <v>44843</v>
      </c>
      <c r="G1282" s="10">
        <v>1485</v>
      </c>
      <c r="H1282" s="13"/>
      <c r="I1282" s="13"/>
      <c r="J1282" s="13"/>
      <c r="K1282" s="13"/>
      <c r="L1282" s="13"/>
      <c r="M1282" s="13"/>
      <c r="N1282" s="13"/>
      <c r="O1282" s="13"/>
      <c r="P1282" s="13"/>
      <c r="Q1282" s="13"/>
      <c r="R1282" s="13"/>
      <c r="S1282" s="13"/>
      <c r="T1282" s="13"/>
      <c r="U1282" s="13"/>
      <c r="V1282" s="13"/>
      <c r="W1282" s="13"/>
      <c r="X1282" s="13"/>
      <c r="Y1282" s="13"/>
    </row>
    <row r="1283" spans="1:25" ht="12.75" customHeight="1" x14ac:dyDescent="0.2">
      <c r="A1283" s="13" t="s">
        <v>1413</v>
      </c>
      <c r="B1283" s="6" t="s">
        <v>173</v>
      </c>
      <c r="C1283" s="7">
        <v>143388709</v>
      </c>
      <c r="D1283" s="12">
        <v>5540246176295</v>
      </c>
      <c r="E1283" s="12" t="str">
        <f>VLOOKUP(D1283,'Catégorie des articles'!$A$2:$E$163,4,FALSE)</f>
        <v>CREMERIE</v>
      </c>
      <c r="F1283" s="22">
        <v>44843</v>
      </c>
      <c r="G1283" s="8">
        <v>7424</v>
      </c>
      <c r="H1283" s="13"/>
      <c r="I1283" s="13"/>
      <c r="J1283" s="13"/>
      <c r="K1283" s="13"/>
      <c r="L1283" s="13"/>
      <c r="M1283" s="13"/>
      <c r="N1283" s="13"/>
      <c r="O1283" s="13"/>
      <c r="P1283" s="13"/>
      <c r="Q1283" s="13"/>
      <c r="R1283" s="13"/>
      <c r="S1283" s="13"/>
      <c r="T1283" s="13"/>
      <c r="U1283" s="13"/>
      <c r="V1283" s="13"/>
      <c r="W1283" s="13"/>
      <c r="X1283" s="13"/>
      <c r="Y1283" s="13"/>
    </row>
    <row r="1284" spans="1:25" ht="12.75" customHeight="1" x14ac:dyDescent="0.2">
      <c r="A1284" s="13" t="s">
        <v>1414</v>
      </c>
      <c r="B1284" s="6" t="s">
        <v>173</v>
      </c>
      <c r="C1284" s="7">
        <v>143388709</v>
      </c>
      <c r="D1284" s="12">
        <v>5540246187987</v>
      </c>
      <c r="E1284" s="12" t="str">
        <f>VLOOKUP(D1284,'Catégorie des articles'!$A$2:$E$163,4,FALSE)</f>
        <v>CREMERIE</v>
      </c>
      <c r="F1284" s="22">
        <v>44843</v>
      </c>
      <c r="G1284" s="8">
        <v>4455</v>
      </c>
      <c r="H1284" s="13"/>
      <c r="I1284" s="13"/>
      <c r="J1284" s="13"/>
      <c r="K1284" s="13"/>
      <c r="L1284" s="13"/>
      <c r="M1284" s="13"/>
      <c r="N1284" s="13"/>
      <c r="O1284" s="13"/>
      <c r="P1284" s="13"/>
      <c r="Q1284" s="13"/>
      <c r="R1284" s="13"/>
      <c r="S1284" s="13"/>
      <c r="T1284" s="13"/>
      <c r="U1284" s="13"/>
      <c r="V1284" s="13"/>
      <c r="W1284" s="13"/>
      <c r="X1284" s="13"/>
      <c r="Y1284" s="13"/>
    </row>
    <row r="1285" spans="1:25" ht="12.75" customHeight="1" x14ac:dyDescent="0.2">
      <c r="A1285" s="13" t="s">
        <v>1415</v>
      </c>
      <c r="B1285" s="6" t="s">
        <v>173</v>
      </c>
      <c r="C1285" s="7">
        <v>143388710</v>
      </c>
      <c r="D1285" s="12">
        <v>5540246172669</v>
      </c>
      <c r="E1285" s="12" t="str">
        <f>VLOOKUP(D1285,'Catégorie des articles'!$A$2:$E$163,4,FALSE)</f>
        <v>CREMERIE</v>
      </c>
      <c r="F1285" s="22">
        <v>44843</v>
      </c>
      <c r="G1285" s="8">
        <v>140</v>
      </c>
      <c r="H1285" s="13"/>
      <c r="I1285" s="13"/>
      <c r="J1285" s="13"/>
      <c r="K1285" s="13"/>
      <c r="L1285" s="13"/>
      <c r="M1285" s="13"/>
      <c r="N1285" s="13"/>
      <c r="O1285" s="13"/>
      <c r="P1285" s="13"/>
      <c r="Q1285" s="13"/>
      <c r="R1285" s="13"/>
      <c r="S1285" s="13"/>
      <c r="T1285" s="13"/>
      <c r="U1285" s="13"/>
      <c r="V1285" s="13"/>
      <c r="W1285" s="13"/>
      <c r="X1285" s="13"/>
      <c r="Y1285" s="13"/>
    </row>
    <row r="1286" spans="1:25" ht="12.75" customHeight="1" x14ac:dyDescent="0.2">
      <c r="A1286" s="13" t="s">
        <v>1416</v>
      </c>
      <c r="B1286" s="6" t="s">
        <v>173</v>
      </c>
      <c r="C1286" s="7">
        <v>143388710</v>
      </c>
      <c r="D1286" s="12">
        <v>5540246174174</v>
      </c>
      <c r="E1286" s="12" t="str">
        <f>VLOOKUP(D1286,'Catégorie des articles'!$A$2:$E$163,4,FALSE)</f>
        <v>CREMERIE</v>
      </c>
      <c r="F1286" s="22">
        <v>44843</v>
      </c>
      <c r="G1286" s="8">
        <v>348</v>
      </c>
      <c r="H1286" s="13"/>
      <c r="I1286" s="13"/>
      <c r="J1286" s="13"/>
      <c r="K1286" s="13"/>
      <c r="L1286" s="13"/>
      <c r="M1286" s="13"/>
      <c r="N1286" s="13"/>
      <c r="O1286" s="13"/>
      <c r="P1286" s="13"/>
      <c r="Q1286" s="13"/>
      <c r="R1286" s="13"/>
      <c r="S1286" s="13"/>
      <c r="T1286" s="13"/>
      <c r="U1286" s="13"/>
      <c r="V1286" s="13"/>
      <c r="W1286" s="13"/>
      <c r="X1286" s="13"/>
      <c r="Y1286" s="13"/>
    </row>
    <row r="1287" spans="1:25" ht="12.75" customHeight="1" x14ac:dyDescent="0.2">
      <c r="A1287" s="13" t="s">
        <v>1417</v>
      </c>
      <c r="B1287" s="6" t="s">
        <v>173</v>
      </c>
      <c r="C1287" s="7">
        <v>143388712</v>
      </c>
      <c r="D1287" s="12">
        <v>5540246191594</v>
      </c>
      <c r="E1287" s="12" t="str">
        <f>VLOOKUP(D1287,'Catégorie des articles'!$A$2:$E$163,4,FALSE)</f>
        <v>CREMERIE</v>
      </c>
      <c r="F1287" s="22">
        <v>44844</v>
      </c>
      <c r="G1287" s="8">
        <v>1504</v>
      </c>
      <c r="H1287" s="13"/>
      <c r="I1287" s="13"/>
      <c r="J1287" s="13"/>
      <c r="K1287" s="13"/>
      <c r="L1287" s="13"/>
      <c r="M1287" s="13"/>
      <c r="N1287" s="13"/>
      <c r="O1287" s="13"/>
      <c r="P1287" s="13"/>
      <c r="Q1287" s="13"/>
      <c r="R1287" s="13"/>
      <c r="S1287" s="13"/>
      <c r="T1287" s="13"/>
      <c r="U1287" s="13"/>
      <c r="V1287" s="13"/>
      <c r="W1287" s="13"/>
      <c r="X1287" s="13"/>
      <c r="Y1287" s="13"/>
    </row>
    <row r="1288" spans="1:25" ht="12.75" customHeight="1" x14ac:dyDescent="0.2">
      <c r="A1288" s="13" t="s">
        <v>1418</v>
      </c>
      <c r="B1288" s="6" t="s">
        <v>173</v>
      </c>
      <c r="C1288" s="9">
        <v>143388713</v>
      </c>
      <c r="D1288" s="14">
        <v>5540246175049</v>
      </c>
      <c r="E1288" s="12" t="str">
        <f>VLOOKUP(D1288,'Catégorie des articles'!$A$2:$E$163,4,FALSE)</f>
        <v>CREMERIE</v>
      </c>
      <c r="F1288" s="23">
        <v>44849</v>
      </c>
      <c r="G1288" s="10">
        <v>836</v>
      </c>
      <c r="H1288" s="13"/>
      <c r="I1288" s="13"/>
      <c r="J1288" s="13"/>
      <c r="K1288" s="13"/>
      <c r="L1288" s="13"/>
      <c r="M1288" s="13"/>
      <c r="N1288" s="13"/>
      <c r="O1288" s="13"/>
      <c r="P1288" s="13"/>
      <c r="Q1288" s="13"/>
      <c r="R1288" s="13"/>
      <c r="S1288" s="13"/>
      <c r="T1288" s="13"/>
      <c r="U1288" s="13"/>
      <c r="V1288" s="13"/>
      <c r="W1288" s="13"/>
      <c r="X1288" s="13"/>
      <c r="Y1288" s="13"/>
    </row>
    <row r="1289" spans="1:25" ht="12.75" customHeight="1" x14ac:dyDescent="0.2">
      <c r="A1289" s="13" t="s">
        <v>1419</v>
      </c>
      <c r="B1289" s="6" t="s">
        <v>173</v>
      </c>
      <c r="C1289" s="7">
        <v>143388713</v>
      </c>
      <c r="D1289" s="12">
        <v>5540246175050</v>
      </c>
      <c r="E1289" s="12" t="str">
        <f>VLOOKUP(D1289,'Catégorie des articles'!$A$2:$E$163,4,FALSE)</f>
        <v>CREMERIE</v>
      </c>
      <c r="F1289" s="22">
        <v>44849</v>
      </c>
      <c r="G1289" s="8">
        <v>836</v>
      </c>
      <c r="H1289" s="13"/>
      <c r="I1289" s="13"/>
      <c r="J1289" s="13"/>
      <c r="K1289" s="13"/>
      <c r="L1289" s="13"/>
      <c r="M1289" s="13"/>
      <c r="N1289" s="13"/>
      <c r="O1289" s="13"/>
      <c r="P1289" s="13"/>
      <c r="Q1289" s="13"/>
      <c r="R1289" s="13"/>
      <c r="S1289" s="13"/>
      <c r="T1289" s="13"/>
      <c r="U1289" s="13"/>
      <c r="V1289" s="13"/>
      <c r="W1289" s="13"/>
      <c r="X1289" s="13"/>
      <c r="Y1289" s="13"/>
    </row>
    <row r="1290" spans="1:25" ht="12.75" customHeight="1" x14ac:dyDescent="0.2">
      <c r="A1290" s="13" t="s">
        <v>1420</v>
      </c>
      <c r="B1290" s="6" t="s">
        <v>173</v>
      </c>
      <c r="C1290" s="9">
        <v>143388723</v>
      </c>
      <c r="D1290" s="14">
        <v>5540246183130</v>
      </c>
      <c r="E1290" s="12" t="str">
        <f>VLOOKUP(D1290,'Catégorie des articles'!$A$2:$E$163,4,FALSE)</f>
        <v>MIX LEGUMES</v>
      </c>
      <c r="F1290" s="23">
        <v>44849</v>
      </c>
      <c r="G1290" s="10">
        <v>1003</v>
      </c>
      <c r="H1290" s="13"/>
      <c r="I1290" s="13"/>
      <c r="J1290" s="13"/>
      <c r="K1290" s="13"/>
      <c r="L1290" s="13"/>
      <c r="M1290" s="13"/>
      <c r="N1290" s="13"/>
      <c r="O1290" s="13"/>
      <c r="P1290" s="13"/>
      <c r="Q1290" s="13"/>
      <c r="R1290" s="13"/>
      <c r="S1290" s="13"/>
      <c r="T1290" s="13"/>
      <c r="U1290" s="13"/>
      <c r="V1290" s="13"/>
      <c r="W1290" s="13"/>
      <c r="X1290" s="13"/>
      <c r="Y1290" s="13"/>
    </row>
    <row r="1291" spans="1:25" ht="12.75" customHeight="1" x14ac:dyDescent="0.2">
      <c r="A1291" s="13" t="s">
        <v>1421</v>
      </c>
      <c r="B1291" s="6" t="s">
        <v>173</v>
      </c>
      <c r="C1291" s="7">
        <v>143388723</v>
      </c>
      <c r="D1291" s="12">
        <v>5540246183537</v>
      </c>
      <c r="E1291" s="12" t="str">
        <f>VLOOKUP(D1291,'Catégorie des articles'!$A$2:$E$163,4,FALSE)</f>
        <v>MIX LEGUMES</v>
      </c>
      <c r="F1291" s="22">
        <v>44849</v>
      </c>
      <c r="G1291" s="8">
        <v>961</v>
      </c>
      <c r="H1291" s="13"/>
      <c r="I1291" s="13"/>
      <c r="J1291" s="13"/>
      <c r="K1291" s="13"/>
      <c r="L1291" s="13"/>
      <c r="M1291" s="13"/>
      <c r="N1291" s="13"/>
      <c r="O1291" s="13"/>
      <c r="P1291" s="13"/>
      <c r="Q1291" s="13"/>
      <c r="R1291" s="13"/>
      <c r="S1291" s="13"/>
      <c r="T1291" s="13"/>
      <c r="U1291" s="13"/>
      <c r="V1291" s="13"/>
      <c r="W1291" s="13"/>
      <c r="X1291" s="13"/>
      <c r="Y1291" s="13"/>
    </row>
    <row r="1292" spans="1:25" ht="12.75" customHeight="1" x14ac:dyDescent="0.2">
      <c r="A1292" s="13" t="s">
        <v>1422</v>
      </c>
      <c r="B1292" s="6" t="s">
        <v>173</v>
      </c>
      <c r="C1292" s="9">
        <v>143388723</v>
      </c>
      <c r="D1292" s="14">
        <v>5540246183538</v>
      </c>
      <c r="E1292" s="12" t="str">
        <f>VLOOKUP(D1292,'Catégorie des articles'!$A$2:$E$163,4,FALSE)</f>
        <v>MIX LEGUMES</v>
      </c>
      <c r="F1292" s="23">
        <v>44849</v>
      </c>
      <c r="G1292" s="10">
        <v>919</v>
      </c>
      <c r="H1292" s="13"/>
      <c r="I1292" s="13"/>
      <c r="J1292" s="13"/>
      <c r="K1292" s="13"/>
      <c r="L1292" s="13"/>
      <c r="M1292" s="13"/>
      <c r="N1292" s="13"/>
      <c r="O1292" s="13"/>
      <c r="P1292" s="13"/>
      <c r="Q1292" s="13"/>
      <c r="R1292" s="13"/>
      <c r="S1292" s="13"/>
      <c r="T1292" s="13"/>
      <c r="U1292" s="13"/>
      <c r="V1292" s="13"/>
      <c r="W1292" s="13"/>
      <c r="X1292" s="13"/>
      <c r="Y1292" s="13"/>
    </row>
    <row r="1293" spans="1:25" ht="12.75" customHeight="1" x14ac:dyDescent="0.2">
      <c r="A1293" s="13" t="s">
        <v>1423</v>
      </c>
      <c r="B1293" s="6" t="s">
        <v>173</v>
      </c>
      <c r="C1293" s="7">
        <v>143388723</v>
      </c>
      <c r="D1293" s="12">
        <v>5540246192571</v>
      </c>
      <c r="E1293" s="12" t="str">
        <f>VLOOKUP(D1293,'Catégorie des articles'!$A$2:$E$163,4,FALSE)</f>
        <v>MIX LEGUMES</v>
      </c>
      <c r="F1293" s="22">
        <v>44849</v>
      </c>
      <c r="G1293" s="8">
        <v>1212</v>
      </c>
      <c r="H1293" s="13"/>
      <c r="I1293" s="13"/>
      <c r="J1293" s="13"/>
      <c r="K1293" s="13"/>
      <c r="L1293" s="13"/>
      <c r="M1293" s="13"/>
      <c r="N1293" s="13"/>
      <c r="O1293" s="13"/>
      <c r="P1293" s="13"/>
      <c r="Q1293" s="13"/>
      <c r="R1293" s="13"/>
      <c r="S1293" s="13"/>
      <c r="T1293" s="13"/>
      <c r="U1293" s="13"/>
      <c r="V1293" s="13"/>
      <c r="W1293" s="13"/>
      <c r="X1293" s="13"/>
      <c r="Y1293" s="13"/>
    </row>
    <row r="1294" spans="1:25" ht="12.75" customHeight="1" x14ac:dyDescent="0.2">
      <c r="A1294" s="13" t="s">
        <v>1424</v>
      </c>
      <c r="B1294" s="6" t="s">
        <v>173</v>
      </c>
      <c r="C1294" s="9">
        <v>143388726</v>
      </c>
      <c r="D1294" s="14">
        <v>5540246180522</v>
      </c>
      <c r="E1294" s="12" t="str">
        <f>VLOOKUP(D1294,'Catégorie des articles'!$A$2:$E$163,4,FALSE)</f>
        <v>BOULANGERIE</v>
      </c>
      <c r="F1294" s="23">
        <v>44854</v>
      </c>
      <c r="G1294" s="10">
        <v>1225</v>
      </c>
      <c r="H1294" s="13"/>
      <c r="I1294" s="13"/>
      <c r="J1294" s="13"/>
      <c r="K1294" s="13"/>
      <c r="L1294" s="13"/>
      <c r="M1294" s="13"/>
      <c r="N1294" s="13"/>
      <c r="O1294" s="13"/>
      <c r="P1294" s="13"/>
      <c r="Q1294" s="13"/>
      <c r="R1294" s="13"/>
      <c r="S1294" s="13"/>
      <c r="T1294" s="13"/>
      <c r="U1294" s="13"/>
      <c r="V1294" s="13"/>
      <c r="W1294" s="13"/>
      <c r="X1294" s="13"/>
      <c r="Y1294" s="13"/>
    </row>
    <row r="1295" spans="1:25" ht="12.75" customHeight="1" x14ac:dyDescent="0.2">
      <c r="A1295" s="13" t="s">
        <v>1425</v>
      </c>
      <c r="B1295" s="6" t="s">
        <v>173</v>
      </c>
      <c r="C1295" s="7">
        <v>143388727</v>
      </c>
      <c r="D1295" s="12">
        <v>5540246177376</v>
      </c>
      <c r="E1295" s="12" t="str">
        <f>VLOOKUP(D1295,'Catégorie des articles'!$A$2:$E$163,4,FALSE)</f>
        <v>BOULANGERIE</v>
      </c>
      <c r="F1295" s="22">
        <v>44856</v>
      </c>
      <c r="G1295" s="8">
        <v>1253</v>
      </c>
      <c r="H1295" s="13"/>
      <c r="I1295" s="13"/>
      <c r="J1295" s="13"/>
      <c r="K1295" s="13"/>
      <c r="L1295" s="13"/>
      <c r="M1295" s="13"/>
      <c r="N1295" s="13"/>
      <c r="O1295" s="13"/>
      <c r="P1295" s="13"/>
      <c r="Q1295" s="13"/>
      <c r="R1295" s="13"/>
      <c r="S1295" s="13"/>
      <c r="T1295" s="13"/>
      <c r="U1295" s="13"/>
      <c r="V1295" s="13"/>
      <c r="W1295" s="13"/>
      <c r="X1295" s="13"/>
      <c r="Y1295" s="13"/>
    </row>
    <row r="1296" spans="1:25" ht="12.75" customHeight="1" x14ac:dyDescent="0.2">
      <c r="A1296" s="13" t="s">
        <v>1426</v>
      </c>
      <c r="B1296" s="6" t="s">
        <v>173</v>
      </c>
      <c r="C1296" s="9">
        <v>143388728</v>
      </c>
      <c r="D1296" s="14">
        <v>5540246191596</v>
      </c>
      <c r="E1296" s="12" t="str">
        <f>VLOOKUP(D1296,'Catégorie des articles'!$A$2:$E$163,4,FALSE)</f>
        <v>BOULANGERIE</v>
      </c>
      <c r="F1296" s="23">
        <v>44850</v>
      </c>
      <c r="G1296" s="10">
        <v>297</v>
      </c>
      <c r="H1296" s="13"/>
      <c r="I1296" s="13"/>
      <c r="J1296" s="13"/>
      <c r="K1296" s="13"/>
      <c r="L1296" s="13"/>
      <c r="M1296" s="13"/>
      <c r="N1296" s="13"/>
      <c r="O1296" s="13"/>
      <c r="P1296" s="13"/>
      <c r="Q1296" s="13"/>
      <c r="R1296" s="13"/>
      <c r="S1296" s="13"/>
      <c r="T1296" s="13"/>
      <c r="U1296" s="13"/>
      <c r="V1296" s="13"/>
      <c r="W1296" s="13"/>
      <c r="X1296" s="13"/>
      <c r="Y1296" s="13"/>
    </row>
    <row r="1297" spans="1:25" ht="12.75" customHeight="1" x14ac:dyDescent="0.2">
      <c r="A1297" s="13" t="s">
        <v>1427</v>
      </c>
      <c r="B1297" s="6" t="s">
        <v>173</v>
      </c>
      <c r="C1297" s="9">
        <v>143388739</v>
      </c>
      <c r="D1297" s="14">
        <v>5540246192571</v>
      </c>
      <c r="E1297" s="12" t="str">
        <f>VLOOKUP(D1297,'Catégorie des articles'!$A$2:$E$163,4,FALSE)</f>
        <v>MIX LEGUMES</v>
      </c>
      <c r="F1297" s="23">
        <v>44845</v>
      </c>
      <c r="G1297" s="10">
        <v>669</v>
      </c>
      <c r="H1297" s="13"/>
      <c r="I1297" s="13"/>
      <c r="J1297" s="13"/>
      <c r="K1297" s="13"/>
      <c r="L1297" s="13"/>
      <c r="M1297" s="13"/>
      <c r="N1297" s="13"/>
      <c r="O1297" s="13"/>
      <c r="P1297" s="13"/>
      <c r="Q1297" s="13"/>
      <c r="R1297" s="13"/>
      <c r="S1297" s="13"/>
      <c r="T1297" s="13"/>
      <c r="U1297" s="13"/>
      <c r="V1297" s="13"/>
      <c r="W1297" s="13"/>
      <c r="X1297" s="13"/>
      <c r="Y1297" s="13"/>
    </row>
    <row r="1298" spans="1:25" ht="12.75" customHeight="1" x14ac:dyDescent="0.2">
      <c r="A1298" s="13" t="s">
        <v>1428</v>
      </c>
      <c r="B1298" s="6" t="s">
        <v>173</v>
      </c>
      <c r="C1298" s="7">
        <v>143388744</v>
      </c>
      <c r="D1298" s="12">
        <v>5540246194632</v>
      </c>
      <c r="E1298" s="12" t="str">
        <f>VLOOKUP(D1298,'Catégorie des articles'!$A$2:$E$163,4,FALSE)</f>
        <v>BOULANGERIE</v>
      </c>
      <c r="F1298" s="22">
        <v>44851</v>
      </c>
      <c r="G1298" s="8">
        <v>1170</v>
      </c>
      <c r="H1298" s="13"/>
      <c r="I1298" s="13"/>
      <c r="J1298" s="13"/>
      <c r="K1298" s="13"/>
      <c r="L1298" s="13"/>
      <c r="M1298" s="13"/>
      <c r="N1298" s="13"/>
      <c r="O1298" s="13"/>
      <c r="P1298" s="13"/>
      <c r="Q1298" s="13"/>
      <c r="R1298" s="13"/>
      <c r="S1298" s="13"/>
      <c r="T1298" s="13"/>
      <c r="U1298" s="13"/>
      <c r="V1298" s="13"/>
      <c r="W1298" s="13"/>
      <c r="X1298" s="13"/>
      <c r="Y1298" s="13"/>
    </row>
    <row r="1299" spans="1:25" ht="12.75" customHeight="1" x14ac:dyDescent="0.2">
      <c r="A1299" s="13" t="s">
        <v>1429</v>
      </c>
      <c r="B1299" s="6" t="s">
        <v>173</v>
      </c>
      <c r="C1299" s="9">
        <v>143388744</v>
      </c>
      <c r="D1299" s="14">
        <v>5540246195250</v>
      </c>
      <c r="E1299" s="12" t="str">
        <f>VLOOKUP(D1299,'Catégorie des articles'!$A$2:$E$163,4,FALSE)</f>
        <v>BOULANGERIE</v>
      </c>
      <c r="F1299" s="23">
        <v>44851</v>
      </c>
      <c r="G1299" s="10">
        <v>168</v>
      </c>
      <c r="H1299" s="13"/>
      <c r="I1299" s="13"/>
      <c r="J1299" s="13"/>
      <c r="K1299" s="13"/>
      <c r="L1299" s="13"/>
      <c r="M1299" s="13"/>
      <c r="N1299" s="13"/>
      <c r="O1299" s="13"/>
      <c r="P1299" s="13"/>
      <c r="Q1299" s="13"/>
      <c r="R1299" s="13"/>
      <c r="S1299" s="13"/>
      <c r="T1299" s="13"/>
      <c r="U1299" s="13"/>
      <c r="V1299" s="13"/>
      <c r="W1299" s="13"/>
      <c r="X1299" s="13"/>
      <c r="Y1299" s="13"/>
    </row>
    <row r="1300" spans="1:25" ht="12.75" customHeight="1" x14ac:dyDescent="0.2">
      <c r="A1300" s="13" t="s">
        <v>1430</v>
      </c>
      <c r="B1300" s="6" t="s">
        <v>173</v>
      </c>
      <c r="C1300" s="7">
        <v>143388748</v>
      </c>
      <c r="D1300" s="12">
        <v>5540246173906</v>
      </c>
      <c r="E1300" s="12" t="str">
        <f>VLOOKUP(D1300,'Catégorie des articles'!$A$2:$E$163,4,FALSE)</f>
        <v>VOLAILLE</v>
      </c>
      <c r="F1300" s="22">
        <v>44851</v>
      </c>
      <c r="G1300" s="8">
        <v>3267</v>
      </c>
      <c r="H1300" s="13"/>
      <c r="I1300" s="13"/>
      <c r="J1300" s="13"/>
      <c r="K1300" s="13"/>
      <c r="L1300" s="13"/>
      <c r="M1300" s="13"/>
      <c r="N1300" s="13"/>
      <c r="O1300" s="13"/>
      <c r="P1300" s="13"/>
      <c r="Q1300" s="13"/>
      <c r="R1300" s="13"/>
      <c r="S1300" s="13"/>
      <c r="T1300" s="13"/>
      <c r="U1300" s="13"/>
      <c r="V1300" s="13"/>
      <c r="W1300" s="13"/>
      <c r="X1300" s="13"/>
      <c r="Y1300" s="13"/>
    </row>
    <row r="1301" spans="1:25" ht="12.75" customHeight="1" x14ac:dyDescent="0.2">
      <c r="A1301" s="13" t="s">
        <v>1431</v>
      </c>
      <c r="B1301" s="6" t="s">
        <v>173</v>
      </c>
      <c r="C1301" s="9">
        <v>143388748</v>
      </c>
      <c r="D1301" s="14">
        <v>5540246181016</v>
      </c>
      <c r="E1301" s="12" t="str">
        <f>VLOOKUP(D1301,'Catégorie des articles'!$A$2:$E$163,4,FALSE)</f>
        <v>VOLAILLE</v>
      </c>
      <c r="F1301" s="23">
        <v>44851</v>
      </c>
      <c r="G1301" s="10">
        <v>9800</v>
      </c>
      <c r="H1301" s="13"/>
      <c r="I1301" s="13"/>
      <c r="J1301" s="13"/>
      <c r="K1301" s="13"/>
      <c r="L1301" s="13"/>
      <c r="M1301" s="13"/>
      <c r="N1301" s="13"/>
      <c r="O1301" s="13"/>
      <c r="P1301" s="13"/>
      <c r="Q1301" s="13"/>
      <c r="R1301" s="13"/>
      <c r="S1301" s="13"/>
      <c r="T1301" s="13"/>
      <c r="U1301" s="13"/>
      <c r="V1301" s="13"/>
      <c r="W1301" s="13"/>
      <c r="X1301" s="13"/>
      <c r="Y1301" s="13"/>
    </row>
    <row r="1302" spans="1:25" ht="12.75" customHeight="1" x14ac:dyDescent="0.2">
      <c r="A1302" s="13" t="s">
        <v>1432</v>
      </c>
      <c r="B1302" s="6" t="s">
        <v>173</v>
      </c>
      <c r="C1302" s="7">
        <v>143388753</v>
      </c>
      <c r="D1302" s="12">
        <v>5540246188224</v>
      </c>
      <c r="E1302" s="12" t="str">
        <f>VLOOKUP(D1302,'Catégorie des articles'!$A$2:$E$163,4,FALSE)</f>
        <v>VOLAILLE</v>
      </c>
      <c r="F1302" s="22">
        <v>44856</v>
      </c>
      <c r="G1302" s="8">
        <v>1810</v>
      </c>
      <c r="H1302" s="13"/>
      <c r="I1302" s="13"/>
      <c r="J1302" s="13"/>
      <c r="K1302" s="13"/>
      <c r="L1302" s="13"/>
      <c r="M1302" s="13"/>
      <c r="N1302" s="13"/>
      <c r="O1302" s="13"/>
      <c r="P1302" s="13"/>
      <c r="Q1302" s="13"/>
      <c r="R1302" s="13"/>
      <c r="S1302" s="13"/>
      <c r="T1302" s="13"/>
      <c r="U1302" s="13"/>
      <c r="V1302" s="13"/>
      <c r="W1302" s="13"/>
      <c r="X1302" s="13"/>
      <c r="Y1302" s="13"/>
    </row>
    <row r="1303" spans="1:25" ht="12.75" customHeight="1" x14ac:dyDescent="0.2">
      <c r="A1303" s="13" t="s">
        <v>1433</v>
      </c>
      <c r="B1303" s="6" t="s">
        <v>173</v>
      </c>
      <c r="C1303" s="9">
        <v>143388760</v>
      </c>
      <c r="D1303" s="14">
        <v>5540246171933</v>
      </c>
      <c r="E1303" s="12" t="str">
        <f>VLOOKUP(D1303,'Catégorie des articles'!$A$2:$E$163,4,FALSE)</f>
        <v>CREMERIE</v>
      </c>
      <c r="F1303" s="23">
        <v>44844</v>
      </c>
      <c r="G1303" s="10">
        <v>1114</v>
      </c>
      <c r="H1303" s="13"/>
      <c r="I1303" s="13"/>
      <c r="J1303" s="13"/>
      <c r="K1303" s="13"/>
      <c r="L1303" s="13"/>
      <c r="M1303" s="13"/>
      <c r="N1303" s="13"/>
      <c r="O1303" s="13"/>
      <c r="P1303" s="13"/>
      <c r="Q1303" s="13"/>
      <c r="R1303" s="13"/>
      <c r="S1303" s="13"/>
      <c r="T1303" s="13"/>
      <c r="U1303" s="13"/>
      <c r="V1303" s="13"/>
      <c r="W1303" s="13"/>
      <c r="X1303" s="13"/>
      <c r="Y1303" s="13"/>
    </row>
    <row r="1304" spans="1:25" ht="12.75" customHeight="1" x14ac:dyDescent="0.2">
      <c r="A1304" s="13" t="s">
        <v>1434</v>
      </c>
      <c r="B1304" s="6" t="s">
        <v>173</v>
      </c>
      <c r="C1304" s="7">
        <v>143388760</v>
      </c>
      <c r="D1304" s="12">
        <v>5540246176294</v>
      </c>
      <c r="E1304" s="12" t="str">
        <f>VLOOKUP(D1304,'Catégorie des articles'!$A$2:$E$163,4,FALSE)</f>
        <v>CREMERIE</v>
      </c>
      <c r="F1304" s="22">
        <v>44844</v>
      </c>
      <c r="G1304" s="8">
        <v>2970</v>
      </c>
      <c r="H1304" s="13"/>
      <c r="I1304" s="13"/>
      <c r="J1304" s="13"/>
      <c r="K1304" s="13"/>
      <c r="L1304" s="13"/>
      <c r="M1304" s="13"/>
      <c r="N1304" s="13"/>
      <c r="O1304" s="13"/>
      <c r="P1304" s="13"/>
      <c r="Q1304" s="13"/>
      <c r="R1304" s="13"/>
      <c r="S1304" s="13"/>
      <c r="T1304" s="13"/>
      <c r="U1304" s="13"/>
      <c r="V1304" s="13"/>
      <c r="W1304" s="13"/>
      <c r="X1304" s="13"/>
      <c r="Y1304" s="13"/>
    </row>
    <row r="1305" spans="1:25" ht="12.75" customHeight="1" x14ac:dyDescent="0.2">
      <c r="A1305" s="13" t="s">
        <v>1435</v>
      </c>
      <c r="B1305" s="6" t="s">
        <v>173</v>
      </c>
      <c r="C1305" s="9">
        <v>143388760</v>
      </c>
      <c r="D1305" s="14">
        <v>5540246176295</v>
      </c>
      <c r="E1305" s="12" t="str">
        <f>VLOOKUP(D1305,'Catégorie des articles'!$A$2:$E$163,4,FALSE)</f>
        <v>CREMERIE</v>
      </c>
      <c r="F1305" s="23">
        <v>44844</v>
      </c>
      <c r="G1305" s="10">
        <v>8761</v>
      </c>
      <c r="H1305" s="13"/>
      <c r="I1305" s="13"/>
      <c r="J1305" s="13"/>
      <c r="K1305" s="13"/>
      <c r="L1305" s="13"/>
      <c r="M1305" s="13"/>
      <c r="N1305" s="13"/>
      <c r="O1305" s="13"/>
      <c r="P1305" s="13"/>
      <c r="Q1305" s="13"/>
      <c r="R1305" s="13"/>
      <c r="S1305" s="13"/>
      <c r="T1305" s="13"/>
      <c r="U1305" s="13"/>
      <c r="V1305" s="13"/>
      <c r="W1305" s="13"/>
      <c r="X1305" s="13"/>
      <c r="Y1305" s="13"/>
    </row>
    <row r="1306" spans="1:25" ht="12.75" customHeight="1" x14ac:dyDescent="0.2">
      <c r="A1306" s="13" t="s">
        <v>1436</v>
      </c>
      <c r="B1306" s="6" t="s">
        <v>173</v>
      </c>
      <c r="C1306" s="9">
        <v>143388760</v>
      </c>
      <c r="D1306" s="14">
        <v>5540246187987</v>
      </c>
      <c r="E1306" s="12" t="str">
        <f>VLOOKUP(D1306,'Catégorie des articles'!$A$2:$E$163,4,FALSE)</f>
        <v>CREMERIE</v>
      </c>
      <c r="F1306" s="23">
        <v>44844</v>
      </c>
      <c r="G1306" s="10">
        <v>8909</v>
      </c>
      <c r="H1306" s="13"/>
      <c r="I1306" s="13"/>
      <c r="J1306" s="13"/>
      <c r="K1306" s="13"/>
      <c r="L1306" s="13"/>
      <c r="M1306" s="13"/>
      <c r="N1306" s="13"/>
      <c r="O1306" s="13"/>
      <c r="P1306" s="13"/>
      <c r="Q1306" s="13"/>
      <c r="R1306" s="13"/>
      <c r="S1306" s="13"/>
      <c r="T1306" s="13"/>
      <c r="U1306" s="13"/>
      <c r="V1306" s="13"/>
      <c r="W1306" s="13"/>
      <c r="X1306" s="13"/>
      <c r="Y1306" s="13"/>
    </row>
    <row r="1307" spans="1:25" ht="12.75" customHeight="1" x14ac:dyDescent="0.2">
      <c r="A1307" s="13" t="s">
        <v>1437</v>
      </c>
      <c r="B1307" s="6" t="s">
        <v>173</v>
      </c>
      <c r="C1307" s="7">
        <v>143388760</v>
      </c>
      <c r="D1307" s="12">
        <v>5540246188200</v>
      </c>
      <c r="E1307" s="12" t="str">
        <f>VLOOKUP(D1307,'Catégorie des articles'!$A$2:$E$163,4,FALSE)</f>
        <v>CREMERIE</v>
      </c>
      <c r="F1307" s="22">
        <v>44844</v>
      </c>
      <c r="G1307" s="8">
        <v>2228</v>
      </c>
      <c r="H1307" s="13"/>
      <c r="I1307" s="13"/>
      <c r="J1307" s="13"/>
      <c r="K1307" s="13"/>
      <c r="L1307" s="13"/>
      <c r="M1307" s="13"/>
      <c r="N1307" s="13"/>
      <c r="O1307" s="13"/>
      <c r="P1307" s="13"/>
      <c r="Q1307" s="13"/>
      <c r="R1307" s="13"/>
      <c r="S1307" s="13"/>
      <c r="T1307" s="13"/>
      <c r="U1307" s="13"/>
      <c r="V1307" s="13"/>
      <c r="W1307" s="13"/>
      <c r="X1307" s="13"/>
      <c r="Y1307" s="13"/>
    </row>
    <row r="1308" spans="1:25" ht="12.75" customHeight="1" x14ac:dyDescent="0.2">
      <c r="A1308" s="13" t="s">
        <v>1438</v>
      </c>
      <c r="B1308" s="6" t="s">
        <v>173</v>
      </c>
      <c r="C1308" s="7">
        <v>143388762</v>
      </c>
      <c r="D1308" s="12">
        <v>5540246172978</v>
      </c>
      <c r="E1308" s="12" t="str">
        <f>VLOOKUP(D1308,'Catégorie des articles'!$A$2:$E$163,4,FALSE)</f>
        <v>CREMERIE</v>
      </c>
      <c r="F1308" s="22">
        <v>44844</v>
      </c>
      <c r="G1308" s="8">
        <v>2506</v>
      </c>
      <c r="H1308" s="13"/>
      <c r="I1308" s="13"/>
      <c r="J1308" s="13"/>
      <c r="K1308" s="13"/>
      <c r="L1308" s="13"/>
      <c r="M1308" s="13"/>
      <c r="N1308" s="13"/>
      <c r="O1308" s="13"/>
      <c r="P1308" s="13"/>
      <c r="Q1308" s="13"/>
      <c r="R1308" s="13"/>
      <c r="S1308" s="13"/>
      <c r="T1308" s="13"/>
      <c r="U1308" s="13"/>
      <c r="V1308" s="13"/>
      <c r="W1308" s="13"/>
      <c r="X1308" s="13"/>
      <c r="Y1308" s="13"/>
    </row>
    <row r="1309" spans="1:25" ht="12.75" customHeight="1" x14ac:dyDescent="0.2">
      <c r="A1309" s="13" t="s">
        <v>1439</v>
      </c>
      <c r="B1309" s="6" t="s">
        <v>173</v>
      </c>
      <c r="C1309" s="9">
        <v>143388762</v>
      </c>
      <c r="D1309" s="14">
        <v>5540246174174</v>
      </c>
      <c r="E1309" s="12" t="str">
        <f>VLOOKUP(D1309,'Catégorie des articles'!$A$2:$E$163,4,FALSE)</f>
        <v>CREMERIE</v>
      </c>
      <c r="F1309" s="23">
        <v>44844</v>
      </c>
      <c r="G1309" s="10">
        <v>232</v>
      </c>
      <c r="H1309" s="13"/>
      <c r="I1309" s="13"/>
      <c r="J1309" s="13"/>
      <c r="K1309" s="13"/>
      <c r="L1309" s="13"/>
      <c r="M1309" s="13"/>
      <c r="N1309" s="13"/>
      <c r="O1309" s="13"/>
      <c r="P1309" s="13"/>
      <c r="Q1309" s="13"/>
      <c r="R1309" s="13"/>
      <c r="S1309" s="13"/>
      <c r="T1309" s="13"/>
      <c r="U1309" s="13"/>
      <c r="V1309" s="13"/>
      <c r="W1309" s="13"/>
      <c r="X1309" s="13"/>
      <c r="Y1309" s="13"/>
    </row>
    <row r="1310" spans="1:25" ht="12.75" customHeight="1" x14ac:dyDescent="0.2">
      <c r="A1310" s="13" t="s">
        <v>1440</v>
      </c>
      <c r="B1310" s="6" t="s">
        <v>173</v>
      </c>
      <c r="C1310" s="9">
        <v>143388762</v>
      </c>
      <c r="D1310" s="14">
        <v>5540246176699</v>
      </c>
      <c r="E1310" s="12" t="str">
        <f>VLOOKUP(D1310,'Catégorie des articles'!$A$2:$E$163,4,FALSE)</f>
        <v>CREMERIE</v>
      </c>
      <c r="F1310" s="23">
        <v>44844</v>
      </c>
      <c r="G1310" s="10">
        <v>4176</v>
      </c>
      <c r="H1310" s="13"/>
      <c r="I1310" s="13"/>
      <c r="J1310" s="13"/>
      <c r="K1310" s="13"/>
      <c r="L1310" s="13"/>
      <c r="M1310" s="13"/>
      <c r="N1310" s="13"/>
      <c r="O1310" s="13"/>
      <c r="P1310" s="13"/>
      <c r="Q1310" s="13"/>
      <c r="R1310" s="13"/>
      <c r="S1310" s="13"/>
      <c r="T1310" s="13"/>
      <c r="U1310" s="13"/>
      <c r="V1310" s="13"/>
      <c r="W1310" s="13"/>
      <c r="X1310" s="13"/>
      <c r="Y1310" s="13"/>
    </row>
    <row r="1311" spans="1:25" ht="12.75" customHeight="1" x14ac:dyDescent="0.2">
      <c r="A1311" s="13" t="s">
        <v>1441</v>
      </c>
      <c r="B1311" s="6" t="s">
        <v>173</v>
      </c>
      <c r="C1311" s="9">
        <v>143388762</v>
      </c>
      <c r="D1311" s="14">
        <v>5540246188175</v>
      </c>
      <c r="E1311" s="12" t="str">
        <f>VLOOKUP(D1311,'Catégorie des articles'!$A$2:$E$163,4,FALSE)</f>
        <v>CREMERIE</v>
      </c>
      <c r="F1311" s="23">
        <v>44844</v>
      </c>
      <c r="G1311" s="10">
        <v>464</v>
      </c>
      <c r="H1311" s="13"/>
      <c r="I1311" s="13"/>
      <c r="J1311" s="13"/>
      <c r="K1311" s="13"/>
      <c r="L1311" s="13"/>
      <c r="M1311" s="13"/>
      <c r="N1311" s="13"/>
      <c r="O1311" s="13"/>
      <c r="P1311" s="13"/>
      <c r="Q1311" s="13"/>
      <c r="R1311" s="13"/>
      <c r="S1311" s="13"/>
      <c r="T1311" s="13"/>
      <c r="U1311" s="13"/>
      <c r="V1311" s="13"/>
      <c r="W1311" s="13"/>
      <c r="X1311" s="13"/>
      <c r="Y1311" s="13"/>
    </row>
    <row r="1312" spans="1:25" ht="12.75" customHeight="1" x14ac:dyDescent="0.2">
      <c r="A1312" s="13" t="s">
        <v>1442</v>
      </c>
      <c r="B1312" s="6" t="s">
        <v>173</v>
      </c>
      <c r="C1312" s="9">
        <v>143388762</v>
      </c>
      <c r="D1312" s="14">
        <v>5540246192102</v>
      </c>
      <c r="E1312" s="12" t="str">
        <f>VLOOKUP(D1312,'Catégorie des articles'!$A$2:$E$163,4,FALSE)</f>
        <v>CREMERIE</v>
      </c>
      <c r="F1312" s="23">
        <v>44844</v>
      </c>
      <c r="G1312" s="10">
        <v>4009</v>
      </c>
      <c r="H1312" s="13"/>
      <c r="I1312" s="13"/>
      <c r="J1312" s="13"/>
      <c r="K1312" s="13"/>
      <c r="L1312" s="13"/>
      <c r="M1312" s="13"/>
      <c r="N1312" s="13"/>
      <c r="O1312" s="13"/>
      <c r="P1312" s="13"/>
      <c r="Q1312" s="13"/>
      <c r="R1312" s="13"/>
      <c r="S1312" s="13"/>
      <c r="T1312" s="13"/>
      <c r="U1312" s="13"/>
      <c r="V1312" s="13"/>
      <c r="W1312" s="13"/>
      <c r="X1312" s="13"/>
      <c r="Y1312" s="13"/>
    </row>
    <row r="1313" spans="1:25" ht="12.75" customHeight="1" x14ac:dyDescent="0.2">
      <c r="A1313" s="13" t="s">
        <v>1443</v>
      </c>
      <c r="B1313" s="6" t="s">
        <v>173</v>
      </c>
      <c r="C1313" s="7">
        <v>143388800</v>
      </c>
      <c r="D1313" s="12">
        <v>5540246170256</v>
      </c>
      <c r="E1313" s="12" t="str">
        <f>VLOOKUP(D1313,'Catégorie des articles'!$A$2:$E$163,4,FALSE)</f>
        <v>BOULANGERIE</v>
      </c>
      <c r="F1313" s="22">
        <v>44857</v>
      </c>
      <c r="G1313" s="8">
        <v>2822</v>
      </c>
      <c r="H1313" s="13"/>
      <c r="I1313" s="13"/>
      <c r="J1313" s="13"/>
      <c r="K1313" s="13"/>
      <c r="L1313" s="13"/>
      <c r="M1313" s="13"/>
      <c r="N1313" s="13"/>
      <c r="O1313" s="13"/>
      <c r="P1313" s="13"/>
      <c r="Q1313" s="13"/>
      <c r="R1313" s="13"/>
      <c r="S1313" s="13"/>
      <c r="T1313" s="13"/>
      <c r="U1313" s="13"/>
      <c r="V1313" s="13"/>
      <c r="W1313" s="13"/>
      <c r="X1313" s="13"/>
      <c r="Y1313" s="13"/>
    </row>
    <row r="1314" spans="1:25" ht="12.75" customHeight="1" x14ac:dyDescent="0.2">
      <c r="A1314" s="13" t="s">
        <v>1444</v>
      </c>
      <c r="B1314" s="6" t="s">
        <v>173</v>
      </c>
      <c r="C1314" s="9">
        <v>143388800</v>
      </c>
      <c r="D1314" s="14">
        <v>5540246171888</v>
      </c>
      <c r="E1314" s="12" t="str">
        <f>VLOOKUP(D1314,'Catégorie des articles'!$A$2:$E$163,4,FALSE)</f>
        <v>BOULANGERIE</v>
      </c>
      <c r="F1314" s="23">
        <v>44857</v>
      </c>
      <c r="G1314" s="10">
        <v>780</v>
      </c>
      <c r="H1314" s="13"/>
      <c r="I1314" s="13"/>
      <c r="J1314" s="13"/>
      <c r="K1314" s="13"/>
      <c r="L1314" s="13"/>
      <c r="M1314" s="13"/>
      <c r="N1314" s="13"/>
      <c r="O1314" s="13"/>
      <c r="P1314" s="13"/>
      <c r="Q1314" s="13"/>
      <c r="R1314" s="13"/>
      <c r="S1314" s="13"/>
      <c r="T1314" s="13"/>
      <c r="U1314" s="13"/>
      <c r="V1314" s="13"/>
      <c r="W1314" s="13"/>
      <c r="X1314" s="13"/>
      <c r="Y1314" s="13"/>
    </row>
    <row r="1315" spans="1:25" ht="12.75" customHeight="1" x14ac:dyDescent="0.2">
      <c r="A1315" s="13" t="s">
        <v>1445</v>
      </c>
      <c r="B1315" s="6" t="s">
        <v>173</v>
      </c>
      <c r="C1315" s="9">
        <v>143388802</v>
      </c>
      <c r="D1315" s="14">
        <v>5540246171933</v>
      </c>
      <c r="E1315" s="12" t="str">
        <f>VLOOKUP(D1315,'Catégorie des articles'!$A$2:$E$163,4,FALSE)</f>
        <v>CREMERIE</v>
      </c>
      <c r="F1315" s="23">
        <v>44848</v>
      </c>
      <c r="G1315" s="10">
        <v>1114</v>
      </c>
      <c r="H1315" s="13"/>
      <c r="I1315" s="13"/>
      <c r="J1315" s="13"/>
      <c r="K1315" s="13"/>
      <c r="L1315" s="13"/>
      <c r="M1315" s="13"/>
      <c r="N1315" s="13"/>
      <c r="O1315" s="13"/>
      <c r="P1315" s="13"/>
      <c r="Q1315" s="13"/>
      <c r="R1315" s="13"/>
      <c r="S1315" s="13"/>
      <c r="T1315" s="13"/>
      <c r="U1315" s="13"/>
      <c r="V1315" s="13"/>
      <c r="W1315" s="13"/>
      <c r="X1315" s="13"/>
      <c r="Y1315" s="13"/>
    </row>
    <row r="1316" spans="1:25" ht="12.75" customHeight="1" x14ac:dyDescent="0.2">
      <c r="A1316" s="13" t="s">
        <v>1446</v>
      </c>
      <c r="B1316" s="6" t="s">
        <v>173</v>
      </c>
      <c r="C1316" s="9">
        <v>143388802</v>
      </c>
      <c r="D1316" s="14">
        <v>5540246187987</v>
      </c>
      <c r="E1316" s="12" t="str">
        <f>VLOOKUP(D1316,'Catégorie des articles'!$A$2:$E$163,4,FALSE)</f>
        <v>CREMERIE</v>
      </c>
      <c r="F1316" s="23">
        <v>44848</v>
      </c>
      <c r="G1316" s="10">
        <v>6682</v>
      </c>
      <c r="H1316" s="13"/>
      <c r="I1316" s="13"/>
      <c r="J1316" s="13"/>
      <c r="K1316" s="13"/>
      <c r="L1316" s="13"/>
      <c r="M1316" s="13"/>
      <c r="N1316" s="13"/>
      <c r="O1316" s="13"/>
      <c r="P1316" s="13"/>
      <c r="Q1316" s="13"/>
      <c r="R1316" s="13"/>
      <c r="S1316" s="13"/>
      <c r="T1316" s="13"/>
      <c r="U1316" s="13"/>
      <c r="V1316" s="13"/>
      <c r="W1316" s="13"/>
      <c r="X1316" s="13"/>
      <c r="Y1316" s="13"/>
    </row>
    <row r="1317" spans="1:25" ht="12.75" customHeight="1" x14ac:dyDescent="0.2">
      <c r="A1317" s="13" t="s">
        <v>1447</v>
      </c>
      <c r="B1317" s="6" t="s">
        <v>173</v>
      </c>
      <c r="C1317" s="7">
        <v>143388802</v>
      </c>
      <c r="D1317" s="12">
        <v>5540246188200</v>
      </c>
      <c r="E1317" s="12" t="str">
        <f>VLOOKUP(D1317,'Catégorie des articles'!$A$2:$E$163,4,FALSE)</f>
        <v>CREMERIE</v>
      </c>
      <c r="F1317" s="22">
        <v>44848</v>
      </c>
      <c r="G1317" s="8">
        <v>743</v>
      </c>
      <c r="H1317" s="13"/>
      <c r="I1317" s="13"/>
      <c r="J1317" s="13"/>
      <c r="K1317" s="13"/>
      <c r="L1317" s="13"/>
      <c r="M1317" s="13"/>
      <c r="N1317" s="13"/>
      <c r="O1317" s="13"/>
      <c r="P1317" s="13"/>
      <c r="Q1317" s="13"/>
      <c r="R1317" s="13"/>
      <c r="S1317" s="13"/>
      <c r="T1317" s="13"/>
      <c r="U1317" s="13"/>
      <c r="V1317" s="13"/>
      <c r="W1317" s="13"/>
      <c r="X1317" s="13"/>
      <c r="Y1317" s="13"/>
    </row>
    <row r="1318" spans="1:25" ht="12.75" customHeight="1" x14ac:dyDescent="0.2">
      <c r="A1318" s="13" t="s">
        <v>1448</v>
      </c>
      <c r="B1318" s="6" t="s">
        <v>173</v>
      </c>
      <c r="C1318" s="9">
        <v>143388803</v>
      </c>
      <c r="D1318" s="14">
        <v>5540246172669</v>
      </c>
      <c r="E1318" s="12" t="str">
        <f>VLOOKUP(D1318,'Catégorie des articles'!$A$2:$E$163,4,FALSE)</f>
        <v>CREMERIE</v>
      </c>
      <c r="F1318" s="23">
        <v>44848</v>
      </c>
      <c r="G1318" s="10">
        <v>418</v>
      </c>
      <c r="H1318" s="13"/>
      <c r="I1318" s="13"/>
      <c r="J1318" s="13"/>
      <c r="K1318" s="13"/>
      <c r="L1318" s="13"/>
      <c r="M1318" s="13"/>
      <c r="N1318" s="13"/>
      <c r="O1318" s="13"/>
      <c r="P1318" s="13"/>
      <c r="Q1318" s="13"/>
      <c r="R1318" s="13"/>
      <c r="S1318" s="13"/>
      <c r="T1318" s="13"/>
      <c r="U1318" s="13"/>
      <c r="V1318" s="13"/>
      <c r="W1318" s="13"/>
      <c r="X1318" s="13"/>
      <c r="Y1318" s="13"/>
    </row>
    <row r="1319" spans="1:25" ht="12.75" customHeight="1" x14ac:dyDescent="0.2">
      <c r="A1319" s="13" t="s">
        <v>1449</v>
      </c>
      <c r="B1319" s="6" t="s">
        <v>173</v>
      </c>
      <c r="C1319" s="7">
        <v>143388803</v>
      </c>
      <c r="D1319" s="12">
        <v>5540246172978</v>
      </c>
      <c r="E1319" s="12" t="str">
        <f>VLOOKUP(D1319,'Catégorie des articles'!$A$2:$E$163,4,FALSE)</f>
        <v>CREMERIE</v>
      </c>
      <c r="F1319" s="22">
        <v>44848</v>
      </c>
      <c r="G1319" s="8">
        <v>1671</v>
      </c>
      <c r="H1319" s="13"/>
      <c r="I1319" s="13"/>
      <c r="J1319" s="13"/>
      <c r="K1319" s="13"/>
      <c r="L1319" s="13"/>
      <c r="M1319" s="13"/>
      <c r="N1319" s="13"/>
      <c r="O1319" s="13"/>
      <c r="P1319" s="13"/>
      <c r="Q1319" s="13"/>
      <c r="R1319" s="13"/>
      <c r="S1319" s="13"/>
      <c r="T1319" s="13"/>
      <c r="U1319" s="13"/>
      <c r="V1319" s="13"/>
      <c r="W1319" s="13"/>
      <c r="X1319" s="13"/>
      <c r="Y1319" s="13"/>
    </row>
    <row r="1320" spans="1:25" ht="12.75" customHeight="1" x14ac:dyDescent="0.2">
      <c r="A1320" s="13" t="s">
        <v>1450</v>
      </c>
      <c r="B1320" s="6" t="s">
        <v>173</v>
      </c>
      <c r="C1320" s="9">
        <v>143388803</v>
      </c>
      <c r="D1320" s="14">
        <v>5540246174174</v>
      </c>
      <c r="E1320" s="12" t="str">
        <f>VLOOKUP(D1320,'Catégorie des articles'!$A$2:$E$163,4,FALSE)</f>
        <v>CREMERIE</v>
      </c>
      <c r="F1320" s="23">
        <v>44848</v>
      </c>
      <c r="G1320" s="10">
        <v>232</v>
      </c>
      <c r="H1320" s="13"/>
      <c r="I1320" s="13"/>
      <c r="J1320" s="13"/>
      <c r="K1320" s="13"/>
      <c r="L1320" s="13"/>
      <c r="M1320" s="13"/>
      <c r="N1320" s="13"/>
      <c r="O1320" s="13"/>
      <c r="P1320" s="13"/>
      <c r="Q1320" s="13"/>
      <c r="R1320" s="13"/>
      <c r="S1320" s="13"/>
      <c r="T1320" s="13"/>
      <c r="U1320" s="13"/>
      <c r="V1320" s="13"/>
      <c r="W1320" s="13"/>
      <c r="X1320" s="13"/>
      <c r="Y1320" s="13"/>
    </row>
    <row r="1321" spans="1:25" ht="12.75" customHeight="1" x14ac:dyDescent="0.2">
      <c r="A1321" s="13" t="s">
        <v>1451</v>
      </c>
      <c r="B1321" s="6" t="s">
        <v>173</v>
      </c>
      <c r="C1321" s="9">
        <v>143388803</v>
      </c>
      <c r="D1321" s="14">
        <v>5540246176699</v>
      </c>
      <c r="E1321" s="12" t="str">
        <f>VLOOKUP(D1321,'Catégorie des articles'!$A$2:$E$163,4,FALSE)</f>
        <v>CREMERIE</v>
      </c>
      <c r="F1321" s="23">
        <v>44848</v>
      </c>
      <c r="G1321" s="10">
        <v>8352</v>
      </c>
      <c r="H1321" s="13"/>
      <c r="I1321" s="13"/>
      <c r="J1321" s="13"/>
      <c r="K1321" s="13"/>
      <c r="L1321" s="13"/>
      <c r="M1321" s="13"/>
      <c r="N1321" s="13"/>
      <c r="O1321" s="13"/>
      <c r="P1321" s="13"/>
      <c r="Q1321" s="13"/>
      <c r="R1321" s="13"/>
      <c r="S1321" s="13"/>
      <c r="T1321" s="13"/>
      <c r="U1321" s="13"/>
      <c r="V1321" s="13"/>
      <c r="W1321" s="13"/>
      <c r="X1321" s="13"/>
      <c r="Y1321" s="13"/>
    </row>
    <row r="1322" spans="1:25" ht="12.75" customHeight="1" x14ac:dyDescent="0.2">
      <c r="A1322" s="13" t="s">
        <v>1452</v>
      </c>
      <c r="B1322" s="6" t="s">
        <v>173</v>
      </c>
      <c r="C1322" s="9">
        <v>143388803</v>
      </c>
      <c r="D1322" s="14">
        <v>5540246192102</v>
      </c>
      <c r="E1322" s="12" t="str">
        <f>VLOOKUP(D1322,'Catégorie des articles'!$A$2:$E$163,4,FALSE)</f>
        <v>CREMERIE</v>
      </c>
      <c r="F1322" s="23">
        <v>44848</v>
      </c>
      <c r="G1322" s="10">
        <v>2005</v>
      </c>
      <c r="H1322" s="13"/>
      <c r="I1322" s="13"/>
      <c r="J1322" s="13"/>
      <c r="K1322" s="13"/>
      <c r="L1322" s="13"/>
      <c r="M1322" s="13"/>
      <c r="N1322" s="13"/>
      <c r="O1322" s="13"/>
      <c r="P1322" s="13"/>
      <c r="Q1322" s="13"/>
      <c r="R1322" s="13"/>
      <c r="S1322" s="13"/>
      <c r="T1322" s="13"/>
      <c r="U1322" s="13"/>
      <c r="V1322" s="13"/>
      <c r="W1322" s="13"/>
      <c r="X1322" s="13"/>
      <c r="Y1322" s="13"/>
    </row>
    <row r="1323" spans="1:25" ht="12.75" customHeight="1" x14ac:dyDescent="0.2">
      <c r="A1323" s="13" t="s">
        <v>1453</v>
      </c>
      <c r="B1323" s="6" t="s">
        <v>173</v>
      </c>
      <c r="C1323" s="7">
        <v>143388806</v>
      </c>
      <c r="D1323" s="12">
        <v>5540246173472</v>
      </c>
      <c r="E1323" s="12" t="str">
        <f>VLOOKUP(D1323,'Catégorie des articles'!$A$2:$E$163,4,FALSE)</f>
        <v>CREMERIE</v>
      </c>
      <c r="F1323" s="22">
        <v>44854</v>
      </c>
      <c r="G1323" s="8">
        <v>418</v>
      </c>
      <c r="H1323" s="13"/>
      <c r="I1323" s="13"/>
      <c r="J1323" s="13"/>
      <c r="K1323" s="13"/>
      <c r="L1323" s="13"/>
      <c r="M1323" s="13"/>
      <c r="N1323" s="13"/>
      <c r="O1323" s="13"/>
      <c r="P1323" s="13"/>
      <c r="Q1323" s="13"/>
      <c r="R1323" s="13"/>
      <c r="S1323" s="13"/>
      <c r="T1323" s="13"/>
      <c r="U1323" s="13"/>
      <c r="V1323" s="13"/>
      <c r="W1323" s="13"/>
      <c r="X1323" s="13"/>
      <c r="Y1323" s="13"/>
    </row>
    <row r="1324" spans="1:25" ht="12.75" customHeight="1" x14ac:dyDescent="0.2">
      <c r="A1324" s="13" t="s">
        <v>1454</v>
      </c>
      <c r="B1324" s="6" t="s">
        <v>173</v>
      </c>
      <c r="C1324" s="9">
        <v>143388806</v>
      </c>
      <c r="D1324" s="14">
        <v>5540246174095</v>
      </c>
      <c r="E1324" s="12" t="str">
        <f>VLOOKUP(D1324,'Catégorie des articles'!$A$2:$E$163,4,FALSE)</f>
        <v>CREMERIE</v>
      </c>
      <c r="F1324" s="23">
        <v>44854</v>
      </c>
      <c r="G1324" s="10">
        <v>140</v>
      </c>
      <c r="H1324" s="13"/>
      <c r="I1324" s="13"/>
      <c r="J1324" s="13"/>
      <c r="K1324" s="13"/>
      <c r="L1324" s="13"/>
      <c r="M1324" s="13"/>
      <c r="N1324" s="13"/>
      <c r="O1324" s="13"/>
      <c r="P1324" s="13"/>
      <c r="Q1324" s="13"/>
      <c r="R1324" s="13"/>
      <c r="S1324" s="13"/>
      <c r="T1324" s="13"/>
      <c r="U1324" s="13"/>
      <c r="V1324" s="13"/>
      <c r="W1324" s="13"/>
      <c r="X1324" s="13"/>
      <c r="Y1324" s="13"/>
    </row>
    <row r="1325" spans="1:25" ht="12.75" customHeight="1" x14ac:dyDescent="0.2">
      <c r="A1325" s="13" t="s">
        <v>1455</v>
      </c>
      <c r="B1325" s="6" t="s">
        <v>173</v>
      </c>
      <c r="C1325" s="7">
        <v>143388806</v>
      </c>
      <c r="D1325" s="12">
        <v>5540246175047</v>
      </c>
      <c r="E1325" s="12" t="str">
        <f>VLOOKUP(D1325,'Catégorie des articles'!$A$2:$E$163,4,FALSE)</f>
        <v>CREMERIE</v>
      </c>
      <c r="F1325" s="22">
        <v>44854</v>
      </c>
      <c r="G1325" s="8">
        <v>279</v>
      </c>
      <c r="H1325" s="13"/>
      <c r="I1325" s="13"/>
      <c r="J1325" s="13"/>
      <c r="K1325" s="13"/>
      <c r="L1325" s="13"/>
      <c r="M1325" s="13"/>
      <c r="N1325" s="13"/>
      <c r="O1325" s="13"/>
      <c r="P1325" s="13"/>
      <c r="Q1325" s="13"/>
      <c r="R1325" s="13"/>
      <c r="S1325" s="13"/>
      <c r="T1325" s="13"/>
      <c r="U1325" s="13"/>
      <c r="V1325" s="13"/>
      <c r="W1325" s="13"/>
      <c r="X1325" s="13"/>
      <c r="Y1325" s="13"/>
    </row>
    <row r="1326" spans="1:25" ht="12.75" customHeight="1" x14ac:dyDescent="0.2">
      <c r="A1326" s="13" t="s">
        <v>1456</v>
      </c>
      <c r="B1326" s="6" t="s">
        <v>173</v>
      </c>
      <c r="C1326" s="9">
        <v>143388806</v>
      </c>
      <c r="D1326" s="14">
        <v>5540246175049</v>
      </c>
      <c r="E1326" s="12" t="str">
        <f>VLOOKUP(D1326,'Catégorie des articles'!$A$2:$E$163,4,FALSE)</f>
        <v>CREMERIE</v>
      </c>
      <c r="F1326" s="23">
        <v>44854</v>
      </c>
      <c r="G1326" s="10">
        <v>1114</v>
      </c>
      <c r="H1326" s="13"/>
      <c r="I1326" s="13"/>
      <c r="J1326" s="13"/>
      <c r="K1326" s="13"/>
      <c r="L1326" s="13"/>
      <c r="M1326" s="13"/>
      <c r="N1326" s="13"/>
      <c r="O1326" s="13"/>
      <c r="P1326" s="13"/>
      <c r="Q1326" s="13"/>
      <c r="R1326" s="13"/>
      <c r="S1326" s="13"/>
      <c r="T1326" s="13"/>
      <c r="U1326" s="13"/>
      <c r="V1326" s="13"/>
      <c r="W1326" s="13"/>
      <c r="X1326" s="13"/>
      <c r="Y1326" s="13"/>
    </row>
    <row r="1327" spans="1:25" ht="12.75" customHeight="1" x14ac:dyDescent="0.2">
      <c r="A1327" s="13" t="s">
        <v>1457</v>
      </c>
      <c r="B1327" s="6" t="s">
        <v>173</v>
      </c>
      <c r="C1327" s="7">
        <v>143388806</v>
      </c>
      <c r="D1327" s="12">
        <v>5540246175050</v>
      </c>
      <c r="E1327" s="12" t="str">
        <f>VLOOKUP(D1327,'Catégorie des articles'!$A$2:$E$163,4,FALSE)</f>
        <v>CREMERIE</v>
      </c>
      <c r="F1327" s="22">
        <v>44854</v>
      </c>
      <c r="G1327" s="8">
        <v>836</v>
      </c>
      <c r="H1327" s="13"/>
      <c r="I1327" s="13"/>
      <c r="J1327" s="13"/>
      <c r="K1327" s="13"/>
      <c r="L1327" s="13"/>
      <c r="M1327" s="13"/>
      <c r="N1327" s="13"/>
      <c r="O1327" s="13"/>
      <c r="P1327" s="13"/>
      <c r="Q1327" s="13"/>
      <c r="R1327" s="13"/>
      <c r="S1327" s="13"/>
      <c r="T1327" s="13"/>
      <c r="U1327" s="13"/>
      <c r="V1327" s="13"/>
      <c r="W1327" s="13"/>
      <c r="X1327" s="13"/>
      <c r="Y1327" s="13"/>
    </row>
    <row r="1328" spans="1:25" ht="12.75" customHeight="1" x14ac:dyDescent="0.2">
      <c r="A1328" s="13" t="s">
        <v>1458</v>
      </c>
      <c r="B1328" s="6" t="s">
        <v>173</v>
      </c>
      <c r="C1328" s="9">
        <v>143388806</v>
      </c>
      <c r="D1328" s="14">
        <v>5540246190743</v>
      </c>
      <c r="E1328" s="12" t="str">
        <f>VLOOKUP(D1328,'Catégorie des articles'!$A$2:$E$163,4,FALSE)</f>
        <v>CREMERIE</v>
      </c>
      <c r="F1328" s="23">
        <v>44854</v>
      </c>
      <c r="G1328" s="10">
        <v>279</v>
      </c>
      <c r="H1328" s="13"/>
      <c r="I1328" s="13"/>
      <c r="J1328" s="13"/>
      <c r="K1328" s="13"/>
      <c r="L1328" s="13"/>
      <c r="M1328" s="13"/>
      <c r="N1328" s="13"/>
      <c r="O1328" s="13"/>
      <c r="P1328" s="13"/>
      <c r="Q1328" s="13"/>
      <c r="R1328" s="13"/>
      <c r="S1328" s="13"/>
      <c r="T1328" s="13"/>
      <c r="U1328" s="13"/>
      <c r="V1328" s="13"/>
      <c r="W1328" s="13"/>
      <c r="X1328" s="13"/>
      <c r="Y1328" s="13"/>
    </row>
    <row r="1329" spans="1:25" ht="12.75" customHeight="1" x14ac:dyDescent="0.2">
      <c r="A1329" s="13" t="s">
        <v>1459</v>
      </c>
      <c r="B1329" s="6" t="s">
        <v>173</v>
      </c>
      <c r="C1329" s="7">
        <v>143388818</v>
      </c>
      <c r="D1329" s="12">
        <v>5540246195943</v>
      </c>
      <c r="E1329" s="12" t="str">
        <f>VLOOKUP(D1329,'Catégorie des articles'!$A$2:$E$163,4,FALSE)</f>
        <v>CREMERIE</v>
      </c>
      <c r="F1329" s="22">
        <v>44854</v>
      </c>
      <c r="G1329" s="8">
        <v>232</v>
      </c>
      <c r="H1329" s="13"/>
      <c r="I1329" s="13"/>
      <c r="J1329" s="13"/>
      <c r="K1329" s="13"/>
      <c r="L1329" s="13"/>
      <c r="M1329" s="13"/>
      <c r="N1329" s="13"/>
      <c r="O1329" s="13"/>
      <c r="P1329" s="13"/>
      <c r="Q1329" s="13"/>
      <c r="R1329" s="13"/>
      <c r="S1329" s="13"/>
      <c r="T1329" s="13"/>
      <c r="U1329" s="13"/>
      <c r="V1329" s="13"/>
      <c r="W1329" s="13"/>
      <c r="X1329" s="13"/>
      <c r="Y1329" s="13"/>
    </row>
    <row r="1330" spans="1:25" ht="12.75" customHeight="1" x14ac:dyDescent="0.2">
      <c r="A1330" s="13" t="s">
        <v>1460</v>
      </c>
      <c r="B1330" s="6" t="s">
        <v>173</v>
      </c>
      <c r="C1330" s="9">
        <v>143388818</v>
      </c>
      <c r="D1330" s="14">
        <v>5540246195944</v>
      </c>
      <c r="E1330" s="12" t="str">
        <f>VLOOKUP(D1330,'Catégorie des articles'!$A$2:$E$163,4,FALSE)</f>
        <v>CREMERIE</v>
      </c>
      <c r="F1330" s="23">
        <v>44854</v>
      </c>
      <c r="G1330" s="10">
        <v>928</v>
      </c>
      <c r="H1330" s="13"/>
      <c r="I1330" s="13"/>
      <c r="J1330" s="13"/>
      <c r="K1330" s="13"/>
      <c r="L1330" s="13"/>
      <c r="M1330" s="13"/>
      <c r="N1330" s="13"/>
      <c r="O1330" s="13"/>
      <c r="P1330" s="13"/>
      <c r="Q1330" s="13"/>
      <c r="R1330" s="13"/>
      <c r="S1330" s="13"/>
      <c r="T1330" s="13"/>
      <c r="U1330" s="13"/>
      <c r="V1330" s="13"/>
      <c r="W1330" s="13"/>
      <c r="X1330" s="13"/>
      <c r="Y1330" s="13"/>
    </row>
    <row r="1331" spans="1:25" ht="12.75" customHeight="1" x14ac:dyDescent="0.2">
      <c r="A1331" s="13" t="s">
        <v>2351</v>
      </c>
      <c r="B1331" s="6" t="s">
        <v>174</v>
      </c>
      <c r="C1331" s="7">
        <v>143388819</v>
      </c>
      <c r="D1331" s="12">
        <v>5540246195943</v>
      </c>
      <c r="E1331" s="12" t="str">
        <f>VLOOKUP(D1331,'Catégorie des articles'!$A$2:$E$163,4,FALSE)</f>
        <v>CREMERIE</v>
      </c>
      <c r="F1331" s="22">
        <v>44870</v>
      </c>
      <c r="G1331" s="8">
        <v>1184</v>
      </c>
      <c r="H1331" s="13"/>
      <c r="I1331" s="13"/>
      <c r="J1331" s="13"/>
      <c r="K1331" s="13"/>
      <c r="L1331" s="13"/>
      <c r="M1331" s="13"/>
      <c r="N1331" s="13"/>
      <c r="O1331" s="13"/>
      <c r="P1331" s="13"/>
      <c r="Q1331" s="13"/>
      <c r="R1331" s="13"/>
      <c r="S1331" s="13"/>
      <c r="T1331" s="13"/>
      <c r="U1331" s="13"/>
      <c r="V1331" s="13"/>
      <c r="W1331" s="13"/>
      <c r="X1331" s="13"/>
      <c r="Y1331" s="13"/>
    </row>
    <row r="1332" spans="1:25" ht="12.75" customHeight="1" x14ac:dyDescent="0.2">
      <c r="A1332" s="13" t="s">
        <v>2352</v>
      </c>
      <c r="B1332" s="6" t="s">
        <v>174</v>
      </c>
      <c r="C1332" s="9">
        <v>143388819</v>
      </c>
      <c r="D1332" s="14">
        <v>5540246195944</v>
      </c>
      <c r="E1332" s="12" t="str">
        <f>VLOOKUP(D1332,'Catégorie des articles'!$A$2:$E$163,4,FALSE)</f>
        <v>CREMERIE</v>
      </c>
      <c r="F1332" s="23">
        <v>44870</v>
      </c>
      <c r="G1332" s="10">
        <v>464</v>
      </c>
      <c r="H1332" s="13"/>
      <c r="I1332" s="13"/>
      <c r="J1332" s="13"/>
      <c r="K1332" s="13"/>
      <c r="L1332" s="13"/>
      <c r="M1332" s="13"/>
      <c r="N1332" s="13"/>
      <c r="O1332" s="13"/>
      <c r="P1332" s="13"/>
      <c r="Q1332" s="13"/>
      <c r="R1332" s="13"/>
      <c r="S1332" s="13"/>
      <c r="T1332" s="13"/>
      <c r="U1332" s="13"/>
      <c r="V1332" s="13"/>
      <c r="W1332" s="13"/>
      <c r="X1332" s="13"/>
      <c r="Y1332" s="13"/>
    </row>
    <row r="1333" spans="1:25" ht="12.75" customHeight="1" x14ac:dyDescent="0.2">
      <c r="A1333" s="13" t="s">
        <v>1461</v>
      </c>
      <c r="B1333" s="6" t="s">
        <v>173</v>
      </c>
      <c r="C1333" s="9">
        <v>143388821</v>
      </c>
      <c r="D1333" s="14">
        <v>5540246181061</v>
      </c>
      <c r="E1333" s="12" t="str">
        <f>VLOOKUP(D1333,'Catégorie des articles'!$A$2:$E$163,4,FALSE)</f>
        <v>VOLAILLE</v>
      </c>
      <c r="F1333" s="23">
        <v>44850</v>
      </c>
      <c r="G1333" s="10">
        <v>4410</v>
      </c>
      <c r="H1333" s="13"/>
      <c r="I1333" s="13"/>
      <c r="J1333" s="13"/>
      <c r="K1333" s="13"/>
      <c r="L1333" s="13"/>
      <c r="M1333" s="13"/>
      <c r="N1333" s="13"/>
      <c r="O1333" s="13"/>
      <c r="P1333" s="13"/>
      <c r="Q1333" s="13"/>
      <c r="R1333" s="13"/>
      <c r="S1333" s="13"/>
      <c r="T1333" s="13"/>
      <c r="U1333" s="13"/>
      <c r="V1333" s="13"/>
      <c r="W1333" s="13"/>
      <c r="X1333" s="13"/>
      <c r="Y1333" s="13"/>
    </row>
    <row r="1334" spans="1:25" ht="12.75" customHeight="1" x14ac:dyDescent="0.2">
      <c r="A1334" s="13" t="s">
        <v>1462</v>
      </c>
      <c r="B1334" s="6" t="s">
        <v>173</v>
      </c>
      <c r="C1334" s="7">
        <v>143388821</v>
      </c>
      <c r="D1334" s="12">
        <v>5540246183547</v>
      </c>
      <c r="E1334" s="12" t="str">
        <f>VLOOKUP(D1334,'Catégorie des articles'!$A$2:$E$163,4,FALSE)</f>
        <v>VOLAILLE</v>
      </c>
      <c r="F1334" s="22">
        <v>44850</v>
      </c>
      <c r="G1334" s="8">
        <v>6682</v>
      </c>
      <c r="H1334" s="13"/>
      <c r="I1334" s="13"/>
      <c r="J1334" s="13"/>
      <c r="K1334" s="13"/>
      <c r="L1334" s="13"/>
      <c r="M1334" s="13"/>
      <c r="N1334" s="13"/>
      <c r="O1334" s="13"/>
      <c r="P1334" s="13"/>
      <c r="Q1334" s="13"/>
      <c r="R1334" s="13"/>
      <c r="S1334" s="13"/>
      <c r="T1334" s="13"/>
      <c r="U1334" s="13"/>
      <c r="V1334" s="13"/>
      <c r="W1334" s="13"/>
      <c r="X1334" s="13"/>
      <c r="Y1334" s="13"/>
    </row>
    <row r="1335" spans="1:25" ht="12.75" customHeight="1" x14ac:dyDescent="0.2">
      <c r="A1335" s="13" t="s">
        <v>1463</v>
      </c>
      <c r="B1335" s="6" t="s">
        <v>173</v>
      </c>
      <c r="C1335" s="9">
        <v>143388821</v>
      </c>
      <c r="D1335" s="14">
        <v>5540246185278</v>
      </c>
      <c r="E1335" s="12" t="str">
        <f>VLOOKUP(D1335,'Catégorie des articles'!$A$2:$E$163,4,FALSE)</f>
        <v>VOLAILLE</v>
      </c>
      <c r="F1335" s="23">
        <v>44850</v>
      </c>
      <c r="G1335" s="10">
        <v>2239</v>
      </c>
      <c r="H1335" s="13"/>
      <c r="I1335" s="13"/>
      <c r="J1335" s="13"/>
      <c r="K1335" s="13"/>
      <c r="L1335" s="13"/>
      <c r="M1335" s="13"/>
      <c r="N1335" s="13"/>
      <c r="O1335" s="13"/>
      <c r="P1335" s="13"/>
      <c r="Q1335" s="13"/>
      <c r="R1335" s="13"/>
      <c r="S1335" s="13"/>
      <c r="T1335" s="13"/>
      <c r="U1335" s="13"/>
      <c r="V1335" s="13"/>
      <c r="W1335" s="13"/>
      <c r="X1335" s="13"/>
      <c r="Y1335" s="13"/>
    </row>
    <row r="1336" spans="1:25" ht="12.75" customHeight="1" x14ac:dyDescent="0.2">
      <c r="A1336" s="13" t="s">
        <v>2353</v>
      </c>
      <c r="B1336" s="6" t="s">
        <v>174</v>
      </c>
      <c r="C1336" s="7">
        <v>143388822</v>
      </c>
      <c r="D1336" s="12">
        <v>5540246193316</v>
      </c>
      <c r="E1336" s="12" t="str">
        <f>VLOOKUP(D1336,'Catégorie des articles'!$A$2:$E$163,4,FALSE)</f>
        <v>BOULANGERIE</v>
      </c>
      <c r="F1336" s="22">
        <v>44870</v>
      </c>
      <c r="G1336" s="8">
        <v>335</v>
      </c>
      <c r="H1336" s="13"/>
      <c r="I1336" s="13"/>
      <c r="J1336" s="13"/>
      <c r="K1336" s="13"/>
      <c r="L1336" s="13"/>
      <c r="M1336" s="13"/>
      <c r="N1336" s="13"/>
      <c r="O1336" s="13"/>
      <c r="P1336" s="13"/>
      <c r="Q1336" s="13"/>
      <c r="R1336" s="13"/>
      <c r="S1336" s="13"/>
      <c r="T1336" s="13"/>
      <c r="U1336" s="13"/>
      <c r="V1336" s="13"/>
      <c r="W1336" s="13"/>
      <c r="X1336" s="13"/>
      <c r="Y1336" s="13"/>
    </row>
    <row r="1337" spans="1:25" ht="12.75" customHeight="1" x14ac:dyDescent="0.2">
      <c r="A1337" s="13" t="s">
        <v>1464</v>
      </c>
      <c r="B1337" s="6" t="s">
        <v>173</v>
      </c>
      <c r="C1337" s="7">
        <v>143388827</v>
      </c>
      <c r="D1337" s="12">
        <v>5540246177133</v>
      </c>
      <c r="E1337" s="12" t="str">
        <f>VLOOKUP(D1337,'Catégorie des articles'!$A$2:$E$163,4,FALSE)</f>
        <v>MIX LEGUMES</v>
      </c>
      <c r="F1337" s="22">
        <v>44851</v>
      </c>
      <c r="G1337" s="8">
        <v>6682</v>
      </c>
      <c r="H1337" s="13"/>
      <c r="I1337" s="13"/>
      <c r="J1337" s="13"/>
      <c r="K1337" s="13"/>
      <c r="L1337" s="13"/>
      <c r="M1337" s="13"/>
      <c r="N1337" s="13"/>
      <c r="O1337" s="13"/>
      <c r="P1337" s="13"/>
      <c r="Q1337" s="13"/>
      <c r="R1337" s="13"/>
      <c r="S1337" s="13"/>
      <c r="T1337" s="13"/>
      <c r="U1337" s="13"/>
      <c r="V1337" s="13"/>
      <c r="W1337" s="13"/>
      <c r="X1337" s="13"/>
      <c r="Y1337" s="13"/>
    </row>
    <row r="1338" spans="1:25" ht="12.75" customHeight="1" x14ac:dyDescent="0.2">
      <c r="A1338" s="13" t="s">
        <v>1465</v>
      </c>
      <c r="B1338" s="6" t="s">
        <v>173</v>
      </c>
      <c r="C1338" s="9">
        <v>143388827</v>
      </c>
      <c r="D1338" s="14">
        <v>5540246192148</v>
      </c>
      <c r="E1338" s="12" t="str">
        <f>VLOOKUP(D1338,'Catégorie des articles'!$A$2:$E$163,4,FALSE)</f>
        <v>MIX LEGUMES</v>
      </c>
      <c r="F1338" s="23">
        <v>44851</v>
      </c>
      <c r="G1338" s="10">
        <v>13920</v>
      </c>
      <c r="H1338" s="13"/>
      <c r="I1338" s="13"/>
      <c r="J1338" s="13"/>
      <c r="K1338" s="13"/>
      <c r="L1338" s="13"/>
      <c r="M1338" s="13"/>
      <c r="N1338" s="13"/>
      <c r="O1338" s="13"/>
      <c r="P1338" s="13"/>
      <c r="Q1338" s="13"/>
      <c r="R1338" s="13"/>
      <c r="S1338" s="13"/>
      <c r="T1338" s="13"/>
      <c r="U1338" s="13"/>
      <c r="V1338" s="13"/>
      <c r="W1338" s="13"/>
      <c r="X1338" s="13"/>
      <c r="Y1338" s="13"/>
    </row>
    <row r="1339" spans="1:25" ht="12.75" customHeight="1" x14ac:dyDescent="0.2">
      <c r="A1339" s="13" t="s">
        <v>1466</v>
      </c>
      <c r="B1339" s="6" t="s">
        <v>173</v>
      </c>
      <c r="C1339" s="7">
        <v>143388827</v>
      </c>
      <c r="D1339" s="12">
        <v>5540246192518</v>
      </c>
      <c r="E1339" s="12" t="str">
        <f>VLOOKUP(D1339,'Catégorie des articles'!$A$2:$E$163,4,FALSE)</f>
        <v>MIX LEGUMES</v>
      </c>
      <c r="F1339" s="22">
        <v>44851</v>
      </c>
      <c r="G1339" s="8">
        <v>4385</v>
      </c>
      <c r="H1339" s="13"/>
      <c r="I1339" s="13"/>
      <c r="J1339" s="13"/>
      <c r="K1339" s="13"/>
      <c r="L1339" s="13"/>
      <c r="M1339" s="13"/>
      <c r="N1339" s="13"/>
      <c r="O1339" s="13"/>
      <c r="P1339" s="13"/>
      <c r="Q1339" s="13"/>
      <c r="R1339" s="13"/>
      <c r="S1339" s="13"/>
      <c r="T1339" s="13"/>
      <c r="U1339" s="13"/>
      <c r="V1339" s="13"/>
      <c r="W1339" s="13"/>
      <c r="X1339" s="13"/>
      <c r="Y1339" s="13"/>
    </row>
    <row r="1340" spans="1:25" ht="12.75" customHeight="1" x14ac:dyDescent="0.2">
      <c r="A1340" s="13" t="s">
        <v>1467</v>
      </c>
      <c r="B1340" s="6" t="s">
        <v>173</v>
      </c>
      <c r="C1340" s="7">
        <v>143388828</v>
      </c>
      <c r="D1340" s="12">
        <v>5540246194632</v>
      </c>
      <c r="E1340" s="12" t="str">
        <f>VLOOKUP(D1340,'Catégorie des articles'!$A$2:$E$163,4,FALSE)</f>
        <v>BOULANGERIE</v>
      </c>
      <c r="F1340" s="22">
        <v>44855</v>
      </c>
      <c r="G1340" s="8">
        <v>1337</v>
      </c>
      <c r="H1340" s="13"/>
      <c r="I1340" s="13"/>
      <c r="J1340" s="13"/>
      <c r="K1340" s="13"/>
      <c r="L1340" s="13"/>
      <c r="M1340" s="13"/>
      <c r="N1340" s="13"/>
      <c r="O1340" s="13"/>
      <c r="P1340" s="13"/>
      <c r="Q1340" s="13"/>
      <c r="R1340" s="13"/>
      <c r="S1340" s="13"/>
      <c r="T1340" s="13"/>
      <c r="U1340" s="13"/>
      <c r="V1340" s="13"/>
      <c r="W1340" s="13"/>
      <c r="X1340" s="13"/>
      <c r="Y1340" s="13"/>
    </row>
    <row r="1341" spans="1:25" ht="12.75" customHeight="1" x14ac:dyDescent="0.2">
      <c r="A1341" s="13" t="s">
        <v>1468</v>
      </c>
      <c r="B1341" s="6" t="s">
        <v>173</v>
      </c>
      <c r="C1341" s="9">
        <v>143388837</v>
      </c>
      <c r="D1341" s="14">
        <v>5540246183558</v>
      </c>
      <c r="E1341" s="12" t="str">
        <f>VLOOKUP(D1341,'Catégorie des articles'!$A$2:$E$163,4,FALSE)</f>
        <v>MIX LEGUMES</v>
      </c>
      <c r="F1341" s="23">
        <v>44858</v>
      </c>
      <c r="G1341" s="10">
        <v>2599</v>
      </c>
      <c r="H1341" s="13"/>
      <c r="I1341" s="13"/>
      <c r="J1341" s="13"/>
      <c r="K1341" s="13"/>
      <c r="L1341" s="13"/>
      <c r="M1341" s="13"/>
      <c r="N1341" s="13"/>
      <c r="O1341" s="13"/>
      <c r="P1341" s="13"/>
      <c r="Q1341" s="13"/>
      <c r="R1341" s="13"/>
      <c r="S1341" s="13"/>
      <c r="T1341" s="13"/>
      <c r="U1341" s="13"/>
      <c r="V1341" s="13"/>
      <c r="W1341" s="13"/>
      <c r="X1341" s="13"/>
      <c r="Y1341" s="13"/>
    </row>
    <row r="1342" spans="1:25" ht="12.75" customHeight="1" x14ac:dyDescent="0.2">
      <c r="A1342" s="13" t="s">
        <v>1469</v>
      </c>
      <c r="B1342" s="6" t="s">
        <v>173</v>
      </c>
      <c r="C1342" s="7">
        <v>143388837</v>
      </c>
      <c r="D1342" s="12">
        <v>5540246183560</v>
      </c>
      <c r="E1342" s="12" t="str">
        <f>VLOOKUP(D1342,'Catégorie des articles'!$A$2:$E$163,4,FALSE)</f>
        <v>MIX LEGUMES</v>
      </c>
      <c r="F1342" s="22">
        <v>44858</v>
      </c>
      <c r="G1342" s="8">
        <v>223</v>
      </c>
      <c r="H1342" s="13"/>
      <c r="I1342" s="13"/>
      <c r="J1342" s="13"/>
      <c r="K1342" s="13"/>
      <c r="L1342" s="13"/>
      <c r="M1342" s="13"/>
      <c r="N1342" s="13"/>
      <c r="O1342" s="13"/>
      <c r="P1342" s="13"/>
      <c r="Q1342" s="13"/>
      <c r="R1342" s="13"/>
      <c r="S1342" s="13"/>
      <c r="T1342" s="13"/>
      <c r="U1342" s="13"/>
      <c r="V1342" s="13"/>
      <c r="W1342" s="13"/>
      <c r="X1342" s="13"/>
      <c r="Y1342" s="13"/>
    </row>
    <row r="1343" spans="1:25" ht="12.75" customHeight="1" x14ac:dyDescent="0.2">
      <c r="A1343" s="13" t="s">
        <v>1470</v>
      </c>
      <c r="B1343" s="6" t="s">
        <v>173</v>
      </c>
      <c r="C1343" s="9">
        <v>143388837</v>
      </c>
      <c r="D1343" s="14">
        <v>5540246192209</v>
      </c>
      <c r="E1343" s="12" t="str">
        <f>VLOOKUP(D1343,'Catégorie des articles'!$A$2:$E$163,4,FALSE)</f>
        <v>MIX LEGUMES</v>
      </c>
      <c r="F1343" s="23">
        <v>44858</v>
      </c>
      <c r="G1343" s="10">
        <v>2228</v>
      </c>
      <c r="H1343" s="13"/>
      <c r="I1343" s="13"/>
      <c r="J1343" s="13"/>
      <c r="K1343" s="13"/>
      <c r="L1343" s="13"/>
      <c r="M1343" s="13"/>
      <c r="N1343" s="13"/>
      <c r="O1343" s="13"/>
      <c r="P1343" s="13"/>
      <c r="Q1343" s="13"/>
      <c r="R1343" s="13"/>
      <c r="S1343" s="13"/>
      <c r="T1343" s="13"/>
      <c r="U1343" s="13"/>
      <c r="V1343" s="13"/>
      <c r="W1343" s="13"/>
      <c r="X1343" s="13"/>
      <c r="Y1343" s="13"/>
    </row>
    <row r="1344" spans="1:25" ht="12.75" customHeight="1" x14ac:dyDescent="0.2">
      <c r="A1344" s="13" t="s">
        <v>1471</v>
      </c>
      <c r="B1344" s="6" t="s">
        <v>173</v>
      </c>
      <c r="C1344" s="7">
        <v>143388837</v>
      </c>
      <c r="D1344" s="12">
        <v>5540246192462</v>
      </c>
      <c r="E1344" s="12" t="str">
        <f>VLOOKUP(D1344,'Catégorie des articles'!$A$2:$E$163,4,FALSE)</f>
        <v>MIX LEGUMES</v>
      </c>
      <c r="F1344" s="22">
        <v>44858</v>
      </c>
      <c r="G1344" s="8">
        <v>1114</v>
      </c>
      <c r="H1344" s="13"/>
      <c r="I1344" s="13"/>
      <c r="J1344" s="13"/>
      <c r="K1344" s="13"/>
      <c r="L1344" s="13"/>
      <c r="M1344" s="13"/>
      <c r="N1344" s="13"/>
      <c r="O1344" s="13"/>
      <c r="P1344" s="13"/>
      <c r="Q1344" s="13"/>
      <c r="R1344" s="13"/>
      <c r="S1344" s="13"/>
      <c r="T1344" s="13"/>
      <c r="U1344" s="13"/>
      <c r="V1344" s="13"/>
      <c r="W1344" s="13"/>
      <c r="X1344" s="13"/>
      <c r="Y1344" s="13"/>
    </row>
    <row r="1345" spans="1:25" ht="12.75" customHeight="1" x14ac:dyDescent="0.2">
      <c r="A1345" s="13" t="s">
        <v>1472</v>
      </c>
      <c r="B1345" s="6" t="s">
        <v>173</v>
      </c>
      <c r="C1345" s="9">
        <v>143388837</v>
      </c>
      <c r="D1345" s="14">
        <v>5540246192831</v>
      </c>
      <c r="E1345" s="12" t="str">
        <f>VLOOKUP(D1345,'Catégorie des articles'!$A$2:$E$163,4,FALSE)</f>
        <v>MIX LEGUMES</v>
      </c>
      <c r="F1345" s="23">
        <v>44858</v>
      </c>
      <c r="G1345" s="10">
        <v>2599</v>
      </c>
      <c r="H1345" s="13"/>
      <c r="I1345" s="13"/>
      <c r="J1345" s="13"/>
      <c r="K1345" s="13"/>
      <c r="L1345" s="13"/>
      <c r="M1345" s="13"/>
      <c r="N1345" s="13"/>
      <c r="O1345" s="13"/>
      <c r="P1345" s="13"/>
      <c r="Q1345" s="13"/>
      <c r="R1345" s="13"/>
      <c r="S1345" s="13"/>
      <c r="T1345" s="13"/>
      <c r="U1345" s="13"/>
      <c r="V1345" s="13"/>
      <c r="W1345" s="13"/>
      <c r="X1345" s="13"/>
      <c r="Y1345" s="13"/>
    </row>
    <row r="1346" spans="1:25" ht="12.75" customHeight="1" x14ac:dyDescent="0.2">
      <c r="A1346" s="13" t="s">
        <v>1473</v>
      </c>
      <c r="B1346" s="6" t="s">
        <v>173</v>
      </c>
      <c r="C1346" s="9">
        <v>143388848</v>
      </c>
      <c r="D1346" s="14">
        <v>5540246172978</v>
      </c>
      <c r="E1346" s="12" t="str">
        <f>VLOOKUP(D1346,'Catégorie des articles'!$A$2:$E$163,4,FALSE)</f>
        <v>CREMERIE</v>
      </c>
      <c r="F1346" s="23">
        <v>44849</v>
      </c>
      <c r="G1346" s="10">
        <v>1671</v>
      </c>
      <c r="H1346" s="13"/>
      <c r="I1346" s="13"/>
      <c r="J1346" s="13"/>
      <c r="K1346" s="13"/>
      <c r="L1346" s="13"/>
      <c r="M1346" s="13"/>
      <c r="N1346" s="13"/>
      <c r="O1346" s="13"/>
      <c r="P1346" s="13"/>
      <c r="Q1346" s="13"/>
      <c r="R1346" s="13"/>
      <c r="S1346" s="13"/>
      <c r="T1346" s="13"/>
      <c r="U1346" s="13"/>
      <c r="V1346" s="13"/>
      <c r="W1346" s="13"/>
      <c r="X1346" s="13"/>
      <c r="Y1346" s="13"/>
    </row>
    <row r="1347" spans="1:25" ht="12.75" customHeight="1" x14ac:dyDescent="0.2">
      <c r="A1347" s="13" t="s">
        <v>1474</v>
      </c>
      <c r="B1347" s="6" t="s">
        <v>173</v>
      </c>
      <c r="C1347" s="7">
        <v>143388848</v>
      </c>
      <c r="D1347" s="12">
        <v>5540246174174</v>
      </c>
      <c r="E1347" s="12" t="str">
        <f>VLOOKUP(D1347,'Catégorie des articles'!$A$2:$E$163,4,FALSE)</f>
        <v>CREMERIE</v>
      </c>
      <c r="F1347" s="22">
        <v>44849</v>
      </c>
      <c r="G1347" s="8">
        <v>232</v>
      </c>
      <c r="H1347" s="13"/>
      <c r="I1347" s="13"/>
      <c r="J1347" s="13"/>
      <c r="K1347" s="13"/>
      <c r="L1347" s="13"/>
      <c r="M1347" s="13"/>
      <c r="N1347" s="13"/>
      <c r="O1347" s="13"/>
      <c r="P1347" s="13"/>
      <c r="Q1347" s="13"/>
      <c r="R1347" s="13"/>
      <c r="S1347" s="13"/>
      <c r="T1347" s="13"/>
      <c r="U1347" s="13"/>
      <c r="V1347" s="13"/>
      <c r="W1347" s="13"/>
      <c r="X1347" s="13"/>
      <c r="Y1347" s="13"/>
    </row>
    <row r="1348" spans="1:25" ht="12.75" customHeight="1" x14ac:dyDescent="0.2">
      <c r="A1348" s="13" t="s">
        <v>1475</v>
      </c>
      <c r="B1348" s="6" t="s">
        <v>173</v>
      </c>
      <c r="C1348" s="9">
        <v>143388850</v>
      </c>
      <c r="D1348" s="14">
        <v>5540246171933</v>
      </c>
      <c r="E1348" s="12" t="str">
        <f>VLOOKUP(D1348,'Catégorie des articles'!$A$2:$E$163,4,FALSE)</f>
        <v>CREMERIE</v>
      </c>
      <c r="F1348" s="23">
        <v>44849</v>
      </c>
      <c r="G1348" s="10">
        <v>1114</v>
      </c>
      <c r="H1348" s="13"/>
      <c r="I1348" s="13"/>
      <c r="J1348" s="13"/>
      <c r="K1348" s="13"/>
      <c r="L1348" s="13"/>
      <c r="M1348" s="13"/>
      <c r="N1348" s="13"/>
      <c r="O1348" s="13"/>
      <c r="P1348" s="13"/>
      <c r="Q1348" s="13"/>
      <c r="R1348" s="13"/>
      <c r="S1348" s="13"/>
      <c r="T1348" s="13"/>
      <c r="U1348" s="13"/>
      <c r="V1348" s="13"/>
      <c r="W1348" s="13"/>
      <c r="X1348" s="13"/>
      <c r="Y1348" s="13"/>
    </row>
    <row r="1349" spans="1:25" ht="12.75" customHeight="1" x14ac:dyDescent="0.2">
      <c r="A1349" s="13" t="s">
        <v>1476</v>
      </c>
      <c r="B1349" s="6" t="s">
        <v>173</v>
      </c>
      <c r="C1349" s="7">
        <v>143388850</v>
      </c>
      <c r="D1349" s="12">
        <v>5540246187987</v>
      </c>
      <c r="E1349" s="12" t="str">
        <f>VLOOKUP(D1349,'Catégorie des articles'!$A$2:$E$163,4,FALSE)</f>
        <v>CREMERIE</v>
      </c>
      <c r="F1349" s="22">
        <v>44849</v>
      </c>
      <c r="G1349" s="8">
        <v>4455</v>
      </c>
      <c r="H1349" s="13"/>
      <c r="I1349" s="13"/>
      <c r="J1349" s="13"/>
      <c r="K1349" s="13"/>
      <c r="L1349" s="13"/>
      <c r="M1349" s="13"/>
      <c r="N1349" s="13"/>
      <c r="O1349" s="13"/>
      <c r="P1349" s="13"/>
      <c r="Q1349" s="13"/>
      <c r="R1349" s="13"/>
      <c r="S1349" s="13"/>
      <c r="T1349" s="13"/>
      <c r="U1349" s="13"/>
      <c r="V1349" s="13"/>
      <c r="W1349" s="13"/>
      <c r="X1349" s="13"/>
      <c r="Y1349" s="13"/>
    </row>
    <row r="1350" spans="1:25" ht="12.75" customHeight="1" x14ac:dyDescent="0.2">
      <c r="A1350" s="13" t="s">
        <v>1477</v>
      </c>
      <c r="B1350" s="6" t="s">
        <v>173</v>
      </c>
      <c r="C1350" s="7">
        <v>143388857</v>
      </c>
      <c r="D1350" s="12">
        <v>5540246194632</v>
      </c>
      <c r="E1350" s="12" t="str">
        <f>VLOOKUP(D1350,'Catégorie des articles'!$A$2:$E$163,4,FALSE)</f>
        <v>BOULANGERIE</v>
      </c>
      <c r="F1350" s="22">
        <v>44848</v>
      </c>
      <c r="G1350" s="8">
        <v>502</v>
      </c>
      <c r="H1350" s="13"/>
      <c r="I1350" s="13"/>
      <c r="J1350" s="13"/>
      <c r="K1350" s="13"/>
      <c r="L1350" s="13"/>
      <c r="M1350" s="13"/>
      <c r="N1350" s="13"/>
      <c r="O1350" s="13"/>
      <c r="P1350" s="13"/>
      <c r="Q1350" s="13"/>
      <c r="R1350" s="13"/>
      <c r="S1350" s="13"/>
      <c r="T1350" s="13"/>
      <c r="U1350" s="13"/>
      <c r="V1350" s="13"/>
      <c r="W1350" s="13"/>
      <c r="X1350" s="13"/>
      <c r="Y1350" s="13"/>
    </row>
    <row r="1351" spans="1:25" ht="12.75" customHeight="1" x14ac:dyDescent="0.2">
      <c r="A1351" s="13" t="s">
        <v>1478</v>
      </c>
      <c r="B1351" s="6" t="s">
        <v>173</v>
      </c>
      <c r="C1351" s="7">
        <v>143388865</v>
      </c>
      <c r="D1351" s="12">
        <v>5540246194632</v>
      </c>
      <c r="E1351" s="12" t="str">
        <f>VLOOKUP(D1351,'Catégorie des articles'!$A$2:$E$163,4,FALSE)</f>
        <v>BOULANGERIE</v>
      </c>
      <c r="F1351" s="22">
        <v>44844</v>
      </c>
      <c r="G1351" s="8">
        <v>168</v>
      </c>
      <c r="H1351" s="13"/>
      <c r="I1351" s="13"/>
      <c r="J1351" s="13"/>
      <c r="K1351" s="13"/>
      <c r="L1351" s="13"/>
      <c r="M1351" s="13"/>
      <c r="N1351" s="13"/>
      <c r="O1351" s="13"/>
      <c r="P1351" s="13"/>
      <c r="Q1351" s="13"/>
      <c r="R1351" s="13"/>
      <c r="S1351" s="13"/>
      <c r="T1351" s="13"/>
      <c r="U1351" s="13"/>
      <c r="V1351" s="13"/>
      <c r="W1351" s="13"/>
      <c r="X1351" s="13"/>
      <c r="Y1351" s="13"/>
    </row>
    <row r="1352" spans="1:25" ht="12.75" customHeight="1" x14ac:dyDescent="0.2">
      <c r="A1352" s="13" t="s">
        <v>2354</v>
      </c>
      <c r="B1352" s="6" t="s">
        <v>174</v>
      </c>
      <c r="C1352" s="9">
        <v>143388867</v>
      </c>
      <c r="D1352" s="14">
        <v>5540246183541</v>
      </c>
      <c r="E1352" s="12" t="str">
        <f>VLOOKUP(D1352,'Catégorie des articles'!$A$2:$E$163,4,FALSE)</f>
        <v>MIX LEGUMES</v>
      </c>
      <c r="F1352" s="23">
        <v>44871</v>
      </c>
      <c r="G1352" s="10">
        <v>2784</v>
      </c>
      <c r="H1352" s="13"/>
      <c r="I1352" s="13"/>
      <c r="J1352" s="13"/>
      <c r="K1352" s="13"/>
      <c r="L1352" s="13"/>
      <c r="M1352" s="13"/>
      <c r="N1352" s="13"/>
      <c r="O1352" s="13"/>
      <c r="P1352" s="13"/>
      <c r="Q1352" s="13"/>
      <c r="R1352" s="13"/>
      <c r="S1352" s="13"/>
      <c r="T1352" s="13"/>
      <c r="U1352" s="13"/>
      <c r="V1352" s="13"/>
      <c r="W1352" s="13"/>
      <c r="X1352" s="13"/>
      <c r="Y1352" s="13"/>
    </row>
    <row r="1353" spans="1:25" ht="12.75" customHeight="1" x14ac:dyDescent="0.2">
      <c r="A1353" s="13" t="s">
        <v>1480</v>
      </c>
      <c r="B1353" s="6" t="s">
        <v>173</v>
      </c>
      <c r="C1353" s="7">
        <v>143388869</v>
      </c>
      <c r="D1353" s="12">
        <v>5540246171759</v>
      </c>
      <c r="E1353" s="12" t="str">
        <f>VLOOKUP(D1353,'Catégorie des articles'!$A$2:$E$163,4,FALSE)</f>
        <v>MIX LEGUMES</v>
      </c>
      <c r="F1353" s="22">
        <v>44855</v>
      </c>
      <c r="G1353" s="8">
        <v>10023</v>
      </c>
      <c r="H1353" s="13"/>
      <c r="I1353" s="13"/>
      <c r="J1353" s="13"/>
      <c r="K1353" s="13"/>
      <c r="L1353" s="13"/>
      <c r="M1353" s="13"/>
      <c r="N1353" s="13"/>
      <c r="O1353" s="13"/>
      <c r="P1353" s="13"/>
      <c r="Q1353" s="13"/>
      <c r="R1353" s="13"/>
      <c r="S1353" s="13"/>
      <c r="T1353" s="13"/>
      <c r="U1353" s="13"/>
      <c r="V1353" s="13"/>
      <c r="W1353" s="13"/>
      <c r="X1353" s="13"/>
      <c r="Y1353" s="13"/>
    </row>
    <row r="1354" spans="1:25" ht="12.75" customHeight="1" x14ac:dyDescent="0.2">
      <c r="A1354" s="13" t="s">
        <v>1481</v>
      </c>
      <c r="B1354" s="6" t="s">
        <v>173</v>
      </c>
      <c r="C1354" s="9">
        <v>143388869</v>
      </c>
      <c r="D1354" s="14">
        <v>5540246177133</v>
      </c>
      <c r="E1354" s="12" t="str">
        <f>VLOOKUP(D1354,'Catégorie des articles'!$A$2:$E$163,4,FALSE)</f>
        <v>MIX LEGUMES</v>
      </c>
      <c r="F1354" s="23">
        <v>44855</v>
      </c>
      <c r="G1354" s="10">
        <v>10023</v>
      </c>
      <c r="H1354" s="13"/>
      <c r="I1354" s="13"/>
      <c r="J1354" s="13"/>
      <c r="K1354" s="13"/>
      <c r="L1354" s="13"/>
      <c r="M1354" s="13"/>
      <c r="N1354" s="13"/>
      <c r="O1354" s="13"/>
      <c r="P1354" s="13"/>
      <c r="Q1354" s="13"/>
      <c r="R1354" s="13"/>
      <c r="S1354" s="13"/>
      <c r="T1354" s="13"/>
      <c r="U1354" s="13"/>
      <c r="V1354" s="13"/>
      <c r="W1354" s="13"/>
      <c r="X1354" s="13"/>
      <c r="Y1354" s="13"/>
    </row>
    <row r="1355" spans="1:25" ht="12.75" customHeight="1" x14ac:dyDescent="0.2">
      <c r="A1355" s="13" t="s">
        <v>1482</v>
      </c>
      <c r="B1355" s="6" t="s">
        <v>173</v>
      </c>
      <c r="C1355" s="9">
        <v>143388870</v>
      </c>
      <c r="D1355" s="14">
        <v>5540246192148</v>
      </c>
      <c r="E1355" s="12" t="str">
        <f>VLOOKUP(D1355,'Catégorie des articles'!$A$2:$E$163,4,FALSE)</f>
        <v>MIX LEGUMES</v>
      </c>
      <c r="F1355" s="23">
        <v>44856</v>
      </c>
      <c r="G1355" s="10">
        <v>45936</v>
      </c>
      <c r="H1355" s="13"/>
      <c r="I1355" s="13"/>
      <c r="J1355" s="13"/>
      <c r="K1355" s="13"/>
      <c r="L1355" s="13"/>
      <c r="M1355" s="13"/>
      <c r="N1355" s="13"/>
      <c r="O1355" s="13"/>
      <c r="P1355" s="13"/>
      <c r="Q1355" s="13"/>
      <c r="R1355" s="13"/>
      <c r="S1355" s="13"/>
      <c r="T1355" s="13"/>
      <c r="U1355" s="13"/>
      <c r="V1355" s="13"/>
      <c r="W1355" s="13"/>
      <c r="X1355" s="13"/>
      <c r="Y1355" s="13"/>
    </row>
    <row r="1356" spans="1:25" ht="12.75" customHeight="1" x14ac:dyDescent="0.2">
      <c r="A1356" s="13" t="s">
        <v>1483</v>
      </c>
      <c r="B1356" s="6" t="s">
        <v>173</v>
      </c>
      <c r="C1356" s="7">
        <v>143398885</v>
      </c>
      <c r="D1356" s="12">
        <v>5540246172539</v>
      </c>
      <c r="E1356" s="12" t="str">
        <f>VLOOKUP(D1356,'Catégorie des articles'!$A$2:$E$163,4,FALSE)</f>
        <v>CREMERIE</v>
      </c>
      <c r="F1356" s="22">
        <v>44850</v>
      </c>
      <c r="G1356" s="8">
        <v>70</v>
      </c>
      <c r="H1356" s="13"/>
      <c r="I1356" s="13"/>
      <c r="J1356" s="13"/>
      <c r="K1356" s="13"/>
      <c r="L1356" s="13"/>
      <c r="M1356" s="13"/>
      <c r="N1356" s="13"/>
      <c r="O1356" s="13"/>
      <c r="P1356" s="13"/>
      <c r="Q1356" s="13"/>
      <c r="R1356" s="13"/>
      <c r="S1356" s="13"/>
      <c r="T1356" s="13"/>
      <c r="U1356" s="13"/>
      <c r="V1356" s="13"/>
      <c r="W1356" s="13"/>
      <c r="X1356" s="13"/>
      <c r="Y1356" s="13"/>
    </row>
    <row r="1357" spans="1:25" ht="12.75" customHeight="1" x14ac:dyDescent="0.2">
      <c r="A1357" s="13" t="s">
        <v>1484</v>
      </c>
      <c r="B1357" s="6" t="s">
        <v>173</v>
      </c>
      <c r="C1357" s="9">
        <v>143398885</v>
      </c>
      <c r="D1357" s="14">
        <v>5540246172978</v>
      </c>
      <c r="E1357" s="12" t="str">
        <f>VLOOKUP(D1357,'Catégorie des articles'!$A$2:$E$163,4,FALSE)</f>
        <v>CREMERIE</v>
      </c>
      <c r="F1357" s="23">
        <v>44850</v>
      </c>
      <c r="G1357" s="10">
        <v>1671</v>
      </c>
      <c r="H1357" s="13"/>
      <c r="I1357" s="13"/>
      <c r="J1357" s="13"/>
      <c r="K1357" s="13"/>
      <c r="L1357" s="13"/>
      <c r="M1357" s="13"/>
      <c r="N1357" s="13"/>
      <c r="O1357" s="13"/>
      <c r="P1357" s="13"/>
      <c r="Q1357" s="13"/>
      <c r="R1357" s="13"/>
      <c r="S1357" s="13"/>
      <c r="T1357" s="13"/>
      <c r="U1357" s="13"/>
      <c r="V1357" s="13"/>
      <c r="W1357" s="13"/>
      <c r="X1357" s="13"/>
      <c r="Y1357" s="13"/>
    </row>
    <row r="1358" spans="1:25" ht="12.75" customHeight="1" x14ac:dyDescent="0.2">
      <c r="A1358" s="13" t="s">
        <v>1485</v>
      </c>
      <c r="B1358" s="6" t="s">
        <v>173</v>
      </c>
      <c r="C1358" s="7">
        <v>143398885</v>
      </c>
      <c r="D1358" s="12">
        <v>5540246174174</v>
      </c>
      <c r="E1358" s="12" t="str">
        <f>VLOOKUP(D1358,'Catégorie des articles'!$A$2:$E$163,4,FALSE)</f>
        <v>CREMERIE</v>
      </c>
      <c r="F1358" s="22">
        <v>44850</v>
      </c>
      <c r="G1358" s="8">
        <v>464</v>
      </c>
      <c r="H1358" s="13"/>
      <c r="I1358" s="13"/>
      <c r="J1358" s="13"/>
      <c r="K1358" s="13"/>
      <c r="L1358" s="13"/>
      <c r="M1358" s="13"/>
      <c r="N1358" s="13"/>
      <c r="O1358" s="13"/>
      <c r="P1358" s="13"/>
      <c r="Q1358" s="13"/>
      <c r="R1358" s="13"/>
      <c r="S1358" s="13"/>
      <c r="T1358" s="13"/>
      <c r="U1358" s="13"/>
      <c r="V1358" s="13"/>
      <c r="W1358" s="13"/>
      <c r="X1358" s="13"/>
      <c r="Y1358" s="13"/>
    </row>
    <row r="1359" spans="1:25" ht="12.75" customHeight="1" x14ac:dyDescent="0.2">
      <c r="A1359" s="13" t="s">
        <v>1486</v>
      </c>
      <c r="B1359" s="6" t="s">
        <v>173</v>
      </c>
      <c r="C1359" s="7">
        <v>143398885</v>
      </c>
      <c r="D1359" s="12">
        <v>5540246176699</v>
      </c>
      <c r="E1359" s="12" t="str">
        <f>VLOOKUP(D1359,'Catégorie des articles'!$A$2:$E$163,4,FALSE)</f>
        <v>CREMERIE</v>
      </c>
      <c r="F1359" s="22">
        <v>44850</v>
      </c>
      <c r="G1359" s="8">
        <v>8352</v>
      </c>
      <c r="H1359" s="13"/>
      <c r="I1359" s="13"/>
      <c r="J1359" s="13"/>
      <c r="K1359" s="13"/>
      <c r="L1359" s="13"/>
      <c r="M1359" s="13"/>
      <c r="N1359" s="13"/>
      <c r="O1359" s="13"/>
      <c r="P1359" s="13"/>
      <c r="Q1359" s="13"/>
      <c r="R1359" s="13"/>
      <c r="S1359" s="13"/>
      <c r="T1359" s="13"/>
      <c r="U1359" s="13"/>
      <c r="V1359" s="13"/>
      <c r="W1359" s="13"/>
      <c r="X1359" s="13"/>
      <c r="Y1359" s="13"/>
    </row>
    <row r="1360" spans="1:25" ht="12.75" customHeight="1" x14ac:dyDescent="0.2">
      <c r="A1360" s="13" t="s">
        <v>1487</v>
      </c>
      <c r="B1360" s="6" t="s">
        <v>173</v>
      </c>
      <c r="C1360" s="7">
        <v>143398886</v>
      </c>
      <c r="D1360" s="12">
        <v>5540246191598</v>
      </c>
      <c r="E1360" s="12" t="str">
        <f>VLOOKUP(D1360,'Catégorie des articles'!$A$2:$E$163,4,FALSE)</f>
        <v>CREMERIE</v>
      </c>
      <c r="F1360" s="22">
        <v>44851</v>
      </c>
      <c r="G1360" s="8">
        <v>1601</v>
      </c>
      <c r="H1360" s="13"/>
      <c r="I1360" s="13"/>
      <c r="J1360" s="13"/>
      <c r="K1360" s="13"/>
      <c r="L1360" s="13"/>
      <c r="M1360" s="13"/>
      <c r="N1360" s="13"/>
      <c r="O1360" s="13"/>
      <c r="P1360" s="13"/>
      <c r="Q1360" s="13"/>
      <c r="R1360" s="13"/>
      <c r="S1360" s="13"/>
      <c r="T1360" s="13"/>
      <c r="U1360" s="13"/>
      <c r="V1360" s="13"/>
      <c r="W1360" s="13"/>
      <c r="X1360" s="13"/>
      <c r="Y1360" s="13"/>
    </row>
    <row r="1361" spans="1:25" ht="12.75" customHeight="1" x14ac:dyDescent="0.2">
      <c r="A1361" s="13" t="s">
        <v>1488</v>
      </c>
      <c r="B1361" s="6" t="s">
        <v>173</v>
      </c>
      <c r="C1361" s="9">
        <v>143398888</v>
      </c>
      <c r="D1361" s="14">
        <v>5540246176295</v>
      </c>
      <c r="E1361" s="12" t="str">
        <f>VLOOKUP(D1361,'Catégorie des articles'!$A$2:$E$163,4,FALSE)</f>
        <v>CREMERIE</v>
      </c>
      <c r="F1361" s="23">
        <v>44850</v>
      </c>
      <c r="G1361" s="10">
        <v>4455</v>
      </c>
      <c r="H1361" s="13"/>
      <c r="I1361" s="13"/>
      <c r="J1361" s="13"/>
      <c r="K1361" s="13"/>
      <c r="L1361" s="13"/>
      <c r="M1361" s="13"/>
      <c r="N1361" s="13"/>
      <c r="O1361" s="13"/>
      <c r="P1361" s="13"/>
      <c r="Q1361" s="13"/>
      <c r="R1361" s="13"/>
      <c r="S1361" s="13"/>
      <c r="T1361" s="13"/>
      <c r="U1361" s="13"/>
      <c r="V1361" s="13"/>
      <c r="W1361" s="13"/>
      <c r="X1361" s="13"/>
      <c r="Y1361" s="13"/>
    </row>
    <row r="1362" spans="1:25" ht="12.75" customHeight="1" x14ac:dyDescent="0.2">
      <c r="A1362" s="13" t="s">
        <v>1489</v>
      </c>
      <c r="B1362" s="6" t="s">
        <v>173</v>
      </c>
      <c r="C1362" s="9">
        <v>143398888</v>
      </c>
      <c r="D1362" s="14">
        <v>5540246187987</v>
      </c>
      <c r="E1362" s="12" t="str">
        <f>VLOOKUP(D1362,'Catégorie des articles'!$A$2:$E$163,4,FALSE)</f>
        <v>CREMERIE</v>
      </c>
      <c r="F1362" s="23">
        <v>44850</v>
      </c>
      <c r="G1362" s="10">
        <v>2228</v>
      </c>
      <c r="H1362" s="13"/>
      <c r="I1362" s="13"/>
      <c r="J1362" s="13"/>
      <c r="K1362" s="13"/>
      <c r="L1362" s="13"/>
      <c r="M1362" s="13"/>
      <c r="N1362" s="13"/>
      <c r="O1362" s="13"/>
      <c r="P1362" s="13"/>
      <c r="Q1362" s="13"/>
      <c r="R1362" s="13"/>
      <c r="S1362" s="13"/>
      <c r="T1362" s="13"/>
      <c r="U1362" s="13"/>
      <c r="V1362" s="13"/>
      <c r="W1362" s="13"/>
      <c r="X1362" s="13"/>
      <c r="Y1362" s="13"/>
    </row>
    <row r="1363" spans="1:25" ht="12.75" customHeight="1" x14ac:dyDescent="0.2">
      <c r="A1363" s="13" t="s">
        <v>1490</v>
      </c>
      <c r="B1363" s="6" t="s">
        <v>173</v>
      </c>
      <c r="C1363" s="7">
        <v>143398888</v>
      </c>
      <c r="D1363" s="12">
        <v>5540246188200</v>
      </c>
      <c r="E1363" s="12" t="str">
        <f>VLOOKUP(D1363,'Catégorie des articles'!$A$2:$E$163,4,FALSE)</f>
        <v>CREMERIE</v>
      </c>
      <c r="F1363" s="22">
        <v>44850</v>
      </c>
      <c r="G1363" s="8">
        <v>1485</v>
      </c>
      <c r="H1363" s="13"/>
      <c r="I1363" s="13"/>
      <c r="J1363" s="13"/>
      <c r="K1363" s="13"/>
      <c r="L1363" s="13"/>
      <c r="M1363" s="13"/>
      <c r="N1363" s="13"/>
      <c r="O1363" s="13"/>
      <c r="P1363" s="13"/>
      <c r="Q1363" s="13"/>
      <c r="R1363" s="13"/>
      <c r="S1363" s="13"/>
      <c r="T1363" s="13"/>
      <c r="U1363" s="13"/>
      <c r="V1363" s="13"/>
      <c r="W1363" s="13"/>
      <c r="X1363" s="13"/>
      <c r="Y1363" s="13"/>
    </row>
    <row r="1364" spans="1:25" ht="12.75" customHeight="1" x14ac:dyDescent="0.2">
      <c r="A1364" s="13" t="s">
        <v>1491</v>
      </c>
      <c r="B1364" s="6" t="s">
        <v>173</v>
      </c>
      <c r="C1364" s="9">
        <v>143398898</v>
      </c>
      <c r="D1364" s="14">
        <v>5540246176295</v>
      </c>
      <c r="E1364" s="12" t="str">
        <f>VLOOKUP(D1364,'Catégorie des articles'!$A$2:$E$163,4,FALSE)</f>
        <v>CREMERIE</v>
      </c>
      <c r="F1364" s="23">
        <v>44849</v>
      </c>
      <c r="G1364" s="10">
        <v>11136</v>
      </c>
      <c r="H1364" s="13"/>
      <c r="I1364" s="13"/>
      <c r="J1364" s="13"/>
      <c r="K1364" s="13"/>
      <c r="L1364" s="13"/>
      <c r="M1364" s="13"/>
      <c r="N1364" s="13"/>
      <c r="O1364" s="13"/>
      <c r="P1364" s="13"/>
      <c r="Q1364" s="13"/>
      <c r="R1364" s="13"/>
      <c r="S1364" s="13"/>
      <c r="T1364" s="13"/>
      <c r="U1364" s="13"/>
      <c r="V1364" s="13"/>
      <c r="W1364" s="13"/>
      <c r="X1364" s="13"/>
      <c r="Y1364" s="13"/>
    </row>
    <row r="1365" spans="1:25" ht="12.75" customHeight="1" x14ac:dyDescent="0.2">
      <c r="A1365" s="13" t="s">
        <v>1492</v>
      </c>
      <c r="B1365" s="6" t="s">
        <v>173</v>
      </c>
      <c r="C1365" s="7">
        <v>143398901</v>
      </c>
      <c r="D1365" s="12">
        <v>5540246173906</v>
      </c>
      <c r="E1365" s="12" t="str">
        <f>VLOOKUP(D1365,'Catégorie des articles'!$A$2:$E$163,4,FALSE)</f>
        <v>VOLAILLE</v>
      </c>
      <c r="F1365" s="22">
        <v>44854</v>
      </c>
      <c r="G1365" s="8">
        <v>5309</v>
      </c>
      <c r="H1365" s="13"/>
      <c r="I1365" s="13"/>
      <c r="J1365" s="13"/>
      <c r="K1365" s="13"/>
      <c r="L1365" s="13"/>
      <c r="M1365" s="13"/>
      <c r="N1365" s="13"/>
      <c r="O1365" s="13"/>
      <c r="P1365" s="13"/>
      <c r="Q1365" s="13"/>
      <c r="R1365" s="13"/>
      <c r="S1365" s="13"/>
      <c r="T1365" s="13"/>
      <c r="U1365" s="13"/>
      <c r="V1365" s="13"/>
      <c r="W1365" s="13"/>
      <c r="X1365" s="13"/>
      <c r="Y1365" s="13"/>
    </row>
    <row r="1366" spans="1:25" ht="12.75" customHeight="1" x14ac:dyDescent="0.2">
      <c r="A1366" s="13" t="s">
        <v>1493</v>
      </c>
      <c r="B1366" s="6" t="s">
        <v>173</v>
      </c>
      <c r="C1366" s="9">
        <v>143398901</v>
      </c>
      <c r="D1366" s="14">
        <v>5540246181016</v>
      </c>
      <c r="E1366" s="12" t="str">
        <f>VLOOKUP(D1366,'Catégorie des articles'!$A$2:$E$163,4,FALSE)</f>
        <v>VOLAILLE</v>
      </c>
      <c r="F1366" s="23">
        <v>44854</v>
      </c>
      <c r="G1366" s="10">
        <v>9800</v>
      </c>
      <c r="H1366" s="13"/>
      <c r="I1366" s="13"/>
      <c r="J1366" s="13"/>
      <c r="K1366" s="13"/>
      <c r="L1366" s="13"/>
      <c r="M1366" s="13"/>
      <c r="N1366" s="13"/>
      <c r="O1366" s="13"/>
      <c r="P1366" s="13"/>
      <c r="Q1366" s="13"/>
      <c r="R1366" s="13"/>
      <c r="S1366" s="13"/>
      <c r="T1366" s="13"/>
      <c r="U1366" s="13"/>
      <c r="V1366" s="13"/>
      <c r="W1366" s="13"/>
      <c r="X1366" s="13"/>
      <c r="Y1366" s="13"/>
    </row>
    <row r="1367" spans="1:25" ht="12.75" customHeight="1" x14ac:dyDescent="0.2">
      <c r="A1367" s="13" t="s">
        <v>1494</v>
      </c>
      <c r="B1367" s="6" t="s">
        <v>173</v>
      </c>
      <c r="C1367" s="7">
        <v>143398902</v>
      </c>
      <c r="D1367" s="12">
        <v>5540246195242</v>
      </c>
      <c r="E1367" s="12" t="str">
        <f>VLOOKUP(D1367,'Catégorie des articles'!$A$2:$E$163,4,FALSE)</f>
        <v>MIX LEGUMES</v>
      </c>
      <c r="F1367" s="22">
        <v>44851</v>
      </c>
      <c r="G1367" s="8">
        <v>743</v>
      </c>
      <c r="H1367" s="13"/>
      <c r="I1367" s="13"/>
      <c r="J1367" s="13"/>
      <c r="K1367" s="13"/>
      <c r="L1367" s="13"/>
      <c r="M1367" s="13"/>
      <c r="N1367" s="13"/>
      <c r="O1367" s="13"/>
      <c r="P1367" s="13"/>
      <c r="Q1367" s="13"/>
      <c r="R1367" s="13"/>
      <c r="S1367" s="13"/>
      <c r="T1367" s="13"/>
      <c r="U1367" s="13"/>
      <c r="V1367" s="13"/>
      <c r="W1367" s="13"/>
      <c r="X1367" s="13"/>
      <c r="Y1367" s="13"/>
    </row>
    <row r="1368" spans="1:25" ht="12.75" customHeight="1" x14ac:dyDescent="0.2">
      <c r="A1368" s="13" t="s">
        <v>1495</v>
      </c>
      <c r="B1368" s="6" t="s">
        <v>173</v>
      </c>
      <c r="C1368" s="9">
        <v>143398914</v>
      </c>
      <c r="D1368" s="14">
        <v>5540246176294</v>
      </c>
      <c r="E1368" s="12" t="str">
        <f>VLOOKUP(D1368,'Catégorie des articles'!$A$2:$E$163,4,FALSE)</f>
        <v>CREMERIE</v>
      </c>
      <c r="F1368" s="23">
        <v>44851</v>
      </c>
      <c r="G1368" s="10">
        <v>1485</v>
      </c>
      <c r="H1368" s="13"/>
      <c r="I1368" s="13"/>
      <c r="J1368" s="13"/>
      <c r="K1368" s="13"/>
      <c r="L1368" s="13"/>
      <c r="M1368" s="13"/>
      <c r="N1368" s="13"/>
      <c r="O1368" s="13"/>
      <c r="P1368" s="13"/>
      <c r="Q1368" s="13"/>
      <c r="R1368" s="13"/>
      <c r="S1368" s="13"/>
      <c r="T1368" s="13"/>
      <c r="U1368" s="13"/>
      <c r="V1368" s="13"/>
      <c r="W1368" s="13"/>
      <c r="X1368" s="13"/>
      <c r="Y1368" s="13"/>
    </row>
    <row r="1369" spans="1:25" ht="12.75" customHeight="1" x14ac:dyDescent="0.2">
      <c r="A1369" s="13" t="s">
        <v>1496</v>
      </c>
      <c r="B1369" s="6" t="s">
        <v>173</v>
      </c>
      <c r="C1369" s="7">
        <v>143398914</v>
      </c>
      <c r="D1369" s="12">
        <v>5540246176295</v>
      </c>
      <c r="E1369" s="12" t="str">
        <f>VLOOKUP(D1369,'Catégorie des articles'!$A$2:$E$163,4,FALSE)</f>
        <v>CREMERIE</v>
      </c>
      <c r="F1369" s="22">
        <v>44851</v>
      </c>
      <c r="G1369" s="8">
        <v>4455</v>
      </c>
      <c r="H1369" s="13"/>
      <c r="I1369" s="13"/>
      <c r="J1369" s="13"/>
      <c r="K1369" s="13"/>
      <c r="L1369" s="13"/>
      <c r="M1369" s="13"/>
      <c r="N1369" s="13"/>
      <c r="O1369" s="13"/>
      <c r="P1369" s="13"/>
      <c r="Q1369" s="13"/>
      <c r="R1369" s="13"/>
      <c r="S1369" s="13"/>
      <c r="T1369" s="13"/>
      <c r="U1369" s="13"/>
      <c r="V1369" s="13"/>
      <c r="W1369" s="13"/>
      <c r="X1369" s="13"/>
      <c r="Y1369" s="13"/>
    </row>
    <row r="1370" spans="1:25" ht="12.75" customHeight="1" x14ac:dyDescent="0.2">
      <c r="A1370" s="13" t="s">
        <v>1497</v>
      </c>
      <c r="B1370" s="6" t="s">
        <v>173</v>
      </c>
      <c r="C1370" s="9">
        <v>143398914</v>
      </c>
      <c r="D1370" s="14">
        <v>5540246187987</v>
      </c>
      <c r="E1370" s="12" t="str">
        <f>VLOOKUP(D1370,'Catégorie des articles'!$A$2:$E$163,4,FALSE)</f>
        <v>CREMERIE</v>
      </c>
      <c r="F1370" s="23">
        <v>44851</v>
      </c>
      <c r="G1370" s="10">
        <v>3341</v>
      </c>
      <c r="H1370" s="13"/>
      <c r="I1370" s="13"/>
      <c r="J1370" s="13"/>
      <c r="K1370" s="13"/>
      <c r="L1370" s="13"/>
      <c r="M1370" s="13"/>
      <c r="N1370" s="13"/>
      <c r="O1370" s="13"/>
      <c r="P1370" s="13"/>
      <c r="Q1370" s="13"/>
      <c r="R1370" s="13"/>
      <c r="S1370" s="13"/>
      <c r="T1370" s="13"/>
      <c r="U1370" s="13"/>
      <c r="V1370" s="13"/>
      <c r="W1370" s="13"/>
      <c r="X1370" s="13"/>
      <c r="Y1370" s="13"/>
    </row>
    <row r="1371" spans="1:25" ht="12.75" customHeight="1" x14ac:dyDescent="0.2">
      <c r="A1371" s="13" t="s">
        <v>1498</v>
      </c>
      <c r="B1371" s="6" t="s">
        <v>173</v>
      </c>
      <c r="C1371" s="7">
        <v>143398914</v>
      </c>
      <c r="D1371" s="12">
        <v>5540246188200</v>
      </c>
      <c r="E1371" s="12" t="str">
        <f>VLOOKUP(D1371,'Catégorie des articles'!$A$2:$E$163,4,FALSE)</f>
        <v>CREMERIE</v>
      </c>
      <c r="F1371" s="22">
        <v>44851</v>
      </c>
      <c r="G1371" s="8">
        <v>743</v>
      </c>
      <c r="H1371" s="13"/>
      <c r="I1371" s="13"/>
      <c r="J1371" s="13"/>
      <c r="K1371" s="13"/>
      <c r="L1371" s="13"/>
      <c r="M1371" s="13"/>
      <c r="N1371" s="13"/>
      <c r="O1371" s="13"/>
      <c r="P1371" s="13"/>
      <c r="Q1371" s="13"/>
      <c r="R1371" s="13"/>
      <c r="S1371" s="13"/>
      <c r="T1371" s="13"/>
      <c r="U1371" s="13"/>
      <c r="V1371" s="13"/>
      <c r="W1371" s="13"/>
      <c r="X1371" s="13"/>
      <c r="Y1371" s="13"/>
    </row>
    <row r="1372" spans="1:25" ht="12.75" customHeight="1" x14ac:dyDescent="0.2">
      <c r="A1372" s="13" t="s">
        <v>1499</v>
      </c>
      <c r="B1372" s="6" t="s">
        <v>173</v>
      </c>
      <c r="C1372" s="9">
        <v>143398915</v>
      </c>
      <c r="D1372" s="14">
        <v>5540246172669</v>
      </c>
      <c r="E1372" s="12" t="str">
        <f>VLOOKUP(D1372,'Catégorie des articles'!$A$2:$E$163,4,FALSE)</f>
        <v>CREMERIE</v>
      </c>
      <c r="F1372" s="23">
        <v>44851</v>
      </c>
      <c r="G1372" s="10">
        <v>140</v>
      </c>
      <c r="H1372" s="13"/>
      <c r="I1372" s="13"/>
      <c r="J1372" s="13"/>
      <c r="K1372" s="13"/>
      <c r="L1372" s="13"/>
      <c r="M1372" s="13"/>
      <c r="N1372" s="13"/>
      <c r="O1372" s="13"/>
      <c r="P1372" s="13"/>
      <c r="Q1372" s="13"/>
      <c r="R1372" s="13"/>
      <c r="S1372" s="13"/>
      <c r="T1372" s="13"/>
      <c r="U1372" s="13"/>
      <c r="V1372" s="13"/>
      <c r="W1372" s="13"/>
      <c r="X1372" s="13"/>
      <c r="Y1372" s="13"/>
    </row>
    <row r="1373" spans="1:25" ht="12.75" customHeight="1" x14ac:dyDescent="0.2">
      <c r="A1373" s="13" t="s">
        <v>1500</v>
      </c>
      <c r="B1373" s="6" t="s">
        <v>173</v>
      </c>
      <c r="C1373" s="9">
        <v>143398937</v>
      </c>
      <c r="D1373" s="14">
        <v>5540246194632</v>
      </c>
      <c r="E1373" s="12" t="str">
        <f>VLOOKUP(D1373,'Catégorie des articles'!$A$2:$E$163,4,FALSE)</f>
        <v>BOULANGERIE</v>
      </c>
      <c r="F1373" s="23">
        <v>44858</v>
      </c>
      <c r="G1373" s="10">
        <v>1504</v>
      </c>
      <c r="H1373" s="13"/>
      <c r="I1373" s="13"/>
      <c r="J1373" s="13"/>
      <c r="K1373" s="13"/>
      <c r="L1373" s="13"/>
      <c r="M1373" s="13"/>
      <c r="N1373" s="13"/>
      <c r="O1373" s="13"/>
      <c r="P1373" s="13"/>
      <c r="Q1373" s="13"/>
      <c r="R1373" s="13"/>
      <c r="S1373" s="13"/>
      <c r="T1373" s="13"/>
      <c r="U1373" s="13"/>
      <c r="V1373" s="13"/>
      <c r="W1373" s="13"/>
      <c r="X1373" s="13"/>
      <c r="Y1373" s="13"/>
    </row>
    <row r="1374" spans="1:25" ht="12.75" customHeight="1" x14ac:dyDescent="0.2">
      <c r="A1374" s="13" t="s">
        <v>1501</v>
      </c>
      <c r="B1374" s="6" t="s">
        <v>173</v>
      </c>
      <c r="C1374" s="7">
        <v>143398938</v>
      </c>
      <c r="D1374" s="12">
        <v>5540246182684</v>
      </c>
      <c r="E1374" s="12" t="str">
        <f>VLOOKUP(D1374,'Catégorie des articles'!$A$2:$E$163,4,FALSE)</f>
        <v>BOULANGERIE</v>
      </c>
      <c r="F1374" s="22">
        <v>44856</v>
      </c>
      <c r="G1374" s="8">
        <v>232</v>
      </c>
      <c r="H1374" s="13"/>
      <c r="I1374" s="13"/>
      <c r="J1374" s="13"/>
      <c r="K1374" s="13"/>
      <c r="L1374" s="13"/>
      <c r="M1374" s="13"/>
      <c r="N1374" s="13"/>
      <c r="O1374" s="13"/>
      <c r="P1374" s="13"/>
      <c r="Q1374" s="13"/>
      <c r="R1374" s="13"/>
      <c r="S1374" s="13"/>
      <c r="T1374" s="13"/>
      <c r="U1374" s="13"/>
      <c r="V1374" s="13"/>
      <c r="W1374" s="13"/>
      <c r="X1374" s="13"/>
      <c r="Y1374" s="13"/>
    </row>
    <row r="1375" spans="1:25" ht="12.75" customHeight="1" x14ac:dyDescent="0.2">
      <c r="A1375" s="13" t="s">
        <v>1502</v>
      </c>
      <c r="B1375" s="6" t="s">
        <v>173</v>
      </c>
      <c r="C1375" s="9">
        <v>143398938</v>
      </c>
      <c r="D1375" s="14">
        <v>5540246183844</v>
      </c>
      <c r="E1375" s="12" t="str">
        <f>VLOOKUP(D1375,'Catégorie des articles'!$A$2:$E$163,4,FALSE)</f>
        <v>BOULANGERIE</v>
      </c>
      <c r="F1375" s="23">
        <v>44856</v>
      </c>
      <c r="G1375" s="10">
        <v>372</v>
      </c>
      <c r="H1375" s="13"/>
      <c r="I1375" s="13"/>
      <c r="J1375" s="13"/>
      <c r="K1375" s="13"/>
      <c r="L1375" s="13"/>
      <c r="M1375" s="13"/>
      <c r="N1375" s="13"/>
      <c r="O1375" s="13"/>
      <c r="P1375" s="13"/>
      <c r="Q1375" s="13"/>
      <c r="R1375" s="13"/>
      <c r="S1375" s="13"/>
      <c r="T1375" s="13"/>
      <c r="U1375" s="13"/>
      <c r="V1375" s="13"/>
      <c r="W1375" s="13"/>
      <c r="X1375" s="13"/>
      <c r="Y1375" s="13"/>
    </row>
    <row r="1376" spans="1:25" ht="12.75" customHeight="1" x14ac:dyDescent="0.2">
      <c r="A1376" s="13" t="s">
        <v>1503</v>
      </c>
      <c r="B1376" s="6" t="s">
        <v>173</v>
      </c>
      <c r="C1376" s="9">
        <v>143398938</v>
      </c>
      <c r="D1376" s="14">
        <v>5540246194467</v>
      </c>
      <c r="E1376" s="12" t="str">
        <f>VLOOKUP(D1376,'Catégorie des articles'!$A$2:$E$163,4,FALSE)</f>
        <v>BOULANGERIE</v>
      </c>
      <c r="F1376" s="23">
        <v>44856</v>
      </c>
      <c r="G1376" s="10">
        <v>24277</v>
      </c>
      <c r="H1376" s="13"/>
      <c r="I1376" s="13"/>
      <c r="J1376" s="13"/>
      <c r="K1376" s="13"/>
      <c r="L1376" s="13"/>
      <c r="M1376" s="13"/>
      <c r="N1376" s="13"/>
      <c r="O1376" s="13"/>
      <c r="P1376" s="13"/>
      <c r="Q1376" s="13"/>
      <c r="R1376" s="13"/>
      <c r="S1376" s="13"/>
      <c r="T1376" s="13"/>
      <c r="U1376" s="13"/>
      <c r="V1376" s="13"/>
      <c r="W1376" s="13"/>
      <c r="X1376" s="13"/>
      <c r="Y1376" s="13"/>
    </row>
    <row r="1377" spans="1:25" ht="12.75" customHeight="1" x14ac:dyDescent="0.2">
      <c r="A1377" s="13" t="s">
        <v>1504</v>
      </c>
      <c r="B1377" s="6" t="s">
        <v>173</v>
      </c>
      <c r="C1377" s="9">
        <v>143398953</v>
      </c>
      <c r="D1377" s="14">
        <v>5540246170256</v>
      </c>
      <c r="E1377" s="12" t="str">
        <f>VLOOKUP(D1377,'Catégorie des articles'!$A$2:$E$163,4,FALSE)</f>
        <v>BOULANGERIE</v>
      </c>
      <c r="F1377" s="23">
        <v>44864</v>
      </c>
      <c r="G1377" s="10">
        <v>2822</v>
      </c>
      <c r="H1377" s="13"/>
      <c r="I1377" s="13"/>
      <c r="J1377" s="13"/>
      <c r="K1377" s="13"/>
      <c r="L1377" s="13"/>
      <c r="M1377" s="13"/>
      <c r="N1377" s="13"/>
      <c r="O1377" s="13"/>
      <c r="P1377" s="13"/>
      <c r="Q1377" s="13"/>
      <c r="R1377" s="13"/>
      <c r="S1377" s="13"/>
      <c r="T1377" s="13"/>
      <c r="U1377" s="13"/>
      <c r="V1377" s="13"/>
      <c r="W1377" s="13"/>
      <c r="X1377" s="13"/>
      <c r="Y1377" s="13"/>
    </row>
    <row r="1378" spans="1:25" ht="12.75" customHeight="1" x14ac:dyDescent="0.2">
      <c r="A1378" s="13" t="s">
        <v>1505</v>
      </c>
      <c r="B1378" s="6" t="s">
        <v>173</v>
      </c>
      <c r="C1378" s="7">
        <v>143398953</v>
      </c>
      <c r="D1378" s="12">
        <v>5540246171888</v>
      </c>
      <c r="E1378" s="12" t="str">
        <f>VLOOKUP(D1378,'Catégorie des articles'!$A$2:$E$163,4,FALSE)</f>
        <v>BOULANGERIE</v>
      </c>
      <c r="F1378" s="22">
        <v>44864</v>
      </c>
      <c r="G1378" s="8">
        <v>780</v>
      </c>
      <c r="H1378" s="13"/>
      <c r="I1378" s="13"/>
      <c r="J1378" s="13"/>
      <c r="K1378" s="13"/>
      <c r="L1378" s="13"/>
      <c r="M1378" s="13"/>
      <c r="N1378" s="13"/>
      <c r="O1378" s="13"/>
      <c r="P1378" s="13"/>
      <c r="Q1378" s="13"/>
      <c r="R1378" s="13"/>
      <c r="S1378" s="13"/>
      <c r="T1378" s="13"/>
      <c r="U1378" s="13"/>
      <c r="V1378" s="13"/>
      <c r="W1378" s="13"/>
      <c r="X1378" s="13"/>
      <c r="Y1378" s="13"/>
    </row>
    <row r="1379" spans="1:25" ht="12.75" customHeight="1" x14ac:dyDescent="0.2">
      <c r="A1379" s="13" t="s">
        <v>1506</v>
      </c>
      <c r="B1379" s="6" t="s">
        <v>173</v>
      </c>
      <c r="C1379" s="7">
        <v>143398960</v>
      </c>
      <c r="D1379" s="12">
        <v>5540246183589</v>
      </c>
      <c r="E1379" s="12" t="str">
        <f>VLOOKUP(D1379,'Catégorie des articles'!$A$2:$E$163,4,FALSE)</f>
        <v>MIX LEGUMES</v>
      </c>
      <c r="F1379" s="22">
        <v>44858</v>
      </c>
      <c r="G1379" s="8">
        <v>650</v>
      </c>
      <c r="H1379" s="13"/>
      <c r="I1379" s="13"/>
      <c r="J1379" s="13"/>
      <c r="K1379" s="13"/>
      <c r="L1379" s="13"/>
      <c r="M1379" s="13"/>
      <c r="N1379" s="13"/>
      <c r="O1379" s="13"/>
      <c r="P1379" s="13"/>
      <c r="Q1379" s="13"/>
      <c r="R1379" s="13"/>
      <c r="S1379" s="13"/>
      <c r="T1379" s="13"/>
      <c r="U1379" s="13"/>
      <c r="V1379" s="13"/>
      <c r="W1379" s="13"/>
      <c r="X1379" s="13"/>
      <c r="Y1379" s="13"/>
    </row>
    <row r="1380" spans="1:25" ht="12.75" customHeight="1" x14ac:dyDescent="0.2">
      <c r="A1380" s="13" t="s">
        <v>1507</v>
      </c>
      <c r="B1380" s="6" t="s">
        <v>173</v>
      </c>
      <c r="C1380" s="9">
        <v>143398960</v>
      </c>
      <c r="D1380" s="14">
        <v>5540246186352</v>
      </c>
      <c r="E1380" s="12" t="str">
        <f>VLOOKUP(D1380,'Catégorie des articles'!$A$2:$E$163,4,FALSE)</f>
        <v>MIX LEGUMES</v>
      </c>
      <c r="F1380" s="23">
        <v>44858</v>
      </c>
      <c r="G1380" s="10">
        <v>940</v>
      </c>
      <c r="H1380" s="13"/>
      <c r="I1380" s="13"/>
      <c r="J1380" s="13"/>
      <c r="K1380" s="13"/>
      <c r="L1380" s="13"/>
      <c r="M1380" s="13"/>
      <c r="N1380" s="13"/>
      <c r="O1380" s="13"/>
      <c r="P1380" s="13"/>
      <c r="Q1380" s="13"/>
      <c r="R1380" s="13"/>
      <c r="S1380" s="13"/>
      <c r="T1380" s="13"/>
      <c r="U1380" s="13"/>
      <c r="V1380" s="13"/>
      <c r="W1380" s="13"/>
      <c r="X1380" s="13"/>
      <c r="Y1380" s="13"/>
    </row>
    <row r="1381" spans="1:25" ht="12.75" customHeight="1" x14ac:dyDescent="0.2">
      <c r="A1381" s="13" t="s">
        <v>1508</v>
      </c>
      <c r="B1381" s="6" t="s">
        <v>173</v>
      </c>
      <c r="C1381" s="7">
        <v>143398960</v>
      </c>
      <c r="D1381" s="12">
        <v>5540246194790</v>
      </c>
      <c r="E1381" s="12" t="str">
        <f>VLOOKUP(D1381,'Catégorie des articles'!$A$2:$E$163,4,FALSE)</f>
        <v>MIX LEGUMES</v>
      </c>
      <c r="F1381" s="22">
        <v>44858</v>
      </c>
      <c r="G1381" s="8">
        <v>1316</v>
      </c>
      <c r="H1381" s="13"/>
      <c r="I1381" s="13"/>
      <c r="J1381" s="13"/>
      <c r="K1381" s="13"/>
      <c r="L1381" s="13"/>
      <c r="M1381" s="13"/>
      <c r="N1381" s="13"/>
      <c r="O1381" s="13"/>
      <c r="P1381" s="13"/>
      <c r="Q1381" s="13"/>
      <c r="R1381" s="13"/>
      <c r="S1381" s="13"/>
      <c r="T1381" s="13"/>
      <c r="U1381" s="13"/>
      <c r="V1381" s="13"/>
      <c r="W1381" s="13"/>
      <c r="X1381" s="13"/>
      <c r="Y1381" s="13"/>
    </row>
    <row r="1382" spans="1:25" ht="12.75" customHeight="1" x14ac:dyDescent="0.2">
      <c r="A1382" s="13" t="s">
        <v>1509</v>
      </c>
      <c r="B1382" s="6" t="s">
        <v>173</v>
      </c>
      <c r="C1382" s="7">
        <v>143398980</v>
      </c>
      <c r="D1382" s="12">
        <v>5540246187987</v>
      </c>
      <c r="E1382" s="12" t="str">
        <f>VLOOKUP(D1382,'Catégorie des articles'!$A$2:$E$163,4,FALSE)</f>
        <v>CREMERIE</v>
      </c>
      <c r="F1382" s="22">
        <v>44854</v>
      </c>
      <c r="G1382" s="8">
        <v>2228</v>
      </c>
      <c r="H1382" s="13"/>
      <c r="I1382" s="13"/>
      <c r="J1382" s="13"/>
      <c r="K1382" s="13"/>
      <c r="L1382" s="13"/>
      <c r="M1382" s="13"/>
      <c r="N1382" s="13"/>
      <c r="O1382" s="13"/>
      <c r="P1382" s="13"/>
      <c r="Q1382" s="13"/>
      <c r="R1382" s="13"/>
      <c r="S1382" s="13"/>
      <c r="T1382" s="13"/>
      <c r="U1382" s="13"/>
      <c r="V1382" s="13"/>
      <c r="W1382" s="13"/>
      <c r="X1382" s="13"/>
      <c r="Y1382" s="13"/>
    </row>
    <row r="1383" spans="1:25" ht="12.75" customHeight="1" x14ac:dyDescent="0.2">
      <c r="A1383" s="13" t="s">
        <v>1510</v>
      </c>
      <c r="B1383" s="6" t="s">
        <v>173</v>
      </c>
      <c r="C1383" s="9">
        <v>143398980</v>
      </c>
      <c r="D1383" s="14">
        <v>5540246188200</v>
      </c>
      <c r="E1383" s="12" t="str">
        <f>VLOOKUP(D1383,'Catégorie des articles'!$A$2:$E$163,4,FALSE)</f>
        <v>CREMERIE</v>
      </c>
      <c r="F1383" s="23">
        <v>44854</v>
      </c>
      <c r="G1383" s="10">
        <v>1485</v>
      </c>
      <c r="H1383" s="13"/>
      <c r="I1383" s="13"/>
      <c r="J1383" s="13"/>
      <c r="K1383" s="13"/>
      <c r="L1383" s="13"/>
      <c r="M1383" s="13"/>
      <c r="N1383" s="13"/>
      <c r="O1383" s="13"/>
      <c r="P1383" s="13"/>
      <c r="Q1383" s="13"/>
      <c r="R1383" s="13"/>
      <c r="S1383" s="13"/>
      <c r="T1383" s="13"/>
      <c r="U1383" s="13"/>
      <c r="V1383" s="13"/>
      <c r="W1383" s="13"/>
      <c r="X1383" s="13"/>
      <c r="Y1383" s="13"/>
    </row>
    <row r="1384" spans="1:25" ht="12.75" customHeight="1" x14ac:dyDescent="0.2">
      <c r="A1384" s="13" t="s">
        <v>1511</v>
      </c>
      <c r="B1384" s="6" t="s">
        <v>173</v>
      </c>
      <c r="C1384" s="9">
        <v>143398981</v>
      </c>
      <c r="D1384" s="14">
        <v>5540246188175</v>
      </c>
      <c r="E1384" s="12" t="str">
        <f>VLOOKUP(D1384,'Catégorie des articles'!$A$2:$E$163,4,FALSE)</f>
        <v>CREMERIE</v>
      </c>
      <c r="F1384" s="23">
        <v>44854</v>
      </c>
      <c r="G1384" s="10">
        <v>186</v>
      </c>
      <c r="H1384" s="13"/>
      <c r="I1384" s="13"/>
      <c r="J1384" s="13"/>
      <c r="K1384" s="13"/>
      <c r="L1384" s="13"/>
      <c r="M1384" s="13"/>
      <c r="N1384" s="13"/>
      <c r="O1384" s="13"/>
      <c r="P1384" s="13"/>
      <c r="Q1384" s="13"/>
      <c r="R1384" s="13"/>
      <c r="S1384" s="13"/>
      <c r="T1384" s="13"/>
      <c r="U1384" s="13"/>
      <c r="V1384" s="13"/>
      <c r="W1384" s="13"/>
      <c r="X1384" s="13"/>
      <c r="Y1384" s="13"/>
    </row>
    <row r="1385" spans="1:25" ht="12.75" customHeight="1" x14ac:dyDescent="0.2">
      <c r="A1385" s="13" t="s">
        <v>2355</v>
      </c>
      <c r="B1385" s="6" t="s">
        <v>174</v>
      </c>
      <c r="C1385" s="7">
        <v>143398989</v>
      </c>
      <c r="D1385" s="12">
        <v>5540246196002</v>
      </c>
      <c r="E1385" s="12" t="str">
        <f>VLOOKUP(D1385,'Catégorie des articles'!$A$2:$E$163,4,FALSE)</f>
        <v>CREMERIE</v>
      </c>
      <c r="F1385" s="22">
        <v>44878</v>
      </c>
      <c r="G1385" s="8">
        <v>845</v>
      </c>
      <c r="H1385" s="13"/>
      <c r="I1385" s="13"/>
      <c r="J1385" s="13"/>
      <c r="K1385" s="13"/>
      <c r="L1385" s="13"/>
      <c r="M1385" s="13"/>
      <c r="N1385" s="13"/>
      <c r="O1385" s="13"/>
      <c r="P1385" s="13"/>
      <c r="Q1385" s="13"/>
      <c r="R1385" s="13"/>
      <c r="S1385" s="13"/>
      <c r="T1385" s="13"/>
      <c r="U1385" s="13"/>
      <c r="V1385" s="13"/>
      <c r="W1385" s="13"/>
      <c r="X1385" s="13"/>
      <c r="Y1385" s="13"/>
    </row>
    <row r="1386" spans="1:25" ht="12.75" customHeight="1" x14ac:dyDescent="0.2">
      <c r="A1386" s="13" t="s">
        <v>1512</v>
      </c>
      <c r="B1386" s="6" t="s">
        <v>173</v>
      </c>
      <c r="C1386" s="9">
        <v>143399001</v>
      </c>
      <c r="D1386" s="14">
        <v>5540246194632</v>
      </c>
      <c r="E1386" s="12" t="str">
        <f>VLOOKUP(D1386,'Catégorie des articles'!$A$2:$E$163,4,FALSE)</f>
        <v>BOULANGERIE</v>
      </c>
      <c r="F1386" s="23">
        <v>44861</v>
      </c>
      <c r="G1386" s="10">
        <v>669</v>
      </c>
      <c r="H1386" s="13"/>
      <c r="I1386" s="13"/>
      <c r="J1386" s="13"/>
      <c r="K1386" s="13"/>
      <c r="L1386" s="13"/>
      <c r="M1386" s="13"/>
      <c r="N1386" s="13"/>
      <c r="O1386" s="13"/>
      <c r="P1386" s="13"/>
      <c r="Q1386" s="13"/>
      <c r="R1386" s="13"/>
      <c r="S1386" s="13"/>
      <c r="T1386" s="13"/>
      <c r="U1386" s="13"/>
      <c r="V1386" s="13"/>
      <c r="W1386" s="13"/>
      <c r="X1386" s="13"/>
      <c r="Y1386" s="13"/>
    </row>
    <row r="1387" spans="1:25" ht="12.75" customHeight="1" x14ac:dyDescent="0.2">
      <c r="A1387" s="13" t="s">
        <v>1513</v>
      </c>
      <c r="B1387" s="6" t="s">
        <v>173</v>
      </c>
      <c r="C1387" s="7">
        <v>143399001</v>
      </c>
      <c r="D1387" s="12">
        <v>5540246195250</v>
      </c>
      <c r="E1387" s="12" t="str">
        <f>VLOOKUP(D1387,'Catégorie des articles'!$A$2:$E$163,4,FALSE)</f>
        <v>BOULANGERIE</v>
      </c>
      <c r="F1387" s="22">
        <v>44861</v>
      </c>
      <c r="G1387" s="8">
        <v>418</v>
      </c>
      <c r="H1387" s="13"/>
      <c r="I1387" s="13"/>
      <c r="J1387" s="13"/>
      <c r="K1387" s="13"/>
      <c r="L1387" s="13"/>
      <c r="M1387" s="13"/>
      <c r="N1387" s="13"/>
      <c r="O1387" s="13"/>
      <c r="P1387" s="13"/>
      <c r="Q1387" s="13"/>
      <c r="R1387" s="13"/>
      <c r="S1387" s="13"/>
      <c r="T1387" s="13"/>
      <c r="U1387" s="13"/>
      <c r="V1387" s="13"/>
      <c r="W1387" s="13"/>
      <c r="X1387" s="13"/>
      <c r="Y1387" s="13"/>
    </row>
    <row r="1388" spans="1:25" ht="12.75" customHeight="1" x14ac:dyDescent="0.2">
      <c r="A1388" s="13" t="s">
        <v>1514</v>
      </c>
      <c r="B1388" s="6" t="s">
        <v>173</v>
      </c>
      <c r="C1388" s="9">
        <v>143399002</v>
      </c>
      <c r="D1388" s="14">
        <v>5540246194632</v>
      </c>
      <c r="E1388" s="12" t="str">
        <f>VLOOKUP(D1388,'Catégorie des articles'!$A$2:$E$163,4,FALSE)</f>
        <v>BOULANGERIE</v>
      </c>
      <c r="F1388" s="23">
        <v>44863</v>
      </c>
      <c r="G1388" s="10">
        <v>1942</v>
      </c>
      <c r="H1388" s="13"/>
      <c r="I1388" s="13"/>
      <c r="J1388" s="13"/>
      <c r="K1388" s="13"/>
      <c r="L1388" s="13"/>
      <c r="M1388" s="13"/>
      <c r="N1388" s="13"/>
      <c r="O1388" s="13"/>
      <c r="P1388" s="13"/>
      <c r="Q1388" s="13"/>
      <c r="R1388" s="13"/>
      <c r="S1388" s="13"/>
      <c r="T1388" s="13"/>
      <c r="U1388" s="13"/>
      <c r="V1388" s="13"/>
      <c r="W1388" s="13"/>
      <c r="X1388" s="13"/>
      <c r="Y1388" s="13"/>
    </row>
    <row r="1389" spans="1:25" ht="12.75" customHeight="1" x14ac:dyDescent="0.2">
      <c r="A1389" s="13" t="s">
        <v>1515</v>
      </c>
      <c r="B1389" s="6" t="s">
        <v>173</v>
      </c>
      <c r="C1389" s="9">
        <v>143399003</v>
      </c>
      <c r="D1389" s="14">
        <v>5540246194632</v>
      </c>
      <c r="E1389" s="12" t="str">
        <f>VLOOKUP(D1389,'Catégorie des articles'!$A$2:$E$163,4,FALSE)</f>
        <v>BOULANGERIE</v>
      </c>
      <c r="F1389" s="23">
        <v>44865</v>
      </c>
      <c r="G1389" s="10">
        <v>585</v>
      </c>
      <c r="H1389" s="13"/>
      <c r="I1389" s="13"/>
      <c r="J1389" s="13"/>
      <c r="K1389" s="13"/>
      <c r="L1389" s="13"/>
      <c r="M1389" s="13"/>
      <c r="N1389" s="13"/>
      <c r="O1389" s="13"/>
      <c r="P1389" s="13"/>
      <c r="Q1389" s="13"/>
      <c r="R1389" s="13"/>
      <c r="S1389" s="13"/>
      <c r="T1389" s="13"/>
      <c r="U1389" s="13"/>
      <c r="V1389" s="13"/>
      <c r="W1389" s="13"/>
      <c r="X1389" s="13"/>
      <c r="Y1389" s="13"/>
    </row>
    <row r="1390" spans="1:25" ht="12.75" customHeight="1" x14ac:dyDescent="0.2">
      <c r="A1390" s="13" t="s">
        <v>1516</v>
      </c>
      <c r="B1390" s="6" t="s">
        <v>173</v>
      </c>
      <c r="C1390" s="7">
        <v>143399003</v>
      </c>
      <c r="D1390" s="12">
        <v>5540246195250</v>
      </c>
      <c r="E1390" s="12" t="str">
        <f>VLOOKUP(D1390,'Catégorie des articles'!$A$2:$E$163,4,FALSE)</f>
        <v>BOULANGERIE</v>
      </c>
      <c r="F1390" s="22">
        <v>44865</v>
      </c>
      <c r="G1390" s="8">
        <v>242</v>
      </c>
      <c r="H1390" s="13"/>
      <c r="I1390" s="13"/>
      <c r="J1390" s="13"/>
      <c r="K1390" s="13"/>
      <c r="L1390" s="13"/>
      <c r="M1390" s="13"/>
      <c r="N1390" s="13"/>
      <c r="O1390" s="13"/>
      <c r="P1390" s="13"/>
      <c r="Q1390" s="13"/>
      <c r="R1390" s="13"/>
      <c r="S1390" s="13"/>
      <c r="T1390" s="13"/>
      <c r="U1390" s="13"/>
      <c r="V1390" s="13"/>
      <c r="W1390" s="13"/>
      <c r="X1390" s="13"/>
      <c r="Y1390" s="13"/>
    </row>
    <row r="1391" spans="1:25" ht="12.75" customHeight="1" x14ac:dyDescent="0.2">
      <c r="A1391" s="13" t="s">
        <v>1517</v>
      </c>
      <c r="B1391" s="6" t="s">
        <v>173</v>
      </c>
      <c r="C1391" s="9">
        <v>143399013</v>
      </c>
      <c r="D1391" s="14">
        <v>5540246172669</v>
      </c>
      <c r="E1391" s="12" t="str">
        <f>VLOOKUP(D1391,'Catégorie des articles'!$A$2:$E$163,4,FALSE)</f>
        <v>CREMERIE</v>
      </c>
      <c r="F1391" s="23">
        <v>44855</v>
      </c>
      <c r="G1391" s="10">
        <v>140</v>
      </c>
      <c r="H1391" s="13"/>
      <c r="I1391" s="13"/>
      <c r="J1391" s="13"/>
      <c r="K1391" s="13"/>
      <c r="L1391" s="13"/>
      <c r="M1391" s="13"/>
      <c r="N1391" s="13"/>
      <c r="O1391" s="13"/>
      <c r="P1391" s="13"/>
      <c r="Q1391" s="13"/>
      <c r="R1391" s="13"/>
      <c r="S1391" s="13"/>
      <c r="T1391" s="13"/>
      <c r="U1391" s="13"/>
      <c r="V1391" s="13"/>
      <c r="W1391" s="13"/>
      <c r="X1391" s="13"/>
      <c r="Y1391" s="13"/>
    </row>
    <row r="1392" spans="1:25" ht="12.75" customHeight="1" x14ac:dyDescent="0.2">
      <c r="A1392" s="13" t="s">
        <v>1518</v>
      </c>
      <c r="B1392" s="6" t="s">
        <v>173</v>
      </c>
      <c r="C1392" s="9">
        <v>143399013</v>
      </c>
      <c r="D1392" s="14">
        <v>5540246174174</v>
      </c>
      <c r="E1392" s="12" t="str">
        <f>VLOOKUP(D1392,'Catégorie des articles'!$A$2:$E$163,4,FALSE)</f>
        <v>CREMERIE</v>
      </c>
      <c r="F1392" s="23">
        <v>44855</v>
      </c>
      <c r="G1392" s="10">
        <v>464</v>
      </c>
      <c r="H1392" s="13"/>
      <c r="I1392" s="13"/>
      <c r="J1392" s="13"/>
      <c r="K1392" s="13"/>
      <c r="L1392" s="13"/>
      <c r="M1392" s="13"/>
      <c r="N1392" s="13"/>
      <c r="O1392" s="13"/>
      <c r="P1392" s="13"/>
      <c r="Q1392" s="13"/>
      <c r="R1392" s="13"/>
      <c r="S1392" s="13"/>
      <c r="T1392" s="13"/>
      <c r="U1392" s="13"/>
      <c r="V1392" s="13"/>
      <c r="W1392" s="13"/>
      <c r="X1392" s="13"/>
      <c r="Y1392" s="13"/>
    </row>
    <row r="1393" spans="1:25" ht="12.75" customHeight="1" x14ac:dyDescent="0.2">
      <c r="A1393" s="13" t="s">
        <v>1519</v>
      </c>
      <c r="B1393" s="6" t="s">
        <v>173</v>
      </c>
      <c r="C1393" s="7">
        <v>143399013</v>
      </c>
      <c r="D1393" s="12">
        <v>5540246176699</v>
      </c>
      <c r="E1393" s="12" t="str">
        <f>VLOOKUP(D1393,'Catégorie des articles'!$A$2:$E$163,4,FALSE)</f>
        <v>CREMERIE</v>
      </c>
      <c r="F1393" s="22">
        <v>44855</v>
      </c>
      <c r="G1393" s="8">
        <v>8352</v>
      </c>
      <c r="H1393" s="13"/>
      <c r="I1393" s="13"/>
      <c r="J1393" s="13"/>
      <c r="K1393" s="13"/>
      <c r="L1393" s="13"/>
      <c r="M1393" s="13"/>
      <c r="N1393" s="13"/>
      <c r="O1393" s="13"/>
      <c r="P1393" s="13"/>
      <c r="Q1393" s="13"/>
      <c r="R1393" s="13"/>
      <c r="S1393" s="13"/>
      <c r="T1393" s="13"/>
      <c r="U1393" s="13"/>
      <c r="V1393" s="13"/>
      <c r="W1393" s="13"/>
      <c r="X1393" s="13"/>
      <c r="Y1393" s="13"/>
    </row>
    <row r="1394" spans="1:25" ht="12.75" customHeight="1" x14ac:dyDescent="0.2">
      <c r="A1394" s="13" t="s">
        <v>1520</v>
      </c>
      <c r="B1394" s="6" t="s">
        <v>173</v>
      </c>
      <c r="C1394" s="7">
        <v>143399013</v>
      </c>
      <c r="D1394" s="12">
        <v>5540246188175</v>
      </c>
      <c r="E1394" s="12" t="str">
        <f>VLOOKUP(D1394,'Catégorie des articles'!$A$2:$E$163,4,FALSE)</f>
        <v>CREMERIE</v>
      </c>
      <c r="F1394" s="22">
        <v>44855</v>
      </c>
      <c r="G1394" s="8">
        <v>232</v>
      </c>
      <c r="H1394" s="13"/>
      <c r="I1394" s="13"/>
      <c r="J1394" s="13"/>
      <c r="K1394" s="13"/>
      <c r="L1394" s="13"/>
      <c r="M1394" s="13"/>
      <c r="N1394" s="13"/>
      <c r="O1394" s="13"/>
      <c r="P1394" s="13"/>
      <c r="Q1394" s="13"/>
      <c r="R1394" s="13"/>
      <c r="S1394" s="13"/>
      <c r="T1394" s="13"/>
      <c r="U1394" s="13"/>
      <c r="V1394" s="13"/>
      <c r="W1394" s="13"/>
      <c r="X1394" s="13"/>
      <c r="Y1394" s="13"/>
    </row>
    <row r="1395" spans="1:25" ht="12.75" customHeight="1" x14ac:dyDescent="0.2">
      <c r="A1395" s="13" t="s">
        <v>1521</v>
      </c>
      <c r="B1395" s="6" t="s">
        <v>173</v>
      </c>
      <c r="C1395" s="7">
        <v>143399014</v>
      </c>
      <c r="D1395" s="12">
        <v>5540246176295</v>
      </c>
      <c r="E1395" s="12" t="str">
        <f>VLOOKUP(D1395,'Catégorie des articles'!$A$2:$E$163,4,FALSE)</f>
        <v>CREMERIE</v>
      </c>
      <c r="F1395" s="22">
        <v>44855</v>
      </c>
      <c r="G1395" s="8">
        <v>7424</v>
      </c>
      <c r="H1395" s="13"/>
      <c r="I1395" s="13"/>
      <c r="J1395" s="13"/>
      <c r="K1395" s="13"/>
      <c r="L1395" s="13"/>
      <c r="M1395" s="13"/>
      <c r="N1395" s="13"/>
      <c r="O1395" s="13"/>
      <c r="P1395" s="13"/>
      <c r="Q1395" s="13"/>
      <c r="R1395" s="13"/>
      <c r="S1395" s="13"/>
      <c r="T1395" s="13"/>
      <c r="U1395" s="13"/>
      <c r="V1395" s="13"/>
      <c r="W1395" s="13"/>
      <c r="X1395" s="13"/>
      <c r="Y1395" s="13"/>
    </row>
    <row r="1396" spans="1:25" ht="12.75" customHeight="1" x14ac:dyDescent="0.2">
      <c r="A1396" s="13" t="s">
        <v>1522</v>
      </c>
      <c r="B1396" s="6" t="s">
        <v>173</v>
      </c>
      <c r="C1396" s="7">
        <v>143399014</v>
      </c>
      <c r="D1396" s="12">
        <v>5540246187987</v>
      </c>
      <c r="E1396" s="12" t="str">
        <f>VLOOKUP(D1396,'Catégorie des articles'!$A$2:$E$163,4,FALSE)</f>
        <v>CREMERIE</v>
      </c>
      <c r="F1396" s="22">
        <v>44855</v>
      </c>
      <c r="G1396" s="8">
        <v>1114</v>
      </c>
      <c r="H1396" s="13"/>
      <c r="I1396" s="13"/>
      <c r="J1396" s="13"/>
      <c r="K1396" s="13"/>
      <c r="L1396" s="13"/>
      <c r="M1396" s="13"/>
      <c r="N1396" s="13"/>
      <c r="O1396" s="13"/>
      <c r="P1396" s="13"/>
      <c r="Q1396" s="13"/>
      <c r="R1396" s="13"/>
      <c r="S1396" s="13"/>
      <c r="T1396" s="13"/>
      <c r="U1396" s="13"/>
      <c r="V1396" s="13"/>
      <c r="W1396" s="13"/>
      <c r="X1396" s="13"/>
      <c r="Y1396" s="13"/>
    </row>
    <row r="1397" spans="1:25" ht="12.75" customHeight="1" x14ac:dyDescent="0.2">
      <c r="A1397" s="13" t="s">
        <v>1523</v>
      </c>
      <c r="B1397" s="6" t="s">
        <v>173</v>
      </c>
      <c r="C1397" s="9">
        <v>143399014</v>
      </c>
      <c r="D1397" s="14">
        <v>5540246188200</v>
      </c>
      <c r="E1397" s="12" t="str">
        <f>VLOOKUP(D1397,'Catégorie des articles'!$A$2:$E$163,4,FALSE)</f>
        <v>CREMERIE</v>
      </c>
      <c r="F1397" s="23">
        <v>44855</v>
      </c>
      <c r="G1397" s="10">
        <v>1485</v>
      </c>
      <c r="H1397" s="13"/>
      <c r="I1397" s="13"/>
      <c r="J1397" s="13"/>
      <c r="K1397" s="13"/>
      <c r="L1397" s="13"/>
      <c r="M1397" s="13"/>
      <c r="N1397" s="13"/>
      <c r="O1397" s="13"/>
      <c r="P1397" s="13"/>
      <c r="Q1397" s="13"/>
      <c r="R1397" s="13"/>
      <c r="S1397" s="13"/>
      <c r="T1397" s="13"/>
      <c r="U1397" s="13"/>
      <c r="V1397" s="13"/>
      <c r="W1397" s="13"/>
      <c r="X1397" s="13"/>
      <c r="Y1397" s="13"/>
    </row>
    <row r="1398" spans="1:25" ht="12.75" customHeight="1" x14ac:dyDescent="0.2">
      <c r="A1398" s="13" t="s">
        <v>1524</v>
      </c>
      <c r="B1398" s="6" t="s">
        <v>173</v>
      </c>
      <c r="C1398" s="9">
        <v>143399018</v>
      </c>
      <c r="D1398" s="14">
        <v>5540246185429</v>
      </c>
      <c r="E1398" s="12" t="str">
        <f>VLOOKUP(D1398,'Catégorie des articles'!$A$2:$E$163,4,FALSE)</f>
        <v>CREMERIE</v>
      </c>
      <c r="F1398" s="23">
        <v>44856</v>
      </c>
      <c r="G1398" s="10">
        <v>140</v>
      </c>
      <c r="H1398" s="13"/>
      <c r="I1398" s="13"/>
      <c r="J1398" s="13"/>
      <c r="K1398" s="13"/>
      <c r="L1398" s="13"/>
      <c r="M1398" s="13"/>
      <c r="N1398" s="13"/>
      <c r="O1398" s="13"/>
      <c r="P1398" s="13"/>
      <c r="Q1398" s="13"/>
      <c r="R1398" s="13"/>
      <c r="S1398" s="13"/>
      <c r="T1398" s="13"/>
      <c r="U1398" s="13"/>
      <c r="V1398" s="13"/>
      <c r="W1398" s="13"/>
      <c r="X1398" s="13"/>
      <c r="Y1398" s="13"/>
    </row>
    <row r="1399" spans="1:25" ht="12.75" customHeight="1" x14ac:dyDescent="0.2">
      <c r="A1399" s="13" t="s">
        <v>1525</v>
      </c>
      <c r="B1399" s="6" t="s">
        <v>173</v>
      </c>
      <c r="C1399" s="7">
        <v>143399018</v>
      </c>
      <c r="D1399" s="12">
        <v>5540246185562</v>
      </c>
      <c r="E1399" s="12" t="str">
        <f>VLOOKUP(D1399,'Catégorie des articles'!$A$2:$E$163,4,FALSE)</f>
        <v>CREMERIE</v>
      </c>
      <c r="F1399" s="22">
        <v>44856</v>
      </c>
      <c r="G1399" s="8">
        <v>140</v>
      </c>
      <c r="H1399" s="13"/>
      <c r="I1399" s="13"/>
      <c r="J1399" s="13"/>
      <c r="K1399" s="13"/>
      <c r="L1399" s="13"/>
      <c r="M1399" s="13"/>
      <c r="N1399" s="13"/>
      <c r="O1399" s="13"/>
      <c r="P1399" s="13"/>
      <c r="Q1399" s="13"/>
      <c r="R1399" s="13"/>
      <c r="S1399" s="13"/>
      <c r="T1399" s="13"/>
      <c r="U1399" s="13"/>
      <c r="V1399" s="13"/>
      <c r="W1399" s="13"/>
      <c r="X1399" s="13"/>
      <c r="Y1399" s="13"/>
    </row>
    <row r="1400" spans="1:25" ht="12.75" customHeight="1" x14ac:dyDescent="0.2">
      <c r="A1400" s="13" t="s">
        <v>2356</v>
      </c>
      <c r="B1400" s="6" t="s">
        <v>174</v>
      </c>
      <c r="C1400" s="7">
        <v>143399033</v>
      </c>
      <c r="D1400" s="12">
        <v>5540246195999</v>
      </c>
      <c r="E1400" s="12" t="str">
        <f>VLOOKUP(D1400,'Catégorie des articles'!$A$2:$E$163,4,FALSE)</f>
        <v>MIX LEGUMES</v>
      </c>
      <c r="F1400" s="22">
        <v>44886</v>
      </c>
      <c r="G1400" s="8">
        <v>7517</v>
      </c>
      <c r="H1400" s="13"/>
      <c r="I1400" s="13"/>
      <c r="J1400" s="13"/>
      <c r="K1400" s="13"/>
      <c r="L1400" s="13"/>
      <c r="M1400" s="13"/>
      <c r="N1400" s="13"/>
      <c r="O1400" s="13"/>
      <c r="P1400" s="13"/>
      <c r="Q1400" s="13"/>
      <c r="R1400" s="13"/>
      <c r="S1400" s="13"/>
      <c r="T1400" s="13"/>
      <c r="U1400" s="13"/>
      <c r="V1400" s="13"/>
      <c r="W1400" s="13"/>
      <c r="X1400" s="13"/>
      <c r="Y1400" s="13"/>
    </row>
    <row r="1401" spans="1:25" ht="12.75" customHeight="1" x14ac:dyDescent="0.2">
      <c r="A1401" s="13" t="s">
        <v>1526</v>
      </c>
      <c r="B1401" s="6" t="s">
        <v>173</v>
      </c>
      <c r="C1401" s="9">
        <v>143399042</v>
      </c>
      <c r="D1401" s="14">
        <v>5540246181061</v>
      </c>
      <c r="E1401" s="12" t="str">
        <f>VLOOKUP(D1401,'Catégorie des articles'!$A$2:$E$163,4,FALSE)</f>
        <v>VOLAILLE</v>
      </c>
      <c r="F1401" s="23">
        <v>44856</v>
      </c>
      <c r="G1401" s="10">
        <v>3308</v>
      </c>
      <c r="H1401" s="13"/>
      <c r="I1401" s="13"/>
      <c r="J1401" s="13"/>
      <c r="K1401" s="13"/>
      <c r="L1401" s="13"/>
      <c r="M1401" s="13"/>
      <c r="N1401" s="13"/>
      <c r="O1401" s="13"/>
      <c r="P1401" s="13"/>
      <c r="Q1401" s="13"/>
      <c r="R1401" s="13"/>
      <c r="S1401" s="13"/>
      <c r="T1401" s="13"/>
      <c r="U1401" s="13"/>
      <c r="V1401" s="13"/>
      <c r="W1401" s="13"/>
      <c r="X1401" s="13"/>
      <c r="Y1401" s="13"/>
    </row>
    <row r="1402" spans="1:25" ht="12.75" customHeight="1" x14ac:dyDescent="0.2">
      <c r="A1402" s="13" t="s">
        <v>1527</v>
      </c>
      <c r="B1402" s="6" t="s">
        <v>173</v>
      </c>
      <c r="C1402" s="7">
        <v>143399042</v>
      </c>
      <c r="D1402" s="12">
        <v>5540246183547</v>
      </c>
      <c r="E1402" s="12" t="str">
        <f>VLOOKUP(D1402,'Catégorie des articles'!$A$2:$E$163,4,FALSE)</f>
        <v>VOLAILLE</v>
      </c>
      <c r="F1402" s="22">
        <v>44856</v>
      </c>
      <c r="G1402" s="8">
        <v>5789</v>
      </c>
      <c r="H1402" s="13"/>
      <c r="I1402" s="13"/>
      <c r="J1402" s="13"/>
      <c r="K1402" s="13"/>
      <c r="L1402" s="13"/>
      <c r="M1402" s="13"/>
      <c r="N1402" s="13"/>
      <c r="O1402" s="13"/>
      <c r="P1402" s="13"/>
      <c r="Q1402" s="13"/>
      <c r="R1402" s="13"/>
      <c r="S1402" s="13"/>
      <c r="T1402" s="13"/>
      <c r="U1402" s="13"/>
      <c r="V1402" s="13"/>
      <c r="W1402" s="13"/>
      <c r="X1402" s="13"/>
      <c r="Y1402" s="13"/>
    </row>
    <row r="1403" spans="1:25" ht="12.75" customHeight="1" x14ac:dyDescent="0.2">
      <c r="A1403" s="13" t="s">
        <v>1528</v>
      </c>
      <c r="B1403" s="6" t="s">
        <v>173</v>
      </c>
      <c r="C1403" s="9">
        <v>143399042</v>
      </c>
      <c r="D1403" s="14">
        <v>5540246185278</v>
      </c>
      <c r="E1403" s="12" t="str">
        <f>VLOOKUP(D1403,'Catégorie des articles'!$A$2:$E$163,4,FALSE)</f>
        <v>VOLAILLE</v>
      </c>
      <c r="F1403" s="23">
        <v>44856</v>
      </c>
      <c r="G1403" s="10">
        <v>1120</v>
      </c>
      <c r="H1403" s="13"/>
      <c r="I1403" s="13"/>
      <c r="J1403" s="13"/>
      <c r="K1403" s="13"/>
      <c r="L1403" s="13"/>
      <c r="M1403" s="13"/>
      <c r="N1403" s="13"/>
      <c r="O1403" s="13"/>
      <c r="P1403" s="13"/>
      <c r="Q1403" s="13"/>
      <c r="R1403" s="13"/>
      <c r="S1403" s="13"/>
      <c r="T1403" s="13"/>
      <c r="U1403" s="13"/>
      <c r="V1403" s="13"/>
      <c r="W1403" s="13"/>
      <c r="X1403" s="13"/>
      <c r="Y1403" s="13"/>
    </row>
    <row r="1404" spans="1:25" ht="12.75" customHeight="1" x14ac:dyDescent="0.2">
      <c r="A1404" s="13" t="s">
        <v>1529</v>
      </c>
      <c r="B1404" s="6" t="s">
        <v>173</v>
      </c>
      <c r="C1404" s="7">
        <v>143399043</v>
      </c>
      <c r="D1404" s="12">
        <v>5540246171759</v>
      </c>
      <c r="E1404" s="12" t="str">
        <f>VLOOKUP(D1404,'Catégorie des articles'!$A$2:$E$163,4,FALSE)</f>
        <v>MIX LEGUMES</v>
      </c>
      <c r="F1404" s="22">
        <v>44862</v>
      </c>
      <c r="G1404" s="8">
        <v>3341</v>
      </c>
      <c r="H1404" s="13"/>
      <c r="I1404" s="13"/>
      <c r="J1404" s="13"/>
      <c r="K1404" s="13"/>
      <c r="L1404" s="13"/>
      <c r="M1404" s="13"/>
      <c r="N1404" s="13"/>
      <c r="O1404" s="13"/>
      <c r="P1404" s="13"/>
      <c r="Q1404" s="13"/>
      <c r="R1404" s="13"/>
      <c r="S1404" s="13"/>
      <c r="T1404" s="13"/>
      <c r="U1404" s="13"/>
      <c r="V1404" s="13"/>
      <c r="W1404" s="13"/>
      <c r="X1404" s="13"/>
      <c r="Y1404" s="13"/>
    </row>
    <row r="1405" spans="1:25" ht="12.75" customHeight="1" x14ac:dyDescent="0.2">
      <c r="A1405" s="13" t="s">
        <v>1530</v>
      </c>
      <c r="B1405" s="6" t="s">
        <v>173</v>
      </c>
      <c r="C1405" s="9">
        <v>143399043</v>
      </c>
      <c r="D1405" s="14">
        <v>5540246177133</v>
      </c>
      <c r="E1405" s="12" t="str">
        <f>VLOOKUP(D1405,'Catégorie des articles'!$A$2:$E$163,4,FALSE)</f>
        <v>MIX LEGUMES</v>
      </c>
      <c r="F1405" s="23">
        <v>44862</v>
      </c>
      <c r="G1405" s="10">
        <v>5568</v>
      </c>
      <c r="H1405" s="13"/>
      <c r="I1405" s="13"/>
      <c r="J1405" s="13"/>
      <c r="K1405" s="13"/>
      <c r="L1405" s="13"/>
      <c r="M1405" s="13"/>
      <c r="N1405" s="13"/>
      <c r="O1405" s="13"/>
      <c r="P1405" s="13"/>
      <c r="Q1405" s="13"/>
      <c r="R1405" s="13"/>
      <c r="S1405" s="13"/>
      <c r="T1405" s="13"/>
      <c r="U1405" s="13"/>
      <c r="V1405" s="13"/>
      <c r="W1405" s="13"/>
      <c r="X1405" s="13"/>
      <c r="Y1405" s="13"/>
    </row>
    <row r="1406" spans="1:25" ht="12.75" customHeight="1" x14ac:dyDescent="0.2">
      <c r="A1406" s="13" t="s">
        <v>1531</v>
      </c>
      <c r="B1406" s="6" t="s">
        <v>173</v>
      </c>
      <c r="C1406" s="7">
        <v>143399043</v>
      </c>
      <c r="D1406" s="12">
        <v>5540246192148</v>
      </c>
      <c r="E1406" s="12" t="str">
        <f>VLOOKUP(D1406,'Catégorie des articles'!$A$2:$E$163,4,FALSE)</f>
        <v>MIX LEGUMES</v>
      </c>
      <c r="F1406" s="22">
        <v>44862</v>
      </c>
      <c r="G1406" s="8">
        <v>29232</v>
      </c>
      <c r="H1406" s="13"/>
      <c r="I1406" s="13"/>
      <c r="J1406" s="13"/>
      <c r="K1406" s="13"/>
      <c r="L1406" s="13"/>
      <c r="M1406" s="13"/>
      <c r="N1406" s="13"/>
      <c r="O1406" s="13"/>
      <c r="P1406" s="13"/>
      <c r="Q1406" s="13"/>
      <c r="R1406" s="13"/>
      <c r="S1406" s="13"/>
      <c r="T1406" s="13"/>
      <c r="U1406" s="13"/>
      <c r="V1406" s="13"/>
      <c r="W1406" s="13"/>
      <c r="X1406" s="13"/>
      <c r="Y1406" s="13"/>
    </row>
    <row r="1407" spans="1:25" ht="12.75" customHeight="1" x14ac:dyDescent="0.2">
      <c r="A1407" s="13" t="s">
        <v>1532</v>
      </c>
      <c r="B1407" s="6" t="s">
        <v>173</v>
      </c>
      <c r="C1407" s="9">
        <v>143399044</v>
      </c>
      <c r="D1407" s="14">
        <v>5540246173906</v>
      </c>
      <c r="E1407" s="12" t="str">
        <f>VLOOKUP(D1407,'Catégorie des articles'!$A$2:$E$163,4,FALSE)</f>
        <v>VOLAILLE</v>
      </c>
      <c r="F1407" s="23">
        <v>44863</v>
      </c>
      <c r="G1407" s="10">
        <v>5717</v>
      </c>
      <c r="H1407" s="13"/>
      <c r="I1407" s="13"/>
      <c r="J1407" s="13"/>
      <c r="K1407" s="13"/>
      <c r="L1407" s="13"/>
      <c r="M1407" s="13"/>
      <c r="N1407" s="13"/>
      <c r="O1407" s="13"/>
      <c r="P1407" s="13"/>
      <c r="Q1407" s="13"/>
      <c r="R1407" s="13"/>
      <c r="S1407" s="13"/>
      <c r="T1407" s="13"/>
      <c r="U1407" s="13"/>
      <c r="V1407" s="13"/>
      <c r="W1407" s="13"/>
      <c r="X1407" s="13"/>
      <c r="Y1407" s="13"/>
    </row>
    <row r="1408" spans="1:25" ht="12.75" customHeight="1" x14ac:dyDescent="0.2">
      <c r="A1408" s="13" t="s">
        <v>1533</v>
      </c>
      <c r="B1408" s="6" t="s">
        <v>173</v>
      </c>
      <c r="C1408" s="7">
        <v>143399044</v>
      </c>
      <c r="D1408" s="12">
        <v>5540246181016</v>
      </c>
      <c r="E1408" s="12" t="str">
        <f>VLOOKUP(D1408,'Catégorie des articles'!$A$2:$E$163,4,FALSE)</f>
        <v>VOLAILLE</v>
      </c>
      <c r="F1408" s="22">
        <v>44863</v>
      </c>
      <c r="G1408" s="8">
        <v>10691</v>
      </c>
      <c r="H1408" s="13"/>
      <c r="I1408" s="13"/>
      <c r="J1408" s="13"/>
      <c r="K1408" s="13"/>
      <c r="L1408" s="13"/>
      <c r="M1408" s="13"/>
      <c r="N1408" s="13"/>
      <c r="O1408" s="13"/>
      <c r="P1408" s="13"/>
      <c r="Q1408" s="13"/>
      <c r="R1408" s="13"/>
      <c r="S1408" s="13"/>
      <c r="T1408" s="13"/>
      <c r="U1408" s="13"/>
      <c r="V1408" s="13"/>
      <c r="W1408" s="13"/>
      <c r="X1408" s="13"/>
      <c r="Y1408" s="13"/>
    </row>
    <row r="1409" spans="1:25" ht="12.75" customHeight="1" x14ac:dyDescent="0.2">
      <c r="A1409" s="13" t="s">
        <v>1534</v>
      </c>
      <c r="B1409" s="6" t="s">
        <v>173</v>
      </c>
      <c r="C1409" s="9">
        <v>143399048</v>
      </c>
      <c r="D1409" s="14">
        <v>5540246191594</v>
      </c>
      <c r="E1409" s="12" t="str">
        <f>VLOOKUP(D1409,'Catégorie des articles'!$A$2:$E$163,4,FALSE)</f>
        <v>CREMERIE</v>
      </c>
      <c r="F1409" s="23">
        <v>44856</v>
      </c>
      <c r="G1409" s="10">
        <v>1504</v>
      </c>
      <c r="H1409" s="13"/>
      <c r="I1409" s="13"/>
      <c r="J1409" s="13"/>
      <c r="K1409" s="13"/>
      <c r="L1409" s="13"/>
      <c r="M1409" s="13"/>
      <c r="N1409" s="13"/>
      <c r="O1409" s="13"/>
      <c r="P1409" s="13"/>
      <c r="Q1409" s="13"/>
      <c r="R1409" s="13"/>
      <c r="S1409" s="13"/>
      <c r="T1409" s="13"/>
      <c r="U1409" s="13"/>
      <c r="V1409" s="13"/>
      <c r="W1409" s="13"/>
      <c r="X1409" s="13"/>
      <c r="Y1409" s="13"/>
    </row>
    <row r="1410" spans="1:25" ht="12.75" customHeight="1" x14ac:dyDescent="0.2">
      <c r="A1410" s="13" t="s">
        <v>1535</v>
      </c>
      <c r="B1410" s="6" t="s">
        <v>173</v>
      </c>
      <c r="C1410" s="7">
        <v>143399049</v>
      </c>
      <c r="D1410" s="12">
        <v>5540246175047</v>
      </c>
      <c r="E1410" s="12" t="str">
        <f>VLOOKUP(D1410,'Catégorie des articles'!$A$2:$E$163,4,FALSE)</f>
        <v>CREMERIE</v>
      </c>
      <c r="F1410" s="22">
        <v>44858</v>
      </c>
      <c r="G1410" s="8">
        <v>279</v>
      </c>
      <c r="H1410" s="13"/>
      <c r="I1410" s="13"/>
      <c r="J1410" s="13"/>
      <c r="K1410" s="13"/>
      <c r="L1410" s="13"/>
      <c r="M1410" s="13"/>
      <c r="N1410" s="13"/>
      <c r="O1410" s="13"/>
      <c r="P1410" s="13"/>
      <c r="Q1410" s="13"/>
      <c r="R1410" s="13"/>
      <c r="S1410" s="13"/>
      <c r="T1410" s="13"/>
      <c r="U1410" s="13"/>
      <c r="V1410" s="13"/>
      <c r="W1410" s="13"/>
      <c r="X1410" s="13"/>
      <c r="Y1410" s="13"/>
    </row>
    <row r="1411" spans="1:25" ht="12.75" customHeight="1" x14ac:dyDescent="0.2">
      <c r="A1411" s="13" t="s">
        <v>1536</v>
      </c>
      <c r="B1411" s="6" t="s">
        <v>173</v>
      </c>
      <c r="C1411" s="7">
        <v>143409059</v>
      </c>
      <c r="D1411" s="12">
        <v>5540246174174</v>
      </c>
      <c r="E1411" s="12" t="str">
        <f>VLOOKUP(D1411,'Catégorie des articles'!$A$2:$E$163,4,FALSE)</f>
        <v>CREMERIE</v>
      </c>
      <c r="F1411" s="22">
        <v>44856</v>
      </c>
      <c r="G1411" s="8">
        <v>464</v>
      </c>
      <c r="H1411" s="13"/>
      <c r="I1411" s="13"/>
      <c r="J1411" s="13"/>
      <c r="K1411" s="13"/>
      <c r="L1411" s="13"/>
      <c r="M1411" s="13"/>
      <c r="N1411" s="13"/>
      <c r="O1411" s="13"/>
      <c r="P1411" s="13"/>
      <c r="Q1411" s="13"/>
      <c r="R1411" s="13"/>
      <c r="S1411" s="13"/>
      <c r="T1411" s="13"/>
      <c r="U1411" s="13"/>
      <c r="V1411" s="13"/>
      <c r="W1411" s="13"/>
      <c r="X1411" s="13"/>
      <c r="Y1411" s="13"/>
    </row>
    <row r="1412" spans="1:25" ht="12.75" customHeight="1" x14ac:dyDescent="0.2">
      <c r="A1412" s="13" t="s">
        <v>1537</v>
      </c>
      <c r="B1412" s="6" t="s">
        <v>173</v>
      </c>
      <c r="C1412" s="7">
        <v>143409059</v>
      </c>
      <c r="D1412" s="12">
        <v>5540246176699</v>
      </c>
      <c r="E1412" s="12" t="str">
        <f>VLOOKUP(D1412,'Catégorie des articles'!$A$2:$E$163,4,FALSE)</f>
        <v>CREMERIE</v>
      </c>
      <c r="F1412" s="22">
        <v>44856</v>
      </c>
      <c r="G1412" s="8">
        <v>4176</v>
      </c>
      <c r="H1412" s="13"/>
      <c r="I1412" s="13"/>
      <c r="J1412" s="13"/>
      <c r="K1412" s="13"/>
      <c r="L1412" s="13"/>
      <c r="M1412" s="13"/>
      <c r="N1412" s="13"/>
      <c r="O1412" s="13"/>
      <c r="P1412" s="13"/>
      <c r="Q1412" s="13"/>
      <c r="R1412" s="13"/>
      <c r="S1412" s="13"/>
      <c r="T1412" s="13"/>
      <c r="U1412" s="13"/>
      <c r="V1412" s="13"/>
      <c r="W1412" s="13"/>
      <c r="X1412" s="13"/>
      <c r="Y1412" s="13"/>
    </row>
    <row r="1413" spans="1:25" ht="12.75" customHeight="1" x14ac:dyDescent="0.2">
      <c r="A1413" s="13" t="s">
        <v>1538</v>
      </c>
      <c r="B1413" s="6" t="s">
        <v>173</v>
      </c>
      <c r="C1413" s="9">
        <v>143409061</v>
      </c>
      <c r="D1413" s="14">
        <v>5540246188200</v>
      </c>
      <c r="E1413" s="12" t="str">
        <f>VLOOKUP(D1413,'Catégorie des articles'!$A$2:$E$163,4,FALSE)</f>
        <v>CREMERIE</v>
      </c>
      <c r="F1413" s="23">
        <v>44856</v>
      </c>
      <c r="G1413" s="10">
        <v>1485</v>
      </c>
      <c r="H1413" s="13"/>
      <c r="I1413" s="13"/>
      <c r="J1413" s="13"/>
      <c r="K1413" s="13"/>
      <c r="L1413" s="13"/>
      <c r="M1413" s="13"/>
      <c r="N1413" s="13"/>
      <c r="O1413" s="13"/>
      <c r="P1413" s="13"/>
      <c r="Q1413" s="13"/>
      <c r="R1413" s="13"/>
      <c r="S1413" s="13"/>
      <c r="T1413" s="13"/>
      <c r="U1413" s="13"/>
      <c r="V1413" s="13"/>
      <c r="W1413" s="13"/>
      <c r="X1413" s="13"/>
      <c r="Y1413" s="13"/>
    </row>
    <row r="1414" spans="1:25" ht="12.75" customHeight="1" x14ac:dyDescent="0.2">
      <c r="A1414" s="13" t="s">
        <v>2357</v>
      </c>
      <c r="B1414" s="6" t="s">
        <v>174</v>
      </c>
      <c r="C1414" s="7">
        <v>143409062</v>
      </c>
      <c r="D1414" s="12">
        <v>5540246195653</v>
      </c>
      <c r="E1414" s="12" t="str">
        <f>VLOOKUP(D1414,'Catégorie des articles'!$A$2:$E$163,4,FALSE)</f>
        <v>EMBALLAGES</v>
      </c>
      <c r="F1414" s="22">
        <v>44869</v>
      </c>
      <c r="G1414" s="8">
        <v>446</v>
      </c>
      <c r="H1414" s="13"/>
      <c r="I1414" s="13"/>
      <c r="J1414" s="13"/>
      <c r="K1414" s="13"/>
      <c r="L1414" s="13"/>
      <c r="M1414" s="13"/>
      <c r="N1414" s="13"/>
      <c r="O1414" s="13"/>
      <c r="P1414" s="13"/>
      <c r="Q1414" s="13"/>
      <c r="R1414" s="13"/>
      <c r="S1414" s="13"/>
      <c r="T1414" s="13"/>
      <c r="U1414" s="13"/>
      <c r="V1414" s="13"/>
      <c r="W1414" s="13"/>
      <c r="X1414" s="13"/>
      <c r="Y1414" s="13"/>
    </row>
    <row r="1415" spans="1:25" ht="12.75" customHeight="1" x14ac:dyDescent="0.2">
      <c r="A1415" s="13" t="s">
        <v>1539</v>
      </c>
      <c r="B1415" s="6" t="s">
        <v>173</v>
      </c>
      <c r="C1415" s="9">
        <v>143409072</v>
      </c>
      <c r="D1415" s="14">
        <v>5540246173492</v>
      </c>
      <c r="E1415" s="12" t="str">
        <f>VLOOKUP(D1415,'Catégorie des articles'!$A$2:$E$163,4,FALSE)</f>
        <v>VOLAILLE</v>
      </c>
      <c r="F1415" s="23">
        <v>44858</v>
      </c>
      <c r="G1415" s="10">
        <v>9188</v>
      </c>
      <c r="H1415" s="13"/>
      <c r="I1415" s="13"/>
      <c r="J1415" s="13"/>
      <c r="K1415" s="13"/>
      <c r="L1415" s="13"/>
      <c r="M1415" s="13"/>
      <c r="N1415" s="13"/>
      <c r="O1415" s="13"/>
      <c r="P1415" s="13"/>
      <c r="Q1415" s="13"/>
      <c r="R1415" s="13"/>
      <c r="S1415" s="13"/>
      <c r="T1415" s="13"/>
      <c r="U1415" s="13"/>
      <c r="V1415" s="13"/>
      <c r="W1415" s="13"/>
      <c r="X1415" s="13"/>
      <c r="Y1415" s="13"/>
    </row>
    <row r="1416" spans="1:25" ht="12.75" customHeight="1" x14ac:dyDescent="0.2">
      <c r="A1416" s="13" t="s">
        <v>1540</v>
      </c>
      <c r="B1416" s="6" t="s">
        <v>173</v>
      </c>
      <c r="C1416" s="7">
        <v>143409082</v>
      </c>
      <c r="D1416" s="12">
        <v>5540246177133</v>
      </c>
      <c r="E1416" s="12" t="str">
        <f>VLOOKUP(D1416,'Catégorie des articles'!$A$2:$E$163,4,FALSE)</f>
        <v>MIX LEGUMES</v>
      </c>
      <c r="F1416" s="22">
        <v>44864</v>
      </c>
      <c r="G1416" s="8">
        <v>7239</v>
      </c>
      <c r="H1416" s="13"/>
      <c r="I1416" s="13"/>
      <c r="J1416" s="13"/>
      <c r="K1416" s="13"/>
      <c r="L1416" s="13"/>
      <c r="M1416" s="13"/>
      <c r="N1416" s="13"/>
      <c r="O1416" s="13"/>
      <c r="P1416" s="13"/>
      <c r="Q1416" s="13"/>
      <c r="R1416" s="13"/>
      <c r="S1416" s="13"/>
      <c r="T1416" s="13"/>
      <c r="U1416" s="13"/>
      <c r="V1416" s="13"/>
      <c r="W1416" s="13"/>
      <c r="X1416" s="13"/>
      <c r="Y1416" s="13"/>
    </row>
    <row r="1417" spans="1:25" ht="12.75" customHeight="1" x14ac:dyDescent="0.2">
      <c r="A1417" s="13" t="s">
        <v>1541</v>
      </c>
      <c r="B1417" s="6" t="s">
        <v>173</v>
      </c>
      <c r="C1417" s="9">
        <v>143409082</v>
      </c>
      <c r="D1417" s="14">
        <v>5540246192148</v>
      </c>
      <c r="E1417" s="12" t="str">
        <f>VLOOKUP(D1417,'Catégorie des articles'!$A$2:$E$163,4,FALSE)</f>
        <v>MIX LEGUMES</v>
      </c>
      <c r="F1417" s="23">
        <v>44864</v>
      </c>
      <c r="G1417" s="10">
        <v>11136</v>
      </c>
      <c r="H1417" s="13"/>
      <c r="I1417" s="13"/>
      <c r="J1417" s="13"/>
      <c r="K1417" s="13"/>
      <c r="L1417" s="13"/>
      <c r="M1417" s="13"/>
      <c r="N1417" s="13"/>
      <c r="O1417" s="13"/>
      <c r="P1417" s="13"/>
      <c r="Q1417" s="13"/>
      <c r="R1417" s="13"/>
      <c r="S1417" s="13"/>
      <c r="T1417" s="13"/>
      <c r="U1417" s="13"/>
      <c r="V1417" s="13"/>
      <c r="W1417" s="13"/>
      <c r="X1417" s="13"/>
      <c r="Y1417" s="13"/>
    </row>
    <row r="1418" spans="1:25" ht="12.75" customHeight="1" x14ac:dyDescent="0.2">
      <c r="A1418" s="13" t="s">
        <v>1542</v>
      </c>
      <c r="B1418" s="6" t="s">
        <v>173</v>
      </c>
      <c r="C1418" s="7">
        <v>143409082</v>
      </c>
      <c r="D1418" s="12">
        <v>5540246192518</v>
      </c>
      <c r="E1418" s="12" t="str">
        <f>VLOOKUP(D1418,'Catégorie des articles'!$A$2:$E$163,4,FALSE)</f>
        <v>MIX LEGUMES</v>
      </c>
      <c r="F1418" s="22">
        <v>44864</v>
      </c>
      <c r="G1418" s="8">
        <v>11693</v>
      </c>
      <c r="H1418" s="13"/>
      <c r="I1418" s="13"/>
      <c r="J1418" s="13"/>
      <c r="K1418" s="13"/>
      <c r="L1418" s="13"/>
      <c r="M1418" s="13"/>
      <c r="N1418" s="13"/>
      <c r="O1418" s="13"/>
      <c r="P1418" s="13"/>
      <c r="Q1418" s="13"/>
      <c r="R1418" s="13"/>
      <c r="S1418" s="13"/>
      <c r="T1418" s="13"/>
      <c r="U1418" s="13"/>
      <c r="V1418" s="13"/>
      <c r="W1418" s="13"/>
      <c r="X1418" s="13"/>
      <c r="Y1418" s="13"/>
    </row>
    <row r="1419" spans="1:25" ht="12.75" customHeight="1" x14ac:dyDescent="0.2">
      <c r="A1419" s="13" t="s">
        <v>1543</v>
      </c>
      <c r="B1419" s="6" t="s">
        <v>173</v>
      </c>
      <c r="C1419" s="7">
        <v>143409095</v>
      </c>
      <c r="D1419" s="12">
        <v>5540246196046</v>
      </c>
      <c r="E1419" s="12" t="str">
        <f>VLOOKUP(D1419,'Catégorie des articles'!$A$2:$E$163,4,FALSE)</f>
        <v>BOULANGERIE</v>
      </c>
      <c r="F1419" s="22">
        <v>44858</v>
      </c>
      <c r="G1419" s="8">
        <v>328</v>
      </c>
      <c r="H1419" s="13"/>
      <c r="I1419" s="13"/>
      <c r="J1419" s="13"/>
      <c r="K1419" s="13"/>
      <c r="L1419" s="13"/>
      <c r="M1419" s="13"/>
      <c r="N1419" s="13"/>
      <c r="O1419" s="13"/>
      <c r="P1419" s="13"/>
      <c r="Q1419" s="13"/>
      <c r="R1419" s="13"/>
      <c r="S1419" s="13"/>
      <c r="T1419" s="13"/>
      <c r="U1419" s="13"/>
      <c r="V1419" s="13"/>
      <c r="W1419" s="13"/>
      <c r="X1419" s="13"/>
      <c r="Y1419" s="13"/>
    </row>
    <row r="1420" spans="1:25" ht="12.75" customHeight="1" x14ac:dyDescent="0.2">
      <c r="A1420" s="13" t="s">
        <v>1544</v>
      </c>
      <c r="B1420" s="6" t="s">
        <v>173</v>
      </c>
      <c r="C1420" s="7">
        <v>143409121</v>
      </c>
      <c r="D1420" s="12">
        <v>5540246191598</v>
      </c>
      <c r="E1420" s="12" t="str">
        <f>VLOOKUP(D1420,'Catégorie des articles'!$A$2:$E$163,4,FALSE)</f>
        <v>CREMERIE</v>
      </c>
      <c r="F1420" s="22">
        <v>44858</v>
      </c>
      <c r="G1420" s="8">
        <v>1601</v>
      </c>
      <c r="H1420" s="13"/>
      <c r="I1420" s="13"/>
      <c r="J1420" s="13"/>
      <c r="K1420" s="13"/>
      <c r="L1420" s="13"/>
      <c r="M1420" s="13"/>
      <c r="N1420" s="13"/>
      <c r="O1420" s="13"/>
      <c r="P1420" s="13"/>
      <c r="Q1420" s="13"/>
      <c r="R1420" s="13"/>
      <c r="S1420" s="13"/>
      <c r="T1420" s="13"/>
      <c r="U1420" s="13"/>
      <c r="V1420" s="13"/>
      <c r="W1420" s="13"/>
      <c r="X1420" s="13"/>
      <c r="Y1420" s="13"/>
    </row>
    <row r="1421" spans="1:25" ht="12.75" customHeight="1" x14ac:dyDescent="0.2">
      <c r="A1421" s="13" t="s">
        <v>2358</v>
      </c>
      <c r="B1421" s="6" t="s">
        <v>174</v>
      </c>
      <c r="C1421" s="7">
        <v>143409134</v>
      </c>
      <c r="D1421" s="12">
        <v>5540246183130</v>
      </c>
      <c r="E1421" s="12" t="str">
        <f>VLOOKUP(D1421,'Catégorie des articles'!$A$2:$E$163,4,FALSE)</f>
        <v>MIX LEGUMES</v>
      </c>
      <c r="F1421" s="22">
        <v>44870</v>
      </c>
      <c r="G1421" s="8">
        <v>4511</v>
      </c>
      <c r="H1421" s="13"/>
      <c r="I1421" s="13"/>
      <c r="J1421" s="13"/>
      <c r="K1421" s="13"/>
      <c r="L1421" s="13"/>
      <c r="M1421" s="13"/>
      <c r="N1421" s="13"/>
      <c r="O1421" s="13"/>
      <c r="P1421" s="13"/>
      <c r="Q1421" s="13"/>
      <c r="R1421" s="13"/>
      <c r="S1421" s="13"/>
      <c r="T1421" s="13"/>
      <c r="U1421" s="13"/>
      <c r="V1421" s="13"/>
      <c r="W1421" s="13"/>
      <c r="X1421" s="13"/>
      <c r="Y1421" s="13"/>
    </row>
    <row r="1422" spans="1:25" ht="12.75" customHeight="1" x14ac:dyDescent="0.2">
      <c r="A1422" s="13" t="s">
        <v>2359</v>
      </c>
      <c r="B1422" s="6" t="s">
        <v>174</v>
      </c>
      <c r="C1422" s="9">
        <v>143409134</v>
      </c>
      <c r="D1422" s="14">
        <v>5540246183538</v>
      </c>
      <c r="E1422" s="12" t="str">
        <f>VLOOKUP(D1422,'Catégorie des articles'!$A$2:$E$163,4,FALSE)</f>
        <v>MIX LEGUMES</v>
      </c>
      <c r="F1422" s="23">
        <v>44870</v>
      </c>
      <c r="G1422" s="10">
        <v>919</v>
      </c>
      <c r="H1422" s="13"/>
      <c r="I1422" s="13"/>
      <c r="J1422" s="13"/>
      <c r="K1422" s="13"/>
      <c r="L1422" s="13"/>
      <c r="M1422" s="13"/>
      <c r="N1422" s="13"/>
      <c r="O1422" s="13"/>
      <c r="P1422" s="13"/>
      <c r="Q1422" s="13"/>
      <c r="R1422" s="13"/>
      <c r="S1422" s="13"/>
      <c r="T1422" s="13"/>
      <c r="U1422" s="13"/>
      <c r="V1422" s="13"/>
      <c r="W1422" s="13"/>
      <c r="X1422" s="13"/>
      <c r="Y1422" s="13"/>
    </row>
    <row r="1423" spans="1:25" ht="12.75" customHeight="1" x14ac:dyDescent="0.2">
      <c r="A1423" s="13" t="s">
        <v>2360</v>
      </c>
      <c r="B1423" s="6" t="s">
        <v>174</v>
      </c>
      <c r="C1423" s="7">
        <v>143409134</v>
      </c>
      <c r="D1423" s="12">
        <v>5540246192571</v>
      </c>
      <c r="E1423" s="12" t="str">
        <f>VLOOKUP(D1423,'Catégorie des articles'!$A$2:$E$163,4,FALSE)</f>
        <v>MIX LEGUMES</v>
      </c>
      <c r="F1423" s="22">
        <v>44870</v>
      </c>
      <c r="G1423" s="8">
        <v>669</v>
      </c>
      <c r="H1423" s="13"/>
      <c r="I1423" s="13"/>
      <c r="J1423" s="13"/>
      <c r="K1423" s="13"/>
      <c r="L1423" s="13"/>
      <c r="M1423" s="13"/>
      <c r="N1423" s="13"/>
      <c r="O1423" s="13"/>
      <c r="P1423" s="13"/>
      <c r="Q1423" s="13"/>
      <c r="R1423" s="13"/>
      <c r="S1423" s="13"/>
      <c r="T1423" s="13"/>
      <c r="U1423" s="13"/>
      <c r="V1423" s="13"/>
      <c r="W1423" s="13"/>
      <c r="X1423" s="13"/>
      <c r="Y1423" s="13"/>
    </row>
    <row r="1424" spans="1:25" ht="12.75" customHeight="1" x14ac:dyDescent="0.2">
      <c r="A1424" s="13" t="s">
        <v>2361</v>
      </c>
      <c r="B1424" s="6" t="s">
        <v>174</v>
      </c>
      <c r="C1424" s="9">
        <v>143409136</v>
      </c>
      <c r="D1424" s="14">
        <v>5540246192148</v>
      </c>
      <c r="E1424" s="12" t="str">
        <f>VLOOKUP(D1424,'Catégorie des articles'!$A$2:$E$163,4,FALSE)</f>
        <v>MIX LEGUMES</v>
      </c>
      <c r="F1424" s="23">
        <v>44870</v>
      </c>
      <c r="G1424" s="10">
        <v>45936</v>
      </c>
      <c r="H1424" s="13"/>
      <c r="I1424" s="13"/>
      <c r="J1424" s="13"/>
      <c r="K1424" s="13"/>
      <c r="L1424" s="13"/>
      <c r="M1424" s="13"/>
      <c r="N1424" s="13"/>
      <c r="O1424" s="13"/>
      <c r="P1424" s="13"/>
      <c r="Q1424" s="13"/>
      <c r="R1424" s="13"/>
      <c r="S1424" s="13"/>
      <c r="T1424" s="13"/>
      <c r="U1424" s="13"/>
      <c r="V1424" s="13"/>
      <c r="W1424" s="13"/>
      <c r="X1424" s="13"/>
      <c r="Y1424" s="13"/>
    </row>
    <row r="1425" spans="1:25" ht="12.75" customHeight="1" x14ac:dyDescent="0.2">
      <c r="A1425" s="13" t="s">
        <v>2362</v>
      </c>
      <c r="B1425" s="6" t="s">
        <v>174</v>
      </c>
      <c r="C1425" s="9">
        <v>143409137</v>
      </c>
      <c r="D1425" s="14">
        <v>5540246171759</v>
      </c>
      <c r="E1425" s="12" t="str">
        <f>VLOOKUP(D1425,'Catégorie des articles'!$A$2:$E$163,4,FALSE)</f>
        <v>MIX LEGUMES</v>
      </c>
      <c r="F1425" s="23">
        <v>44870</v>
      </c>
      <c r="G1425" s="10">
        <v>3341</v>
      </c>
      <c r="H1425" s="13"/>
      <c r="I1425" s="13"/>
      <c r="J1425" s="13"/>
      <c r="K1425" s="13"/>
      <c r="L1425" s="13"/>
      <c r="M1425" s="13"/>
      <c r="N1425" s="13"/>
      <c r="O1425" s="13"/>
      <c r="P1425" s="13"/>
      <c r="Q1425" s="13"/>
      <c r="R1425" s="13"/>
      <c r="S1425" s="13"/>
      <c r="T1425" s="13"/>
      <c r="U1425" s="13"/>
      <c r="V1425" s="13"/>
      <c r="W1425" s="13"/>
      <c r="X1425" s="13"/>
      <c r="Y1425" s="13"/>
    </row>
    <row r="1426" spans="1:25" ht="12.75" customHeight="1" x14ac:dyDescent="0.2">
      <c r="A1426" s="13" t="s">
        <v>2363</v>
      </c>
      <c r="B1426" s="6" t="s">
        <v>174</v>
      </c>
      <c r="C1426" s="7">
        <v>143409137</v>
      </c>
      <c r="D1426" s="12">
        <v>5540246177133</v>
      </c>
      <c r="E1426" s="12" t="str">
        <f>VLOOKUP(D1426,'Catégorie des articles'!$A$2:$E$163,4,FALSE)</f>
        <v>MIX LEGUMES</v>
      </c>
      <c r="F1426" s="22">
        <v>44870</v>
      </c>
      <c r="G1426" s="8">
        <v>11693</v>
      </c>
      <c r="H1426" s="13"/>
      <c r="I1426" s="13"/>
      <c r="J1426" s="13"/>
      <c r="K1426" s="13"/>
      <c r="L1426" s="13"/>
      <c r="M1426" s="13"/>
      <c r="N1426" s="13"/>
      <c r="O1426" s="13"/>
      <c r="P1426" s="13"/>
      <c r="Q1426" s="13"/>
      <c r="R1426" s="13"/>
      <c r="S1426" s="13"/>
      <c r="T1426" s="13"/>
      <c r="U1426" s="13"/>
      <c r="V1426" s="13"/>
      <c r="W1426" s="13"/>
      <c r="X1426" s="13"/>
      <c r="Y1426" s="13"/>
    </row>
    <row r="1427" spans="1:25" ht="12.75" customHeight="1" x14ac:dyDescent="0.2">
      <c r="A1427" s="13" t="s">
        <v>2364</v>
      </c>
      <c r="B1427" s="6" t="s">
        <v>174</v>
      </c>
      <c r="C1427" s="9">
        <v>143409137</v>
      </c>
      <c r="D1427" s="14">
        <v>5540246192518</v>
      </c>
      <c r="E1427" s="12" t="str">
        <f>VLOOKUP(D1427,'Catégorie des articles'!$A$2:$E$163,4,FALSE)</f>
        <v>MIX LEGUMES</v>
      </c>
      <c r="F1427" s="23">
        <v>44870</v>
      </c>
      <c r="G1427" s="10">
        <v>2924</v>
      </c>
      <c r="H1427" s="13"/>
      <c r="I1427" s="13"/>
      <c r="J1427" s="13"/>
      <c r="K1427" s="13"/>
      <c r="L1427" s="13"/>
      <c r="M1427" s="13"/>
      <c r="N1427" s="13"/>
      <c r="O1427" s="13"/>
      <c r="P1427" s="13"/>
      <c r="Q1427" s="13"/>
      <c r="R1427" s="13"/>
      <c r="S1427" s="13"/>
      <c r="T1427" s="13"/>
      <c r="U1427" s="13"/>
      <c r="V1427" s="13"/>
      <c r="W1427" s="13"/>
      <c r="X1427" s="13"/>
      <c r="Y1427" s="13"/>
    </row>
    <row r="1428" spans="1:25" ht="12.75" customHeight="1" x14ac:dyDescent="0.2">
      <c r="A1428" s="13" t="s">
        <v>2365</v>
      </c>
      <c r="B1428" s="6" t="s">
        <v>174</v>
      </c>
      <c r="C1428" s="9">
        <v>143409140</v>
      </c>
      <c r="D1428" s="14">
        <v>5540246183558</v>
      </c>
      <c r="E1428" s="12" t="str">
        <f>VLOOKUP(D1428,'Catégorie des articles'!$A$2:$E$163,4,FALSE)</f>
        <v>MIX LEGUMES</v>
      </c>
      <c r="F1428" s="23">
        <v>44869</v>
      </c>
      <c r="G1428" s="10">
        <v>5197</v>
      </c>
      <c r="H1428" s="13"/>
      <c r="I1428" s="13"/>
      <c r="J1428" s="13"/>
      <c r="K1428" s="13"/>
      <c r="L1428" s="13"/>
      <c r="M1428" s="13"/>
      <c r="N1428" s="13"/>
      <c r="O1428" s="13"/>
      <c r="P1428" s="13"/>
      <c r="Q1428" s="13"/>
      <c r="R1428" s="13"/>
      <c r="S1428" s="13"/>
      <c r="T1428" s="13"/>
      <c r="U1428" s="13"/>
      <c r="V1428" s="13"/>
      <c r="W1428" s="13"/>
      <c r="X1428" s="13"/>
      <c r="Y1428" s="13"/>
    </row>
    <row r="1429" spans="1:25" ht="12.75" customHeight="1" x14ac:dyDescent="0.2">
      <c r="A1429" s="13" t="s">
        <v>2366</v>
      </c>
      <c r="B1429" s="6" t="s">
        <v>174</v>
      </c>
      <c r="C1429" s="7">
        <v>143409140</v>
      </c>
      <c r="D1429" s="12">
        <v>5540246183560</v>
      </c>
      <c r="E1429" s="12" t="str">
        <f>VLOOKUP(D1429,'Catégorie des articles'!$A$2:$E$163,4,FALSE)</f>
        <v>MIX LEGUMES</v>
      </c>
      <c r="F1429" s="22">
        <v>44869</v>
      </c>
      <c r="G1429" s="8">
        <v>446</v>
      </c>
      <c r="H1429" s="13"/>
      <c r="I1429" s="13"/>
      <c r="J1429" s="13"/>
      <c r="K1429" s="13"/>
      <c r="L1429" s="13"/>
      <c r="M1429" s="13"/>
      <c r="N1429" s="13"/>
      <c r="O1429" s="13"/>
      <c r="P1429" s="13"/>
      <c r="Q1429" s="13"/>
      <c r="R1429" s="13"/>
      <c r="S1429" s="13"/>
      <c r="T1429" s="13"/>
      <c r="U1429" s="13"/>
      <c r="V1429" s="13"/>
      <c r="W1429" s="13"/>
      <c r="X1429" s="13"/>
      <c r="Y1429" s="13"/>
    </row>
    <row r="1430" spans="1:25" ht="12.75" customHeight="1" x14ac:dyDescent="0.2">
      <c r="A1430" s="13" t="s">
        <v>2367</v>
      </c>
      <c r="B1430" s="6" t="s">
        <v>174</v>
      </c>
      <c r="C1430" s="9">
        <v>143409140</v>
      </c>
      <c r="D1430" s="14">
        <v>5540246192209</v>
      </c>
      <c r="E1430" s="12" t="str">
        <f>VLOOKUP(D1430,'Catégorie des articles'!$A$2:$E$163,4,FALSE)</f>
        <v>MIX LEGUMES</v>
      </c>
      <c r="F1430" s="23">
        <v>44869</v>
      </c>
      <c r="G1430" s="10">
        <v>2228</v>
      </c>
      <c r="H1430" s="13"/>
      <c r="I1430" s="13"/>
      <c r="J1430" s="13"/>
      <c r="K1430" s="13"/>
      <c r="L1430" s="13"/>
      <c r="M1430" s="13"/>
      <c r="N1430" s="13"/>
      <c r="O1430" s="13"/>
      <c r="P1430" s="13"/>
      <c r="Q1430" s="13"/>
      <c r="R1430" s="13"/>
      <c r="S1430" s="13"/>
      <c r="T1430" s="13"/>
      <c r="U1430" s="13"/>
      <c r="V1430" s="13"/>
      <c r="W1430" s="13"/>
      <c r="X1430" s="13"/>
      <c r="Y1430" s="13"/>
    </row>
    <row r="1431" spans="1:25" ht="12.75" customHeight="1" x14ac:dyDescent="0.2">
      <c r="A1431" s="13" t="s">
        <v>2368</v>
      </c>
      <c r="B1431" s="6" t="s">
        <v>174</v>
      </c>
      <c r="C1431" s="7">
        <v>143409140</v>
      </c>
      <c r="D1431" s="12">
        <v>5540246192462</v>
      </c>
      <c r="E1431" s="12" t="str">
        <f>VLOOKUP(D1431,'Catégorie des articles'!$A$2:$E$163,4,FALSE)</f>
        <v>MIX LEGUMES</v>
      </c>
      <c r="F1431" s="22">
        <v>44869</v>
      </c>
      <c r="G1431" s="8">
        <v>1114</v>
      </c>
      <c r="H1431" s="13"/>
      <c r="I1431" s="13"/>
      <c r="J1431" s="13"/>
      <c r="K1431" s="13"/>
      <c r="L1431" s="13"/>
      <c r="M1431" s="13"/>
      <c r="N1431" s="13"/>
      <c r="O1431" s="13"/>
      <c r="P1431" s="13"/>
      <c r="Q1431" s="13"/>
      <c r="R1431" s="13"/>
      <c r="S1431" s="13"/>
      <c r="T1431" s="13"/>
      <c r="U1431" s="13"/>
      <c r="V1431" s="13"/>
      <c r="W1431" s="13"/>
      <c r="X1431" s="13"/>
      <c r="Y1431" s="13"/>
    </row>
    <row r="1432" spans="1:25" ht="12.75" customHeight="1" x14ac:dyDescent="0.2">
      <c r="A1432" s="13" t="s">
        <v>2369</v>
      </c>
      <c r="B1432" s="6" t="s">
        <v>174</v>
      </c>
      <c r="C1432" s="9">
        <v>143409140</v>
      </c>
      <c r="D1432" s="14">
        <v>5540246192594</v>
      </c>
      <c r="E1432" s="12" t="str">
        <f>VLOOKUP(D1432,'Catégorie des articles'!$A$2:$E$163,4,FALSE)</f>
        <v>MIX LEGUMES</v>
      </c>
      <c r="F1432" s="23">
        <v>44869</v>
      </c>
      <c r="G1432" s="10">
        <v>743</v>
      </c>
      <c r="H1432" s="13"/>
      <c r="I1432" s="13"/>
      <c r="J1432" s="13"/>
      <c r="K1432" s="13"/>
      <c r="L1432" s="13"/>
      <c r="M1432" s="13"/>
      <c r="N1432" s="13"/>
      <c r="O1432" s="13"/>
      <c r="P1432" s="13"/>
      <c r="Q1432" s="13"/>
      <c r="R1432" s="13"/>
      <c r="S1432" s="13"/>
      <c r="T1432" s="13"/>
      <c r="U1432" s="13"/>
      <c r="V1432" s="13"/>
      <c r="W1432" s="13"/>
      <c r="X1432" s="13"/>
      <c r="Y1432" s="13"/>
    </row>
    <row r="1433" spans="1:25" ht="12.75" customHeight="1" x14ac:dyDescent="0.2">
      <c r="A1433" s="13" t="s">
        <v>2370</v>
      </c>
      <c r="B1433" s="6" t="s">
        <v>174</v>
      </c>
      <c r="C1433" s="7">
        <v>143409142</v>
      </c>
      <c r="D1433" s="12">
        <v>5540246183589</v>
      </c>
      <c r="E1433" s="12" t="str">
        <f>VLOOKUP(D1433,'Catégorie des articles'!$A$2:$E$163,4,FALSE)</f>
        <v>MIX LEGUMES</v>
      </c>
      <c r="F1433" s="22">
        <v>44871</v>
      </c>
      <c r="G1433" s="8">
        <v>1949</v>
      </c>
      <c r="H1433" s="13"/>
      <c r="I1433" s="13"/>
      <c r="J1433" s="13"/>
      <c r="K1433" s="13"/>
      <c r="L1433" s="13"/>
      <c r="M1433" s="13"/>
      <c r="N1433" s="13"/>
      <c r="O1433" s="13"/>
      <c r="P1433" s="13"/>
      <c r="Q1433" s="13"/>
      <c r="R1433" s="13"/>
      <c r="S1433" s="13"/>
      <c r="T1433" s="13"/>
      <c r="U1433" s="13"/>
      <c r="V1433" s="13"/>
      <c r="W1433" s="13"/>
      <c r="X1433" s="13"/>
      <c r="Y1433" s="13"/>
    </row>
    <row r="1434" spans="1:25" ht="12.75" customHeight="1" x14ac:dyDescent="0.2">
      <c r="A1434" s="13" t="s">
        <v>1545</v>
      </c>
      <c r="B1434" s="6" t="s">
        <v>173</v>
      </c>
      <c r="C1434" s="7">
        <v>143409154</v>
      </c>
      <c r="D1434" s="12">
        <v>5540246180522</v>
      </c>
      <c r="E1434" s="12" t="str">
        <f>VLOOKUP(D1434,'Catégorie des articles'!$A$2:$E$163,4,FALSE)</f>
        <v>BOULANGERIE</v>
      </c>
      <c r="F1434" s="22">
        <v>44865</v>
      </c>
      <c r="G1434" s="8">
        <v>1114</v>
      </c>
      <c r="H1434" s="13"/>
      <c r="I1434" s="13"/>
      <c r="J1434" s="13"/>
      <c r="K1434" s="13"/>
      <c r="L1434" s="13"/>
      <c r="M1434" s="13"/>
      <c r="N1434" s="13"/>
      <c r="O1434" s="13"/>
      <c r="P1434" s="13"/>
      <c r="Q1434" s="13"/>
      <c r="R1434" s="13"/>
      <c r="S1434" s="13"/>
      <c r="T1434" s="13"/>
      <c r="U1434" s="13"/>
      <c r="V1434" s="13"/>
      <c r="W1434" s="13"/>
      <c r="X1434" s="13"/>
      <c r="Y1434" s="13"/>
    </row>
    <row r="1435" spans="1:25" ht="12.75" customHeight="1" x14ac:dyDescent="0.2">
      <c r="A1435" s="13" t="s">
        <v>2371</v>
      </c>
      <c r="B1435" s="6" t="s">
        <v>174</v>
      </c>
      <c r="C1435" s="9">
        <v>143409155</v>
      </c>
      <c r="D1435" s="14">
        <v>5540246182684</v>
      </c>
      <c r="E1435" s="12" t="str">
        <f>VLOOKUP(D1435,'Catégorie des articles'!$A$2:$E$163,4,FALSE)</f>
        <v>BOULANGERIE</v>
      </c>
      <c r="F1435" s="23">
        <v>44876</v>
      </c>
      <c r="G1435" s="10">
        <v>232</v>
      </c>
      <c r="H1435" s="13"/>
      <c r="I1435" s="13"/>
      <c r="J1435" s="13"/>
      <c r="K1435" s="13"/>
      <c r="L1435" s="13"/>
      <c r="M1435" s="13"/>
      <c r="N1435" s="13"/>
      <c r="O1435" s="13"/>
      <c r="P1435" s="13"/>
      <c r="Q1435" s="13"/>
      <c r="R1435" s="13"/>
      <c r="S1435" s="13"/>
      <c r="T1435" s="13"/>
      <c r="U1435" s="13"/>
      <c r="V1435" s="13"/>
      <c r="W1435" s="13"/>
      <c r="X1435" s="13"/>
      <c r="Y1435" s="13"/>
    </row>
    <row r="1436" spans="1:25" ht="12.75" customHeight="1" x14ac:dyDescent="0.2">
      <c r="A1436" s="13" t="s">
        <v>2372</v>
      </c>
      <c r="B1436" s="6" t="s">
        <v>174</v>
      </c>
      <c r="C1436" s="9">
        <v>143409155</v>
      </c>
      <c r="D1436" s="14">
        <v>5540246194467</v>
      </c>
      <c r="E1436" s="12" t="str">
        <f>VLOOKUP(D1436,'Catégorie des articles'!$A$2:$E$163,4,FALSE)</f>
        <v>BOULANGERIE</v>
      </c>
      <c r="F1436" s="23">
        <v>44876</v>
      </c>
      <c r="G1436" s="10">
        <v>42095</v>
      </c>
      <c r="H1436" s="13"/>
      <c r="I1436" s="13"/>
      <c r="J1436" s="13"/>
      <c r="K1436" s="13"/>
      <c r="L1436" s="13"/>
      <c r="M1436" s="13"/>
      <c r="N1436" s="13"/>
      <c r="O1436" s="13"/>
      <c r="P1436" s="13"/>
      <c r="Q1436" s="13"/>
      <c r="R1436" s="13"/>
      <c r="S1436" s="13"/>
      <c r="T1436" s="13"/>
      <c r="U1436" s="13"/>
      <c r="V1436" s="13"/>
      <c r="W1436" s="13"/>
      <c r="X1436" s="13"/>
      <c r="Y1436" s="13"/>
    </row>
    <row r="1437" spans="1:25" ht="12.75" customHeight="1" x14ac:dyDescent="0.2">
      <c r="A1437" s="13" t="s">
        <v>2373</v>
      </c>
      <c r="B1437" s="6" t="s">
        <v>174</v>
      </c>
      <c r="C1437" s="7">
        <v>143409164</v>
      </c>
      <c r="D1437" s="12">
        <v>5540246193316</v>
      </c>
      <c r="E1437" s="12" t="str">
        <f>VLOOKUP(D1437,'Catégorie des articles'!$A$2:$E$163,4,FALSE)</f>
        <v>BOULANGERIE</v>
      </c>
      <c r="F1437" s="22">
        <v>44875</v>
      </c>
      <c r="G1437" s="8">
        <v>780</v>
      </c>
      <c r="H1437" s="13"/>
      <c r="I1437" s="13"/>
      <c r="J1437" s="13"/>
      <c r="K1437" s="13"/>
      <c r="L1437" s="13"/>
      <c r="M1437" s="13"/>
      <c r="N1437" s="13"/>
      <c r="O1437" s="13"/>
      <c r="P1437" s="13"/>
      <c r="Q1437" s="13"/>
      <c r="R1437" s="13"/>
      <c r="S1437" s="13"/>
      <c r="T1437" s="13"/>
      <c r="U1437" s="13"/>
      <c r="V1437" s="13"/>
      <c r="W1437" s="13"/>
      <c r="X1437" s="13"/>
      <c r="Y1437" s="13"/>
    </row>
    <row r="1438" spans="1:25" ht="12.75" customHeight="1" x14ac:dyDescent="0.2">
      <c r="A1438" s="13" t="s">
        <v>1546</v>
      </c>
      <c r="B1438" s="6" t="s">
        <v>173</v>
      </c>
      <c r="C1438" s="9">
        <v>143409166</v>
      </c>
      <c r="D1438" s="14">
        <v>5540246176295</v>
      </c>
      <c r="E1438" s="12" t="str">
        <f>VLOOKUP(D1438,'Catégorie des articles'!$A$2:$E$163,4,FALSE)</f>
        <v>CREMERIE</v>
      </c>
      <c r="F1438" s="23">
        <v>44858</v>
      </c>
      <c r="G1438" s="10">
        <v>6645</v>
      </c>
      <c r="H1438" s="13"/>
      <c r="I1438" s="13"/>
      <c r="J1438" s="13"/>
      <c r="K1438" s="13"/>
      <c r="L1438" s="13"/>
      <c r="M1438" s="13"/>
      <c r="N1438" s="13"/>
      <c r="O1438" s="13"/>
      <c r="P1438" s="13"/>
      <c r="Q1438" s="13"/>
      <c r="R1438" s="13"/>
      <c r="S1438" s="13"/>
      <c r="T1438" s="13"/>
      <c r="U1438" s="13"/>
      <c r="V1438" s="13"/>
      <c r="W1438" s="13"/>
      <c r="X1438" s="13"/>
      <c r="Y1438" s="13"/>
    </row>
    <row r="1439" spans="1:25" ht="12.75" customHeight="1" x14ac:dyDescent="0.2">
      <c r="A1439" s="13" t="s">
        <v>1547</v>
      </c>
      <c r="B1439" s="6" t="s">
        <v>173</v>
      </c>
      <c r="C1439" s="7">
        <v>143409166</v>
      </c>
      <c r="D1439" s="12">
        <v>5540246187987</v>
      </c>
      <c r="E1439" s="12" t="str">
        <f>VLOOKUP(D1439,'Catégorie des articles'!$A$2:$E$163,4,FALSE)</f>
        <v>CREMERIE</v>
      </c>
      <c r="F1439" s="22">
        <v>44858</v>
      </c>
      <c r="G1439" s="8">
        <v>6682</v>
      </c>
      <c r="H1439" s="13"/>
      <c r="I1439" s="13"/>
      <c r="J1439" s="13"/>
      <c r="K1439" s="13"/>
      <c r="L1439" s="13"/>
      <c r="M1439" s="13"/>
      <c r="N1439" s="13"/>
      <c r="O1439" s="13"/>
      <c r="P1439" s="13"/>
      <c r="Q1439" s="13"/>
      <c r="R1439" s="13"/>
      <c r="S1439" s="13"/>
      <c r="T1439" s="13"/>
      <c r="U1439" s="13"/>
      <c r="V1439" s="13"/>
      <c r="W1439" s="13"/>
      <c r="X1439" s="13"/>
      <c r="Y1439" s="13"/>
    </row>
    <row r="1440" spans="1:25" ht="12.75" customHeight="1" x14ac:dyDescent="0.2">
      <c r="A1440" s="13" t="s">
        <v>1548</v>
      </c>
      <c r="B1440" s="6" t="s">
        <v>173</v>
      </c>
      <c r="C1440" s="9">
        <v>143409166</v>
      </c>
      <c r="D1440" s="14">
        <v>5540246188200</v>
      </c>
      <c r="E1440" s="12" t="str">
        <f>VLOOKUP(D1440,'Catégorie des articles'!$A$2:$E$163,4,FALSE)</f>
        <v>CREMERIE</v>
      </c>
      <c r="F1440" s="23">
        <v>44858</v>
      </c>
      <c r="G1440" s="10">
        <v>1485</v>
      </c>
      <c r="H1440" s="13"/>
      <c r="I1440" s="13"/>
      <c r="J1440" s="13"/>
      <c r="K1440" s="13"/>
      <c r="L1440" s="13"/>
      <c r="M1440" s="13"/>
      <c r="N1440" s="13"/>
      <c r="O1440" s="13"/>
      <c r="P1440" s="13"/>
      <c r="Q1440" s="13"/>
      <c r="R1440" s="13"/>
      <c r="S1440" s="13"/>
      <c r="T1440" s="13"/>
      <c r="U1440" s="13"/>
      <c r="V1440" s="13"/>
      <c r="W1440" s="13"/>
      <c r="X1440" s="13"/>
      <c r="Y1440" s="13"/>
    </row>
    <row r="1441" spans="1:25" ht="12.75" customHeight="1" x14ac:dyDescent="0.2">
      <c r="A1441" s="13" t="s">
        <v>1549</v>
      </c>
      <c r="B1441" s="6" t="s">
        <v>173</v>
      </c>
      <c r="C1441" s="7">
        <v>143409167</v>
      </c>
      <c r="D1441" s="12">
        <v>5540246176699</v>
      </c>
      <c r="E1441" s="12" t="str">
        <f>VLOOKUP(D1441,'Catégorie des articles'!$A$2:$E$163,4,FALSE)</f>
        <v>CREMERIE</v>
      </c>
      <c r="F1441" s="22">
        <v>44858</v>
      </c>
      <c r="G1441" s="8">
        <v>4176</v>
      </c>
      <c r="H1441" s="13"/>
      <c r="I1441" s="13"/>
      <c r="J1441" s="13"/>
      <c r="K1441" s="13"/>
      <c r="L1441" s="13"/>
      <c r="M1441" s="13"/>
      <c r="N1441" s="13"/>
      <c r="O1441" s="13"/>
      <c r="P1441" s="13"/>
      <c r="Q1441" s="13"/>
      <c r="R1441" s="13"/>
      <c r="S1441" s="13"/>
      <c r="T1441" s="13"/>
      <c r="U1441" s="13"/>
      <c r="V1441" s="13"/>
      <c r="W1441" s="13"/>
      <c r="X1441" s="13"/>
      <c r="Y1441" s="13"/>
    </row>
    <row r="1442" spans="1:25" ht="12.75" customHeight="1" x14ac:dyDescent="0.2">
      <c r="A1442" s="13" t="s">
        <v>1550</v>
      </c>
      <c r="B1442" s="6" t="s">
        <v>173</v>
      </c>
      <c r="C1442" s="9">
        <v>143409167</v>
      </c>
      <c r="D1442" s="14">
        <v>5540246192102</v>
      </c>
      <c r="E1442" s="12" t="str">
        <f>VLOOKUP(D1442,'Catégorie des articles'!$A$2:$E$163,4,FALSE)</f>
        <v>CREMERIE</v>
      </c>
      <c r="F1442" s="23">
        <v>44858</v>
      </c>
      <c r="G1442" s="10">
        <v>2005</v>
      </c>
      <c r="H1442" s="13"/>
      <c r="I1442" s="13"/>
      <c r="J1442" s="13"/>
      <c r="K1442" s="13"/>
      <c r="L1442" s="13"/>
      <c r="M1442" s="13"/>
      <c r="N1442" s="13"/>
      <c r="O1442" s="13"/>
      <c r="P1442" s="13"/>
      <c r="Q1442" s="13"/>
      <c r="R1442" s="13"/>
      <c r="S1442" s="13"/>
      <c r="T1442" s="13"/>
      <c r="U1442" s="13"/>
      <c r="V1442" s="13"/>
      <c r="W1442" s="13"/>
      <c r="X1442" s="13"/>
      <c r="Y1442" s="13"/>
    </row>
    <row r="1443" spans="1:25" ht="12.75" customHeight="1" x14ac:dyDescent="0.2">
      <c r="A1443" s="13" t="s">
        <v>1551</v>
      </c>
      <c r="B1443" s="6" t="s">
        <v>173</v>
      </c>
      <c r="C1443" s="7">
        <v>143409168</v>
      </c>
      <c r="D1443" s="12">
        <v>5540246186325</v>
      </c>
      <c r="E1443" s="12" t="str">
        <f>VLOOKUP(D1443,'Catégorie des articles'!$A$2:$E$163,4,FALSE)</f>
        <v>CREMERIE</v>
      </c>
      <c r="F1443" s="22">
        <v>44863</v>
      </c>
      <c r="G1443" s="8">
        <v>140</v>
      </c>
      <c r="H1443" s="13"/>
      <c r="I1443" s="13"/>
      <c r="J1443" s="13"/>
      <c r="K1443" s="13"/>
      <c r="L1443" s="13"/>
      <c r="M1443" s="13"/>
      <c r="N1443" s="13"/>
      <c r="O1443" s="13"/>
      <c r="P1443" s="13"/>
      <c r="Q1443" s="13"/>
      <c r="R1443" s="13"/>
      <c r="S1443" s="13"/>
      <c r="T1443" s="13"/>
      <c r="U1443" s="13"/>
      <c r="V1443" s="13"/>
      <c r="W1443" s="13"/>
      <c r="X1443" s="13"/>
      <c r="Y1443" s="13"/>
    </row>
    <row r="1444" spans="1:25" ht="12.75" customHeight="1" x14ac:dyDescent="0.2">
      <c r="A1444" s="13" t="s">
        <v>2374</v>
      </c>
      <c r="B1444" s="6" t="s">
        <v>174</v>
      </c>
      <c r="C1444" s="7">
        <v>143409176</v>
      </c>
      <c r="D1444" s="12">
        <v>5540246194632</v>
      </c>
      <c r="E1444" s="12" t="str">
        <f>VLOOKUP(D1444,'Catégorie des articles'!$A$2:$E$163,4,FALSE)</f>
        <v>BOULANGERIE</v>
      </c>
      <c r="F1444" s="22">
        <v>44869</v>
      </c>
      <c r="G1444" s="8">
        <v>1253</v>
      </c>
      <c r="H1444" s="13"/>
      <c r="I1444" s="13"/>
      <c r="J1444" s="13"/>
      <c r="K1444" s="13"/>
      <c r="L1444" s="13"/>
      <c r="M1444" s="13"/>
      <c r="N1444" s="13"/>
      <c r="O1444" s="13"/>
      <c r="P1444" s="13"/>
      <c r="Q1444" s="13"/>
      <c r="R1444" s="13"/>
      <c r="S1444" s="13"/>
      <c r="T1444" s="13"/>
      <c r="U1444" s="13"/>
      <c r="V1444" s="13"/>
      <c r="W1444" s="13"/>
      <c r="X1444" s="13"/>
      <c r="Y1444" s="13"/>
    </row>
    <row r="1445" spans="1:25" ht="12.75" customHeight="1" x14ac:dyDescent="0.2">
      <c r="A1445" s="13" t="s">
        <v>2375</v>
      </c>
      <c r="B1445" s="6" t="s">
        <v>174</v>
      </c>
      <c r="C1445" s="9">
        <v>143409176</v>
      </c>
      <c r="D1445" s="14">
        <v>5540246195250</v>
      </c>
      <c r="E1445" s="12" t="str">
        <f>VLOOKUP(D1445,'Catégorie des articles'!$A$2:$E$163,4,FALSE)</f>
        <v>BOULANGERIE</v>
      </c>
      <c r="F1445" s="23">
        <v>44869</v>
      </c>
      <c r="G1445" s="10">
        <v>161</v>
      </c>
      <c r="H1445" s="13"/>
      <c r="I1445" s="13"/>
      <c r="J1445" s="13"/>
      <c r="K1445" s="13"/>
      <c r="L1445" s="13"/>
      <c r="M1445" s="13"/>
      <c r="N1445" s="13"/>
      <c r="O1445" s="13"/>
      <c r="P1445" s="13"/>
      <c r="Q1445" s="13"/>
      <c r="R1445" s="13"/>
      <c r="S1445" s="13"/>
      <c r="T1445" s="13"/>
      <c r="U1445" s="13"/>
      <c r="V1445" s="13"/>
      <c r="W1445" s="13"/>
      <c r="X1445" s="13"/>
      <c r="Y1445" s="13"/>
    </row>
    <row r="1446" spans="1:25" ht="12.75" customHeight="1" x14ac:dyDescent="0.2">
      <c r="A1446" s="13" t="s">
        <v>2376</v>
      </c>
      <c r="B1446" s="6" t="s">
        <v>174</v>
      </c>
      <c r="C1446" s="7">
        <v>143409176</v>
      </c>
      <c r="D1446" s="12">
        <v>5540246196046</v>
      </c>
      <c r="E1446" s="12" t="str">
        <f>VLOOKUP(D1446,'Catégorie des articles'!$A$2:$E$163,4,FALSE)</f>
        <v>BOULANGERIE</v>
      </c>
      <c r="F1446" s="22">
        <v>44869</v>
      </c>
      <c r="G1446" s="8">
        <v>251</v>
      </c>
      <c r="H1446" s="13"/>
      <c r="I1446" s="13"/>
      <c r="J1446" s="13"/>
      <c r="K1446" s="13"/>
      <c r="L1446" s="13"/>
      <c r="M1446" s="13"/>
      <c r="N1446" s="13"/>
      <c r="O1446" s="13"/>
      <c r="P1446" s="13"/>
      <c r="Q1446" s="13"/>
      <c r="R1446" s="13"/>
      <c r="S1446" s="13"/>
      <c r="T1446" s="13"/>
      <c r="U1446" s="13"/>
      <c r="V1446" s="13"/>
      <c r="W1446" s="13"/>
      <c r="X1446" s="13"/>
      <c r="Y1446" s="13"/>
    </row>
    <row r="1447" spans="1:25" ht="12.75" customHeight="1" x14ac:dyDescent="0.2">
      <c r="A1447" s="13" t="s">
        <v>2377</v>
      </c>
      <c r="B1447" s="6" t="s">
        <v>174</v>
      </c>
      <c r="C1447" s="9">
        <v>143409186</v>
      </c>
      <c r="D1447" s="14">
        <v>5540246170256</v>
      </c>
      <c r="E1447" s="12" t="str">
        <f>VLOOKUP(D1447,'Catégorie des articles'!$A$2:$E$163,4,FALSE)</f>
        <v>BOULANGERIE</v>
      </c>
      <c r="F1447" s="23">
        <v>44870</v>
      </c>
      <c r="G1447" s="10">
        <v>2822</v>
      </c>
      <c r="H1447" s="13"/>
      <c r="I1447" s="13"/>
      <c r="J1447" s="13"/>
      <c r="K1447" s="13"/>
      <c r="L1447" s="13"/>
      <c r="M1447" s="13"/>
      <c r="N1447" s="13"/>
      <c r="O1447" s="13"/>
      <c r="P1447" s="13"/>
      <c r="Q1447" s="13"/>
      <c r="R1447" s="13"/>
      <c r="S1447" s="13"/>
      <c r="T1447" s="13"/>
      <c r="U1447" s="13"/>
      <c r="V1447" s="13"/>
      <c r="W1447" s="13"/>
      <c r="X1447" s="13"/>
      <c r="Y1447" s="13"/>
    </row>
    <row r="1448" spans="1:25" ht="12.75" customHeight="1" x14ac:dyDescent="0.2">
      <c r="A1448" s="13" t="s">
        <v>2378</v>
      </c>
      <c r="B1448" s="6" t="s">
        <v>174</v>
      </c>
      <c r="C1448" s="7">
        <v>143409186</v>
      </c>
      <c r="D1448" s="12">
        <v>5540246171888</v>
      </c>
      <c r="E1448" s="12" t="str">
        <f>VLOOKUP(D1448,'Catégorie des articles'!$A$2:$E$163,4,FALSE)</f>
        <v>BOULANGERIE</v>
      </c>
      <c r="F1448" s="22">
        <v>44870</v>
      </c>
      <c r="G1448" s="8">
        <v>780</v>
      </c>
      <c r="H1448" s="13"/>
      <c r="I1448" s="13"/>
      <c r="J1448" s="13"/>
      <c r="K1448" s="13"/>
      <c r="L1448" s="13"/>
      <c r="M1448" s="13"/>
      <c r="N1448" s="13"/>
      <c r="O1448" s="13"/>
      <c r="P1448" s="13"/>
      <c r="Q1448" s="13"/>
      <c r="R1448" s="13"/>
      <c r="S1448" s="13"/>
      <c r="T1448" s="13"/>
      <c r="U1448" s="13"/>
      <c r="V1448" s="13"/>
      <c r="W1448" s="13"/>
      <c r="X1448" s="13"/>
      <c r="Y1448" s="13"/>
    </row>
    <row r="1449" spans="1:25" ht="12.75" customHeight="1" x14ac:dyDescent="0.2">
      <c r="A1449" s="13" t="s">
        <v>1552</v>
      </c>
      <c r="B1449" s="6" t="s">
        <v>173</v>
      </c>
      <c r="C1449" s="7">
        <v>143409188</v>
      </c>
      <c r="D1449" s="12">
        <v>5540246181061</v>
      </c>
      <c r="E1449" s="12" t="str">
        <f>VLOOKUP(D1449,'Catégorie des articles'!$A$2:$E$163,4,FALSE)</f>
        <v>VOLAILLE</v>
      </c>
      <c r="F1449" s="22">
        <v>44862</v>
      </c>
      <c r="G1449" s="8">
        <v>3446</v>
      </c>
      <c r="H1449" s="13"/>
      <c r="I1449" s="13"/>
      <c r="J1449" s="13"/>
      <c r="K1449" s="13"/>
      <c r="L1449" s="13"/>
      <c r="M1449" s="13"/>
      <c r="N1449" s="13"/>
      <c r="O1449" s="13"/>
      <c r="P1449" s="13"/>
      <c r="Q1449" s="13"/>
      <c r="R1449" s="13"/>
      <c r="S1449" s="13"/>
      <c r="T1449" s="13"/>
      <c r="U1449" s="13"/>
      <c r="V1449" s="13"/>
      <c r="W1449" s="13"/>
      <c r="X1449" s="13"/>
      <c r="Y1449" s="13"/>
    </row>
    <row r="1450" spans="1:25" ht="12.75" customHeight="1" x14ac:dyDescent="0.2">
      <c r="A1450" s="13" t="s">
        <v>1553</v>
      </c>
      <c r="B1450" s="6" t="s">
        <v>173</v>
      </c>
      <c r="C1450" s="9">
        <v>143409188</v>
      </c>
      <c r="D1450" s="14">
        <v>5540246185278</v>
      </c>
      <c r="E1450" s="12" t="str">
        <f>VLOOKUP(D1450,'Catégorie des articles'!$A$2:$E$163,4,FALSE)</f>
        <v>VOLAILLE</v>
      </c>
      <c r="F1450" s="23">
        <v>44862</v>
      </c>
      <c r="G1450" s="10">
        <v>1120</v>
      </c>
      <c r="H1450" s="13"/>
      <c r="I1450" s="13"/>
      <c r="J1450" s="13"/>
      <c r="K1450" s="13"/>
      <c r="L1450" s="13"/>
      <c r="M1450" s="13"/>
      <c r="N1450" s="13"/>
      <c r="O1450" s="13"/>
      <c r="P1450" s="13"/>
      <c r="Q1450" s="13"/>
      <c r="R1450" s="13"/>
      <c r="S1450" s="13"/>
      <c r="T1450" s="13"/>
      <c r="U1450" s="13"/>
      <c r="V1450" s="13"/>
      <c r="W1450" s="13"/>
      <c r="X1450" s="13"/>
      <c r="Y1450" s="13"/>
    </row>
    <row r="1451" spans="1:25" ht="12.75" customHeight="1" x14ac:dyDescent="0.2">
      <c r="A1451" s="13" t="s">
        <v>2379</v>
      </c>
      <c r="B1451" s="6" t="s">
        <v>174</v>
      </c>
      <c r="C1451" s="7">
        <v>143409204</v>
      </c>
      <c r="D1451" s="12">
        <v>5540246187995</v>
      </c>
      <c r="E1451" s="12" t="str">
        <f>VLOOKUP(D1451,'Catégorie des articles'!$A$2:$E$163,4,FALSE)</f>
        <v>EMBALLAGES</v>
      </c>
      <c r="F1451" s="22">
        <v>44871</v>
      </c>
      <c r="G1451" s="8">
        <v>2135</v>
      </c>
      <c r="H1451" s="13"/>
      <c r="I1451" s="13"/>
      <c r="J1451" s="13"/>
      <c r="K1451" s="13"/>
      <c r="L1451" s="13"/>
      <c r="M1451" s="13"/>
      <c r="N1451" s="13"/>
      <c r="O1451" s="13"/>
      <c r="P1451" s="13"/>
      <c r="Q1451" s="13"/>
      <c r="R1451" s="13"/>
      <c r="S1451" s="13"/>
      <c r="T1451" s="13"/>
      <c r="U1451" s="13"/>
      <c r="V1451" s="13"/>
      <c r="W1451" s="13"/>
      <c r="X1451" s="13"/>
      <c r="Y1451" s="13"/>
    </row>
    <row r="1452" spans="1:25" ht="12.75" customHeight="1" x14ac:dyDescent="0.2">
      <c r="A1452" s="13" t="s">
        <v>2380</v>
      </c>
      <c r="B1452" s="6" t="s">
        <v>174</v>
      </c>
      <c r="C1452" s="9">
        <v>143409204</v>
      </c>
      <c r="D1452" s="14">
        <v>5540246187998</v>
      </c>
      <c r="E1452" s="12" t="str">
        <f>VLOOKUP(D1452,'Catégorie des articles'!$A$2:$E$163,4,FALSE)</f>
        <v>EMBALLAGES</v>
      </c>
      <c r="F1452" s="23">
        <v>44871</v>
      </c>
      <c r="G1452" s="10">
        <v>1230</v>
      </c>
      <c r="H1452" s="13"/>
      <c r="I1452" s="13"/>
      <c r="J1452" s="13"/>
      <c r="K1452" s="13"/>
      <c r="L1452" s="13"/>
      <c r="M1452" s="13"/>
      <c r="N1452" s="13"/>
      <c r="O1452" s="13"/>
      <c r="P1452" s="13"/>
      <c r="Q1452" s="13"/>
      <c r="R1452" s="13"/>
      <c r="S1452" s="13"/>
      <c r="T1452" s="13"/>
      <c r="U1452" s="13"/>
      <c r="V1452" s="13"/>
      <c r="W1452" s="13"/>
      <c r="X1452" s="13"/>
      <c r="Y1452" s="13"/>
    </row>
    <row r="1453" spans="1:25" ht="12.75" customHeight="1" x14ac:dyDescent="0.2">
      <c r="A1453" s="13" t="s">
        <v>2381</v>
      </c>
      <c r="B1453" s="6" t="s">
        <v>176</v>
      </c>
      <c r="C1453" s="7">
        <v>143409205</v>
      </c>
      <c r="D1453" s="12">
        <v>5540246196092</v>
      </c>
      <c r="E1453" s="12" t="str">
        <f>VLOOKUP(D1453,'Catégorie des articles'!$A$2:$E$163,4,FALSE)</f>
        <v>VOLAILLE</v>
      </c>
      <c r="F1453" s="22">
        <v>44931</v>
      </c>
      <c r="G1453" s="8">
        <v>3620</v>
      </c>
      <c r="H1453" s="13"/>
      <c r="I1453" s="13"/>
      <c r="J1453" s="13"/>
      <c r="K1453" s="13"/>
      <c r="L1453" s="13"/>
      <c r="M1453" s="13"/>
      <c r="N1453" s="13"/>
      <c r="O1453" s="13"/>
      <c r="P1453" s="13"/>
      <c r="Q1453" s="13"/>
      <c r="R1453" s="13"/>
      <c r="S1453" s="13"/>
      <c r="T1453" s="13"/>
      <c r="U1453" s="13"/>
      <c r="V1453" s="13"/>
      <c r="W1453" s="13"/>
      <c r="X1453" s="13"/>
      <c r="Y1453" s="13"/>
    </row>
    <row r="1454" spans="1:25" ht="12.75" customHeight="1" x14ac:dyDescent="0.2">
      <c r="A1454" s="13" t="s">
        <v>1554</v>
      </c>
      <c r="B1454" s="6" t="s">
        <v>173</v>
      </c>
      <c r="C1454" s="7">
        <v>143409209</v>
      </c>
      <c r="D1454" s="12">
        <v>5540246172978</v>
      </c>
      <c r="E1454" s="12" t="str">
        <f>VLOOKUP(D1454,'Catégorie des articles'!$A$2:$E$163,4,FALSE)</f>
        <v>CREMERIE</v>
      </c>
      <c r="F1454" s="22">
        <v>44861</v>
      </c>
      <c r="G1454" s="8">
        <v>2506</v>
      </c>
      <c r="H1454" s="13"/>
      <c r="I1454" s="13"/>
      <c r="J1454" s="13"/>
      <c r="K1454" s="13"/>
      <c r="L1454" s="13"/>
      <c r="M1454" s="13"/>
      <c r="N1454" s="13"/>
      <c r="O1454" s="13"/>
      <c r="P1454" s="13"/>
      <c r="Q1454" s="13"/>
      <c r="R1454" s="13"/>
      <c r="S1454" s="13"/>
      <c r="T1454" s="13"/>
      <c r="U1454" s="13"/>
      <c r="V1454" s="13"/>
      <c r="W1454" s="13"/>
      <c r="X1454" s="13"/>
      <c r="Y1454" s="13"/>
    </row>
    <row r="1455" spans="1:25" ht="12.75" customHeight="1" x14ac:dyDescent="0.2">
      <c r="A1455" s="13" t="s">
        <v>1555</v>
      </c>
      <c r="B1455" s="6" t="s">
        <v>173</v>
      </c>
      <c r="C1455" s="7">
        <v>143409209</v>
      </c>
      <c r="D1455" s="12">
        <v>5540246174174</v>
      </c>
      <c r="E1455" s="12" t="str">
        <f>VLOOKUP(D1455,'Catégorie des articles'!$A$2:$E$163,4,FALSE)</f>
        <v>CREMERIE</v>
      </c>
      <c r="F1455" s="22">
        <v>44861</v>
      </c>
      <c r="G1455" s="8">
        <v>232</v>
      </c>
      <c r="H1455" s="13"/>
      <c r="I1455" s="13"/>
      <c r="J1455" s="13"/>
      <c r="K1455" s="13"/>
      <c r="L1455" s="13"/>
      <c r="M1455" s="13"/>
      <c r="N1455" s="13"/>
      <c r="O1455" s="13"/>
      <c r="P1455" s="13"/>
      <c r="Q1455" s="13"/>
      <c r="R1455" s="13"/>
      <c r="S1455" s="13"/>
      <c r="T1455" s="13"/>
      <c r="U1455" s="13"/>
      <c r="V1455" s="13"/>
      <c r="W1455" s="13"/>
      <c r="X1455" s="13"/>
      <c r="Y1455" s="13"/>
    </row>
    <row r="1456" spans="1:25" ht="12.75" customHeight="1" x14ac:dyDescent="0.2">
      <c r="A1456" s="13" t="s">
        <v>1556</v>
      </c>
      <c r="B1456" s="6" t="s">
        <v>173</v>
      </c>
      <c r="C1456" s="7">
        <v>143409209</v>
      </c>
      <c r="D1456" s="12">
        <v>5540246176699</v>
      </c>
      <c r="E1456" s="12" t="str">
        <f>VLOOKUP(D1456,'Catégorie des articles'!$A$2:$E$163,4,FALSE)</f>
        <v>CREMERIE</v>
      </c>
      <c r="F1456" s="22">
        <v>44861</v>
      </c>
      <c r="G1456" s="8">
        <v>4176</v>
      </c>
      <c r="H1456" s="13"/>
      <c r="I1456" s="13"/>
      <c r="J1456" s="13"/>
      <c r="K1456" s="13"/>
      <c r="L1456" s="13"/>
      <c r="M1456" s="13"/>
      <c r="N1456" s="13"/>
      <c r="O1456" s="13"/>
      <c r="P1456" s="13"/>
      <c r="Q1456" s="13"/>
      <c r="R1456" s="13"/>
      <c r="S1456" s="13"/>
      <c r="T1456" s="13"/>
      <c r="U1456" s="13"/>
      <c r="V1456" s="13"/>
      <c r="W1456" s="13"/>
      <c r="X1456" s="13"/>
      <c r="Y1456" s="13"/>
    </row>
    <row r="1457" spans="1:25" ht="12.75" customHeight="1" x14ac:dyDescent="0.2">
      <c r="A1457" s="13" t="s">
        <v>1557</v>
      </c>
      <c r="B1457" s="6" t="s">
        <v>173</v>
      </c>
      <c r="C1457" s="7">
        <v>143409211</v>
      </c>
      <c r="D1457" s="12">
        <v>5540246176295</v>
      </c>
      <c r="E1457" s="12" t="str">
        <f>VLOOKUP(D1457,'Catégorie des articles'!$A$2:$E$163,4,FALSE)</f>
        <v>CREMERIE</v>
      </c>
      <c r="F1457" s="22">
        <v>44861</v>
      </c>
      <c r="G1457" s="8">
        <v>2599</v>
      </c>
      <c r="H1457" s="13"/>
      <c r="I1457" s="13"/>
      <c r="J1457" s="13"/>
      <c r="K1457" s="13"/>
      <c r="L1457" s="13"/>
      <c r="M1457" s="13"/>
      <c r="N1457" s="13"/>
      <c r="O1457" s="13"/>
      <c r="P1457" s="13"/>
      <c r="Q1457" s="13"/>
      <c r="R1457" s="13"/>
      <c r="S1457" s="13"/>
      <c r="T1457" s="13"/>
      <c r="U1457" s="13"/>
      <c r="V1457" s="13"/>
      <c r="W1457" s="13"/>
      <c r="X1457" s="13"/>
      <c r="Y1457" s="13"/>
    </row>
    <row r="1458" spans="1:25" ht="12.75" customHeight="1" x14ac:dyDescent="0.2">
      <c r="A1458" s="13" t="s">
        <v>1558</v>
      </c>
      <c r="B1458" s="6" t="s">
        <v>173</v>
      </c>
      <c r="C1458" s="7">
        <v>143409211</v>
      </c>
      <c r="D1458" s="12">
        <v>5540246187987</v>
      </c>
      <c r="E1458" s="12" t="str">
        <f>VLOOKUP(D1458,'Catégorie des articles'!$A$2:$E$163,4,FALSE)</f>
        <v>CREMERIE</v>
      </c>
      <c r="F1458" s="22">
        <v>44861</v>
      </c>
      <c r="G1458" s="8">
        <v>4455</v>
      </c>
      <c r="H1458" s="13"/>
      <c r="I1458" s="13"/>
      <c r="J1458" s="13"/>
      <c r="K1458" s="13"/>
      <c r="L1458" s="13"/>
      <c r="M1458" s="13"/>
      <c r="N1458" s="13"/>
      <c r="O1458" s="13"/>
      <c r="P1458" s="13"/>
      <c r="Q1458" s="13"/>
      <c r="R1458" s="13"/>
      <c r="S1458" s="13"/>
      <c r="T1458" s="13"/>
      <c r="U1458" s="13"/>
      <c r="V1458" s="13"/>
      <c r="W1458" s="13"/>
      <c r="X1458" s="13"/>
      <c r="Y1458" s="13"/>
    </row>
    <row r="1459" spans="1:25" ht="12.75" customHeight="1" x14ac:dyDescent="0.2">
      <c r="A1459" s="13" t="s">
        <v>1559</v>
      </c>
      <c r="B1459" s="6" t="s">
        <v>173</v>
      </c>
      <c r="C1459" s="7">
        <v>143409216</v>
      </c>
      <c r="D1459" s="12">
        <v>5540246175049</v>
      </c>
      <c r="E1459" s="12" t="str">
        <f>VLOOKUP(D1459,'Catégorie des articles'!$A$2:$E$163,4,FALSE)</f>
        <v>CREMERIE</v>
      </c>
      <c r="F1459" s="22">
        <v>44865</v>
      </c>
      <c r="G1459" s="8">
        <v>557</v>
      </c>
      <c r="H1459" s="13"/>
      <c r="I1459" s="13"/>
      <c r="J1459" s="13"/>
      <c r="K1459" s="13"/>
      <c r="L1459" s="13"/>
      <c r="M1459" s="13"/>
      <c r="N1459" s="13"/>
      <c r="O1459" s="13"/>
      <c r="P1459" s="13"/>
      <c r="Q1459" s="13"/>
      <c r="R1459" s="13"/>
      <c r="S1459" s="13"/>
      <c r="T1459" s="13"/>
      <c r="U1459" s="13"/>
      <c r="V1459" s="13"/>
      <c r="W1459" s="13"/>
      <c r="X1459" s="13"/>
      <c r="Y1459" s="13"/>
    </row>
    <row r="1460" spans="1:25" ht="12.75" customHeight="1" x14ac:dyDescent="0.2">
      <c r="A1460" s="13" t="s">
        <v>1560</v>
      </c>
      <c r="B1460" s="6" t="s">
        <v>173</v>
      </c>
      <c r="C1460" s="9">
        <v>143409216</v>
      </c>
      <c r="D1460" s="14">
        <v>5540246190743</v>
      </c>
      <c r="E1460" s="12" t="str">
        <f>VLOOKUP(D1460,'Catégorie des articles'!$A$2:$E$163,4,FALSE)</f>
        <v>CREMERIE</v>
      </c>
      <c r="F1460" s="23">
        <v>44865</v>
      </c>
      <c r="G1460" s="10">
        <v>418</v>
      </c>
      <c r="H1460" s="13"/>
      <c r="I1460" s="13"/>
      <c r="J1460" s="13"/>
      <c r="K1460" s="13"/>
      <c r="L1460" s="13"/>
      <c r="M1460" s="13"/>
      <c r="N1460" s="13"/>
      <c r="O1460" s="13"/>
      <c r="P1460" s="13"/>
      <c r="Q1460" s="13"/>
      <c r="R1460" s="13"/>
      <c r="S1460" s="13"/>
      <c r="T1460" s="13"/>
      <c r="U1460" s="13"/>
      <c r="V1460" s="13"/>
      <c r="W1460" s="13"/>
      <c r="X1460" s="13"/>
      <c r="Y1460" s="13"/>
    </row>
    <row r="1461" spans="1:25" ht="12.75" customHeight="1" x14ac:dyDescent="0.2">
      <c r="A1461" s="13" t="s">
        <v>1561</v>
      </c>
      <c r="B1461" s="6" t="s">
        <v>173</v>
      </c>
      <c r="C1461" s="9">
        <v>143409224</v>
      </c>
      <c r="D1461" s="14">
        <v>5540246196092</v>
      </c>
      <c r="E1461" s="12" t="str">
        <f>VLOOKUP(D1461,'Catégorie des articles'!$A$2:$E$163,4,FALSE)</f>
        <v>VOLAILLE</v>
      </c>
      <c r="F1461" s="23">
        <v>44864</v>
      </c>
      <c r="G1461" s="10">
        <v>4826</v>
      </c>
      <c r="H1461" s="13"/>
      <c r="I1461" s="13"/>
      <c r="J1461" s="13"/>
      <c r="K1461" s="13"/>
      <c r="L1461" s="13"/>
      <c r="M1461" s="13"/>
      <c r="N1461" s="13"/>
      <c r="O1461" s="13"/>
      <c r="P1461" s="13"/>
      <c r="Q1461" s="13"/>
      <c r="R1461" s="13"/>
      <c r="S1461" s="13"/>
      <c r="T1461" s="13"/>
      <c r="U1461" s="13"/>
      <c r="V1461" s="13"/>
      <c r="W1461" s="13"/>
      <c r="X1461" s="13"/>
      <c r="Y1461" s="13"/>
    </row>
    <row r="1462" spans="1:25" ht="12.75" customHeight="1" x14ac:dyDescent="0.2">
      <c r="A1462" s="13" t="s">
        <v>2382</v>
      </c>
      <c r="B1462" s="6" t="s">
        <v>174</v>
      </c>
      <c r="C1462" s="9">
        <v>143409235</v>
      </c>
      <c r="D1462" s="14">
        <v>5540246183547</v>
      </c>
      <c r="E1462" s="12" t="str">
        <f>VLOOKUP(D1462,'Catégorie des articles'!$A$2:$E$163,4,FALSE)</f>
        <v>VOLAILLE</v>
      </c>
      <c r="F1462" s="23">
        <v>44870</v>
      </c>
      <c r="G1462" s="10">
        <v>11136</v>
      </c>
      <c r="H1462" s="13"/>
      <c r="I1462" s="13"/>
      <c r="J1462" s="13"/>
      <c r="K1462" s="13"/>
      <c r="L1462" s="13"/>
      <c r="M1462" s="13"/>
      <c r="N1462" s="13"/>
      <c r="O1462" s="13"/>
      <c r="P1462" s="13"/>
      <c r="Q1462" s="13"/>
      <c r="R1462" s="13"/>
      <c r="S1462" s="13"/>
      <c r="T1462" s="13"/>
      <c r="U1462" s="13"/>
      <c r="V1462" s="13"/>
      <c r="W1462" s="13"/>
      <c r="X1462" s="13"/>
      <c r="Y1462" s="13"/>
    </row>
    <row r="1463" spans="1:25" ht="12.75" customHeight="1" x14ac:dyDescent="0.2">
      <c r="A1463" s="13" t="s">
        <v>2383</v>
      </c>
      <c r="B1463" s="6" t="s">
        <v>174</v>
      </c>
      <c r="C1463" s="9">
        <v>143409237</v>
      </c>
      <c r="D1463" s="14">
        <v>5540246196065</v>
      </c>
      <c r="E1463" s="12" t="str">
        <f>VLOOKUP(D1463,'Catégorie des articles'!$A$2:$E$163,4,FALSE)</f>
        <v>BOULANGERIE</v>
      </c>
      <c r="F1463" s="23">
        <v>44878</v>
      </c>
      <c r="G1463" s="10">
        <v>891</v>
      </c>
      <c r="H1463" s="13"/>
      <c r="I1463" s="13"/>
      <c r="J1463" s="13"/>
      <c r="K1463" s="13"/>
      <c r="L1463" s="13"/>
      <c r="M1463" s="13"/>
      <c r="N1463" s="13"/>
      <c r="O1463" s="13"/>
      <c r="P1463" s="13"/>
      <c r="Q1463" s="13"/>
      <c r="R1463" s="13"/>
      <c r="S1463" s="13"/>
      <c r="T1463" s="13"/>
      <c r="U1463" s="13"/>
      <c r="V1463" s="13"/>
      <c r="W1463" s="13"/>
      <c r="X1463" s="13"/>
      <c r="Y1463" s="13"/>
    </row>
    <row r="1464" spans="1:25" ht="12.75" customHeight="1" x14ac:dyDescent="0.2">
      <c r="A1464" s="13" t="s">
        <v>1562</v>
      </c>
      <c r="B1464" s="6" t="s">
        <v>173</v>
      </c>
      <c r="C1464" s="9">
        <v>143409250</v>
      </c>
      <c r="D1464" s="14">
        <v>5540246176699</v>
      </c>
      <c r="E1464" s="12" t="str">
        <f>VLOOKUP(D1464,'Catégorie des articles'!$A$2:$E$163,4,FALSE)</f>
        <v>CREMERIE</v>
      </c>
      <c r="F1464" s="23">
        <v>44862</v>
      </c>
      <c r="G1464" s="10">
        <v>4176</v>
      </c>
      <c r="H1464" s="13"/>
      <c r="I1464" s="13"/>
      <c r="J1464" s="13"/>
      <c r="K1464" s="13"/>
      <c r="L1464" s="13"/>
      <c r="M1464" s="13"/>
      <c r="N1464" s="13"/>
      <c r="O1464" s="13"/>
      <c r="P1464" s="13"/>
      <c r="Q1464" s="13"/>
      <c r="R1464" s="13"/>
      <c r="S1464" s="13"/>
      <c r="T1464" s="13"/>
      <c r="U1464" s="13"/>
      <c r="V1464" s="13"/>
      <c r="W1464" s="13"/>
      <c r="X1464" s="13"/>
      <c r="Y1464" s="13"/>
    </row>
    <row r="1465" spans="1:25" ht="12.75" customHeight="1" x14ac:dyDescent="0.2">
      <c r="A1465" s="13" t="s">
        <v>1563</v>
      </c>
      <c r="B1465" s="6" t="s">
        <v>173</v>
      </c>
      <c r="C1465" s="9">
        <v>143409251</v>
      </c>
      <c r="D1465" s="14">
        <v>5540246171933</v>
      </c>
      <c r="E1465" s="12" t="str">
        <f>VLOOKUP(D1465,'Catégorie des articles'!$A$2:$E$163,4,FALSE)</f>
        <v>CREMERIE</v>
      </c>
      <c r="F1465" s="23">
        <v>44862</v>
      </c>
      <c r="G1465" s="10">
        <v>2228</v>
      </c>
      <c r="H1465" s="13"/>
      <c r="I1465" s="13"/>
      <c r="J1465" s="13"/>
      <c r="K1465" s="13"/>
      <c r="L1465" s="13"/>
      <c r="M1465" s="13"/>
      <c r="N1465" s="13"/>
      <c r="O1465" s="13"/>
      <c r="P1465" s="13"/>
      <c r="Q1465" s="13"/>
      <c r="R1465" s="13"/>
      <c r="S1465" s="13"/>
      <c r="T1465" s="13"/>
      <c r="U1465" s="13"/>
      <c r="V1465" s="13"/>
      <c r="W1465" s="13"/>
      <c r="X1465" s="13"/>
      <c r="Y1465" s="13"/>
    </row>
    <row r="1466" spans="1:25" ht="12.75" customHeight="1" x14ac:dyDescent="0.2">
      <c r="A1466" s="13" t="s">
        <v>1564</v>
      </c>
      <c r="B1466" s="6" t="s">
        <v>173</v>
      </c>
      <c r="C1466" s="9">
        <v>143409251</v>
      </c>
      <c r="D1466" s="14">
        <v>5540246176294</v>
      </c>
      <c r="E1466" s="12" t="str">
        <f>VLOOKUP(D1466,'Catégorie des articles'!$A$2:$E$163,4,FALSE)</f>
        <v>CREMERIE</v>
      </c>
      <c r="F1466" s="23">
        <v>44862</v>
      </c>
      <c r="G1466" s="10">
        <v>1485</v>
      </c>
      <c r="H1466" s="13"/>
      <c r="I1466" s="13"/>
      <c r="J1466" s="13"/>
      <c r="K1466" s="13"/>
      <c r="L1466" s="13"/>
      <c r="M1466" s="13"/>
      <c r="N1466" s="13"/>
      <c r="O1466" s="13"/>
      <c r="P1466" s="13"/>
      <c r="Q1466" s="13"/>
      <c r="R1466" s="13"/>
      <c r="S1466" s="13"/>
      <c r="T1466" s="13"/>
      <c r="U1466" s="13"/>
      <c r="V1466" s="13"/>
      <c r="W1466" s="13"/>
      <c r="X1466" s="13"/>
      <c r="Y1466" s="13"/>
    </row>
    <row r="1467" spans="1:25" ht="12.75" customHeight="1" x14ac:dyDescent="0.2">
      <c r="A1467" s="13" t="s">
        <v>1565</v>
      </c>
      <c r="B1467" s="6" t="s">
        <v>173</v>
      </c>
      <c r="C1467" s="7">
        <v>143409251</v>
      </c>
      <c r="D1467" s="12">
        <v>5540246187987</v>
      </c>
      <c r="E1467" s="12" t="str">
        <f>VLOOKUP(D1467,'Catégorie des articles'!$A$2:$E$163,4,FALSE)</f>
        <v>CREMERIE</v>
      </c>
      <c r="F1467" s="22">
        <v>44862</v>
      </c>
      <c r="G1467" s="8">
        <v>2228</v>
      </c>
      <c r="H1467" s="13"/>
      <c r="I1467" s="13"/>
      <c r="J1467" s="13"/>
      <c r="K1467" s="13"/>
      <c r="L1467" s="13"/>
      <c r="M1467" s="13"/>
      <c r="N1467" s="13"/>
      <c r="O1467" s="13"/>
      <c r="P1467" s="13"/>
      <c r="Q1467" s="13"/>
      <c r="R1467" s="13"/>
      <c r="S1467" s="13"/>
      <c r="T1467" s="13"/>
      <c r="U1467" s="13"/>
      <c r="V1467" s="13"/>
      <c r="W1467" s="13"/>
      <c r="X1467" s="13"/>
      <c r="Y1467" s="13"/>
    </row>
    <row r="1468" spans="1:25" ht="12.75" customHeight="1" x14ac:dyDescent="0.2">
      <c r="A1468" s="13" t="s">
        <v>1566</v>
      </c>
      <c r="B1468" s="6" t="s">
        <v>173</v>
      </c>
      <c r="C1468" s="9">
        <v>143409269</v>
      </c>
      <c r="D1468" s="14">
        <v>5540246196092</v>
      </c>
      <c r="E1468" s="12" t="str">
        <f>VLOOKUP(D1468,'Catégorie des articles'!$A$2:$E$163,4,FALSE)</f>
        <v>VOLAILLE</v>
      </c>
      <c r="F1468" s="23">
        <v>44858</v>
      </c>
      <c r="G1468" s="10">
        <v>3620</v>
      </c>
      <c r="H1468" s="13"/>
      <c r="I1468" s="13"/>
      <c r="J1468" s="13"/>
      <c r="K1468" s="13"/>
      <c r="L1468" s="13"/>
      <c r="M1468" s="13"/>
      <c r="N1468" s="13"/>
      <c r="O1468" s="13"/>
      <c r="P1468" s="13"/>
      <c r="Q1468" s="13"/>
      <c r="R1468" s="13"/>
      <c r="S1468" s="13"/>
      <c r="T1468" s="13"/>
      <c r="U1468" s="13"/>
      <c r="V1468" s="13"/>
      <c r="W1468" s="13"/>
      <c r="X1468" s="13"/>
      <c r="Y1468" s="13"/>
    </row>
    <row r="1469" spans="1:25" ht="12.75" customHeight="1" x14ac:dyDescent="0.2">
      <c r="A1469" s="13" t="s">
        <v>1567</v>
      </c>
      <c r="B1469" s="6" t="s">
        <v>173</v>
      </c>
      <c r="C1469" s="9">
        <v>143419283</v>
      </c>
      <c r="D1469" s="14">
        <v>5540246188175</v>
      </c>
      <c r="E1469" s="12" t="str">
        <f>VLOOKUP(D1469,'Catégorie des articles'!$A$2:$E$163,4,FALSE)</f>
        <v>CREMERIE</v>
      </c>
      <c r="F1469" s="23">
        <v>44863</v>
      </c>
      <c r="G1469" s="10">
        <v>232</v>
      </c>
      <c r="H1469" s="13"/>
      <c r="I1469" s="13"/>
      <c r="J1469" s="13"/>
      <c r="K1469" s="13"/>
      <c r="L1469" s="13"/>
      <c r="M1469" s="13"/>
      <c r="N1469" s="13"/>
      <c r="O1469" s="13"/>
      <c r="P1469" s="13"/>
      <c r="Q1469" s="13"/>
      <c r="R1469" s="13"/>
      <c r="S1469" s="13"/>
      <c r="T1469" s="13"/>
      <c r="U1469" s="13"/>
      <c r="V1469" s="13"/>
      <c r="W1469" s="13"/>
      <c r="X1469" s="13"/>
      <c r="Y1469" s="13"/>
    </row>
    <row r="1470" spans="1:25" ht="12.75" customHeight="1" x14ac:dyDescent="0.2">
      <c r="A1470" s="13" t="s">
        <v>1568</v>
      </c>
      <c r="B1470" s="6" t="s">
        <v>173</v>
      </c>
      <c r="C1470" s="9">
        <v>143419284</v>
      </c>
      <c r="D1470" s="14">
        <v>5540246171933</v>
      </c>
      <c r="E1470" s="12" t="str">
        <f>VLOOKUP(D1470,'Catégorie des articles'!$A$2:$E$163,4,FALSE)</f>
        <v>CREMERIE</v>
      </c>
      <c r="F1470" s="23">
        <v>44863</v>
      </c>
      <c r="G1470" s="10">
        <v>1114</v>
      </c>
      <c r="H1470" s="13"/>
      <c r="I1470" s="13"/>
      <c r="J1470" s="13"/>
      <c r="K1470" s="13"/>
      <c r="L1470" s="13"/>
      <c r="M1470" s="13"/>
      <c r="N1470" s="13"/>
      <c r="O1470" s="13"/>
      <c r="P1470" s="13"/>
      <c r="Q1470" s="13"/>
      <c r="R1470" s="13"/>
      <c r="S1470" s="13"/>
      <c r="T1470" s="13"/>
      <c r="U1470" s="13"/>
      <c r="V1470" s="13"/>
      <c r="W1470" s="13"/>
      <c r="X1470" s="13"/>
      <c r="Y1470" s="13"/>
    </row>
    <row r="1471" spans="1:25" ht="12.75" customHeight="1" x14ac:dyDescent="0.2">
      <c r="A1471" s="13" t="s">
        <v>1569</v>
      </c>
      <c r="B1471" s="6" t="s">
        <v>173</v>
      </c>
      <c r="C1471" s="7">
        <v>143419284</v>
      </c>
      <c r="D1471" s="12">
        <v>5540246176295</v>
      </c>
      <c r="E1471" s="12" t="str">
        <f>VLOOKUP(D1471,'Catégorie des articles'!$A$2:$E$163,4,FALSE)</f>
        <v>CREMERIE</v>
      </c>
      <c r="F1471" s="22">
        <v>44863</v>
      </c>
      <c r="G1471" s="8">
        <v>7424</v>
      </c>
      <c r="H1471" s="13"/>
      <c r="I1471" s="13"/>
      <c r="J1471" s="13"/>
      <c r="K1471" s="13"/>
      <c r="L1471" s="13"/>
      <c r="M1471" s="13"/>
      <c r="N1471" s="13"/>
      <c r="O1471" s="13"/>
      <c r="P1471" s="13"/>
      <c r="Q1471" s="13"/>
      <c r="R1471" s="13"/>
      <c r="S1471" s="13"/>
      <c r="T1471" s="13"/>
      <c r="U1471" s="13"/>
      <c r="V1471" s="13"/>
      <c r="W1471" s="13"/>
      <c r="X1471" s="13"/>
      <c r="Y1471" s="13"/>
    </row>
    <row r="1472" spans="1:25" ht="12.75" customHeight="1" x14ac:dyDescent="0.2">
      <c r="A1472" s="13" t="s">
        <v>1570</v>
      </c>
      <c r="B1472" s="6" t="s">
        <v>173</v>
      </c>
      <c r="C1472" s="9">
        <v>143419284</v>
      </c>
      <c r="D1472" s="14">
        <v>5540246188200</v>
      </c>
      <c r="E1472" s="12" t="str">
        <f>VLOOKUP(D1472,'Catégorie des articles'!$A$2:$E$163,4,FALSE)</f>
        <v>CREMERIE</v>
      </c>
      <c r="F1472" s="23">
        <v>44863</v>
      </c>
      <c r="G1472" s="10">
        <v>1485</v>
      </c>
      <c r="H1472" s="13"/>
      <c r="I1472" s="13"/>
      <c r="J1472" s="13"/>
      <c r="K1472" s="13"/>
      <c r="L1472" s="13"/>
      <c r="M1472" s="13"/>
      <c r="N1472" s="13"/>
      <c r="O1472" s="13"/>
      <c r="P1472" s="13"/>
      <c r="Q1472" s="13"/>
      <c r="R1472" s="13"/>
      <c r="S1472" s="13"/>
      <c r="T1472" s="13"/>
      <c r="U1472" s="13"/>
      <c r="V1472" s="13"/>
      <c r="W1472" s="13"/>
      <c r="X1472" s="13"/>
      <c r="Y1472" s="13"/>
    </row>
    <row r="1473" spans="1:25" ht="12.75" customHeight="1" x14ac:dyDescent="0.2">
      <c r="A1473" s="13" t="s">
        <v>1571</v>
      </c>
      <c r="B1473" s="6" t="s">
        <v>173</v>
      </c>
      <c r="C1473" s="7">
        <v>143419285</v>
      </c>
      <c r="D1473" s="12">
        <v>5540246191594</v>
      </c>
      <c r="E1473" s="12" t="str">
        <f>VLOOKUP(D1473,'Catégorie des articles'!$A$2:$E$163,4,FALSE)</f>
        <v>CREMERIE</v>
      </c>
      <c r="F1473" s="22">
        <v>44864</v>
      </c>
      <c r="G1473" s="8">
        <v>1504</v>
      </c>
      <c r="H1473" s="13"/>
      <c r="I1473" s="13"/>
      <c r="J1473" s="13"/>
      <c r="K1473" s="13"/>
      <c r="L1473" s="13"/>
      <c r="M1473" s="13"/>
      <c r="N1473" s="13"/>
      <c r="O1473" s="13"/>
      <c r="P1473" s="13"/>
      <c r="Q1473" s="13"/>
      <c r="R1473" s="13"/>
      <c r="S1473" s="13"/>
      <c r="T1473" s="13"/>
      <c r="U1473" s="13"/>
      <c r="V1473" s="13"/>
      <c r="W1473" s="13"/>
      <c r="X1473" s="13"/>
      <c r="Y1473" s="13"/>
    </row>
    <row r="1474" spans="1:25" ht="12.75" customHeight="1" x14ac:dyDescent="0.2">
      <c r="A1474" s="13" t="s">
        <v>2384</v>
      </c>
      <c r="B1474" s="6" t="s">
        <v>174</v>
      </c>
      <c r="C1474" s="7">
        <v>143419300</v>
      </c>
      <c r="D1474" s="12">
        <v>5540246192907</v>
      </c>
      <c r="E1474" s="12" t="str">
        <f>VLOOKUP(D1474,'Catégorie des articles'!$A$2:$E$163,4,FALSE)</f>
        <v>VOLAILLE</v>
      </c>
      <c r="F1474" s="22">
        <v>44877</v>
      </c>
      <c r="G1474" s="8">
        <v>11136</v>
      </c>
      <c r="H1474" s="13"/>
      <c r="I1474" s="13"/>
      <c r="J1474" s="13"/>
      <c r="K1474" s="13"/>
      <c r="L1474" s="13"/>
      <c r="M1474" s="13"/>
      <c r="N1474" s="13"/>
      <c r="O1474" s="13"/>
      <c r="P1474" s="13"/>
      <c r="Q1474" s="13"/>
      <c r="R1474" s="13"/>
      <c r="S1474" s="13"/>
      <c r="T1474" s="13"/>
      <c r="U1474" s="13"/>
      <c r="V1474" s="13"/>
      <c r="W1474" s="13"/>
      <c r="X1474" s="13"/>
      <c r="Y1474" s="13"/>
    </row>
    <row r="1475" spans="1:25" ht="12.75" customHeight="1" x14ac:dyDescent="0.2">
      <c r="A1475" s="13" t="s">
        <v>2385</v>
      </c>
      <c r="B1475" s="6" t="s">
        <v>174</v>
      </c>
      <c r="C1475" s="9">
        <v>143419301</v>
      </c>
      <c r="D1475" s="14">
        <v>5540246193878</v>
      </c>
      <c r="E1475" s="12" t="str">
        <f>VLOOKUP(D1475,'Catégorie des articles'!$A$2:$E$163,4,FALSE)</f>
        <v>VOLAILLE</v>
      </c>
      <c r="F1475" s="23">
        <v>44875</v>
      </c>
      <c r="G1475" s="10">
        <v>16774</v>
      </c>
      <c r="H1475" s="13"/>
      <c r="I1475" s="13"/>
      <c r="J1475" s="13"/>
      <c r="K1475" s="13"/>
      <c r="L1475" s="13"/>
      <c r="M1475" s="13"/>
      <c r="N1475" s="13"/>
      <c r="O1475" s="13"/>
      <c r="P1475" s="13"/>
      <c r="Q1475" s="13"/>
      <c r="R1475" s="13"/>
      <c r="S1475" s="13"/>
      <c r="T1475" s="13"/>
      <c r="U1475" s="13"/>
      <c r="V1475" s="13"/>
      <c r="W1475" s="13"/>
      <c r="X1475" s="13"/>
      <c r="Y1475" s="13"/>
    </row>
    <row r="1476" spans="1:25" ht="12.75" customHeight="1" x14ac:dyDescent="0.2">
      <c r="A1476" s="13" t="s">
        <v>1572</v>
      </c>
      <c r="B1476" s="6" t="s">
        <v>173</v>
      </c>
      <c r="C1476" s="7">
        <v>143419307</v>
      </c>
      <c r="D1476" s="12">
        <v>5540246171933</v>
      </c>
      <c r="E1476" s="12" t="str">
        <f>VLOOKUP(D1476,'Catégorie des articles'!$A$2:$E$163,4,FALSE)</f>
        <v>CREMERIE</v>
      </c>
      <c r="F1476" s="22">
        <v>44864</v>
      </c>
      <c r="G1476" s="8">
        <v>1671</v>
      </c>
      <c r="H1476" s="13"/>
      <c r="I1476" s="13"/>
      <c r="J1476" s="13"/>
      <c r="K1476" s="13"/>
      <c r="L1476" s="13"/>
      <c r="M1476" s="13"/>
      <c r="N1476" s="13"/>
      <c r="O1476" s="13"/>
      <c r="P1476" s="13"/>
      <c r="Q1476" s="13"/>
      <c r="R1476" s="13"/>
      <c r="S1476" s="13"/>
      <c r="T1476" s="13"/>
      <c r="U1476" s="13"/>
      <c r="V1476" s="13"/>
      <c r="W1476" s="13"/>
      <c r="X1476" s="13"/>
      <c r="Y1476" s="13"/>
    </row>
    <row r="1477" spans="1:25" ht="12.75" customHeight="1" x14ac:dyDescent="0.2">
      <c r="A1477" s="13" t="s">
        <v>1573</v>
      </c>
      <c r="B1477" s="6" t="s">
        <v>173</v>
      </c>
      <c r="C1477" s="9">
        <v>143419307</v>
      </c>
      <c r="D1477" s="14">
        <v>5540246176295</v>
      </c>
      <c r="E1477" s="12" t="str">
        <f>VLOOKUP(D1477,'Catégorie des articles'!$A$2:$E$163,4,FALSE)</f>
        <v>CREMERIE</v>
      </c>
      <c r="F1477" s="23">
        <v>44864</v>
      </c>
      <c r="G1477" s="10">
        <v>5940</v>
      </c>
      <c r="H1477" s="13"/>
      <c r="I1477" s="13"/>
      <c r="J1477" s="13"/>
      <c r="K1477" s="13"/>
      <c r="L1477" s="13"/>
      <c r="M1477" s="13"/>
      <c r="N1477" s="13"/>
      <c r="O1477" s="13"/>
      <c r="P1477" s="13"/>
      <c r="Q1477" s="13"/>
      <c r="R1477" s="13"/>
      <c r="S1477" s="13"/>
      <c r="T1477" s="13"/>
      <c r="U1477" s="13"/>
      <c r="V1477" s="13"/>
      <c r="W1477" s="13"/>
      <c r="X1477" s="13"/>
      <c r="Y1477" s="13"/>
    </row>
    <row r="1478" spans="1:25" ht="12.75" customHeight="1" x14ac:dyDescent="0.2">
      <c r="A1478" s="13" t="s">
        <v>1574</v>
      </c>
      <c r="B1478" s="6" t="s">
        <v>173</v>
      </c>
      <c r="C1478" s="7">
        <v>143419307</v>
      </c>
      <c r="D1478" s="12">
        <v>5540246187987</v>
      </c>
      <c r="E1478" s="12" t="str">
        <f>VLOOKUP(D1478,'Catégorie des articles'!$A$2:$E$163,4,FALSE)</f>
        <v>CREMERIE</v>
      </c>
      <c r="F1478" s="22">
        <v>44864</v>
      </c>
      <c r="G1478" s="8">
        <v>3341</v>
      </c>
      <c r="H1478" s="13"/>
      <c r="I1478" s="13"/>
      <c r="J1478" s="13"/>
      <c r="K1478" s="13"/>
      <c r="L1478" s="13"/>
      <c r="M1478" s="13"/>
      <c r="N1478" s="13"/>
      <c r="O1478" s="13"/>
      <c r="P1478" s="13"/>
      <c r="Q1478" s="13"/>
      <c r="R1478" s="13"/>
      <c r="S1478" s="13"/>
      <c r="T1478" s="13"/>
      <c r="U1478" s="13"/>
      <c r="V1478" s="13"/>
      <c r="W1478" s="13"/>
      <c r="X1478" s="13"/>
      <c r="Y1478" s="13"/>
    </row>
    <row r="1479" spans="1:25" ht="12.75" customHeight="1" x14ac:dyDescent="0.2">
      <c r="A1479" s="13" t="s">
        <v>1575</v>
      </c>
      <c r="B1479" s="6" t="s">
        <v>173</v>
      </c>
      <c r="C1479" s="9">
        <v>143419307</v>
      </c>
      <c r="D1479" s="14">
        <v>5540246188200</v>
      </c>
      <c r="E1479" s="12" t="str">
        <f>VLOOKUP(D1479,'Catégorie des articles'!$A$2:$E$163,4,FALSE)</f>
        <v>CREMERIE</v>
      </c>
      <c r="F1479" s="23">
        <v>44864</v>
      </c>
      <c r="G1479" s="10">
        <v>1485</v>
      </c>
      <c r="H1479" s="13"/>
      <c r="I1479" s="13"/>
      <c r="J1479" s="13"/>
      <c r="K1479" s="13"/>
      <c r="L1479" s="13"/>
      <c r="M1479" s="13"/>
      <c r="N1479" s="13"/>
      <c r="O1479" s="13"/>
      <c r="P1479" s="13"/>
      <c r="Q1479" s="13"/>
      <c r="R1479" s="13"/>
      <c r="S1479" s="13"/>
      <c r="T1479" s="13"/>
      <c r="U1479" s="13"/>
      <c r="V1479" s="13"/>
      <c r="W1479" s="13"/>
      <c r="X1479" s="13"/>
      <c r="Y1479" s="13"/>
    </row>
    <row r="1480" spans="1:25" ht="12.75" customHeight="1" x14ac:dyDescent="0.2">
      <c r="A1480" s="13" t="s">
        <v>1576</v>
      </c>
      <c r="B1480" s="6" t="s">
        <v>173</v>
      </c>
      <c r="C1480" s="7">
        <v>143419308</v>
      </c>
      <c r="D1480" s="12">
        <v>5540246172669</v>
      </c>
      <c r="E1480" s="12" t="str">
        <f>VLOOKUP(D1480,'Catégorie des articles'!$A$2:$E$163,4,FALSE)</f>
        <v>CREMERIE</v>
      </c>
      <c r="F1480" s="22">
        <v>44864</v>
      </c>
      <c r="G1480" s="8">
        <v>140</v>
      </c>
      <c r="H1480" s="13"/>
      <c r="I1480" s="13"/>
      <c r="J1480" s="13"/>
      <c r="K1480" s="13"/>
      <c r="L1480" s="13"/>
      <c r="M1480" s="13"/>
      <c r="N1480" s="13"/>
      <c r="O1480" s="13"/>
      <c r="P1480" s="13"/>
      <c r="Q1480" s="13"/>
      <c r="R1480" s="13"/>
      <c r="S1480" s="13"/>
      <c r="T1480" s="13"/>
      <c r="U1480" s="13"/>
      <c r="V1480" s="13"/>
      <c r="W1480" s="13"/>
      <c r="X1480" s="13"/>
      <c r="Y1480" s="13"/>
    </row>
    <row r="1481" spans="1:25" ht="12.75" customHeight="1" x14ac:dyDescent="0.2">
      <c r="A1481" s="13" t="s">
        <v>1577</v>
      </c>
      <c r="B1481" s="6" t="s">
        <v>173</v>
      </c>
      <c r="C1481" s="9">
        <v>143419308</v>
      </c>
      <c r="D1481" s="14">
        <v>5540246172978</v>
      </c>
      <c r="E1481" s="12" t="str">
        <f>VLOOKUP(D1481,'Catégorie des articles'!$A$2:$E$163,4,FALSE)</f>
        <v>CREMERIE</v>
      </c>
      <c r="F1481" s="23">
        <v>44864</v>
      </c>
      <c r="G1481" s="10">
        <v>1671</v>
      </c>
      <c r="H1481" s="13"/>
      <c r="I1481" s="13"/>
      <c r="J1481" s="13"/>
      <c r="K1481" s="13"/>
      <c r="L1481" s="13"/>
      <c r="M1481" s="13"/>
      <c r="N1481" s="13"/>
      <c r="O1481" s="13"/>
      <c r="P1481" s="13"/>
      <c r="Q1481" s="13"/>
      <c r="R1481" s="13"/>
      <c r="S1481" s="13"/>
      <c r="T1481" s="13"/>
      <c r="U1481" s="13"/>
      <c r="V1481" s="13"/>
      <c r="W1481" s="13"/>
      <c r="X1481" s="13"/>
      <c r="Y1481" s="13"/>
    </row>
    <row r="1482" spans="1:25" ht="12.75" customHeight="1" x14ac:dyDescent="0.2">
      <c r="A1482" s="13" t="s">
        <v>2386</v>
      </c>
      <c r="B1482" s="6" t="s">
        <v>174</v>
      </c>
      <c r="C1482" s="7">
        <v>143419310</v>
      </c>
      <c r="D1482" s="12">
        <v>5540246173472</v>
      </c>
      <c r="E1482" s="12" t="str">
        <f>VLOOKUP(D1482,'Catégorie des articles'!$A$2:$E$163,4,FALSE)</f>
        <v>CREMERIE</v>
      </c>
      <c r="F1482" s="22">
        <v>44869</v>
      </c>
      <c r="G1482" s="8">
        <v>279</v>
      </c>
      <c r="H1482" s="13"/>
      <c r="I1482" s="13"/>
      <c r="J1482" s="13"/>
      <c r="K1482" s="13"/>
      <c r="L1482" s="13"/>
      <c r="M1482" s="13"/>
      <c r="N1482" s="13"/>
      <c r="O1482" s="13"/>
      <c r="P1482" s="13"/>
      <c r="Q1482" s="13"/>
      <c r="R1482" s="13"/>
      <c r="S1482" s="13"/>
      <c r="T1482" s="13"/>
      <c r="U1482" s="13"/>
      <c r="V1482" s="13"/>
      <c r="W1482" s="13"/>
      <c r="X1482" s="13"/>
      <c r="Y1482" s="13"/>
    </row>
    <row r="1483" spans="1:25" ht="12.75" customHeight="1" x14ac:dyDescent="0.2">
      <c r="A1483" s="13" t="s">
        <v>2387</v>
      </c>
      <c r="B1483" s="6" t="s">
        <v>174</v>
      </c>
      <c r="C1483" s="9">
        <v>143419310</v>
      </c>
      <c r="D1483" s="14">
        <v>5540246175047</v>
      </c>
      <c r="E1483" s="12" t="str">
        <f>VLOOKUP(D1483,'Catégorie des articles'!$A$2:$E$163,4,FALSE)</f>
        <v>CREMERIE</v>
      </c>
      <c r="F1483" s="23">
        <v>44869</v>
      </c>
      <c r="G1483" s="10">
        <v>279</v>
      </c>
      <c r="H1483" s="13"/>
      <c r="I1483" s="13"/>
      <c r="J1483" s="13"/>
      <c r="K1483" s="13"/>
      <c r="L1483" s="13"/>
      <c r="M1483" s="13"/>
      <c r="N1483" s="13"/>
      <c r="O1483" s="13"/>
      <c r="P1483" s="13"/>
      <c r="Q1483" s="13"/>
      <c r="R1483" s="13"/>
      <c r="S1483" s="13"/>
      <c r="T1483" s="13"/>
      <c r="U1483" s="13"/>
      <c r="V1483" s="13"/>
      <c r="W1483" s="13"/>
      <c r="X1483" s="13"/>
      <c r="Y1483" s="13"/>
    </row>
    <row r="1484" spans="1:25" ht="12.75" customHeight="1" x14ac:dyDescent="0.2">
      <c r="A1484" s="13" t="s">
        <v>2388</v>
      </c>
      <c r="B1484" s="6" t="s">
        <v>174</v>
      </c>
      <c r="C1484" s="7">
        <v>143419310</v>
      </c>
      <c r="D1484" s="12">
        <v>5540246175049</v>
      </c>
      <c r="E1484" s="12" t="str">
        <f>VLOOKUP(D1484,'Catégorie des articles'!$A$2:$E$163,4,FALSE)</f>
        <v>CREMERIE</v>
      </c>
      <c r="F1484" s="22">
        <v>44869</v>
      </c>
      <c r="G1484" s="8">
        <v>836</v>
      </c>
      <c r="H1484" s="13"/>
      <c r="I1484" s="13"/>
      <c r="J1484" s="13"/>
      <c r="K1484" s="13"/>
      <c r="L1484" s="13"/>
      <c r="M1484" s="13"/>
      <c r="N1484" s="13"/>
      <c r="O1484" s="13"/>
      <c r="P1484" s="13"/>
      <c r="Q1484" s="13"/>
      <c r="R1484" s="13"/>
      <c r="S1484" s="13"/>
      <c r="T1484" s="13"/>
      <c r="U1484" s="13"/>
      <c r="V1484" s="13"/>
      <c r="W1484" s="13"/>
      <c r="X1484" s="13"/>
      <c r="Y1484" s="13"/>
    </row>
    <row r="1485" spans="1:25" ht="12.75" customHeight="1" x14ac:dyDescent="0.2">
      <c r="A1485" s="13" t="s">
        <v>2389</v>
      </c>
      <c r="B1485" s="6" t="s">
        <v>174</v>
      </c>
      <c r="C1485" s="9">
        <v>143419310</v>
      </c>
      <c r="D1485" s="14">
        <v>5540246175050</v>
      </c>
      <c r="E1485" s="12" t="str">
        <f>VLOOKUP(D1485,'Catégorie des articles'!$A$2:$E$163,4,FALSE)</f>
        <v>CREMERIE</v>
      </c>
      <c r="F1485" s="23">
        <v>44869</v>
      </c>
      <c r="G1485" s="10">
        <v>557</v>
      </c>
      <c r="H1485" s="13"/>
      <c r="I1485" s="13"/>
      <c r="J1485" s="13"/>
      <c r="K1485" s="13"/>
      <c r="L1485" s="13"/>
      <c r="M1485" s="13"/>
      <c r="N1485" s="13"/>
      <c r="O1485" s="13"/>
      <c r="P1485" s="13"/>
      <c r="Q1485" s="13"/>
      <c r="R1485" s="13"/>
      <c r="S1485" s="13"/>
      <c r="T1485" s="13"/>
      <c r="U1485" s="13"/>
      <c r="V1485" s="13"/>
      <c r="W1485" s="13"/>
      <c r="X1485" s="13"/>
      <c r="Y1485" s="13"/>
    </row>
    <row r="1486" spans="1:25" ht="12.75" customHeight="1" x14ac:dyDescent="0.2">
      <c r="A1486" s="13" t="s">
        <v>2390</v>
      </c>
      <c r="B1486" s="6" t="s">
        <v>173</v>
      </c>
      <c r="C1486" s="7">
        <v>143419332</v>
      </c>
      <c r="D1486" s="12">
        <v>5540246171933</v>
      </c>
      <c r="E1486" s="12" t="str">
        <f>VLOOKUP(D1486,'Catégorie des articles'!$A$2:$E$163,4,FALSE)</f>
        <v>CREMERIE</v>
      </c>
      <c r="F1486" s="22">
        <v>44865</v>
      </c>
      <c r="G1486" s="8">
        <v>1114</v>
      </c>
      <c r="H1486" s="13"/>
      <c r="I1486" s="13"/>
      <c r="J1486" s="13"/>
      <c r="K1486" s="13"/>
      <c r="L1486" s="13"/>
      <c r="M1486" s="13"/>
      <c r="N1486" s="13"/>
      <c r="O1486" s="13"/>
      <c r="P1486" s="13"/>
      <c r="Q1486" s="13"/>
      <c r="R1486" s="13"/>
      <c r="S1486" s="13"/>
      <c r="T1486" s="13"/>
      <c r="U1486" s="13"/>
      <c r="V1486" s="13"/>
      <c r="W1486" s="13"/>
      <c r="X1486" s="13"/>
      <c r="Y1486" s="13"/>
    </row>
    <row r="1487" spans="1:25" ht="12.75" customHeight="1" x14ac:dyDescent="0.2">
      <c r="A1487" s="13" t="s">
        <v>2391</v>
      </c>
      <c r="B1487" s="6" t="s">
        <v>173</v>
      </c>
      <c r="C1487" s="7">
        <v>143419332</v>
      </c>
      <c r="D1487" s="12">
        <v>5540246176295</v>
      </c>
      <c r="E1487" s="12" t="str">
        <f>VLOOKUP(D1487,'Catégorie des articles'!$A$2:$E$163,4,FALSE)</f>
        <v>CREMERIE</v>
      </c>
      <c r="F1487" s="22">
        <v>44865</v>
      </c>
      <c r="G1487" s="8">
        <v>4603</v>
      </c>
      <c r="H1487" s="13"/>
      <c r="I1487" s="13"/>
      <c r="J1487" s="13"/>
      <c r="K1487" s="13"/>
      <c r="L1487" s="13"/>
      <c r="M1487" s="13"/>
      <c r="N1487" s="13"/>
      <c r="O1487" s="13"/>
      <c r="P1487" s="13"/>
      <c r="Q1487" s="13"/>
      <c r="R1487" s="13"/>
      <c r="S1487" s="13"/>
      <c r="T1487" s="13"/>
      <c r="U1487" s="13"/>
      <c r="V1487" s="13"/>
      <c r="W1487" s="13"/>
      <c r="X1487" s="13"/>
      <c r="Y1487" s="13"/>
    </row>
    <row r="1488" spans="1:25" ht="12.75" customHeight="1" x14ac:dyDescent="0.2">
      <c r="A1488" s="13" t="s">
        <v>2392</v>
      </c>
      <c r="B1488" s="6" t="s">
        <v>173</v>
      </c>
      <c r="C1488" s="9">
        <v>143419332</v>
      </c>
      <c r="D1488" s="14">
        <v>5540246187987</v>
      </c>
      <c r="E1488" s="12" t="str">
        <f>VLOOKUP(D1488,'Catégorie des articles'!$A$2:$E$163,4,FALSE)</f>
        <v>CREMERIE</v>
      </c>
      <c r="F1488" s="23">
        <v>44865</v>
      </c>
      <c r="G1488" s="10">
        <v>4455</v>
      </c>
      <c r="H1488" s="13"/>
      <c r="I1488" s="13"/>
      <c r="J1488" s="13"/>
      <c r="K1488" s="13"/>
      <c r="L1488" s="13"/>
      <c r="M1488" s="13"/>
      <c r="N1488" s="13"/>
      <c r="O1488" s="13"/>
      <c r="P1488" s="13"/>
      <c r="Q1488" s="13"/>
      <c r="R1488" s="13"/>
      <c r="S1488" s="13"/>
      <c r="T1488" s="13"/>
      <c r="U1488" s="13"/>
      <c r="V1488" s="13"/>
      <c r="W1488" s="13"/>
      <c r="X1488" s="13"/>
      <c r="Y1488" s="13"/>
    </row>
    <row r="1489" spans="1:25" ht="12.75" customHeight="1" x14ac:dyDescent="0.2">
      <c r="A1489" s="13" t="s">
        <v>2393</v>
      </c>
      <c r="B1489" s="6" t="s">
        <v>173</v>
      </c>
      <c r="C1489" s="7">
        <v>143419332</v>
      </c>
      <c r="D1489" s="12">
        <v>5540246188200</v>
      </c>
      <c r="E1489" s="12" t="str">
        <f>VLOOKUP(D1489,'Catégorie des articles'!$A$2:$E$163,4,FALSE)</f>
        <v>CREMERIE</v>
      </c>
      <c r="F1489" s="22">
        <v>44865</v>
      </c>
      <c r="G1489" s="8">
        <v>1485</v>
      </c>
      <c r="H1489" s="13"/>
      <c r="I1489" s="13"/>
      <c r="J1489" s="13"/>
      <c r="K1489" s="13"/>
      <c r="L1489" s="13"/>
      <c r="M1489" s="13"/>
      <c r="N1489" s="13"/>
      <c r="O1489" s="13"/>
      <c r="P1489" s="13"/>
      <c r="Q1489" s="13"/>
      <c r="R1489" s="13"/>
      <c r="S1489" s="13"/>
      <c r="T1489" s="13"/>
      <c r="U1489" s="13"/>
      <c r="V1489" s="13"/>
      <c r="W1489" s="13"/>
      <c r="X1489" s="13"/>
      <c r="Y1489" s="13"/>
    </row>
    <row r="1490" spans="1:25" ht="12.75" customHeight="1" x14ac:dyDescent="0.2">
      <c r="A1490" s="13" t="s">
        <v>2394</v>
      </c>
      <c r="B1490" s="6" t="s">
        <v>173</v>
      </c>
      <c r="C1490" s="9">
        <v>143419333</v>
      </c>
      <c r="D1490" s="14">
        <v>5540246172978</v>
      </c>
      <c r="E1490" s="12" t="str">
        <f>VLOOKUP(D1490,'Catégorie des articles'!$A$2:$E$163,4,FALSE)</f>
        <v>CREMERIE</v>
      </c>
      <c r="F1490" s="23">
        <v>44865</v>
      </c>
      <c r="G1490" s="10">
        <v>418</v>
      </c>
      <c r="H1490" s="13"/>
      <c r="I1490" s="13"/>
      <c r="J1490" s="13"/>
      <c r="K1490" s="13"/>
      <c r="L1490" s="13"/>
      <c r="M1490" s="13"/>
      <c r="N1490" s="13"/>
      <c r="O1490" s="13"/>
      <c r="P1490" s="13"/>
      <c r="Q1490" s="13"/>
      <c r="R1490" s="13"/>
      <c r="S1490" s="13"/>
      <c r="T1490" s="13"/>
      <c r="U1490" s="13"/>
      <c r="V1490" s="13"/>
      <c r="W1490" s="13"/>
      <c r="X1490" s="13"/>
      <c r="Y1490" s="13"/>
    </row>
    <row r="1491" spans="1:25" ht="12.75" customHeight="1" x14ac:dyDescent="0.2">
      <c r="A1491" s="13" t="s">
        <v>2395</v>
      </c>
      <c r="B1491" s="6" t="s">
        <v>173</v>
      </c>
      <c r="C1491" s="7">
        <v>143419333</v>
      </c>
      <c r="D1491" s="12">
        <v>5540246174174</v>
      </c>
      <c r="E1491" s="12" t="str">
        <f>VLOOKUP(D1491,'Catégorie des articles'!$A$2:$E$163,4,FALSE)</f>
        <v>CREMERIE</v>
      </c>
      <c r="F1491" s="22">
        <v>44865</v>
      </c>
      <c r="G1491" s="8">
        <v>464</v>
      </c>
      <c r="H1491" s="13"/>
      <c r="I1491" s="13"/>
      <c r="J1491" s="13"/>
      <c r="K1491" s="13"/>
      <c r="L1491" s="13"/>
      <c r="M1491" s="13"/>
      <c r="N1491" s="13"/>
      <c r="O1491" s="13"/>
      <c r="P1491" s="13"/>
      <c r="Q1491" s="13"/>
      <c r="R1491" s="13"/>
      <c r="S1491" s="13"/>
      <c r="T1491" s="13"/>
      <c r="U1491" s="13"/>
      <c r="V1491" s="13"/>
      <c r="W1491" s="13"/>
      <c r="X1491" s="13"/>
      <c r="Y1491" s="13"/>
    </row>
    <row r="1492" spans="1:25" ht="12.75" customHeight="1" x14ac:dyDescent="0.2">
      <c r="A1492" s="13" t="s">
        <v>2396</v>
      </c>
      <c r="B1492" s="6" t="s">
        <v>173</v>
      </c>
      <c r="C1492" s="7">
        <v>143419333</v>
      </c>
      <c r="D1492" s="12">
        <v>5540246176699</v>
      </c>
      <c r="E1492" s="12" t="str">
        <f>VLOOKUP(D1492,'Catégorie des articles'!$A$2:$E$163,4,FALSE)</f>
        <v>CREMERIE</v>
      </c>
      <c r="F1492" s="22">
        <v>44865</v>
      </c>
      <c r="G1492" s="8">
        <v>4176</v>
      </c>
      <c r="H1492" s="13"/>
      <c r="I1492" s="13"/>
      <c r="J1492" s="13"/>
      <c r="K1492" s="13"/>
      <c r="L1492" s="13"/>
      <c r="M1492" s="13"/>
      <c r="N1492" s="13"/>
      <c r="O1492" s="13"/>
      <c r="P1492" s="13"/>
      <c r="Q1492" s="13"/>
      <c r="R1492" s="13"/>
      <c r="S1492" s="13"/>
      <c r="T1492" s="13"/>
      <c r="U1492" s="13"/>
      <c r="V1492" s="13"/>
      <c r="W1492" s="13"/>
      <c r="X1492" s="13"/>
      <c r="Y1492" s="13"/>
    </row>
    <row r="1493" spans="1:25" ht="12.75" customHeight="1" x14ac:dyDescent="0.2">
      <c r="A1493" s="13" t="s">
        <v>2397</v>
      </c>
      <c r="B1493" s="6" t="s">
        <v>173</v>
      </c>
      <c r="C1493" s="9">
        <v>143419333</v>
      </c>
      <c r="D1493" s="14">
        <v>5540246188175</v>
      </c>
      <c r="E1493" s="12" t="str">
        <f>VLOOKUP(D1493,'Catégorie des articles'!$A$2:$E$163,4,FALSE)</f>
        <v>CREMERIE</v>
      </c>
      <c r="F1493" s="23">
        <v>44865</v>
      </c>
      <c r="G1493" s="10">
        <v>232</v>
      </c>
      <c r="H1493" s="13"/>
      <c r="I1493" s="13"/>
      <c r="J1493" s="13"/>
      <c r="K1493" s="13"/>
      <c r="L1493" s="13"/>
      <c r="M1493" s="13"/>
      <c r="N1493" s="13"/>
      <c r="O1493" s="13"/>
      <c r="P1493" s="13"/>
      <c r="Q1493" s="13"/>
      <c r="R1493" s="13"/>
      <c r="S1493" s="13"/>
      <c r="T1493" s="13"/>
      <c r="U1493" s="13"/>
      <c r="V1493" s="13"/>
      <c r="W1493" s="13"/>
      <c r="X1493" s="13"/>
      <c r="Y1493" s="13"/>
    </row>
    <row r="1494" spans="1:25" ht="12.75" customHeight="1" x14ac:dyDescent="0.2">
      <c r="A1494" s="13" t="s">
        <v>1586</v>
      </c>
      <c r="B1494" s="6" t="s">
        <v>174</v>
      </c>
      <c r="C1494" s="7">
        <v>143419343</v>
      </c>
      <c r="D1494" s="12">
        <v>5540246174095</v>
      </c>
      <c r="E1494" s="12" t="str">
        <f>VLOOKUP(D1494,'Catégorie des articles'!$A$2:$E$163,4,FALSE)</f>
        <v>CREMERIE</v>
      </c>
      <c r="F1494" s="22">
        <v>44872</v>
      </c>
      <c r="G1494" s="8">
        <v>140</v>
      </c>
      <c r="H1494" s="13"/>
      <c r="I1494" s="13"/>
      <c r="J1494" s="13"/>
      <c r="K1494" s="13"/>
      <c r="L1494" s="13"/>
      <c r="M1494" s="13"/>
      <c r="N1494" s="13"/>
      <c r="O1494" s="13"/>
      <c r="P1494" s="13"/>
      <c r="Q1494" s="13"/>
      <c r="R1494" s="13"/>
      <c r="S1494" s="13"/>
      <c r="T1494" s="13"/>
      <c r="U1494" s="13"/>
      <c r="V1494" s="13"/>
      <c r="W1494" s="13"/>
      <c r="X1494" s="13"/>
      <c r="Y1494" s="13"/>
    </row>
    <row r="1495" spans="1:25" ht="12.75" customHeight="1" x14ac:dyDescent="0.2">
      <c r="A1495" s="13" t="s">
        <v>1587</v>
      </c>
      <c r="B1495" s="6" t="s">
        <v>174</v>
      </c>
      <c r="C1495" s="9">
        <v>143419343</v>
      </c>
      <c r="D1495" s="14">
        <v>5540246175047</v>
      </c>
      <c r="E1495" s="12" t="str">
        <f>VLOOKUP(D1495,'Catégorie des articles'!$A$2:$E$163,4,FALSE)</f>
        <v>CREMERIE</v>
      </c>
      <c r="F1495" s="23">
        <v>44872</v>
      </c>
      <c r="G1495" s="10">
        <v>279</v>
      </c>
      <c r="H1495" s="13"/>
      <c r="I1495" s="13"/>
      <c r="J1495" s="13"/>
      <c r="K1495" s="13"/>
      <c r="L1495" s="13"/>
      <c r="M1495" s="13"/>
      <c r="N1495" s="13"/>
      <c r="O1495" s="13"/>
      <c r="P1495" s="13"/>
      <c r="Q1495" s="13"/>
      <c r="R1495" s="13"/>
      <c r="S1495" s="13"/>
      <c r="T1495" s="13"/>
      <c r="U1495" s="13"/>
      <c r="V1495" s="13"/>
      <c r="W1495" s="13"/>
      <c r="X1495" s="13"/>
      <c r="Y1495" s="13"/>
    </row>
    <row r="1496" spans="1:25" ht="12.75" customHeight="1" x14ac:dyDescent="0.2">
      <c r="A1496" s="13" t="s">
        <v>1588</v>
      </c>
      <c r="B1496" s="6" t="s">
        <v>174</v>
      </c>
      <c r="C1496" s="7">
        <v>143419343</v>
      </c>
      <c r="D1496" s="12">
        <v>5540246175049</v>
      </c>
      <c r="E1496" s="12" t="str">
        <f>VLOOKUP(D1496,'Catégorie des articles'!$A$2:$E$163,4,FALSE)</f>
        <v>CREMERIE</v>
      </c>
      <c r="F1496" s="22">
        <v>44872</v>
      </c>
      <c r="G1496" s="8">
        <v>1114</v>
      </c>
      <c r="H1496" s="13"/>
      <c r="I1496" s="13"/>
      <c r="J1496" s="13"/>
      <c r="K1496" s="13"/>
      <c r="L1496" s="13"/>
      <c r="M1496" s="13"/>
      <c r="N1496" s="13"/>
      <c r="O1496" s="13"/>
      <c r="P1496" s="13"/>
      <c r="Q1496" s="13"/>
      <c r="R1496" s="13"/>
      <c r="S1496" s="13"/>
      <c r="T1496" s="13"/>
      <c r="U1496" s="13"/>
      <c r="V1496" s="13"/>
      <c r="W1496" s="13"/>
      <c r="X1496" s="13"/>
      <c r="Y1496" s="13"/>
    </row>
    <row r="1497" spans="1:25" ht="12.75" customHeight="1" x14ac:dyDescent="0.2">
      <c r="A1497" s="13" t="s">
        <v>1589</v>
      </c>
      <c r="B1497" s="6" t="s">
        <v>174</v>
      </c>
      <c r="C1497" s="9">
        <v>143419343</v>
      </c>
      <c r="D1497" s="14">
        <v>5540246175050</v>
      </c>
      <c r="E1497" s="12" t="str">
        <f>VLOOKUP(D1497,'Catégorie des articles'!$A$2:$E$163,4,FALSE)</f>
        <v>CREMERIE</v>
      </c>
      <c r="F1497" s="23">
        <v>44872</v>
      </c>
      <c r="G1497" s="10">
        <v>418</v>
      </c>
      <c r="H1497" s="13"/>
      <c r="I1497" s="13"/>
      <c r="J1497" s="13"/>
      <c r="K1497" s="13"/>
      <c r="L1497" s="13"/>
      <c r="M1497" s="13"/>
      <c r="N1497" s="13"/>
      <c r="O1497" s="13"/>
      <c r="P1497" s="13"/>
      <c r="Q1497" s="13"/>
      <c r="R1497" s="13"/>
      <c r="S1497" s="13"/>
      <c r="T1497" s="13"/>
      <c r="U1497" s="13"/>
      <c r="V1497" s="13"/>
      <c r="W1497" s="13"/>
      <c r="X1497" s="13"/>
      <c r="Y1497" s="13"/>
    </row>
    <row r="1498" spans="1:25" ht="12.75" customHeight="1" x14ac:dyDescent="0.2">
      <c r="A1498" s="13" t="s">
        <v>1590</v>
      </c>
      <c r="B1498" s="6" t="s">
        <v>174</v>
      </c>
      <c r="C1498" s="7">
        <v>143419356</v>
      </c>
      <c r="D1498" s="12">
        <v>5540246171933</v>
      </c>
      <c r="E1498" s="12" t="str">
        <f>VLOOKUP(D1498,'Catégorie des articles'!$A$2:$E$163,4,FALSE)</f>
        <v>CREMERIE</v>
      </c>
      <c r="F1498" s="22">
        <v>44868</v>
      </c>
      <c r="G1498" s="8">
        <v>1671</v>
      </c>
      <c r="H1498" s="13"/>
      <c r="I1498" s="13"/>
      <c r="J1498" s="13"/>
      <c r="K1498" s="13"/>
      <c r="L1498" s="13"/>
      <c r="M1498" s="13"/>
      <c r="N1498" s="13"/>
      <c r="O1498" s="13"/>
      <c r="P1498" s="13"/>
      <c r="Q1498" s="13"/>
      <c r="R1498" s="13"/>
      <c r="S1498" s="13"/>
      <c r="T1498" s="13"/>
      <c r="U1498" s="13"/>
      <c r="V1498" s="13"/>
      <c r="W1498" s="13"/>
      <c r="X1498" s="13"/>
      <c r="Y1498" s="13"/>
    </row>
    <row r="1499" spans="1:25" ht="12.75" customHeight="1" x14ac:dyDescent="0.2">
      <c r="A1499" s="13" t="s">
        <v>1591</v>
      </c>
      <c r="B1499" s="6" t="s">
        <v>174</v>
      </c>
      <c r="C1499" s="9">
        <v>143419356</v>
      </c>
      <c r="D1499" s="14">
        <v>5540246176295</v>
      </c>
      <c r="E1499" s="12" t="str">
        <f>VLOOKUP(D1499,'Catégorie des articles'!$A$2:$E$163,4,FALSE)</f>
        <v>CREMERIE</v>
      </c>
      <c r="F1499" s="23">
        <v>44868</v>
      </c>
      <c r="G1499" s="10">
        <v>5940</v>
      </c>
      <c r="H1499" s="13"/>
      <c r="I1499" s="13"/>
      <c r="J1499" s="13"/>
      <c r="K1499" s="13"/>
      <c r="L1499" s="13"/>
      <c r="M1499" s="13"/>
      <c r="N1499" s="13"/>
      <c r="O1499" s="13"/>
      <c r="P1499" s="13"/>
      <c r="Q1499" s="13"/>
      <c r="R1499" s="13"/>
      <c r="S1499" s="13"/>
      <c r="T1499" s="13"/>
      <c r="U1499" s="13"/>
      <c r="V1499" s="13"/>
      <c r="W1499" s="13"/>
      <c r="X1499" s="13"/>
      <c r="Y1499" s="13"/>
    </row>
    <row r="1500" spans="1:25" ht="12.75" customHeight="1" x14ac:dyDescent="0.2">
      <c r="A1500" s="13" t="s">
        <v>1592</v>
      </c>
      <c r="B1500" s="6" t="s">
        <v>174</v>
      </c>
      <c r="C1500" s="9">
        <v>143419356</v>
      </c>
      <c r="D1500" s="14">
        <v>5540246187987</v>
      </c>
      <c r="E1500" s="12" t="str">
        <f>VLOOKUP(D1500,'Catégorie des articles'!$A$2:$E$163,4,FALSE)</f>
        <v>CREMERIE</v>
      </c>
      <c r="F1500" s="23">
        <v>44868</v>
      </c>
      <c r="G1500" s="10">
        <v>4455</v>
      </c>
      <c r="H1500" s="13"/>
      <c r="I1500" s="13"/>
      <c r="J1500" s="13"/>
      <c r="K1500" s="13"/>
      <c r="L1500" s="13"/>
      <c r="M1500" s="13"/>
      <c r="N1500" s="13"/>
      <c r="O1500" s="13"/>
      <c r="P1500" s="13"/>
      <c r="Q1500" s="13"/>
      <c r="R1500" s="13"/>
      <c r="S1500" s="13"/>
      <c r="T1500" s="13"/>
      <c r="U1500" s="13"/>
      <c r="V1500" s="13"/>
      <c r="W1500" s="13"/>
      <c r="X1500" s="13"/>
      <c r="Y1500" s="13"/>
    </row>
    <row r="1501" spans="1:25" ht="12.75" customHeight="1" x14ac:dyDescent="0.2">
      <c r="A1501" s="13" t="s">
        <v>1593</v>
      </c>
      <c r="B1501" s="6" t="s">
        <v>174</v>
      </c>
      <c r="C1501" s="7">
        <v>143419356</v>
      </c>
      <c r="D1501" s="12">
        <v>5540246188200</v>
      </c>
      <c r="E1501" s="12" t="str">
        <f>VLOOKUP(D1501,'Catégorie des articles'!$A$2:$E$163,4,FALSE)</f>
        <v>CREMERIE</v>
      </c>
      <c r="F1501" s="22">
        <v>44868</v>
      </c>
      <c r="G1501" s="8">
        <v>2970</v>
      </c>
      <c r="H1501" s="13"/>
      <c r="I1501" s="13"/>
      <c r="J1501" s="13"/>
      <c r="K1501" s="13"/>
      <c r="L1501" s="13"/>
      <c r="M1501" s="13"/>
      <c r="N1501" s="13"/>
      <c r="O1501" s="13"/>
      <c r="P1501" s="13"/>
      <c r="Q1501" s="13"/>
      <c r="R1501" s="13"/>
      <c r="S1501" s="13"/>
      <c r="T1501" s="13"/>
      <c r="U1501" s="13"/>
      <c r="V1501" s="13"/>
      <c r="W1501" s="13"/>
      <c r="X1501" s="13"/>
      <c r="Y1501" s="13"/>
    </row>
    <row r="1502" spans="1:25" ht="12.75" customHeight="1" x14ac:dyDescent="0.2">
      <c r="A1502" s="13" t="s">
        <v>1594</v>
      </c>
      <c r="B1502" s="6" t="s">
        <v>174</v>
      </c>
      <c r="C1502" s="9">
        <v>143419360</v>
      </c>
      <c r="D1502" s="14">
        <v>5540246174174</v>
      </c>
      <c r="E1502" s="12" t="str">
        <f>VLOOKUP(D1502,'Catégorie des articles'!$A$2:$E$163,4,FALSE)</f>
        <v>CREMERIE</v>
      </c>
      <c r="F1502" s="23">
        <v>44868</v>
      </c>
      <c r="G1502" s="10">
        <v>464</v>
      </c>
      <c r="H1502" s="13"/>
      <c r="I1502" s="13"/>
      <c r="J1502" s="13"/>
      <c r="K1502" s="13"/>
      <c r="L1502" s="13"/>
      <c r="M1502" s="13"/>
      <c r="N1502" s="13"/>
      <c r="O1502" s="13"/>
      <c r="P1502" s="13"/>
      <c r="Q1502" s="13"/>
      <c r="R1502" s="13"/>
      <c r="S1502" s="13"/>
      <c r="T1502" s="13"/>
      <c r="U1502" s="13"/>
      <c r="V1502" s="13"/>
      <c r="W1502" s="13"/>
      <c r="X1502" s="13"/>
      <c r="Y1502" s="13"/>
    </row>
    <row r="1503" spans="1:25" ht="12.75" customHeight="1" x14ac:dyDescent="0.2">
      <c r="A1503" s="13" t="s">
        <v>1595</v>
      </c>
      <c r="B1503" s="6" t="s">
        <v>174</v>
      </c>
      <c r="C1503" s="7">
        <v>143419360</v>
      </c>
      <c r="D1503" s="12">
        <v>5540246176699</v>
      </c>
      <c r="E1503" s="12" t="str">
        <f>VLOOKUP(D1503,'Catégorie des articles'!$A$2:$E$163,4,FALSE)</f>
        <v>CREMERIE</v>
      </c>
      <c r="F1503" s="22">
        <v>44868</v>
      </c>
      <c r="G1503" s="8">
        <v>8352</v>
      </c>
      <c r="H1503" s="13"/>
      <c r="I1503" s="13"/>
      <c r="J1503" s="13"/>
      <c r="K1503" s="13"/>
      <c r="L1503" s="13"/>
      <c r="M1503" s="13"/>
      <c r="N1503" s="13"/>
      <c r="O1503" s="13"/>
      <c r="P1503" s="13"/>
      <c r="Q1503" s="13"/>
      <c r="R1503" s="13"/>
      <c r="S1503" s="13"/>
      <c r="T1503" s="13"/>
      <c r="U1503" s="13"/>
      <c r="V1503" s="13"/>
      <c r="W1503" s="13"/>
      <c r="X1503" s="13"/>
      <c r="Y1503" s="13"/>
    </row>
    <row r="1504" spans="1:25" ht="12.75" customHeight="1" x14ac:dyDescent="0.2">
      <c r="A1504" s="13" t="s">
        <v>1596</v>
      </c>
      <c r="B1504" s="6" t="s">
        <v>174</v>
      </c>
      <c r="C1504" s="9">
        <v>143419360</v>
      </c>
      <c r="D1504" s="14">
        <v>5540246192102</v>
      </c>
      <c r="E1504" s="12" t="str">
        <f>VLOOKUP(D1504,'Catégorie des articles'!$A$2:$E$163,4,FALSE)</f>
        <v>CREMERIE</v>
      </c>
      <c r="F1504" s="23">
        <v>44868</v>
      </c>
      <c r="G1504" s="10">
        <v>2005</v>
      </c>
      <c r="H1504" s="13"/>
      <c r="I1504" s="13"/>
      <c r="J1504" s="13"/>
      <c r="K1504" s="13"/>
      <c r="L1504" s="13"/>
      <c r="M1504" s="13"/>
      <c r="N1504" s="13"/>
      <c r="O1504" s="13"/>
      <c r="P1504" s="13"/>
      <c r="Q1504" s="13"/>
      <c r="R1504" s="13"/>
      <c r="S1504" s="13"/>
      <c r="T1504" s="13"/>
      <c r="U1504" s="13"/>
      <c r="V1504" s="13"/>
      <c r="W1504" s="13"/>
      <c r="X1504" s="13"/>
      <c r="Y1504" s="13"/>
    </row>
    <row r="1505" spans="1:25" ht="12.75" customHeight="1" x14ac:dyDescent="0.2">
      <c r="A1505" s="13" t="s">
        <v>1597</v>
      </c>
      <c r="B1505" s="6" t="s">
        <v>174</v>
      </c>
      <c r="C1505" s="7">
        <v>143419365</v>
      </c>
      <c r="D1505" s="12">
        <v>5540246186325</v>
      </c>
      <c r="E1505" s="12" t="str">
        <f>VLOOKUP(D1505,'Catégorie des articles'!$A$2:$E$163,4,FALSE)</f>
        <v>CREMERIE</v>
      </c>
      <c r="F1505" s="22">
        <v>44869</v>
      </c>
      <c r="G1505" s="8">
        <v>140</v>
      </c>
      <c r="H1505" s="13"/>
      <c r="I1505" s="13"/>
      <c r="J1505" s="13"/>
      <c r="K1505" s="13"/>
      <c r="L1505" s="13"/>
      <c r="M1505" s="13"/>
      <c r="N1505" s="13"/>
      <c r="O1505" s="13"/>
      <c r="P1505" s="13"/>
      <c r="Q1505" s="13"/>
      <c r="R1505" s="13"/>
      <c r="S1505" s="13"/>
      <c r="T1505" s="13"/>
      <c r="U1505" s="13"/>
      <c r="V1505" s="13"/>
      <c r="W1505" s="13"/>
      <c r="X1505" s="13"/>
      <c r="Y1505" s="13"/>
    </row>
    <row r="1506" spans="1:25" ht="12.75" customHeight="1" x14ac:dyDescent="0.2">
      <c r="A1506" s="13" t="s">
        <v>1598</v>
      </c>
      <c r="B1506" s="6" t="s">
        <v>174</v>
      </c>
      <c r="C1506" s="7">
        <v>143419376</v>
      </c>
      <c r="D1506" s="12">
        <v>5540246196148</v>
      </c>
      <c r="E1506" s="12" t="str">
        <f>VLOOKUP(D1506,'Catégorie des articles'!$A$2:$E$163,4,FALSE)</f>
        <v>EMBALLAGES</v>
      </c>
      <c r="F1506" s="22">
        <v>44871</v>
      </c>
      <c r="G1506" s="8">
        <v>780</v>
      </c>
      <c r="H1506" s="13"/>
      <c r="I1506" s="13"/>
      <c r="J1506" s="13"/>
      <c r="K1506" s="13"/>
      <c r="L1506" s="13"/>
      <c r="M1506" s="13"/>
      <c r="N1506" s="13"/>
      <c r="O1506" s="13"/>
      <c r="P1506" s="13"/>
      <c r="Q1506" s="13"/>
      <c r="R1506" s="13"/>
      <c r="S1506" s="13"/>
      <c r="T1506" s="13"/>
      <c r="U1506" s="13"/>
      <c r="V1506" s="13"/>
      <c r="W1506" s="13"/>
      <c r="X1506" s="13"/>
      <c r="Y1506" s="13"/>
    </row>
    <row r="1507" spans="1:25" ht="12.75" customHeight="1" x14ac:dyDescent="0.2">
      <c r="A1507" s="13" t="s">
        <v>1599</v>
      </c>
      <c r="B1507" s="6" t="s">
        <v>174</v>
      </c>
      <c r="C1507" s="7">
        <v>143419407</v>
      </c>
      <c r="D1507" s="12">
        <v>5540246172669</v>
      </c>
      <c r="E1507" s="12" t="str">
        <f>VLOOKUP(D1507,'Catégorie des articles'!$A$2:$E$163,4,FALSE)</f>
        <v>CREMERIE</v>
      </c>
      <c r="F1507" s="22">
        <v>44869</v>
      </c>
      <c r="G1507" s="8">
        <v>279</v>
      </c>
      <c r="H1507" s="13"/>
      <c r="I1507" s="13"/>
      <c r="J1507" s="13"/>
      <c r="K1507" s="13"/>
      <c r="L1507" s="13"/>
      <c r="M1507" s="13"/>
      <c r="N1507" s="13"/>
      <c r="O1507" s="13"/>
      <c r="P1507" s="13"/>
      <c r="Q1507" s="13"/>
      <c r="R1507" s="13"/>
      <c r="S1507" s="13"/>
      <c r="T1507" s="13"/>
      <c r="U1507" s="13"/>
      <c r="V1507" s="13"/>
      <c r="W1507" s="13"/>
      <c r="X1507" s="13"/>
      <c r="Y1507" s="13"/>
    </row>
    <row r="1508" spans="1:25" ht="12.75" customHeight="1" x14ac:dyDescent="0.2">
      <c r="A1508" s="13" t="s">
        <v>1600</v>
      </c>
      <c r="B1508" s="6" t="s">
        <v>174</v>
      </c>
      <c r="C1508" s="9">
        <v>143419407</v>
      </c>
      <c r="D1508" s="14">
        <v>5540246174174</v>
      </c>
      <c r="E1508" s="12" t="str">
        <f>VLOOKUP(D1508,'Catégorie des articles'!$A$2:$E$163,4,FALSE)</f>
        <v>CREMERIE</v>
      </c>
      <c r="F1508" s="23">
        <v>44869</v>
      </c>
      <c r="G1508" s="10">
        <v>464</v>
      </c>
      <c r="H1508" s="13"/>
      <c r="I1508" s="13"/>
      <c r="J1508" s="13"/>
      <c r="K1508" s="13"/>
      <c r="L1508" s="13"/>
      <c r="M1508" s="13"/>
      <c r="N1508" s="13"/>
      <c r="O1508" s="13"/>
      <c r="P1508" s="13"/>
      <c r="Q1508" s="13"/>
      <c r="R1508" s="13"/>
      <c r="S1508" s="13"/>
      <c r="T1508" s="13"/>
      <c r="U1508" s="13"/>
      <c r="V1508" s="13"/>
      <c r="W1508" s="13"/>
      <c r="X1508" s="13"/>
      <c r="Y1508" s="13"/>
    </row>
    <row r="1509" spans="1:25" ht="12.75" customHeight="1" x14ac:dyDescent="0.2">
      <c r="A1509" s="13" t="s">
        <v>1601</v>
      </c>
      <c r="B1509" s="6" t="s">
        <v>174</v>
      </c>
      <c r="C1509" s="9">
        <v>143419409</v>
      </c>
      <c r="D1509" s="14">
        <v>5540246176294</v>
      </c>
      <c r="E1509" s="12" t="str">
        <f>VLOOKUP(D1509,'Catégorie des articles'!$A$2:$E$163,4,FALSE)</f>
        <v>CREMERIE</v>
      </c>
      <c r="F1509" s="23">
        <v>44869</v>
      </c>
      <c r="G1509" s="10">
        <v>1114</v>
      </c>
      <c r="H1509" s="13"/>
      <c r="I1509" s="13"/>
      <c r="J1509" s="13"/>
      <c r="K1509" s="13"/>
      <c r="L1509" s="13"/>
      <c r="M1509" s="13"/>
      <c r="N1509" s="13"/>
      <c r="O1509" s="13"/>
      <c r="P1509" s="13"/>
      <c r="Q1509" s="13"/>
      <c r="R1509" s="13"/>
      <c r="S1509" s="13"/>
      <c r="T1509" s="13"/>
      <c r="U1509" s="13"/>
      <c r="V1509" s="13"/>
      <c r="W1509" s="13"/>
      <c r="X1509" s="13"/>
      <c r="Y1509" s="13"/>
    </row>
    <row r="1510" spans="1:25" ht="12.75" customHeight="1" x14ac:dyDescent="0.2">
      <c r="A1510" s="13" t="s">
        <v>1602</v>
      </c>
      <c r="B1510" s="6" t="s">
        <v>174</v>
      </c>
      <c r="C1510" s="7">
        <v>143419409</v>
      </c>
      <c r="D1510" s="12">
        <v>5540246176295</v>
      </c>
      <c r="E1510" s="12" t="str">
        <f>VLOOKUP(D1510,'Catégorie des articles'!$A$2:$E$163,4,FALSE)</f>
        <v>CREMERIE</v>
      </c>
      <c r="F1510" s="22">
        <v>44869</v>
      </c>
      <c r="G1510" s="8">
        <v>4752</v>
      </c>
      <c r="H1510" s="13"/>
      <c r="I1510" s="13"/>
      <c r="J1510" s="13"/>
      <c r="K1510" s="13"/>
      <c r="L1510" s="13"/>
      <c r="M1510" s="13"/>
      <c r="N1510" s="13"/>
      <c r="O1510" s="13"/>
      <c r="P1510" s="13"/>
      <c r="Q1510" s="13"/>
      <c r="R1510" s="13"/>
      <c r="S1510" s="13"/>
      <c r="T1510" s="13"/>
      <c r="U1510" s="13"/>
      <c r="V1510" s="13"/>
      <c r="W1510" s="13"/>
      <c r="X1510" s="13"/>
      <c r="Y1510" s="13"/>
    </row>
    <row r="1511" spans="1:25" ht="12.75" customHeight="1" x14ac:dyDescent="0.2">
      <c r="A1511" s="13" t="s">
        <v>1603</v>
      </c>
      <c r="B1511" s="6" t="s">
        <v>174</v>
      </c>
      <c r="C1511" s="7">
        <v>143419418</v>
      </c>
      <c r="D1511" s="12">
        <v>5540246195241</v>
      </c>
      <c r="E1511" s="12" t="str">
        <f>VLOOKUP(D1511,'Catégorie des articles'!$A$2:$E$163,4,FALSE)</f>
        <v>MIX LEGUMES</v>
      </c>
      <c r="F1511" s="22">
        <v>44883</v>
      </c>
      <c r="G1511" s="8">
        <v>743</v>
      </c>
      <c r="H1511" s="13"/>
      <c r="I1511" s="13"/>
      <c r="J1511" s="13"/>
      <c r="K1511" s="13"/>
      <c r="L1511" s="13"/>
      <c r="M1511" s="13"/>
      <c r="N1511" s="13"/>
      <c r="O1511" s="13"/>
      <c r="P1511" s="13"/>
      <c r="Q1511" s="13"/>
      <c r="R1511" s="13"/>
      <c r="S1511" s="13"/>
      <c r="T1511" s="13"/>
      <c r="U1511" s="13"/>
      <c r="V1511" s="13"/>
      <c r="W1511" s="13"/>
      <c r="X1511" s="13"/>
      <c r="Y1511" s="13"/>
    </row>
    <row r="1512" spans="1:25" ht="12.75" customHeight="1" x14ac:dyDescent="0.2">
      <c r="A1512" s="13" t="s">
        <v>1604</v>
      </c>
      <c r="B1512" s="6" t="s">
        <v>174</v>
      </c>
      <c r="C1512" s="9">
        <v>143419418</v>
      </c>
      <c r="D1512" s="14">
        <v>5540246195242</v>
      </c>
      <c r="E1512" s="12" t="str">
        <f>VLOOKUP(D1512,'Catégorie des articles'!$A$2:$E$163,4,FALSE)</f>
        <v>MIX LEGUMES</v>
      </c>
      <c r="F1512" s="23">
        <v>44883</v>
      </c>
      <c r="G1512" s="10">
        <v>743</v>
      </c>
      <c r="H1512" s="13"/>
      <c r="I1512" s="13"/>
      <c r="J1512" s="13"/>
      <c r="K1512" s="13"/>
      <c r="L1512" s="13"/>
      <c r="M1512" s="13"/>
      <c r="N1512" s="13"/>
      <c r="O1512" s="13"/>
      <c r="P1512" s="13"/>
      <c r="Q1512" s="13"/>
      <c r="R1512" s="13"/>
      <c r="S1512" s="13"/>
      <c r="T1512" s="13"/>
      <c r="U1512" s="13"/>
      <c r="V1512" s="13"/>
      <c r="W1512" s="13"/>
      <c r="X1512" s="13"/>
      <c r="Y1512" s="13"/>
    </row>
    <row r="1513" spans="1:25" ht="12.75" customHeight="1" x14ac:dyDescent="0.2">
      <c r="A1513" s="13" t="s">
        <v>1605</v>
      </c>
      <c r="B1513" s="6" t="s">
        <v>174</v>
      </c>
      <c r="C1513" s="9">
        <v>143419428</v>
      </c>
      <c r="D1513" s="14">
        <v>5540246195653</v>
      </c>
      <c r="E1513" s="12" t="str">
        <f>VLOOKUP(D1513,'Catégorie des articles'!$A$2:$E$163,4,FALSE)</f>
        <v>EMBALLAGES</v>
      </c>
      <c r="F1513" s="23">
        <v>44891</v>
      </c>
      <c r="G1513" s="10">
        <v>446</v>
      </c>
      <c r="H1513" s="13"/>
      <c r="I1513" s="13"/>
      <c r="J1513" s="13"/>
      <c r="K1513" s="13"/>
      <c r="L1513" s="13"/>
      <c r="M1513" s="13"/>
      <c r="N1513" s="13"/>
      <c r="O1513" s="13"/>
      <c r="P1513" s="13"/>
      <c r="Q1513" s="13"/>
      <c r="R1513" s="13"/>
      <c r="S1513" s="13"/>
      <c r="T1513" s="13"/>
      <c r="U1513" s="13"/>
      <c r="V1513" s="13"/>
      <c r="W1513" s="13"/>
      <c r="X1513" s="13"/>
      <c r="Y1513" s="13"/>
    </row>
    <row r="1514" spans="1:25" ht="12.75" customHeight="1" x14ac:dyDescent="0.2">
      <c r="A1514" s="13" t="s">
        <v>1606</v>
      </c>
      <c r="B1514" s="6" t="s">
        <v>174</v>
      </c>
      <c r="C1514" s="9">
        <v>143429435</v>
      </c>
      <c r="D1514" s="14">
        <v>5540246172978</v>
      </c>
      <c r="E1514" s="12" t="str">
        <f>VLOOKUP(D1514,'Catégorie des articles'!$A$2:$E$163,4,FALSE)</f>
        <v>CREMERIE</v>
      </c>
      <c r="F1514" s="23">
        <v>44870</v>
      </c>
      <c r="G1514" s="10">
        <v>1671</v>
      </c>
      <c r="H1514" s="13"/>
      <c r="I1514" s="13"/>
      <c r="J1514" s="13"/>
      <c r="K1514" s="13"/>
      <c r="L1514" s="13"/>
      <c r="M1514" s="13"/>
      <c r="N1514" s="13"/>
      <c r="O1514" s="13"/>
      <c r="P1514" s="13"/>
      <c r="Q1514" s="13"/>
      <c r="R1514" s="13"/>
      <c r="S1514" s="13"/>
      <c r="T1514" s="13"/>
      <c r="U1514" s="13"/>
      <c r="V1514" s="13"/>
      <c r="W1514" s="13"/>
      <c r="X1514" s="13"/>
      <c r="Y1514" s="13"/>
    </row>
    <row r="1515" spans="1:25" ht="12.75" customHeight="1" x14ac:dyDescent="0.2">
      <c r="A1515" s="13" t="s">
        <v>1607</v>
      </c>
      <c r="B1515" s="6" t="s">
        <v>174</v>
      </c>
      <c r="C1515" s="9">
        <v>143429435</v>
      </c>
      <c r="D1515" s="14">
        <v>5540246176699</v>
      </c>
      <c r="E1515" s="12" t="str">
        <f>VLOOKUP(D1515,'Catégorie des articles'!$A$2:$E$163,4,FALSE)</f>
        <v>CREMERIE</v>
      </c>
      <c r="F1515" s="23">
        <v>44870</v>
      </c>
      <c r="G1515" s="10">
        <v>8352</v>
      </c>
      <c r="H1515" s="13"/>
      <c r="I1515" s="13"/>
      <c r="J1515" s="13"/>
      <c r="K1515" s="13"/>
      <c r="L1515" s="13"/>
      <c r="M1515" s="13"/>
      <c r="N1515" s="13"/>
      <c r="O1515" s="13"/>
      <c r="P1515" s="13"/>
      <c r="Q1515" s="13"/>
      <c r="R1515" s="13"/>
      <c r="S1515" s="13"/>
      <c r="T1515" s="13"/>
      <c r="U1515" s="13"/>
      <c r="V1515" s="13"/>
      <c r="W1515" s="13"/>
      <c r="X1515" s="13"/>
      <c r="Y1515" s="13"/>
    </row>
    <row r="1516" spans="1:25" ht="12.75" customHeight="1" x14ac:dyDescent="0.2">
      <c r="A1516" s="13" t="s">
        <v>1608</v>
      </c>
      <c r="B1516" s="6" t="s">
        <v>174</v>
      </c>
      <c r="C1516" s="9">
        <v>143429435</v>
      </c>
      <c r="D1516" s="14">
        <v>5540246188175</v>
      </c>
      <c r="E1516" s="12" t="str">
        <f>VLOOKUP(D1516,'Catégorie des articles'!$A$2:$E$163,4,FALSE)</f>
        <v>CREMERIE</v>
      </c>
      <c r="F1516" s="23">
        <v>44870</v>
      </c>
      <c r="G1516" s="10">
        <v>232</v>
      </c>
      <c r="H1516" s="13"/>
      <c r="I1516" s="13"/>
      <c r="J1516" s="13"/>
      <c r="K1516" s="13"/>
      <c r="L1516" s="13"/>
      <c r="M1516" s="13"/>
      <c r="N1516" s="13"/>
      <c r="O1516" s="13"/>
      <c r="P1516" s="13"/>
      <c r="Q1516" s="13"/>
      <c r="R1516" s="13"/>
      <c r="S1516" s="13"/>
      <c r="T1516" s="13"/>
      <c r="U1516" s="13"/>
      <c r="V1516" s="13"/>
      <c r="W1516" s="13"/>
      <c r="X1516" s="13"/>
      <c r="Y1516" s="13"/>
    </row>
    <row r="1517" spans="1:25" ht="12.75" customHeight="1" x14ac:dyDescent="0.2">
      <c r="A1517" s="13" t="s">
        <v>1609</v>
      </c>
      <c r="B1517" s="6" t="s">
        <v>174</v>
      </c>
      <c r="C1517" s="7">
        <v>143429436</v>
      </c>
      <c r="D1517" s="12">
        <v>5540246171933</v>
      </c>
      <c r="E1517" s="12" t="str">
        <f>VLOOKUP(D1517,'Catégorie des articles'!$A$2:$E$163,4,FALSE)</f>
        <v>CREMERIE</v>
      </c>
      <c r="F1517" s="22">
        <v>44870</v>
      </c>
      <c r="G1517" s="8">
        <v>557</v>
      </c>
      <c r="H1517" s="13"/>
      <c r="I1517" s="13"/>
      <c r="J1517" s="13"/>
      <c r="K1517" s="13"/>
      <c r="L1517" s="13"/>
      <c r="M1517" s="13"/>
      <c r="N1517" s="13"/>
      <c r="O1517" s="13"/>
      <c r="P1517" s="13"/>
      <c r="Q1517" s="13"/>
      <c r="R1517" s="13"/>
      <c r="S1517" s="13"/>
      <c r="T1517" s="13"/>
      <c r="U1517" s="13"/>
      <c r="V1517" s="13"/>
      <c r="W1517" s="13"/>
      <c r="X1517" s="13"/>
      <c r="Y1517" s="13"/>
    </row>
    <row r="1518" spans="1:25" ht="12.75" customHeight="1" x14ac:dyDescent="0.2">
      <c r="A1518" s="13" t="s">
        <v>1610</v>
      </c>
      <c r="B1518" s="6" t="s">
        <v>174</v>
      </c>
      <c r="C1518" s="9">
        <v>143429442</v>
      </c>
      <c r="D1518" s="14">
        <v>5540246181016</v>
      </c>
      <c r="E1518" s="12" t="str">
        <f>VLOOKUP(D1518,'Catégorie des articles'!$A$2:$E$163,4,FALSE)</f>
        <v>VOLAILLE</v>
      </c>
      <c r="F1518" s="23">
        <v>44878</v>
      </c>
      <c r="G1518" s="10">
        <v>14255</v>
      </c>
      <c r="H1518" s="13"/>
      <c r="I1518" s="13"/>
      <c r="J1518" s="13"/>
      <c r="K1518" s="13"/>
      <c r="L1518" s="13"/>
      <c r="M1518" s="13"/>
      <c r="N1518" s="13"/>
      <c r="O1518" s="13"/>
      <c r="P1518" s="13"/>
      <c r="Q1518" s="13"/>
      <c r="R1518" s="13"/>
      <c r="S1518" s="13"/>
      <c r="T1518" s="13"/>
      <c r="U1518" s="13"/>
      <c r="V1518" s="13"/>
      <c r="W1518" s="13"/>
      <c r="X1518" s="13"/>
      <c r="Y1518" s="13"/>
    </row>
    <row r="1519" spans="1:25" ht="12.75" customHeight="1" x14ac:dyDescent="0.2">
      <c r="A1519" s="13" t="s">
        <v>1611</v>
      </c>
      <c r="B1519" s="6" t="s">
        <v>174</v>
      </c>
      <c r="C1519" s="7">
        <v>143429450</v>
      </c>
      <c r="D1519" s="12">
        <v>5540246195943</v>
      </c>
      <c r="E1519" s="12" t="str">
        <f>VLOOKUP(D1519,'Catégorie des articles'!$A$2:$E$163,4,FALSE)</f>
        <v>CREMERIE</v>
      </c>
      <c r="F1519" s="22">
        <v>44875</v>
      </c>
      <c r="G1519" s="8">
        <v>859</v>
      </c>
      <c r="H1519" s="13"/>
      <c r="I1519" s="13"/>
      <c r="J1519" s="13"/>
      <c r="K1519" s="13"/>
      <c r="L1519" s="13"/>
      <c r="M1519" s="13"/>
      <c r="N1519" s="13"/>
      <c r="O1519" s="13"/>
      <c r="P1519" s="13"/>
      <c r="Q1519" s="13"/>
      <c r="R1519" s="13"/>
      <c r="S1519" s="13"/>
      <c r="T1519" s="13"/>
      <c r="U1519" s="13"/>
      <c r="V1519" s="13"/>
      <c r="W1519" s="13"/>
      <c r="X1519" s="13"/>
      <c r="Y1519" s="13"/>
    </row>
    <row r="1520" spans="1:25" ht="12.75" customHeight="1" x14ac:dyDescent="0.2">
      <c r="A1520" s="13" t="s">
        <v>1612</v>
      </c>
      <c r="B1520" s="6" t="s">
        <v>174</v>
      </c>
      <c r="C1520" s="7">
        <v>143429456</v>
      </c>
      <c r="D1520" s="12">
        <v>5540246171759</v>
      </c>
      <c r="E1520" s="12" t="str">
        <f>VLOOKUP(D1520,'Catégorie des articles'!$A$2:$E$163,4,FALSE)</f>
        <v>MIX LEGUMES</v>
      </c>
      <c r="F1520" s="22">
        <v>44875</v>
      </c>
      <c r="G1520" s="8">
        <v>3341</v>
      </c>
      <c r="H1520" s="13"/>
      <c r="I1520" s="13"/>
      <c r="J1520" s="13"/>
      <c r="K1520" s="13"/>
      <c r="L1520" s="13"/>
      <c r="M1520" s="13"/>
      <c r="N1520" s="13"/>
      <c r="O1520" s="13"/>
      <c r="P1520" s="13"/>
      <c r="Q1520" s="13"/>
      <c r="R1520" s="13"/>
      <c r="S1520" s="13"/>
      <c r="T1520" s="13"/>
      <c r="U1520" s="13"/>
      <c r="V1520" s="13"/>
      <c r="W1520" s="13"/>
      <c r="X1520" s="13"/>
      <c r="Y1520" s="13"/>
    </row>
    <row r="1521" spans="1:25" ht="12.75" customHeight="1" x14ac:dyDescent="0.2">
      <c r="A1521" s="13" t="s">
        <v>1613</v>
      </c>
      <c r="B1521" s="6" t="s">
        <v>174</v>
      </c>
      <c r="C1521" s="9">
        <v>143429456</v>
      </c>
      <c r="D1521" s="14">
        <v>5540246177133</v>
      </c>
      <c r="E1521" s="12" t="str">
        <f>VLOOKUP(D1521,'Catégorie des articles'!$A$2:$E$163,4,FALSE)</f>
        <v>MIX LEGUMES</v>
      </c>
      <c r="F1521" s="23">
        <v>44875</v>
      </c>
      <c r="G1521" s="10">
        <v>7239</v>
      </c>
      <c r="H1521" s="13"/>
      <c r="I1521" s="13"/>
      <c r="J1521" s="13"/>
      <c r="K1521" s="13"/>
      <c r="L1521" s="13"/>
      <c r="M1521" s="13"/>
      <c r="N1521" s="13"/>
      <c r="O1521" s="13"/>
      <c r="P1521" s="13"/>
      <c r="Q1521" s="13"/>
      <c r="R1521" s="13"/>
      <c r="S1521" s="13"/>
      <c r="T1521" s="13"/>
      <c r="U1521" s="13"/>
      <c r="V1521" s="13"/>
      <c r="W1521" s="13"/>
      <c r="X1521" s="13"/>
      <c r="Y1521" s="13"/>
    </row>
    <row r="1522" spans="1:25" ht="12.75" customHeight="1" x14ac:dyDescent="0.2">
      <c r="A1522" s="13" t="s">
        <v>1614</v>
      </c>
      <c r="B1522" s="6" t="s">
        <v>174</v>
      </c>
      <c r="C1522" s="7">
        <v>143429456</v>
      </c>
      <c r="D1522" s="12">
        <v>5540246192518</v>
      </c>
      <c r="E1522" s="12" t="str">
        <f>VLOOKUP(D1522,'Catégorie des articles'!$A$2:$E$163,4,FALSE)</f>
        <v>MIX LEGUMES</v>
      </c>
      <c r="F1522" s="22">
        <v>44875</v>
      </c>
      <c r="G1522" s="8">
        <v>17540</v>
      </c>
      <c r="H1522" s="13"/>
      <c r="I1522" s="13"/>
      <c r="J1522" s="13"/>
      <c r="K1522" s="13"/>
      <c r="L1522" s="13"/>
      <c r="M1522" s="13"/>
      <c r="N1522" s="13"/>
      <c r="O1522" s="13"/>
      <c r="P1522" s="13"/>
      <c r="Q1522" s="13"/>
      <c r="R1522" s="13"/>
      <c r="S1522" s="13"/>
      <c r="T1522" s="13"/>
      <c r="U1522" s="13"/>
      <c r="V1522" s="13"/>
      <c r="W1522" s="13"/>
      <c r="X1522" s="13"/>
      <c r="Y1522" s="13"/>
    </row>
    <row r="1523" spans="1:25" ht="12.75" customHeight="1" x14ac:dyDescent="0.2">
      <c r="A1523" s="13" t="s">
        <v>1615</v>
      </c>
      <c r="B1523" s="6" t="s">
        <v>174</v>
      </c>
      <c r="C1523" s="7">
        <v>143429464</v>
      </c>
      <c r="D1523" s="12">
        <v>5540246172539</v>
      </c>
      <c r="E1523" s="12" t="str">
        <f>VLOOKUP(D1523,'Catégorie des articles'!$A$2:$E$163,4,FALSE)</f>
        <v>CREMERIE</v>
      </c>
      <c r="F1523" s="22">
        <v>44871</v>
      </c>
      <c r="G1523" s="8">
        <v>47</v>
      </c>
      <c r="H1523" s="13"/>
      <c r="I1523" s="13"/>
      <c r="J1523" s="13"/>
      <c r="K1523" s="13"/>
      <c r="L1523" s="13"/>
      <c r="M1523" s="13"/>
      <c r="N1523" s="13"/>
      <c r="O1523" s="13"/>
      <c r="P1523" s="13"/>
      <c r="Q1523" s="13"/>
      <c r="R1523" s="13"/>
      <c r="S1523" s="13"/>
      <c r="T1523" s="13"/>
      <c r="U1523" s="13"/>
      <c r="V1523" s="13"/>
      <c r="W1523" s="13"/>
      <c r="X1523" s="13"/>
      <c r="Y1523" s="13"/>
    </row>
    <row r="1524" spans="1:25" ht="12.75" customHeight="1" x14ac:dyDescent="0.2">
      <c r="A1524" s="13" t="s">
        <v>1616</v>
      </c>
      <c r="B1524" s="6" t="s">
        <v>174</v>
      </c>
      <c r="C1524" s="9">
        <v>143429465</v>
      </c>
      <c r="D1524" s="14">
        <v>5540246176294</v>
      </c>
      <c r="E1524" s="12" t="str">
        <f>VLOOKUP(D1524,'Catégorie des articles'!$A$2:$E$163,4,FALSE)</f>
        <v>CREMERIE</v>
      </c>
      <c r="F1524" s="23">
        <v>44871</v>
      </c>
      <c r="G1524" s="10">
        <v>1114</v>
      </c>
      <c r="H1524" s="13"/>
      <c r="I1524" s="13"/>
      <c r="J1524" s="13"/>
      <c r="K1524" s="13"/>
      <c r="L1524" s="13"/>
      <c r="M1524" s="13"/>
      <c r="N1524" s="13"/>
      <c r="O1524" s="13"/>
      <c r="P1524" s="13"/>
      <c r="Q1524" s="13"/>
      <c r="R1524" s="13"/>
      <c r="S1524" s="13"/>
      <c r="T1524" s="13"/>
      <c r="U1524" s="13"/>
      <c r="V1524" s="13"/>
      <c r="W1524" s="13"/>
      <c r="X1524" s="13"/>
      <c r="Y1524" s="13"/>
    </row>
    <row r="1525" spans="1:25" ht="12.75" customHeight="1" x14ac:dyDescent="0.2">
      <c r="A1525" s="13" t="s">
        <v>1617</v>
      </c>
      <c r="B1525" s="6" t="s">
        <v>174</v>
      </c>
      <c r="C1525" s="7">
        <v>143429465</v>
      </c>
      <c r="D1525" s="12">
        <v>5540246176295</v>
      </c>
      <c r="E1525" s="12" t="str">
        <f>VLOOKUP(D1525,'Catégorie des articles'!$A$2:$E$163,4,FALSE)</f>
        <v>CREMERIE</v>
      </c>
      <c r="F1525" s="22">
        <v>44871</v>
      </c>
      <c r="G1525" s="8">
        <v>4455</v>
      </c>
      <c r="H1525" s="13"/>
      <c r="I1525" s="13"/>
      <c r="J1525" s="13"/>
      <c r="K1525" s="13"/>
      <c r="L1525" s="13"/>
      <c r="M1525" s="13"/>
      <c r="N1525" s="13"/>
      <c r="O1525" s="13"/>
      <c r="P1525" s="13"/>
      <c r="Q1525" s="13"/>
      <c r="R1525" s="13"/>
      <c r="S1525" s="13"/>
      <c r="T1525" s="13"/>
      <c r="U1525" s="13"/>
      <c r="V1525" s="13"/>
      <c r="W1525" s="13"/>
      <c r="X1525" s="13"/>
      <c r="Y1525" s="13"/>
    </row>
    <row r="1526" spans="1:25" ht="12.75" customHeight="1" x14ac:dyDescent="0.2">
      <c r="A1526" s="13" t="s">
        <v>1618</v>
      </c>
      <c r="B1526" s="6" t="s">
        <v>174</v>
      </c>
      <c r="C1526" s="9">
        <v>143429465</v>
      </c>
      <c r="D1526" s="14">
        <v>5540246187987</v>
      </c>
      <c r="E1526" s="12" t="str">
        <f>VLOOKUP(D1526,'Catégorie des articles'!$A$2:$E$163,4,FALSE)</f>
        <v>CREMERIE</v>
      </c>
      <c r="F1526" s="23">
        <v>44871</v>
      </c>
      <c r="G1526" s="10">
        <v>2228</v>
      </c>
      <c r="H1526" s="13"/>
      <c r="I1526" s="13"/>
      <c r="J1526" s="13"/>
      <c r="K1526" s="13"/>
      <c r="L1526" s="13"/>
      <c r="M1526" s="13"/>
      <c r="N1526" s="13"/>
      <c r="O1526" s="13"/>
      <c r="P1526" s="13"/>
      <c r="Q1526" s="13"/>
      <c r="R1526" s="13"/>
      <c r="S1526" s="13"/>
      <c r="T1526" s="13"/>
      <c r="U1526" s="13"/>
      <c r="V1526" s="13"/>
      <c r="W1526" s="13"/>
      <c r="X1526" s="13"/>
      <c r="Y1526" s="13"/>
    </row>
    <row r="1527" spans="1:25" ht="12.75" customHeight="1" x14ac:dyDescent="0.2">
      <c r="A1527" s="13" t="s">
        <v>2398</v>
      </c>
      <c r="B1527" s="6" t="s">
        <v>175</v>
      </c>
      <c r="C1527" s="7">
        <v>143429471</v>
      </c>
      <c r="D1527" s="12">
        <v>5540246192907</v>
      </c>
      <c r="E1527" s="12" t="str">
        <f>VLOOKUP(D1527,'Catégorie des articles'!$A$2:$E$163,4,FALSE)</f>
        <v>VOLAILLE</v>
      </c>
      <c r="F1527" s="22">
        <v>44899</v>
      </c>
      <c r="G1527" s="8">
        <v>11136</v>
      </c>
      <c r="H1527" s="13"/>
      <c r="I1527" s="13"/>
      <c r="J1527" s="13"/>
      <c r="K1527" s="13"/>
      <c r="L1527" s="13"/>
      <c r="M1527" s="13"/>
      <c r="N1527" s="13"/>
      <c r="O1527" s="13"/>
      <c r="P1527" s="13"/>
      <c r="Q1527" s="13"/>
      <c r="R1527" s="13"/>
      <c r="S1527" s="13"/>
      <c r="T1527" s="13"/>
      <c r="U1527" s="13"/>
      <c r="V1527" s="13"/>
      <c r="W1527" s="13"/>
      <c r="X1527" s="13"/>
      <c r="Y1527" s="13"/>
    </row>
    <row r="1528" spans="1:25" ht="12.75" customHeight="1" x14ac:dyDescent="0.2">
      <c r="A1528" s="13" t="s">
        <v>2399</v>
      </c>
      <c r="B1528" s="6" t="s">
        <v>175</v>
      </c>
      <c r="C1528" s="9">
        <v>143429472</v>
      </c>
      <c r="D1528" s="14">
        <v>5540246192907</v>
      </c>
      <c r="E1528" s="12" t="str">
        <f>VLOOKUP(D1528,'Catégorie des articles'!$A$2:$E$163,4,FALSE)</f>
        <v>VOLAILLE</v>
      </c>
      <c r="F1528" s="23">
        <v>44899</v>
      </c>
      <c r="G1528" s="10">
        <v>11136</v>
      </c>
      <c r="H1528" s="13"/>
      <c r="I1528" s="13"/>
      <c r="J1528" s="13"/>
      <c r="K1528" s="13"/>
      <c r="L1528" s="13"/>
      <c r="M1528" s="13"/>
      <c r="N1528" s="13"/>
      <c r="O1528" s="13"/>
      <c r="P1528" s="13"/>
      <c r="Q1528" s="13"/>
      <c r="R1528" s="13"/>
      <c r="S1528" s="13"/>
      <c r="T1528" s="13"/>
      <c r="U1528" s="13"/>
      <c r="V1528" s="13"/>
      <c r="W1528" s="13"/>
      <c r="X1528" s="13"/>
      <c r="Y1528" s="13"/>
    </row>
    <row r="1529" spans="1:25" ht="12.75" customHeight="1" x14ac:dyDescent="0.2">
      <c r="A1529" s="13" t="s">
        <v>1621</v>
      </c>
      <c r="B1529" s="6" t="s">
        <v>174</v>
      </c>
      <c r="C1529" s="7">
        <v>143429475</v>
      </c>
      <c r="D1529" s="12">
        <v>5540246194632</v>
      </c>
      <c r="E1529" s="12" t="str">
        <f>VLOOKUP(D1529,'Catégorie des articles'!$A$2:$E$163,4,FALSE)</f>
        <v>BOULANGERIE</v>
      </c>
      <c r="F1529" s="22">
        <v>44876</v>
      </c>
      <c r="G1529" s="8">
        <v>836</v>
      </c>
      <c r="H1529" s="13"/>
      <c r="I1529" s="13"/>
      <c r="J1529" s="13"/>
      <c r="K1529" s="13"/>
      <c r="L1529" s="13"/>
      <c r="M1529" s="13"/>
      <c r="N1529" s="13"/>
      <c r="O1529" s="13"/>
      <c r="P1529" s="13"/>
      <c r="Q1529" s="13"/>
      <c r="R1529" s="13"/>
      <c r="S1529" s="13"/>
      <c r="T1529" s="13"/>
      <c r="U1529" s="13"/>
      <c r="V1529" s="13"/>
      <c r="W1529" s="13"/>
      <c r="X1529" s="13"/>
      <c r="Y1529" s="13"/>
    </row>
    <row r="1530" spans="1:25" ht="12.75" customHeight="1" x14ac:dyDescent="0.2">
      <c r="A1530" s="13" t="s">
        <v>1622</v>
      </c>
      <c r="B1530" s="6" t="s">
        <v>174</v>
      </c>
      <c r="C1530" s="9">
        <v>143429475</v>
      </c>
      <c r="D1530" s="14">
        <v>5540246196046</v>
      </c>
      <c r="E1530" s="12" t="str">
        <f>VLOOKUP(D1530,'Catégorie des articles'!$A$2:$E$163,4,FALSE)</f>
        <v>BOULANGERIE</v>
      </c>
      <c r="F1530" s="23">
        <v>44876</v>
      </c>
      <c r="G1530" s="10">
        <v>335</v>
      </c>
      <c r="H1530" s="13"/>
      <c r="I1530" s="13"/>
      <c r="J1530" s="13"/>
      <c r="K1530" s="13"/>
      <c r="L1530" s="13"/>
      <c r="M1530" s="13"/>
      <c r="N1530" s="13"/>
      <c r="O1530" s="13"/>
      <c r="P1530" s="13"/>
      <c r="Q1530" s="13"/>
      <c r="R1530" s="13"/>
      <c r="S1530" s="13"/>
      <c r="T1530" s="13"/>
      <c r="U1530" s="13"/>
      <c r="V1530" s="13"/>
      <c r="W1530" s="13"/>
      <c r="X1530" s="13"/>
      <c r="Y1530" s="13"/>
    </row>
    <row r="1531" spans="1:25" ht="12.75" customHeight="1" x14ac:dyDescent="0.2">
      <c r="A1531" s="13" t="s">
        <v>1623</v>
      </c>
      <c r="B1531" s="6" t="s">
        <v>174</v>
      </c>
      <c r="C1531" s="9">
        <v>143429476</v>
      </c>
      <c r="D1531" s="14">
        <v>5540246194632</v>
      </c>
      <c r="E1531" s="12" t="str">
        <f>VLOOKUP(D1531,'Catégorie des articles'!$A$2:$E$163,4,FALSE)</f>
        <v>BOULANGERIE</v>
      </c>
      <c r="F1531" s="23">
        <v>44879</v>
      </c>
      <c r="G1531" s="10">
        <v>919</v>
      </c>
      <c r="H1531" s="13"/>
      <c r="I1531" s="13"/>
      <c r="J1531" s="13"/>
      <c r="K1531" s="13"/>
      <c r="L1531" s="13"/>
      <c r="M1531" s="13"/>
      <c r="N1531" s="13"/>
      <c r="O1531" s="13"/>
      <c r="P1531" s="13"/>
      <c r="Q1531" s="13"/>
      <c r="R1531" s="13"/>
      <c r="S1531" s="13"/>
      <c r="T1531" s="13"/>
      <c r="U1531" s="13"/>
      <c r="V1531" s="13"/>
      <c r="W1531" s="13"/>
      <c r="X1531" s="13"/>
      <c r="Y1531" s="13"/>
    </row>
    <row r="1532" spans="1:25" ht="12.75" customHeight="1" x14ac:dyDescent="0.2">
      <c r="A1532" s="13" t="s">
        <v>1624</v>
      </c>
      <c r="B1532" s="6" t="s">
        <v>174</v>
      </c>
      <c r="C1532" s="7">
        <v>143429476</v>
      </c>
      <c r="D1532" s="12">
        <v>5540246196046</v>
      </c>
      <c r="E1532" s="12" t="str">
        <f>VLOOKUP(D1532,'Catégorie des articles'!$A$2:$E$163,4,FALSE)</f>
        <v>BOULANGERIE</v>
      </c>
      <c r="F1532" s="22">
        <v>44879</v>
      </c>
      <c r="G1532" s="8">
        <v>335</v>
      </c>
      <c r="H1532" s="13"/>
      <c r="I1532" s="13"/>
      <c r="J1532" s="13"/>
      <c r="K1532" s="13"/>
      <c r="L1532" s="13"/>
      <c r="M1532" s="13"/>
      <c r="N1532" s="13"/>
      <c r="O1532" s="13"/>
      <c r="P1532" s="13"/>
      <c r="Q1532" s="13"/>
      <c r="R1532" s="13"/>
      <c r="S1532" s="13"/>
      <c r="T1532" s="13"/>
      <c r="U1532" s="13"/>
      <c r="V1532" s="13"/>
      <c r="W1532" s="13"/>
      <c r="X1532" s="13"/>
      <c r="Y1532" s="13"/>
    </row>
    <row r="1533" spans="1:25" ht="12.75" customHeight="1" x14ac:dyDescent="0.2">
      <c r="A1533" s="13" t="s">
        <v>1625</v>
      </c>
      <c r="B1533" s="6" t="s">
        <v>174</v>
      </c>
      <c r="C1533" s="9">
        <v>143429477</v>
      </c>
      <c r="D1533" s="14">
        <v>5540246191598</v>
      </c>
      <c r="E1533" s="12" t="str">
        <f>VLOOKUP(D1533,'Catégorie des articles'!$A$2:$E$163,4,FALSE)</f>
        <v>CREMERIE</v>
      </c>
      <c r="F1533" s="23">
        <v>44872</v>
      </c>
      <c r="G1533" s="10">
        <v>1601</v>
      </c>
      <c r="H1533" s="13"/>
      <c r="I1533" s="13"/>
      <c r="J1533" s="13"/>
      <c r="K1533" s="13"/>
      <c r="L1533" s="13"/>
      <c r="M1533" s="13"/>
      <c r="N1533" s="13"/>
      <c r="O1533" s="13"/>
      <c r="P1533" s="13"/>
      <c r="Q1533" s="13"/>
      <c r="R1533" s="13"/>
      <c r="S1533" s="13"/>
      <c r="T1533" s="13"/>
      <c r="U1533" s="13"/>
      <c r="V1533" s="13"/>
      <c r="W1533" s="13"/>
      <c r="X1533" s="13"/>
      <c r="Y1533" s="13"/>
    </row>
    <row r="1534" spans="1:25" ht="12.75" customHeight="1" x14ac:dyDescent="0.2">
      <c r="A1534" s="13" t="s">
        <v>1626</v>
      </c>
      <c r="B1534" s="6" t="s">
        <v>174</v>
      </c>
      <c r="C1534" s="7">
        <v>143429478</v>
      </c>
      <c r="D1534" s="12">
        <v>5540246170256</v>
      </c>
      <c r="E1534" s="12" t="str">
        <f>VLOOKUP(D1534,'Catégorie des articles'!$A$2:$E$163,4,FALSE)</f>
        <v>BOULANGERIE</v>
      </c>
      <c r="F1534" s="22">
        <v>44877</v>
      </c>
      <c r="G1534" s="8">
        <v>2998</v>
      </c>
      <c r="H1534" s="13"/>
      <c r="I1534" s="13"/>
      <c r="J1534" s="13"/>
      <c r="K1534" s="13"/>
      <c r="L1534" s="13"/>
      <c r="M1534" s="13"/>
      <c r="N1534" s="13"/>
      <c r="O1534" s="13"/>
      <c r="P1534" s="13"/>
      <c r="Q1534" s="13"/>
      <c r="R1534" s="13"/>
      <c r="S1534" s="13"/>
      <c r="T1534" s="13"/>
      <c r="U1534" s="13"/>
      <c r="V1534" s="13"/>
      <c r="W1534" s="13"/>
      <c r="X1534" s="13"/>
      <c r="Y1534" s="13"/>
    </row>
    <row r="1535" spans="1:25" ht="12.75" customHeight="1" x14ac:dyDescent="0.2">
      <c r="A1535" s="13" t="s">
        <v>1627</v>
      </c>
      <c r="B1535" s="6" t="s">
        <v>174</v>
      </c>
      <c r="C1535" s="9">
        <v>143429478</v>
      </c>
      <c r="D1535" s="14">
        <v>5540246171888</v>
      </c>
      <c r="E1535" s="12" t="str">
        <f>VLOOKUP(D1535,'Catégorie des articles'!$A$2:$E$163,4,FALSE)</f>
        <v>BOULANGERIE</v>
      </c>
      <c r="F1535" s="23">
        <v>44877</v>
      </c>
      <c r="G1535" s="10">
        <v>650</v>
      </c>
      <c r="H1535" s="13"/>
      <c r="I1535" s="13"/>
      <c r="J1535" s="13"/>
      <c r="K1535" s="13"/>
      <c r="L1535" s="13"/>
      <c r="M1535" s="13"/>
      <c r="N1535" s="13"/>
      <c r="O1535" s="13"/>
      <c r="P1535" s="13"/>
      <c r="Q1535" s="13"/>
      <c r="R1535" s="13"/>
      <c r="S1535" s="13"/>
      <c r="T1535" s="13"/>
      <c r="U1535" s="13"/>
      <c r="V1535" s="13"/>
      <c r="W1535" s="13"/>
      <c r="X1535" s="13"/>
      <c r="Y1535" s="13"/>
    </row>
    <row r="1536" spans="1:25" ht="12.75" customHeight="1" x14ac:dyDescent="0.2">
      <c r="A1536" s="13" t="s">
        <v>1628</v>
      </c>
      <c r="B1536" s="6" t="s">
        <v>174</v>
      </c>
      <c r="C1536" s="7">
        <v>143429479</v>
      </c>
      <c r="D1536" s="12">
        <v>5540246170256</v>
      </c>
      <c r="E1536" s="12" t="str">
        <f>VLOOKUP(D1536,'Catégorie des articles'!$A$2:$E$163,4,FALSE)</f>
        <v>BOULANGERIE</v>
      </c>
      <c r="F1536" s="22">
        <v>44884</v>
      </c>
      <c r="G1536" s="8">
        <v>3174</v>
      </c>
      <c r="H1536" s="13"/>
      <c r="I1536" s="13"/>
      <c r="J1536" s="13"/>
      <c r="K1536" s="13"/>
      <c r="L1536" s="13"/>
      <c r="M1536" s="13"/>
      <c r="N1536" s="13"/>
      <c r="O1536" s="13"/>
      <c r="P1536" s="13"/>
      <c r="Q1536" s="13"/>
      <c r="R1536" s="13"/>
      <c r="S1536" s="13"/>
      <c r="T1536" s="13"/>
      <c r="U1536" s="13"/>
      <c r="V1536" s="13"/>
      <c r="W1536" s="13"/>
      <c r="X1536" s="13"/>
      <c r="Y1536" s="13"/>
    </row>
    <row r="1537" spans="1:25" ht="12.75" customHeight="1" x14ac:dyDescent="0.2">
      <c r="A1537" s="13" t="s">
        <v>1629</v>
      </c>
      <c r="B1537" s="6" t="s">
        <v>174</v>
      </c>
      <c r="C1537" s="9">
        <v>143429479</v>
      </c>
      <c r="D1537" s="14">
        <v>5540246171888</v>
      </c>
      <c r="E1537" s="12" t="str">
        <f>VLOOKUP(D1537,'Catégorie des articles'!$A$2:$E$163,4,FALSE)</f>
        <v>BOULANGERIE</v>
      </c>
      <c r="F1537" s="23">
        <v>44884</v>
      </c>
      <c r="G1537" s="10">
        <v>520</v>
      </c>
      <c r="H1537" s="13"/>
      <c r="I1537" s="13"/>
      <c r="J1537" s="13"/>
      <c r="K1537" s="13"/>
      <c r="L1537" s="13"/>
      <c r="M1537" s="13"/>
      <c r="N1537" s="13"/>
      <c r="O1537" s="13"/>
      <c r="P1537" s="13"/>
      <c r="Q1537" s="13"/>
      <c r="R1537" s="13"/>
      <c r="S1537" s="13"/>
      <c r="T1537" s="13"/>
      <c r="U1537" s="13"/>
      <c r="V1537" s="13"/>
      <c r="W1537" s="13"/>
      <c r="X1537" s="13"/>
      <c r="Y1537" s="13"/>
    </row>
    <row r="1538" spans="1:25" ht="12.75" customHeight="1" x14ac:dyDescent="0.2">
      <c r="A1538" s="13" t="s">
        <v>1630</v>
      </c>
      <c r="B1538" s="6" t="s">
        <v>174</v>
      </c>
      <c r="C1538" s="7">
        <v>143429480</v>
      </c>
      <c r="D1538" s="12">
        <v>5540246173472</v>
      </c>
      <c r="E1538" s="12" t="str">
        <f>VLOOKUP(D1538,'Catégorie des articles'!$A$2:$E$163,4,FALSE)</f>
        <v>CREMERIE</v>
      </c>
      <c r="F1538" s="22">
        <v>44876</v>
      </c>
      <c r="G1538" s="8">
        <v>279</v>
      </c>
      <c r="H1538" s="13"/>
      <c r="I1538" s="13"/>
      <c r="J1538" s="13"/>
      <c r="K1538" s="13"/>
      <c r="L1538" s="13"/>
      <c r="M1538" s="13"/>
      <c r="N1538" s="13"/>
      <c r="O1538" s="13"/>
      <c r="P1538" s="13"/>
      <c r="Q1538" s="13"/>
      <c r="R1538" s="13"/>
      <c r="S1538" s="13"/>
      <c r="T1538" s="13"/>
      <c r="U1538" s="13"/>
      <c r="V1538" s="13"/>
      <c r="W1538" s="13"/>
      <c r="X1538" s="13"/>
      <c r="Y1538" s="13"/>
    </row>
    <row r="1539" spans="1:25" ht="12.75" customHeight="1" x14ac:dyDescent="0.2">
      <c r="A1539" s="13" t="s">
        <v>1631</v>
      </c>
      <c r="B1539" s="6" t="s">
        <v>174</v>
      </c>
      <c r="C1539" s="9">
        <v>143429480</v>
      </c>
      <c r="D1539" s="14">
        <v>5540246175049</v>
      </c>
      <c r="E1539" s="12" t="str">
        <f>VLOOKUP(D1539,'Catégorie des articles'!$A$2:$E$163,4,FALSE)</f>
        <v>CREMERIE</v>
      </c>
      <c r="F1539" s="23">
        <v>44876</v>
      </c>
      <c r="G1539" s="10">
        <v>836</v>
      </c>
      <c r="H1539" s="13"/>
      <c r="I1539" s="13"/>
      <c r="J1539" s="13"/>
      <c r="K1539" s="13"/>
      <c r="L1539" s="13"/>
      <c r="M1539" s="13"/>
      <c r="N1539" s="13"/>
      <c r="O1539" s="13"/>
      <c r="P1539" s="13"/>
      <c r="Q1539" s="13"/>
      <c r="R1539" s="13"/>
      <c r="S1539" s="13"/>
      <c r="T1539" s="13"/>
      <c r="U1539" s="13"/>
      <c r="V1539" s="13"/>
      <c r="W1539" s="13"/>
      <c r="X1539" s="13"/>
      <c r="Y1539" s="13"/>
    </row>
    <row r="1540" spans="1:25" ht="12.75" customHeight="1" x14ac:dyDescent="0.2">
      <c r="A1540" s="13" t="s">
        <v>1632</v>
      </c>
      <c r="B1540" s="6" t="s">
        <v>174</v>
      </c>
      <c r="C1540" s="7">
        <v>143429480</v>
      </c>
      <c r="D1540" s="12">
        <v>5540246175050</v>
      </c>
      <c r="E1540" s="12" t="str">
        <f>VLOOKUP(D1540,'Catégorie des articles'!$A$2:$E$163,4,FALSE)</f>
        <v>CREMERIE</v>
      </c>
      <c r="F1540" s="22">
        <v>44876</v>
      </c>
      <c r="G1540" s="8">
        <v>836</v>
      </c>
      <c r="H1540" s="13"/>
      <c r="I1540" s="13"/>
      <c r="J1540" s="13"/>
      <c r="K1540" s="13"/>
      <c r="L1540" s="13"/>
      <c r="M1540" s="13"/>
      <c r="N1540" s="13"/>
      <c r="O1540" s="13"/>
      <c r="P1540" s="13"/>
      <c r="Q1540" s="13"/>
      <c r="R1540" s="13"/>
      <c r="S1540" s="13"/>
      <c r="T1540" s="13"/>
      <c r="U1540" s="13"/>
      <c r="V1540" s="13"/>
      <c r="W1540" s="13"/>
      <c r="X1540" s="13"/>
      <c r="Y1540" s="13"/>
    </row>
    <row r="1541" spans="1:25" ht="12.75" customHeight="1" x14ac:dyDescent="0.2">
      <c r="A1541" s="13" t="s">
        <v>2400</v>
      </c>
      <c r="B1541" s="6" t="s">
        <v>175</v>
      </c>
      <c r="C1541" s="7">
        <v>143429483</v>
      </c>
      <c r="D1541" s="12">
        <v>5540246195999</v>
      </c>
      <c r="E1541" s="12" t="str">
        <f>VLOOKUP(D1541,'Catégorie des articles'!$A$2:$E$163,4,FALSE)</f>
        <v>MIX LEGUMES</v>
      </c>
      <c r="F1541" s="22">
        <v>44903</v>
      </c>
      <c r="G1541" s="8">
        <v>7517</v>
      </c>
      <c r="H1541" s="13"/>
      <c r="I1541" s="13"/>
      <c r="J1541" s="13"/>
      <c r="K1541" s="13"/>
      <c r="L1541" s="13"/>
      <c r="M1541" s="13"/>
      <c r="N1541" s="13"/>
      <c r="O1541" s="13"/>
      <c r="P1541" s="13"/>
      <c r="Q1541" s="13"/>
      <c r="R1541" s="13"/>
      <c r="S1541" s="13"/>
      <c r="T1541" s="13"/>
      <c r="U1541" s="13"/>
      <c r="V1541" s="13"/>
      <c r="W1541" s="13"/>
      <c r="X1541" s="13"/>
      <c r="Y1541" s="13"/>
    </row>
    <row r="1542" spans="1:25" ht="12.75" customHeight="1" x14ac:dyDescent="0.2">
      <c r="A1542" s="13" t="s">
        <v>1633</v>
      </c>
      <c r="B1542" s="6" t="s">
        <v>174</v>
      </c>
      <c r="C1542" s="7">
        <v>143429490</v>
      </c>
      <c r="D1542" s="12">
        <v>5540246177133</v>
      </c>
      <c r="E1542" s="12" t="str">
        <f>VLOOKUP(D1542,'Catégorie des articles'!$A$2:$E$163,4,FALSE)</f>
        <v>MIX LEGUMES</v>
      </c>
      <c r="F1542" s="22">
        <v>44878</v>
      </c>
      <c r="G1542" s="8">
        <v>3898</v>
      </c>
      <c r="H1542" s="13"/>
      <c r="I1542" s="13"/>
      <c r="J1542" s="13"/>
      <c r="K1542" s="13"/>
      <c r="L1542" s="13"/>
      <c r="M1542" s="13"/>
      <c r="N1542" s="13"/>
      <c r="O1542" s="13"/>
      <c r="P1542" s="13"/>
      <c r="Q1542" s="13"/>
      <c r="R1542" s="13"/>
      <c r="S1542" s="13"/>
      <c r="T1542" s="13"/>
      <c r="U1542" s="13"/>
      <c r="V1542" s="13"/>
      <c r="W1542" s="13"/>
      <c r="X1542" s="13"/>
      <c r="Y1542" s="13"/>
    </row>
    <row r="1543" spans="1:25" ht="12.75" customHeight="1" x14ac:dyDescent="0.2">
      <c r="A1543" s="13" t="s">
        <v>1634</v>
      </c>
      <c r="B1543" s="6" t="s">
        <v>174</v>
      </c>
      <c r="C1543" s="9">
        <v>143429490</v>
      </c>
      <c r="D1543" s="14">
        <v>5540246192148</v>
      </c>
      <c r="E1543" s="12" t="str">
        <f>VLOOKUP(D1543,'Catégorie des articles'!$A$2:$E$163,4,FALSE)</f>
        <v>MIX LEGUMES</v>
      </c>
      <c r="F1543" s="23">
        <v>44878</v>
      </c>
      <c r="G1543" s="10">
        <v>22272</v>
      </c>
      <c r="H1543" s="13"/>
      <c r="I1543" s="13"/>
      <c r="J1543" s="13"/>
      <c r="K1543" s="13"/>
      <c r="L1543" s="13"/>
      <c r="M1543" s="13"/>
      <c r="N1543" s="13"/>
      <c r="O1543" s="13"/>
      <c r="P1543" s="13"/>
      <c r="Q1543" s="13"/>
      <c r="R1543" s="13"/>
      <c r="S1543" s="13"/>
      <c r="T1543" s="13"/>
      <c r="U1543" s="13"/>
      <c r="V1543" s="13"/>
      <c r="W1543" s="13"/>
      <c r="X1543" s="13"/>
      <c r="Y1543" s="13"/>
    </row>
    <row r="1544" spans="1:25" ht="12.75" customHeight="1" x14ac:dyDescent="0.2">
      <c r="A1544" s="13" t="s">
        <v>1635</v>
      </c>
      <c r="B1544" s="6" t="s">
        <v>174</v>
      </c>
      <c r="C1544" s="7">
        <v>143429490</v>
      </c>
      <c r="D1544" s="12">
        <v>5540246192518</v>
      </c>
      <c r="E1544" s="12" t="str">
        <f>VLOOKUP(D1544,'Catégorie des articles'!$A$2:$E$163,4,FALSE)</f>
        <v>MIX LEGUMES</v>
      </c>
      <c r="F1544" s="22">
        <v>44878</v>
      </c>
      <c r="G1544" s="8">
        <v>4385</v>
      </c>
      <c r="H1544" s="13"/>
      <c r="I1544" s="13"/>
      <c r="J1544" s="13"/>
      <c r="K1544" s="13"/>
      <c r="L1544" s="13"/>
      <c r="M1544" s="13"/>
      <c r="N1544" s="13"/>
      <c r="O1544" s="13"/>
      <c r="P1544" s="13"/>
      <c r="Q1544" s="13"/>
      <c r="R1544" s="13"/>
      <c r="S1544" s="13"/>
      <c r="T1544" s="13"/>
      <c r="U1544" s="13"/>
      <c r="V1544" s="13"/>
      <c r="W1544" s="13"/>
      <c r="X1544" s="13"/>
      <c r="Y1544" s="13"/>
    </row>
    <row r="1545" spans="1:25" ht="12.75" customHeight="1" x14ac:dyDescent="0.2">
      <c r="A1545" s="13" t="s">
        <v>1636</v>
      </c>
      <c r="B1545" s="6" t="s">
        <v>174</v>
      </c>
      <c r="C1545" s="7">
        <v>143429508</v>
      </c>
      <c r="D1545" s="12">
        <v>5540246176294</v>
      </c>
      <c r="E1545" s="12" t="str">
        <f>VLOOKUP(D1545,'Catégorie des articles'!$A$2:$E$163,4,FALSE)</f>
        <v>CREMERIE</v>
      </c>
      <c r="F1545" s="22">
        <v>44872</v>
      </c>
      <c r="G1545" s="8">
        <v>1114</v>
      </c>
      <c r="H1545" s="13"/>
      <c r="I1545" s="13"/>
      <c r="J1545" s="13"/>
      <c r="K1545" s="13"/>
      <c r="L1545" s="13"/>
      <c r="M1545" s="13"/>
      <c r="N1545" s="13"/>
      <c r="O1545" s="13"/>
      <c r="P1545" s="13"/>
      <c r="Q1545" s="13"/>
      <c r="R1545" s="13"/>
      <c r="S1545" s="13"/>
      <c r="T1545" s="13"/>
      <c r="U1545" s="13"/>
      <c r="V1545" s="13"/>
      <c r="W1545" s="13"/>
      <c r="X1545" s="13"/>
      <c r="Y1545" s="13"/>
    </row>
    <row r="1546" spans="1:25" ht="12.75" customHeight="1" x14ac:dyDescent="0.2">
      <c r="A1546" s="13" t="s">
        <v>1637</v>
      </c>
      <c r="B1546" s="6" t="s">
        <v>174</v>
      </c>
      <c r="C1546" s="9">
        <v>143429508</v>
      </c>
      <c r="D1546" s="14">
        <v>5540246176295</v>
      </c>
      <c r="E1546" s="12" t="str">
        <f>VLOOKUP(D1546,'Catégorie des articles'!$A$2:$E$163,4,FALSE)</f>
        <v>CREMERIE</v>
      </c>
      <c r="F1546" s="23">
        <v>44872</v>
      </c>
      <c r="G1546" s="10">
        <v>7424</v>
      </c>
      <c r="H1546" s="13"/>
      <c r="I1546" s="13"/>
      <c r="J1546" s="13"/>
      <c r="K1546" s="13"/>
      <c r="L1546" s="13"/>
      <c r="M1546" s="13"/>
      <c r="N1546" s="13"/>
      <c r="O1546" s="13"/>
      <c r="P1546" s="13"/>
      <c r="Q1546" s="13"/>
      <c r="R1546" s="13"/>
      <c r="S1546" s="13"/>
      <c r="T1546" s="13"/>
      <c r="U1546" s="13"/>
      <c r="V1546" s="13"/>
      <c r="W1546" s="13"/>
      <c r="X1546" s="13"/>
      <c r="Y1546" s="13"/>
    </row>
    <row r="1547" spans="1:25" ht="12.75" customHeight="1" x14ac:dyDescent="0.2">
      <c r="A1547" s="13" t="s">
        <v>1638</v>
      </c>
      <c r="B1547" s="6" t="s">
        <v>174</v>
      </c>
      <c r="C1547" s="9">
        <v>143429508</v>
      </c>
      <c r="D1547" s="14">
        <v>5540246187987</v>
      </c>
      <c r="E1547" s="12" t="str">
        <f>VLOOKUP(D1547,'Catégorie des articles'!$A$2:$E$163,4,FALSE)</f>
        <v>CREMERIE</v>
      </c>
      <c r="F1547" s="23">
        <v>44872</v>
      </c>
      <c r="G1547" s="10">
        <v>4455</v>
      </c>
      <c r="H1547" s="13"/>
      <c r="I1547" s="13"/>
      <c r="J1547" s="13"/>
      <c r="K1547" s="13"/>
      <c r="L1547" s="13"/>
      <c r="M1547" s="13"/>
      <c r="N1547" s="13"/>
      <c r="O1547" s="13"/>
      <c r="P1547" s="13"/>
      <c r="Q1547" s="13"/>
      <c r="R1547" s="13"/>
      <c r="S1547" s="13"/>
      <c r="T1547" s="13"/>
      <c r="U1547" s="13"/>
      <c r="V1547" s="13"/>
      <c r="W1547" s="13"/>
      <c r="X1547" s="13"/>
      <c r="Y1547" s="13"/>
    </row>
    <row r="1548" spans="1:25" ht="12.75" customHeight="1" x14ac:dyDescent="0.2">
      <c r="A1548" s="13" t="s">
        <v>1639</v>
      </c>
      <c r="B1548" s="6" t="s">
        <v>174</v>
      </c>
      <c r="C1548" s="9">
        <v>143429509</v>
      </c>
      <c r="D1548" s="14">
        <v>5540246172978</v>
      </c>
      <c r="E1548" s="12" t="str">
        <f>VLOOKUP(D1548,'Catégorie des articles'!$A$2:$E$163,4,FALSE)</f>
        <v>CREMERIE</v>
      </c>
      <c r="F1548" s="23">
        <v>44872</v>
      </c>
      <c r="G1548" s="10">
        <v>1671</v>
      </c>
      <c r="H1548" s="13"/>
      <c r="I1548" s="13"/>
      <c r="J1548" s="13"/>
      <c r="K1548" s="13"/>
      <c r="L1548" s="13"/>
      <c r="M1548" s="13"/>
      <c r="N1548" s="13"/>
      <c r="O1548" s="13"/>
      <c r="P1548" s="13"/>
      <c r="Q1548" s="13"/>
      <c r="R1548" s="13"/>
      <c r="S1548" s="13"/>
      <c r="T1548" s="13"/>
      <c r="U1548" s="13"/>
      <c r="V1548" s="13"/>
      <c r="W1548" s="13"/>
      <c r="X1548" s="13"/>
      <c r="Y1548" s="13"/>
    </row>
    <row r="1549" spans="1:25" ht="12.75" customHeight="1" x14ac:dyDescent="0.2">
      <c r="A1549" s="13" t="s">
        <v>1640</v>
      </c>
      <c r="B1549" s="6" t="s">
        <v>174</v>
      </c>
      <c r="C1549" s="9">
        <v>143429509</v>
      </c>
      <c r="D1549" s="14">
        <v>5540246188175</v>
      </c>
      <c r="E1549" s="12" t="str">
        <f>VLOOKUP(D1549,'Catégorie des articles'!$A$2:$E$163,4,FALSE)</f>
        <v>CREMERIE</v>
      </c>
      <c r="F1549" s="23">
        <v>44872</v>
      </c>
      <c r="G1549" s="10">
        <v>232</v>
      </c>
      <c r="H1549" s="13"/>
      <c r="I1549" s="13"/>
      <c r="J1549" s="13"/>
      <c r="K1549" s="13"/>
      <c r="L1549" s="13"/>
      <c r="M1549" s="13"/>
      <c r="N1549" s="13"/>
      <c r="O1549" s="13"/>
      <c r="P1549" s="13"/>
      <c r="Q1549" s="13"/>
      <c r="R1549" s="13"/>
      <c r="S1549" s="13"/>
      <c r="T1549" s="13"/>
      <c r="U1549" s="13"/>
      <c r="V1549" s="13"/>
      <c r="W1549" s="13"/>
      <c r="X1549" s="13"/>
      <c r="Y1549" s="13"/>
    </row>
    <row r="1550" spans="1:25" ht="12.75" customHeight="1" x14ac:dyDescent="0.2">
      <c r="A1550" s="13" t="s">
        <v>1641</v>
      </c>
      <c r="B1550" s="6" t="s">
        <v>174</v>
      </c>
      <c r="C1550" s="7">
        <v>143429538</v>
      </c>
      <c r="D1550" s="12">
        <v>5540246172978</v>
      </c>
      <c r="E1550" s="12" t="str">
        <f>VLOOKUP(D1550,'Catégorie des articles'!$A$2:$E$163,4,FALSE)</f>
        <v>CREMERIE</v>
      </c>
      <c r="F1550" s="22">
        <v>44875</v>
      </c>
      <c r="G1550" s="8">
        <v>836</v>
      </c>
      <c r="H1550" s="13"/>
      <c r="I1550" s="13"/>
      <c r="J1550" s="13"/>
      <c r="K1550" s="13"/>
      <c r="L1550" s="13"/>
      <c r="M1550" s="13"/>
      <c r="N1550" s="13"/>
      <c r="O1550" s="13"/>
      <c r="P1550" s="13"/>
      <c r="Q1550" s="13"/>
      <c r="R1550" s="13"/>
      <c r="S1550" s="13"/>
      <c r="T1550" s="13"/>
      <c r="U1550" s="13"/>
      <c r="V1550" s="13"/>
      <c r="W1550" s="13"/>
      <c r="X1550" s="13"/>
      <c r="Y1550" s="13"/>
    </row>
    <row r="1551" spans="1:25" ht="12.75" customHeight="1" x14ac:dyDescent="0.2">
      <c r="A1551" s="13" t="s">
        <v>1642</v>
      </c>
      <c r="B1551" s="6" t="s">
        <v>174</v>
      </c>
      <c r="C1551" s="7">
        <v>143429538</v>
      </c>
      <c r="D1551" s="12">
        <v>5540246176699</v>
      </c>
      <c r="E1551" s="12" t="str">
        <f>VLOOKUP(D1551,'Catégorie des articles'!$A$2:$E$163,4,FALSE)</f>
        <v>CREMERIE</v>
      </c>
      <c r="F1551" s="22">
        <v>44875</v>
      </c>
      <c r="G1551" s="8">
        <v>4176</v>
      </c>
      <c r="H1551" s="13"/>
      <c r="I1551" s="13"/>
      <c r="J1551" s="13"/>
      <c r="K1551" s="13"/>
      <c r="L1551" s="13"/>
      <c r="M1551" s="13"/>
      <c r="N1551" s="13"/>
      <c r="O1551" s="13"/>
      <c r="P1551" s="13"/>
      <c r="Q1551" s="13"/>
      <c r="R1551" s="13"/>
      <c r="S1551" s="13"/>
      <c r="T1551" s="13"/>
      <c r="U1551" s="13"/>
      <c r="V1551" s="13"/>
      <c r="W1551" s="13"/>
      <c r="X1551" s="13"/>
      <c r="Y1551" s="13"/>
    </row>
    <row r="1552" spans="1:25" ht="12.75" customHeight="1" x14ac:dyDescent="0.2">
      <c r="A1552" s="13" t="s">
        <v>1643</v>
      </c>
      <c r="B1552" s="6" t="s">
        <v>174</v>
      </c>
      <c r="C1552" s="9">
        <v>143429538</v>
      </c>
      <c r="D1552" s="14">
        <v>5540246192102</v>
      </c>
      <c r="E1552" s="12" t="str">
        <f>VLOOKUP(D1552,'Catégorie des articles'!$A$2:$E$163,4,FALSE)</f>
        <v>CREMERIE</v>
      </c>
      <c r="F1552" s="23">
        <v>44875</v>
      </c>
      <c r="G1552" s="10">
        <v>4009</v>
      </c>
      <c r="H1552" s="13"/>
      <c r="I1552" s="13"/>
      <c r="J1552" s="13"/>
      <c r="K1552" s="13"/>
      <c r="L1552" s="13"/>
      <c r="M1552" s="13"/>
      <c r="N1552" s="13"/>
      <c r="O1552" s="13"/>
      <c r="P1552" s="13"/>
      <c r="Q1552" s="13"/>
      <c r="R1552" s="13"/>
      <c r="S1552" s="13"/>
      <c r="T1552" s="13"/>
      <c r="U1552" s="13"/>
      <c r="V1552" s="13"/>
      <c r="W1552" s="13"/>
      <c r="X1552" s="13"/>
      <c r="Y1552" s="13"/>
    </row>
    <row r="1553" spans="1:25" ht="12.75" customHeight="1" x14ac:dyDescent="0.2">
      <c r="A1553" s="13" t="s">
        <v>1644</v>
      </c>
      <c r="B1553" s="6" t="s">
        <v>174</v>
      </c>
      <c r="C1553" s="7">
        <v>143429539</v>
      </c>
      <c r="D1553" s="12">
        <v>5540246187987</v>
      </c>
      <c r="E1553" s="12" t="str">
        <f>VLOOKUP(D1553,'Catégorie des articles'!$A$2:$E$163,4,FALSE)</f>
        <v>CREMERIE</v>
      </c>
      <c r="F1553" s="22">
        <v>44875</v>
      </c>
      <c r="G1553" s="8">
        <v>6682</v>
      </c>
      <c r="H1553" s="13"/>
      <c r="I1553" s="13"/>
      <c r="J1553" s="13"/>
      <c r="K1553" s="13"/>
      <c r="L1553" s="13"/>
      <c r="M1553" s="13"/>
      <c r="N1553" s="13"/>
      <c r="O1553" s="13"/>
      <c r="P1553" s="13"/>
      <c r="Q1553" s="13"/>
      <c r="R1553" s="13"/>
      <c r="S1553" s="13"/>
      <c r="T1553" s="13"/>
      <c r="U1553" s="13"/>
      <c r="V1553" s="13"/>
      <c r="W1553" s="13"/>
      <c r="X1553" s="13"/>
      <c r="Y1553" s="13"/>
    </row>
    <row r="1554" spans="1:25" ht="12.75" customHeight="1" x14ac:dyDescent="0.2">
      <c r="A1554" s="13" t="s">
        <v>1645</v>
      </c>
      <c r="B1554" s="6" t="s">
        <v>174</v>
      </c>
      <c r="C1554" s="9">
        <v>143429539</v>
      </c>
      <c r="D1554" s="14">
        <v>5540246188200</v>
      </c>
      <c r="E1554" s="12" t="str">
        <f>VLOOKUP(D1554,'Catégorie des articles'!$A$2:$E$163,4,FALSE)</f>
        <v>CREMERIE</v>
      </c>
      <c r="F1554" s="23">
        <v>44875</v>
      </c>
      <c r="G1554" s="10">
        <v>2970</v>
      </c>
      <c r="H1554" s="13"/>
      <c r="I1554" s="13"/>
      <c r="J1554" s="13"/>
      <c r="K1554" s="13"/>
      <c r="L1554" s="13"/>
      <c r="M1554" s="13"/>
      <c r="N1554" s="13"/>
      <c r="O1554" s="13"/>
      <c r="P1554" s="13"/>
      <c r="Q1554" s="13"/>
      <c r="R1554" s="13"/>
      <c r="S1554" s="13"/>
      <c r="T1554" s="13"/>
      <c r="U1554" s="13"/>
      <c r="V1554" s="13"/>
      <c r="W1554" s="13"/>
      <c r="X1554" s="13"/>
      <c r="Y1554" s="13"/>
    </row>
    <row r="1555" spans="1:25" ht="12.75" customHeight="1" x14ac:dyDescent="0.2">
      <c r="A1555" s="13" t="s">
        <v>1646</v>
      </c>
      <c r="B1555" s="6" t="s">
        <v>174</v>
      </c>
      <c r="C1555" s="7">
        <v>143429553</v>
      </c>
      <c r="D1555" s="12">
        <v>5540246185429</v>
      </c>
      <c r="E1555" s="12" t="str">
        <f>VLOOKUP(D1555,'Catégorie des articles'!$A$2:$E$163,4,FALSE)</f>
        <v>CREMERIE</v>
      </c>
      <c r="F1555" s="22">
        <v>44876</v>
      </c>
      <c r="G1555" s="8">
        <v>279</v>
      </c>
      <c r="H1555" s="13"/>
      <c r="I1555" s="13"/>
      <c r="J1555" s="13"/>
      <c r="K1555" s="13"/>
      <c r="L1555" s="13"/>
      <c r="M1555" s="13"/>
      <c r="N1555" s="13"/>
      <c r="O1555" s="13"/>
      <c r="P1555" s="13"/>
      <c r="Q1555" s="13"/>
      <c r="R1555" s="13"/>
      <c r="S1555" s="13"/>
      <c r="T1555" s="13"/>
      <c r="U1555" s="13"/>
      <c r="V1555" s="13"/>
      <c r="W1555" s="13"/>
      <c r="X1555" s="13"/>
      <c r="Y1555" s="13"/>
    </row>
    <row r="1556" spans="1:25" ht="12.75" customHeight="1" x14ac:dyDescent="0.2">
      <c r="A1556" s="13" t="s">
        <v>1647</v>
      </c>
      <c r="B1556" s="6" t="s">
        <v>174</v>
      </c>
      <c r="C1556" s="7">
        <v>143429584</v>
      </c>
      <c r="D1556" s="12">
        <v>5540246172539</v>
      </c>
      <c r="E1556" s="12" t="str">
        <f>VLOOKUP(D1556,'Catégorie des articles'!$A$2:$E$163,4,FALSE)</f>
        <v>CREMERIE</v>
      </c>
      <c r="F1556" s="22">
        <v>44876</v>
      </c>
      <c r="G1556" s="8">
        <v>24</v>
      </c>
      <c r="H1556" s="13"/>
      <c r="I1556" s="13"/>
      <c r="J1556" s="13"/>
      <c r="K1556" s="13"/>
      <c r="L1556" s="13"/>
      <c r="M1556" s="13"/>
      <c r="N1556" s="13"/>
      <c r="O1556" s="13"/>
      <c r="P1556" s="13"/>
      <c r="Q1556" s="13"/>
      <c r="R1556" s="13"/>
      <c r="S1556" s="13"/>
      <c r="T1556" s="13"/>
      <c r="U1556" s="13"/>
      <c r="V1556" s="13"/>
      <c r="W1556" s="13"/>
      <c r="X1556" s="13"/>
      <c r="Y1556" s="13"/>
    </row>
    <row r="1557" spans="1:25" ht="12.75" customHeight="1" x14ac:dyDescent="0.2">
      <c r="A1557" s="13" t="s">
        <v>1648</v>
      </c>
      <c r="B1557" s="6" t="s">
        <v>174</v>
      </c>
      <c r="C1557" s="9">
        <v>143429584</v>
      </c>
      <c r="D1557" s="14">
        <v>5540246172669</v>
      </c>
      <c r="E1557" s="12" t="str">
        <f>VLOOKUP(D1557,'Catégorie des articles'!$A$2:$E$163,4,FALSE)</f>
        <v>CREMERIE</v>
      </c>
      <c r="F1557" s="23">
        <v>44876</v>
      </c>
      <c r="G1557" s="10">
        <v>140</v>
      </c>
      <c r="H1557" s="13"/>
      <c r="I1557" s="13"/>
      <c r="J1557" s="13"/>
      <c r="K1557" s="13"/>
      <c r="L1557" s="13"/>
      <c r="M1557" s="13"/>
      <c r="N1557" s="13"/>
      <c r="O1557" s="13"/>
      <c r="P1557" s="13"/>
      <c r="Q1557" s="13"/>
      <c r="R1557" s="13"/>
      <c r="S1557" s="13"/>
      <c r="T1557" s="13"/>
      <c r="U1557" s="13"/>
      <c r="V1557" s="13"/>
      <c r="W1557" s="13"/>
      <c r="X1557" s="13"/>
      <c r="Y1557" s="13"/>
    </row>
    <row r="1558" spans="1:25" ht="12.75" customHeight="1" x14ac:dyDescent="0.2">
      <c r="A1558" s="13" t="s">
        <v>1649</v>
      </c>
      <c r="B1558" s="6" t="s">
        <v>174</v>
      </c>
      <c r="C1558" s="7">
        <v>143429584</v>
      </c>
      <c r="D1558" s="12">
        <v>5540246172978</v>
      </c>
      <c r="E1558" s="12" t="str">
        <f>VLOOKUP(D1558,'Catégorie des articles'!$A$2:$E$163,4,FALSE)</f>
        <v>CREMERIE</v>
      </c>
      <c r="F1558" s="22">
        <v>44876</v>
      </c>
      <c r="G1558" s="8">
        <v>836</v>
      </c>
      <c r="H1558" s="13"/>
      <c r="I1558" s="13"/>
      <c r="J1558" s="13"/>
      <c r="K1558" s="13"/>
      <c r="L1558" s="13"/>
      <c r="M1558" s="13"/>
      <c r="N1558" s="13"/>
      <c r="O1558" s="13"/>
      <c r="P1558" s="13"/>
      <c r="Q1558" s="13"/>
      <c r="R1558" s="13"/>
      <c r="S1558" s="13"/>
      <c r="T1558" s="13"/>
      <c r="U1558" s="13"/>
      <c r="V1558" s="13"/>
      <c r="W1558" s="13"/>
      <c r="X1558" s="13"/>
      <c r="Y1558" s="13"/>
    </row>
    <row r="1559" spans="1:25" ht="12.75" customHeight="1" x14ac:dyDescent="0.2">
      <c r="A1559" s="13" t="s">
        <v>1650</v>
      </c>
      <c r="B1559" s="6" t="s">
        <v>174</v>
      </c>
      <c r="C1559" s="7">
        <v>143429584</v>
      </c>
      <c r="D1559" s="12">
        <v>5540246174174</v>
      </c>
      <c r="E1559" s="12" t="str">
        <f>VLOOKUP(D1559,'Catégorie des articles'!$A$2:$E$163,4,FALSE)</f>
        <v>CREMERIE</v>
      </c>
      <c r="F1559" s="22">
        <v>44876</v>
      </c>
      <c r="G1559" s="8">
        <v>696</v>
      </c>
      <c r="H1559" s="13"/>
      <c r="I1559" s="13"/>
      <c r="J1559" s="13"/>
      <c r="K1559" s="13"/>
      <c r="L1559" s="13"/>
      <c r="M1559" s="13"/>
      <c r="N1559" s="13"/>
      <c r="O1559" s="13"/>
      <c r="P1559" s="13"/>
      <c r="Q1559" s="13"/>
      <c r="R1559" s="13"/>
      <c r="S1559" s="13"/>
      <c r="T1559" s="13"/>
      <c r="U1559" s="13"/>
      <c r="V1559" s="13"/>
      <c r="W1559" s="13"/>
      <c r="X1559" s="13"/>
      <c r="Y1559" s="13"/>
    </row>
    <row r="1560" spans="1:25" ht="12.75" customHeight="1" x14ac:dyDescent="0.2">
      <c r="A1560" s="13" t="s">
        <v>1651</v>
      </c>
      <c r="B1560" s="6" t="s">
        <v>174</v>
      </c>
      <c r="C1560" s="7">
        <v>143429584</v>
      </c>
      <c r="D1560" s="12">
        <v>5540246176699</v>
      </c>
      <c r="E1560" s="12" t="str">
        <f>VLOOKUP(D1560,'Catégorie des articles'!$A$2:$E$163,4,FALSE)</f>
        <v>CREMERIE</v>
      </c>
      <c r="F1560" s="22">
        <v>44876</v>
      </c>
      <c r="G1560" s="8">
        <v>8352</v>
      </c>
      <c r="H1560" s="13"/>
      <c r="I1560" s="13"/>
      <c r="J1560" s="13"/>
      <c r="K1560" s="13"/>
      <c r="L1560" s="13"/>
      <c r="M1560" s="13"/>
      <c r="N1560" s="13"/>
      <c r="O1560" s="13"/>
      <c r="P1560" s="13"/>
      <c r="Q1560" s="13"/>
      <c r="R1560" s="13"/>
      <c r="S1560" s="13"/>
      <c r="T1560" s="13"/>
      <c r="U1560" s="13"/>
      <c r="V1560" s="13"/>
      <c r="W1560" s="13"/>
      <c r="X1560" s="13"/>
      <c r="Y1560" s="13"/>
    </row>
    <row r="1561" spans="1:25" ht="12.75" customHeight="1" x14ac:dyDescent="0.2">
      <c r="A1561" s="13" t="s">
        <v>1652</v>
      </c>
      <c r="B1561" s="6" t="s">
        <v>174</v>
      </c>
      <c r="C1561" s="9">
        <v>143429585</v>
      </c>
      <c r="D1561" s="14">
        <v>5540246176294</v>
      </c>
      <c r="E1561" s="12" t="str">
        <f>VLOOKUP(D1561,'Catégorie des articles'!$A$2:$E$163,4,FALSE)</f>
        <v>CREMERIE</v>
      </c>
      <c r="F1561" s="23">
        <v>44876</v>
      </c>
      <c r="G1561" s="10">
        <v>1485</v>
      </c>
      <c r="H1561" s="13"/>
      <c r="I1561" s="13"/>
      <c r="J1561" s="13"/>
      <c r="K1561" s="13"/>
      <c r="L1561" s="13"/>
      <c r="M1561" s="13"/>
      <c r="N1561" s="13"/>
      <c r="O1561" s="13"/>
      <c r="P1561" s="13"/>
      <c r="Q1561" s="13"/>
      <c r="R1561" s="13"/>
      <c r="S1561" s="13"/>
      <c r="T1561" s="13"/>
      <c r="U1561" s="13"/>
      <c r="V1561" s="13"/>
      <c r="W1561" s="13"/>
      <c r="X1561" s="13"/>
      <c r="Y1561" s="13"/>
    </row>
    <row r="1562" spans="1:25" ht="12.75" customHeight="1" x14ac:dyDescent="0.2">
      <c r="A1562" s="13" t="s">
        <v>1653</v>
      </c>
      <c r="B1562" s="6" t="s">
        <v>174</v>
      </c>
      <c r="C1562" s="7">
        <v>143429585</v>
      </c>
      <c r="D1562" s="12">
        <v>5540246176295</v>
      </c>
      <c r="E1562" s="12" t="str">
        <f>VLOOKUP(D1562,'Catégorie des articles'!$A$2:$E$163,4,FALSE)</f>
        <v>CREMERIE</v>
      </c>
      <c r="F1562" s="22">
        <v>44876</v>
      </c>
      <c r="G1562" s="8">
        <v>4455</v>
      </c>
      <c r="H1562" s="13"/>
      <c r="I1562" s="13"/>
      <c r="J1562" s="13"/>
      <c r="K1562" s="13"/>
      <c r="L1562" s="13"/>
      <c r="M1562" s="13"/>
      <c r="N1562" s="13"/>
      <c r="O1562" s="13"/>
      <c r="P1562" s="13"/>
      <c r="Q1562" s="13"/>
      <c r="R1562" s="13"/>
      <c r="S1562" s="13"/>
      <c r="T1562" s="13"/>
      <c r="U1562" s="13"/>
      <c r="V1562" s="13"/>
      <c r="W1562" s="13"/>
      <c r="X1562" s="13"/>
      <c r="Y1562" s="13"/>
    </row>
    <row r="1563" spans="1:25" ht="12.75" customHeight="1" x14ac:dyDescent="0.2">
      <c r="A1563" s="13" t="s">
        <v>1654</v>
      </c>
      <c r="B1563" s="6" t="s">
        <v>174</v>
      </c>
      <c r="C1563" s="9">
        <v>143429585</v>
      </c>
      <c r="D1563" s="14">
        <v>5540246187987</v>
      </c>
      <c r="E1563" s="12" t="str">
        <f>VLOOKUP(D1563,'Catégorie des articles'!$A$2:$E$163,4,FALSE)</f>
        <v>CREMERIE</v>
      </c>
      <c r="F1563" s="23">
        <v>44876</v>
      </c>
      <c r="G1563" s="10">
        <v>4455</v>
      </c>
      <c r="H1563" s="13"/>
      <c r="I1563" s="13"/>
      <c r="J1563" s="13"/>
      <c r="K1563" s="13"/>
      <c r="L1563" s="13"/>
      <c r="M1563" s="13"/>
      <c r="N1563" s="13"/>
      <c r="O1563" s="13"/>
      <c r="P1563" s="13"/>
      <c r="Q1563" s="13"/>
      <c r="R1563" s="13"/>
      <c r="S1563" s="13"/>
      <c r="T1563" s="13"/>
      <c r="U1563" s="13"/>
      <c r="V1563" s="13"/>
      <c r="W1563" s="13"/>
      <c r="X1563" s="13"/>
      <c r="Y1563" s="13"/>
    </row>
    <row r="1564" spans="1:25" ht="12.75" customHeight="1" x14ac:dyDescent="0.2">
      <c r="A1564" s="13" t="s">
        <v>1655</v>
      </c>
      <c r="B1564" s="6" t="s">
        <v>174</v>
      </c>
      <c r="C1564" s="7">
        <v>143429586</v>
      </c>
      <c r="D1564" s="12">
        <v>5540246185429</v>
      </c>
      <c r="E1564" s="12" t="str">
        <f>VLOOKUP(D1564,'Catégorie des articles'!$A$2:$E$163,4,FALSE)</f>
        <v>CREMERIE</v>
      </c>
      <c r="F1564" s="22">
        <v>44878</v>
      </c>
      <c r="G1564" s="8">
        <v>140</v>
      </c>
      <c r="H1564" s="13"/>
      <c r="I1564" s="13"/>
      <c r="J1564" s="13"/>
      <c r="K1564" s="13"/>
      <c r="L1564" s="13"/>
      <c r="M1564" s="13"/>
      <c r="N1564" s="13"/>
      <c r="O1564" s="13"/>
      <c r="P1564" s="13"/>
      <c r="Q1564" s="13"/>
      <c r="R1564" s="13"/>
      <c r="S1564" s="13"/>
      <c r="T1564" s="13"/>
      <c r="U1564" s="13"/>
      <c r="V1564" s="13"/>
      <c r="W1564" s="13"/>
      <c r="X1564" s="13"/>
      <c r="Y1564" s="13"/>
    </row>
    <row r="1565" spans="1:25" ht="12.75" customHeight="1" x14ac:dyDescent="0.2">
      <c r="A1565" s="13" t="s">
        <v>1656</v>
      </c>
      <c r="B1565" s="6" t="s">
        <v>174</v>
      </c>
      <c r="C1565" s="9">
        <v>143429586</v>
      </c>
      <c r="D1565" s="14">
        <v>5540246185562</v>
      </c>
      <c r="E1565" s="12" t="str">
        <f>VLOOKUP(D1565,'Catégorie des articles'!$A$2:$E$163,4,FALSE)</f>
        <v>CREMERIE</v>
      </c>
      <c r="F1565" s="23">
        <v>44878</v>
      </c>
      <c r="G1565" s="10">
        <v>209</v>
      </c>
      <c r="H1565" s="13"/>
      <c r="I1565" s="13"/>
      <c r="J1565" s="13"/>
      <c r="K1565" s="13"/>
      <c r="L1565" s="13"/>
      <c r="M1565" s="13"/>
      <c r="N1565" s="13"/>
      <c r="O1565" s="13"/>
      <c r="P1565" s="13"/>
      <c r="Q1565" s="13"/>
      <c r="R1565" s="13"/>
      <c r="S1565" s="13"/>
      <c r="T1565" s="13"/>
      <c r="U1565" s="13"/>
      <c r="V1565" s="13"/>
      <c r="W1565" s="13"/>
      <c r="X1565" s="13"/>
      <c r="Y1565" s="13"/>
    </row>
    <row r="1566" spans="1:25" ht="12.75" customHeight="1" x14ac:dyDescent="0.2">
      <c r="A1566" s="13" t="s">
        <v>1657</v>
      </c>
      <c r="B1566" s="6" t="s">
        <v>174</v>
      </c>
      <c r="C1566" s="7">
        <v>143429586</v>
      </c>
      <c r="D1566" s="12">
        <v>5540246186325</v>
      </c>
      <c r="E1566" s="12" t="str">
        <f>VLOOKUP(D1566,'Catégorie des articles'!$A$2:$E$163,4,FALSE)</f>
        <v>CREMERIE</v>
      </c>
      <c r="F1566" s="22">
        <v>44878</v>
      </c>
      <c r="G1566" s="8">
        <v>279</v>
      </c>
      <c r="H1566" s="13"/>
      <c r="I1566" s="13"/>
      <c r="J1566" s="13"/>
      <c r="K1566" s="13"/>
      <c r="L1566" s="13"/>
      <c r="M1566" s="13"/>
      <c r="N1566" s="13"/>
      <c r="O1566" s="13"/>
      <c r="P1566" s="13"/>
      <c r="Q1566" s="13"/>
      <c r="R1566" s="13"/>
      <c r="S1566" s="13"/>
      <c r="T1566" s="13"/>
      <c r="U1566" s="13"/>
      <c r="V1566" s="13"/>
      <c r="W1566" s="13"/>
      <c r="X1566" s="13"/>
      <c r="Y1566" s="13"/>
    </row>
    <row r="1567" spans="1:25" ht="12.75" customHeight="1" x14ac:dyDescent="0.2">
      <c r="A1567" s="13" t="s">
        <v>1658</v>
      </c>
      <c r="B1567" s="6" t="s">
        <v>174</v>
      </c>
      <c r="C1567" s="7">
        <v>143429592</v>
      </c>
      <c r="D1567" s="12">
        <v>5540246181061</v>
      </c>
      <c r="E1567" s="12" t="str">
        <f>VLOOKUP(D1567,'Catégorie des articles'!$A$2:$E$163,4,FALSE)</f>
        <v>VOLAILLE</v>
      </c>
      <c r="F1567" s="22">
        <v>44883</v>
      </c>
      <c r="G1567" s="8">
        <v>6615</v>
      </c>
      <c r="H1567" s="13"/>
      <c r="I1567" s="13"/>
      <c r="J1567" s="13"/>
      <c r="K1567" s="13"/>
      <c r="L1567" s="13"/>
      <c r="M1567" s="13"/>
      <c r="N1567" s="13"/>
      <c r="O1567" s="13"/>
      <c r="P1567" s="13"/>
      <c r="Q1567" s="13"/>
      <c r="R1567" s="13"/>
      <c r="S1567" s="13"/>
      <c r="T1567" s="13"/>
      <c r="U1567" s="13"/>
      <c r="V1567" s="13"/>
      <c r="W1567" s="13"/>
      <c r="X1567" s="13"/>
      <c r="Y1567" s="13"/>
    </row>
    <row r="1568" spans="1:25" ht="12.75" customHeight="1" x14ac:dyDescent="0.2">
      <c r="A1568" s="13" t="s">
        <v>1659</v>
      </c>
      <c r="B1568" s="6" t="s">
        <v>174</v>
      </c>
      <c r="C1568" s="9">
        <v>143429592</v>
      </c>
      <c r="D1568" s="14">
        <v>5540246183547</v>
      </c>
      <c r="E1568" s="12" t="str">
        <f>VLOOKUP(D1568,'Catégorie des articles'!$A$2:$E$163,4,FALSE)</f>
        <v>VOLAILLE</v>
      </c>
      <c r="F1568" s="23">
        <v>44883</v>
      </c>
      <c r="G1568" s="10">
        <v>13364</v>
      </c>
      <c r="H1568" s="13"/>
      <c r="I1568" s="13"/>
      <c r="J1568" s="13"/>
      <c r="K1568" s="13"/>
      <c r="L1568" s="13"/>
      <c r="M1568" s="13"/>
      <c r="N1568" s="13"/>
      <c r="O1568" s="13"/>
      <c r="P1568" s="13"/>
      <c r="Q1568" s="13"/>
      <c r="R1568" s="13"/>
      <c r="S1568" s="13"/>
      <c r="T1568" s="13"/>
      <c r="U1568" s="13"/>
      <c r="V1568" s="13"/>
      <c r="W1568" s="13"/>
      <c r="X1568" s="13"/>
      <c r="Y1568" s="13"/>
    </row>
    <row r="1569" spans="1:25" ht="12.75" customHeight="1" x14ac:dyDescent="0.2">
      <c r="A1569" s="13" t="s">
        <v>1660</v>
      </c>
      <c r="B1569" s="6" t="s">
        <v>174</v>
      </c>
      <c r="C1569" s="7">
        <v>143429592</v>
      </c>
      <c r="D1569" s="12">
        <v>5540246185278</v>
      </c>
      <c r="E1569" s="12" t="str">
        <f>VLOOKUP(D1569,'Catégorie des articles'!$A$2:$E$163,4,FALSE)</f>
        <v>VOLAILLE</v>
      </c>
      <c r="F1569" s="22">
        <v>44883</v>
      </c>
      <c r="G1569" s="8">
        <v>3358</v>
      </c>
      <c r="H1569" s="13"/>
      <c r="I1569" s="13"/>
      <c r="J1569" s="13"/>
      <c r="K1569" s="13"/>
      <c r="L1569" s="13"/>
      <c r="M1569" s="13"/>
      <c r="N1569" s="13"/>
      <c r="O1569" s="13"/>
      <c r="P1569" s="13"/>
      <c r="Q1569" s="13"/>
      <c r="R1569" s="13"/>
      <c r="S1569" s="13"/>
      <c r="T1569" s="13"/>
      <c r="U1569" s="13"/>
      <c r="V1569" s="13"/>
      <c r="W1569" s="13"/>
      <c r="X1569" s="13"/>
      <c r="Y1569" s="13"/>
    </row>
    <row r="1570" spans="1:25" ht="12.75" customHeight="1" x14ac:dyDescent="0.2">
      <c r="A1570" s="13" t="s">
        <v>1661</v>
      </c>
      <c r="B1570" s="6" t="s">
        <v>174</v>
      </c>
      <c r="C1570" s="9">
        <v>143429593</v>
      </c>
      <c r="D1570" s="14">
        <v>5540246183587</v>
      </c>
      <c r="E1570" s="12" t="str">
        <f>VLOOKUP(D1570,'Catégorie des articles'!$A$2:$E$163,4,FALSE)</f>
        <v>MIX LEGUMES</v>
      </c>
      <c r="F1570" s="23">
        <v>44890</v>
      </c>
      <c r="G1570" s="10">
        <v>1003</v>
      </c>
      <c r="H1570" s="13"/>
      <c r="I1570" s="13"/>
      <c r="J1570" s="13"/>
      <c r="K1570" s="13"/>
      <c r="L1570" s="13"/>
      <c r="M1570" s="13"/>
      <c r="N1570" s="13"/>
      <c r="O1570" s="13"/>
      <c r="P1570" s="13"/>
      <c r="Q1570" s="13"/>
      <c r="R1570" s="13"/>
      <c r="S1570" s="13"/>
      <c r="T1570" s="13"/>
      <c r="U1570" s="13"/>
      <c r="V1570" s="13"/>
      <c r="W1570" s="13"/>
      <c r="X1570" s="13"/>
      <c r="Y1570" s="13"/>
    </row>
    <row r="1571" spans="1:25" ht="12.75" customHeight="1" x14ac:dyDescent="0.2">
      <c r="A1571" s="13" t="s">
        <v>1662</v>
      </c>
      <c r="B1571" s="6" t="s">
        <v>174</v>
      </c>
      <c r="C1571" s="7">
        <v>143429593</v>
      </c>
      <c r="D1571" s="12">
        <v>5540246183589</v>
      </c>
      <c r="E1571" s="12" t="str">
        <f>VLOOKUP(D1571,'Catégorie des articles'!$A$2:$E$163,4,FALSE)</f>
        <v>MIX LEGUMES</v>
      </c>
      <c r="F1571" s="22">
        <v>44890</v>
      </c>
      <c r="G1571" s="8">
        <v>1300</v>
      </c>
      <c r="H1571" s="13"/>
      <c r="I1571" s="13"/>
      <c r="J1571" s="13"/>
      <c r="K1571" s="13"/>
      <c r="L1571" s="13"/>
      <c r="M1571" s="13"/>
      <c r="N1571" s="13"/>
      <c r="O1571" s="13"/>
      <c r="P1571" s="13"/>
      <c r="Q1571" s="13"/>
      <c r="R1571" s="13"/>
      <c r="S1571" s="13"/>
      <c r="T1571" s="13"/>
      <c r="U1571" s="13"/>
      <c r="V1571" s="13"/>
      <c r="W1571" s="13"/>
      <c r="X1571" s="13"/>
      <c r="Y1571" s="13"/>
    </row>
    <row r="1572" spans="1:25" ht="12.75" customHeight="1" x14ac:dyDescent="0.2">
      <c r="A1572" s="13" t="s">
        <v>1663</v>
      </c>
      <c r="B1572" s="6" t="s">
        <v>174</v>
      </c>
      <c r="C1572" s="9">
        <v>143429599</v>
      </c>
      <c r="D1572" s="14">
        <v>5540246177376</v>
      </c>
      <c r="E1572" s="12" t="str">
        <f>VLOOKUP(D1572,'Catégorie des articles'!$A$2:$E$163,4,FALSE)</f>
        <v>BOULANGERIE</v>
      </c>
      <c r="F1572" s="23">
        <v>44889</v>
      </c>
      <c r="G1572" s="10">
        <v>1420</v>
      </c>
      <c r="H1572" s="13"/>
      <c r="I1572" s="13"/>
      <c r="J1572" s="13"/>
      <c r="K1572" s="13"/>
      <c r="L1572" s="13"/>
      <c r="M1572" s="13"/>
      <c r="N1572" s="13"/>
      <c r="O1572" s="13"/>
      <c r="P1572" s="13"/>
      <c r="Q1572" s="13"/>
      <c r="R1572" s="13"/>
      <c r="S1572" s="13"/>
      <c r="T1572" s="13"/>
      <c r="U1572" s="13"/>
      <c r="V1572" s="13"/>
      <c r="W1572" s="13"/>
      <c r="X1572" s="13"/>
      <c r="Y1572" s="13"/>
    </row>
    <row r="1573" spans="1:25" ht="12.75" customHeight="1" x14ac:dyDescent="0.2">
      <c r="A1573" s="13" t="s">
        <v>1664</v>
      </c>
      <c r="B1573" s="6" t="s">
        <v>174</v>
      </c>
      <c r="C1573" s="7">
        <v>143429600</v>
      </c>
      <c r="D1573" s="12">
        <v>5540246180522</v>
      </c>
      <c r="E1573" s="12" t="str">
        <f>VLOOKUP(D1573,'Catégorie des articles'!$A$2:$E$163,4,FALSE)</f>
        <v>BOULANGERIE</v>
      </c>
      <c r="F1573" s="22">
        <v>44892</v>
      </c>
      <c r="G1573" s="8">
        <v>1671</v>
      </c>
      <c r="H1573" s="13"/>
      <c r="I1573" s="13"/>
      <c r="J1573" s="13"/>
      <c r="K1573" s="13"/>
      <c r="L1573" s="13"/>
      <c r="M1573" s="13"/>
      <c r="N1573" s="13"/>
      <c r="O1573" s="13"/>
      <c r="P1573" s="13"/>
      <c r="Q1573" s="13"/>
      <c r="R1573" s="13"/>
      <c r="S1573" s="13"/>
      <c r="T1573" s="13"/>
      <c r="U1573" s="13"/>
      <c r="V1573" s="13"/>
      <c r="W1573" s="13"/>
      <c r="X1573" s="13"/>
      <c r="Y1573" s="13"/>
    </row>
    <row r="1574" spans="1:25" ht="12.75" customHeight="1" x14ac:dyDescent="0.2">
      <c r="A1574" s="13" t="s">
        <v>1665</v>
      </c>
      <c r="B1574" s="6" t="s">
        <v>174</v>
      </c>
      <c r="C1574" s="7">
        <v>143429604</v>
      </c>
      <c r="D1574" s="12">
        <v>5540246182684</v>
      </c>
      <c r="E1574" s="12" t="str">
        <f>VLOOKUP(D1574,'Catégorie des articles'!$A$2:$E$163,4,FALSE)</f>
        <v>BOULANGERIE</v>
      </c>
      <c r="F1574" s="22">
        <v>44886</v>
      </c>
      <c r="G1574" s="8">
        <v>232</v>
      </c>
      <c r="H1574" s="13"/>
      <c r="I1574" s="13"/>
      <c r="J1574" s="13"/>
      <c r="K1574" s="13"/>
      <c r="L1574" s="13"/>
      <c r="M1574" s="13"/>
      <c r="N1574" s="13"/>
      <c r="O1574" s="13"/>
      <c r="P1574" s="13"/>
      <c r="Q1574" s="13"/>
      <c r="R1574" s="13"/>
      <c r="S1574" s="13"/>
      <c r="T1574" s="13"/>
      <c r="U1574" s="13"/>
      <c r="V1574" s="13"/>
      <c r="W1574" s="13"/>
      <c r="X1574" s="13"/>
      <c r="Y1574" s="13"/>
    </row>
    <row r="1575" spans="1:25" ht="12.75" customHeight="1" x14ac:dyDescent="0.2">
      <c r="A1575" s="13" t="s">
        <v>1666</v>
      </c>
      <c r="B1575" s="6" t="s">
        <v>174</v>
      </c>
      <c r="C1575" s="9">
        <v>143429604</v>
      </c>
      <c r="D1575" s="14">
        <v>5540246183844</v>
      </c>
      <c r="E1575" s="12" t="str">
        <f>VLOOKUP(D1575,'Catégorie des articles'!$A$2:$E$163,4,FALSE)</f>
        <v>BOULANGERIE</v>
      </c>
      <c r="F1575" s="23">
        <v>44886</v>
      </c>
      <c r="G1575" s="10">
        <v>464</v>
      </c>
      <c r="H1575" s="13"/>
      <c r="I1575" s="13"/>
      <c r="J1575" s="13"/>
      <c r="K1575" s="13"/>
      <c r="L1575" s="13"/>
      <c r="M1575" s="13"/>
      <c r="N1575" s="13"/>
      <c r="O1575" s="13"/>
      <c r="P1575" s="13"/>
      <c r="Q1575" s="13"/>
      <c r="R1575" s="13"/>
      <c r="S1575" s="13"/>
      <c r="T1575" s="13"/>
      <c r="U1575" s="13"/>
      <c r="V1575" s="13"/>
      <c r="W1575" s="13"/>
      <c r="X1575" s="13"/>
      <c r="Y1575" s="13"/>
    </row>
    <row r="1576" spans="1:25" ht="12.75" customHeight="1" x14ac:dyDescent="0.2">
      <c r="A1576" s="13" t="s">
        <v>1667</v>
      </c>
      <c r="B1576" s="6" t="s">
        <v>174</v>
      </c>
      <c r="C1576" s="7">
        <v>143429604</v>
      </c>
      <c r="D1576" s="12">
        <v>5540246194467</v>
      </c>
      <c r="E1576" s="12" t="str">
        <f>VLOOKUP(D1576,'Catégorie des articles'!$A$2:$E$163,4,FALSE)</f>
        <v>BOULANGERIE</v>
      </c>
      <c r="F1576" s="22">
        <v>44886</v>
      </c>
      <c r="G1576" s="8">
        <v>17818</v>
      </c>
      <c r="H1576" s="13"/>
      <c r="I1576" s="13"/>
      <c r="J1576" s="13"/>
      <c r="K1576" s="13"/>
      <c r="L1576" s="13"/>
      <c r="M1576" s="13"/>
      <c r="N1576" s="13"/>
      <c r="O1576" s="13"/>
      <c r="P1576" s="13"/>
      <c r="Q1576" s="13"/>
      <c r="R1576" s="13"/>
      <c r="S1576" s="13"/>
      <c r="T1576" s="13"/>
      <c r="U1576" s="13"/>
      <c r="V1576" s="13"/>
      <c r="W1576" s="13"/>
      <c r="X1576" s="13"/>
      <c r="Y1576" s="13"/>
    </row>
    <row r="1577" spans="1:25" ht="12.75" customHeight="1" x14ac:dyDescent="0.2">
      <c r="A1577" s="13" t="s">
        <v>1668</v>
      </c>
      <c r="B1577" s="6" t="s">
        <v>174</v>
      </c>
      <c r="C1577" s="7">
        <v>143429614</v>
      </c>
      <c r="D1577" s="12">
        <v>5540246183130</v>
      </c>
      <c r="E1577" s="12" t="str">
        <f>VLOOKUP(D1577,'Catégorie des articles'!$A$2:$E$163,4,FALSE)</f>
        <v>MIX LEGUMES</v>
      </c>
      <c r="F1577" s="22">
        <v>44892</v>
      </c>
      <c r="G1577" s="8">
        <v>3383</v>
      </c>
      <c r="H1577" s="13"/>
      <c r="I1577" s="13"/>
      <c r="J1577" s="13"/>
      <c r="K1577" s="13"/>
      <c r="L1577" s="13"/>
      <c r="M1577" s="13"/>
      <c r="N1577" s="13"/>
      <c r="O1577" s="13"/>
      <c r="P1577" s="13"/>
      <c r="Q1577" s="13"/>
      <c r="R1577" s="13"/>
      <c r="S1577" s="13"/>
      <c r="T1577" s="13"/>
      <c r="U1577" s="13"/>
      <c r="V1577" s="13"/>
      <c r="W1577" s="13"/>
      <c r="X1577" s="13"/>
      <c r="Y1577" s="13"/>
    </row>
    <row r="1578" spans="1:25" ht="12.75" customHeight="1" x14ac:dyDescent="0.2">
      <c r="A1578" s="13" t="s">
        <v>1669</v>
      </c>
      <c r="B1578" s="6" t="s">
        <v>174</v>
      </c>
      <c r="C1578" s="9">
        <v>143429614</v>
      </c>
      <c r="D1578" s="14">
        <v>5540246183455</v>
      </c>
      <c r="E1578" s="12" t="str">
        <f>VLOOKUP(D1578,'Catégorie des articles'!$A$2:$E$163,4,FALSE)</f>
        <v>MIX LEGUMES</v>
      </c>
      <c r="F1578" s="23">
        <v>44892</v>
      </c>
      <c r="G1578" s="10">
        <v>1044</v>
      </c>
      <c r="H1578" s="13"/>
      <c r="I1578" s="13"/>
      <c r="J1578" s="13"/>
      <c r="K1578" s="13"/>
      <c r="L1578" s="13"/>
      <c r="M1578" s="13"/>
      <c r="N1578" s="13"/>
      <c r="O1578" s="13"/>
      <c r="P1578" s="13"/>
      <c r="Q1578" s="13"/>
      <c r="R1578" s="13"/>
      <c r="S1578" s="13"/>
      <c r="T1578" s="13"/>
      <c r="U1578" s="13"/>
      <c r="V1578" s="13"/>
      <c r="W1578" s="13"/>
      <c r="X1578" s="13"/>
      <c r="Y1578" s="13"/>
    </row>
    <row r="1579" spans="1:25" ht="12.75" customHeight="1" x14ac:dyDescent="0.2">
      <c r="A1579" s="13" t="s">
        <v>1670</v>
      </c>
      <c r="B1579" s="6" t="s">
        <v>174</v>
      </c>
      <c r="C1579" s="7">
        <v>143429614</v>
      </c>
      <c r="D1579" s="12">
        <v>5540246183555</v>
      </c>
      <c r="E1579" s="12" t="str">
        <f>VLOOKUP(D1579,'Catégorie des articles'!$A$2:$E$163,4,FALSE)</f>
        <v>MIX LEGUMES</v>
      </c>
      <c r="F1579" s="22">
        <v>44892</v>
      </c>
      <c r="G1579" s="8">
        <v>543</v>
      </c>
      <c r="H1579" s="13"/>
      <c r="I1579" s="13"/>
      <c r="J1579" s="13"/>
      <c r="K1579" s="13"/>
      <c r="L1579" s="13"/>
      <c r="M1579" s="13"/>
      <c r="N1579" s="13"/>
      <c r="O1579" s="13"/>
      <c r="P1579" s="13"/>
      <c r="Q1579" s="13"/>
      <c r="R1579" s="13"/>
      <c r="S1579" s="13"/>
      <c r="T1579" s="13"/>
      <c r="U1579" s="13"/>
      <c r="V1579" s="13"/>
      <c r="W1579" s="13"/>
      <c r="X1579" s="13"/>
      <c r="Y1579" s="13"/>
    </row>
    <row r="1580" spans="1:25" ht="12.75" customHeight="1" x14ac:dyDescent="0.2">
      <c r="A1580" s="13" t="s">
        <v>2401</v>
      </c>
      <c r="B1580" s="6" t="s">
        <v>175</v>
      </c>
      <c r="C1580" s="9">
        <v>143429615</v>
      </c>
      <c r="D1580" s="14">
        <v>5540246195943</v>
      </c>
      <c r="E1580" s="12" t="str">
        <f>VLOOKUP(D1580,'Catégorie des articles'!$A$2:$E$163,4,FALSE)</f>
        <v>CREMERIE</v>
      </c>
      <c r="F1580" s="23">
        <v>44903</v>
      </c>
      <c r="G1580" s="10">
        <v>928</v>
      </c>
      <c r="H1580" s="13"/>
      <c r="I1580" s="13"/>
      <c r="J1580" s="13"/>
      <c r="K1580" s="13"/>
      <c r="L1580" s="13"/>
      <c r="M1580" s="13"/>
      <c r="N1580" s="13"/>
      <c r="O1580" s="13"/>
      <c r="P1580" s="13"/>
      <c r="Q1580" s="13"/>
      <c r="R1580" s="13"/>
      <c r="S1580" s="13"/>
      <c r="T1580" s="13"/>
      <c r="U1580" s="13"/>
      <c r="V1580" s="13"/>
      <c r="W1580" s="13"/>
      <c r="X1580" s="13"/>
      <c r="Y1580" s="13"/>
    </row>
    <row r="1581" spans="1:25" ht="12.75" customHeight="1" x14ac:dyDescent="0.2">
      <c r="A1581" s="13" t="s">
        <v>2402</v>
      </c>
      <c r="B1581" s="6" t="s">
        <v>175</v>
      </c>
      <c r="C1581" s="7">
        <v>143429615</v>
      </c>
      <c r="D1581" s="12">
        <v>5540246195944</v>
      </c>
      <c r="E1581" s="12" t="str">
        <f>VLOOKUP(D1581,'Catégorie des articles'!$A$2:$E$163,4,FALSE)</f>
        <v>CREMERIE</v>
      </c>
      <c r="F1581" s="22">
        <v>44903</v>
      </c>
      <c r="G1581" s="8">
        <v>928</v>
      </c>
      <c r="H1581" s="13"/>
      <c r="I1581" s="13"/>
      <c r="J1581" s="13"/>
      <c r="K1581" s="13"/>
      <c r="L1581" s="13"/>
      <c r="M1581" s="13"/>
      <c r="N1581" s="13"/>
      <c r="O1581" s="13"/>
      <c r="P1581" s="13"/>
      <c r="Q1581" s="13"/>
      <c r="R1581" s="13"/>
      <c r="S1581" s="13"/>
      <c r="T1581" s="13"/>
      <c r="U1581" s="13"/>
      <c r="V1581" s="13"/>
      <c r="W1581" s="13"/>
      <c r="X1581" s="13"/>
      <c r="Y1581" s="13"/>
    </row>
    <row r="1582" spans="1:25" ht="12.75" customHeight="1" x14ac:dyDescent="0.2">
      <c r="A1582" s="13" t="s">
        <v>1671</v>
      </c>
      <c r="B1582" s="6" t="s">
        <v>174</v>
      </c>
      <c r="C1582" s="9">
        <v>143429616</v>
      </c>
      <c r="D1582" s="14">
        <v>5540246183558</v>
      </c>
      <c r="E1582" s="12" t="str">
        <f>VLOOKUP(D1582,'Catégorie des articles'!$A$2:$E$163,4,FALSE)</f>
        <v>MIX LEGUMES</v>
      </c>
      <c r="F1582" s="23">
        <v>44883</v>
      </c>
      <c r="G1582" s="10">
        <v>5197</v>
      </c>
      <c r="H1582" s="13"/>
      <c r="I1582" s="13"/>
      <c r="J1582" s="13"/>
      <c r="K1582" s="13"/>
      <c r="L1582" s="13"/>
      <c r="M1582" s="13"/>
      <c r="N1582" s="13"/>
      <c r="O1582" s="13"/>
      <c r="P1582" s="13"/>
      <c r="Q1582" s="13"/>
      <c r="R1582" s="13"/>
      <c r="S1582" s="13"/>
      <c r="T1582" s="13"/>
      <c r="U1582" s="13"/>
      <c r="V1582" s="13"/>
      <c r="W1582" s="13"/>
      <c r="X1582" s="13"/>
      <c r="Y1582" s="13"/>
    </row>
    <row r="1583" spans="1:25" ht="12.75" customHeight="1" x14ac:dyDescent="0.2">
      <c r="A1583" s="13" t="s">
        <v>1672</v>
      </c>
      <c r="B1583" s="6" t="s">
        <v>174</v>
      </c>
      <c r="C1583" s="7">
        <v>143429616</v>
      </c>
      <c r="D1583" s="12">
        <v>5540246192209</v>
      </c>
      <c r="E1583" s="12" t="str">
        <f>VLOOKUP(D1583,'Catégorie des articles'!$A$2:$E$163,4,FALSE)</f>
        <v>MIX LEGUMES</v>
      </c>
      <c r="F1583" s="22">
        <v>44883</v>
      </c>
      <c r="G1583" s="8">
        <v>2228</v>
      </c>
      <c r="H1583" s="13"/>
      <c r="I1583" s="13"/>
      <c r="J1583" s="13"/>
      <c r="K1583" s="13"/>
      <c r="L1583" s="13"/>
      <c r="M1583" s="13"/>
      <c r="N1583" s="13"/>
      <c r="O1583" s="13"/>
      <c r="P1583" s="13"/>
      <c r="Q1583" s="13"/>
      <c r="R1583" s="13"/>
      <c r="S1583" s="13"/>
      <c r="T1583" s="13"/>
      <c r="U1583" s="13"/>
      <c r="V1583" s="13"/>
      <c r="W1583" s="13"/>
      <c r="X1583" s="13"/>
      <c r="Y1583" s="13"/>
    </row>
    <row r="1584" spans="1:25" ht="12.75" customHeight="1" x14ac:dyDescent="0.2">
      <c r="A1584" s="13" t="s">
        <v>1673</v>
      </c>
      <c r="B1584" s="6" t="s">
        <v>174</v>
      </c>
      <c r="C1584" s="9">
        <v>143429618</v>
      </c>
      <c r="D1584" s="14">
        <v>5540246190727</v>
      </c>
      <c r="E1584" s="12" t="str">
        <f>VLOOKUP(D1584,'Catégorie des articles'!$A$2:$E$163,4,FALSE)</f>
        <v>BOULANGERIE</v>
      </c>
      <c r="F1584" s="23">
        <v>44892</v>
      </c>
      <c r="G1584" s="10">
        <v>877</v>
      </c>
      <c r="H1584" s="13"/>
      <c r="I1584" s="13"/>
      <c r="J1584" s="13"/>
      <c r="K1584" s="13"/>
      <c r="L1584" s="13"/>
      <c r="M1584" s="13"/>
      <c r="N1584" s="13"/>
      <c r="O1584" s="13"/>
      <c r="P1584" s="13"/>
      <c r="Q1584" s="13"/>
      <c r="R1584" s="13"/>
      <c r="S1584" s="13"/>
      <c r="T1584" s="13"/>
      <c r="U1584" s="13"/>
      <c r="V1584" s="13"/>
      <c r="W1584" s="13"/>
      <c r="X1584" s="13"/>
      <c r="Y1584" s="13"/>
    </row>
    <row r="1585" spans="1:25" ht="12.75" customHeight="1" x14ac:dyDescent="0.2">
      <c r="A1585" s="13" t="s">
        <v>2403</v>
      </c>
      <c r="B1585" s="6" t="s">
        <v>175</v>
      </c>
      <c r="C1585" s="9">
        <v>143429651</v>
      </c>
      <c r="D1585" s="14">
        <v>5540246194947</v>
      </c>
      <c r="E1585" s="12" t="str">
        <f>VLOOKUP(D1585,'Catégorie des articles'!$A$2:$E$163,4,FALSE)</f>
        <v>EMBALLAGES</v>
      </c>
      <c r="F1585" s="23">
        <v>44900</v>
      </c>
      <c r="G1585" s="10">
        <v>232</v>
      </c>
      <c r="H1585" s="13"/>
      <c r="I1585" s="13"/>
      <c r="J1585" s="13"/>
      <c r="K1585" s="13"/>
      <c r="L1585" s="13"/>
      <c r="M1585" s="13"/>
      <c r="N1585" s="13"/>
      <c r="O1585" s="13"/>
      <c r="P1585" s="13"/>
      <c r="Q1585" s="13"/>
      <c r="R1585" s="13"/>
      <c r="S1585" s="13"/>
      <c r="T1585" s="13"/>
      <c r="U1585" s="13"/>
      <c r="V1585" s="13"/>
      <c r="W1585" s="13"/>
      <c r="X1585" s="13"/>
      <c r="Y1585" s="13"/>
    </row>
    <row r="1586" spans="1:25" ht="12.75" customHeight="1" x14ac:dyDescent="0.2">
      <c r="A1586" s="13" t="s">
        <v>1674</v>
      </c>
      <c r="B1586" s="6" t="s">
        <v>174</v>
      </c>
      <c r="C1586" s="7">
        <v>143439653</v>
      </c>
      <c r="D1586" s="12">
        <v>5540246172539</v>
      </c>
      <c r="E1586" s="12" t="str">
        <f>VLOOKUP(D1586,'Catégorie des articles'!$A$2:$E$163,4,FALSE)</f>
        <v>CREMERIE</v>
      </c>
      <c r="F1586" s="22">
        <v>44877</v>
      </c>
      <c r="G1586" s="8">
        <v>24</v>
      </c>
      <c r="H1586" s="13"/>
      <c r="I1586" s="13"/>
      <c r="J1586" s="13"/>
      <c r="K1586" s="13"/>
      <c r="L1586" s="13"/>
      <c r="M1586" s="13"/>
      <c r="N1586" s="13"/>
      <c r="O1586" s="13"/>
      <c r="P1586" s="13"/>
      <c r="Q1586" s="13"/>
      <c r="R1586" s="13"/>
      <c r="S1586" s="13"/>
      <c r="T1586" s="13"/>
      <c r="U1586" s="13"/>
      <c r="V1586" s="13"/>
      <c r="W1586" s="13"/>
      <c r="X1586" s="13"/>
      <c r="Y1586" s="13"/>
    </row>
    <row r="1587" spans="1:25" ht="12.75" customHeight="1" x14ac:dyDescent="0.2">
      <c r="A1587" s="13" t="s">
        <v>1675</v>
      </c>
      <c r="B1587" s="6" t="s">
        <v>174</v>
      </c>
      <c r="C1587" s="9">
        <v>143439653</v>
      </c>
      <c r="D1587" s="14">
        <v>5540246172669</v>
      </c>
      <c r="E1587" s="12" t="str">
        <f>VLOOKUP(D1587,'Catégorie des articles'!$A$2:$E$163,4,FALSE)</f>
        <v>CREMERIE</v>
      </c>
      <c r="F1587" s="23">
        <v>44877</v>
      </c>
      <c r="G1587" s="10">
        <v>140</v>
      </c>
      <c r="H1587" s="13"/>
      <c r="I1587" s="13"/>
      <c r="J1587" s="13"/>
      <c r="K1587" s="13"/>
      <c r="L1587" s="13"/>
      <c r="M1587" s="13"/>
      <c r="N1587" s="13"/>
      <c r="O1587" s="13"/>
      <c r="P1587" s="13"/>
      <c r="Q1587" s="13"/>
      <c r="R1587" s="13"/>
      <c r="S1587" s="13"/>
      <c r="T1587" s="13"/>
      <c r="U1587" s="13"/>
      <c r="V1587" s="13"/>
      <c r="W1587" s="13"/>
      <c r="X1587" s="13"/>
      <c r="Y1587" s="13"/>
    </row>
    <row r="1588" spans="1:25" ht="12.75" customHeight="1" x14ac:dyDescent="0.2">
      <c r="A1588" s="13" t="s">
        <v>1676</v>
      </c>
      <c r="B1588" s="6" t="s">
        <v>174</v>
      </c>
      <c r="C1588" s="7">
        <v>143439655</v>
      </c>
      <c r="D1588" s="12">
        <v>5540246176294</v>
      </c>
      <c r="E1588" s="12" t="str">
        <f>VLOOKUP(D1588,'Catégorie des articles'!$A$2:$E$163,4,FALSE)</f>
        <v>CREMERIE</v>
      </c>
      <c r="F1588" s="22">
        <v>44877</v>
      </c>
      <c r="G1588" s="8">
        <v>1485</v>
      </c>
      <c r="H1588" s="13"/>
      <c r="I1588" s="13"/>
      <c r="J1588" s="13"/>
      <c r="K1588" s="13"/>
      <c r="L1588" s="13"/>
      <c r="M1588" s="13"/>
      <c r="N1588" s="13"/>
      <c r="O1588" s="13"/>
      <c r="P1588" s="13"/>
      <c r="Q1588" s="13"/>
      <c r="R1588" s="13"/>
      <c r="S1588" s="13"/>
      <c r="T1588" s="13"/>
      <c r="U1588" s="13"/>
      <c r="V1588" s="13"/>
      <c r="W1588" s="13"/>
      <c r="X1588" s="13"/>
      <c r="Y1588" s="13"/>
    </row>
    <row r="1589" spans="1:25" ht="12.75" customHeight="1" x14ac:dyDescent="0.2">
      <c r="A1589" s="13" t="s">
        <v>1677</v>
      </c>
      <c r="B1589" s="6" t="s">
        <v>174</v>
      </c>
      <c r="C1589" s="9">
        <v>143439655</v>
      </c>
      <c r="D1589" s="14">
        <v>5540246176295</v>
      </c>
      <c r="E1589" s="12" t="str">
        <f>VLOOKUP(D1589,'Catégorie des articles'!$A$2:$E$163,4,FALSE)</f>
        <v>CREMERIE</v>
      </c>
      <c r="F1589" s="23">
        <v>44877</v>
      </c>
      <c r="G1589" s="10">
        <v>4455</v>
      </c>
      <c r="H1589" s="13"/>
      <c r="I1589" s="13"/>
      <c r="J1589" s="13"/>
      <c r="K1589" s="13"/>
      <c r="L1589" s="13"/>
      <c r="M1589" s="13"/>
      <c r="N1589" s="13"/>
      <c r="O1589" s="13"/>
      <c r="P1589" s="13"/>
      <c r="Q1589" s="13"/>
      <c r="R1589" s="13"/>
      <c r="S1589" s="13"/>
      <c r="T1589" s="13"/>
      <c r="U1589" s="13"/>
      <c r="V1589" s="13"/>
      <c r="W1589" s="13"/>
      <c r="X1589" s="13"/>
      <c r="Y1589" s="13"/>
    </row>
    <row r="1590" spans="1:25" ht="12.75" customHeight="1" x14ac:dyDescent="0.2">
      <c r="A1590" s="13" t="s">
        <v>1678</v>
      </c>
      <c r="B1590" s="6" t="s">
        <v>174</v>
      </c>
      <c r="C1590" s="7">
        <v>143439655</v>
      </c>
      <c r="D1590" s="12">
        <v>5540246187987</v>
      </c>
      <c r="E1590" s="12" t="str">
        <f>VLOOKUP(D1590,'Catégorie des articles'!$A$2:$E$163,4,FALSE)</f>
        <v>CREMERIE</v>
      </c>
      <c r="F1590" s="22">
        <v>44877</v>
      </c>
      <c r="G1590" s="8">
        <v>2228</v>
      </c>
      <c r="H1590" s="13"/>
      <c r="I1590" s="13"/>
      <c r="J1590" s="13"/>
      <c r="K1590" s="13"/>
      <c r="L1590" s="13"/>
      <c r="M1590" s="13"/>
      <c r="N1590" s="13"/>
      <c r="O1590" s="13"/>
      <c r="P1590" s="13"/>
      <c r="Q1590" s="13"/>
      <c r="R1590" s="13"/>
      <c r="S1590" s="13"/>
      <c r="T1590" s="13"/>
      <c r="U1590" s="13"/>
      <c r="V1590" s="13"/>
      <c r="W1590" s="13"/>
      <c r="X1590" s="13"/>
      <c r="Y1590" s="13"/>
    </row>
    <row r="1591" spans="1:25" ht="12.75" customHeight="1" x14ac:dyDescent="0.2">
      <c r="A1591" s="13" t="s">
        <v>1679</v>
      </c>
      <c r="B1591" s="6" t="s">
        <v>174</v>
      </c>
      <c r="C1591" s="9">
        <v>143439655</v>
      </c>
      <c r="D1591" s="14">
        <v>5540246188200</v>
      </c>
      <c r="E1591" s="12" t="str">
        <f>VLOOKUP(D1591,'Catégorie des articles'!$A$2:$E$163,4,FALSE)</f>
        <v>CREMERIE</v>
      </c>
      <c r="F1591" s="23">
        <v>44877</v>
      </c>
      <c r="G1591" s="10">
        <v>2228</v>
      </c>
      <c r="H1591" s="13"/>
      <c r="I1591" s="13"/>
      <c r="J1591" s="13"/>
      <c r="K1591" s="13"/>
      <c r="L1591" s="13"/>
      <c r="M1591" s="13"/>
      <c r="N1591" s="13"/>
      <c r="O1591" s="13"/>
      <c r="P1591" s="13"/>
      <c r="Q1591" s="13"/>
      <c r="R1591" s="13"/>
      <c r="S1591" s="13"/>
      <c r="T1591" s="13"/>
      <c r="U1591" s="13"/>
      <c r="V1591" s="13"/>
      <c r="W1591" s="13"/>
      <c r="X1591" s="13"/>
      <c r="Y1591" s="13"/>
    </row>
    <row r="1592" spans="1:25" ht="12.75" customHeight="1" x14ac:dyDescent="0.2">
      <c r="A1592" s="13" t="s">
        <v>1680</v>
      </c>
      <c r="B1592" s="6" t="s">
        <v>174</v>
      </c>
      <c r="C1592" s="9">
        <v>143439659</v>
      </c>
      <c r="D1592" s="14">
        <v>5540246173472</v>
      </c>
      <c r="E1592" s="12" t="str">
        <f>VLOOKUP(D1592,'Catégorie des articles'!$A$2:$E$163,4,FALSE)</f>
        <v>CREMERIE</v>
      </c>
      <c r="F1592" s="23">
        <v>44879</v>
      </c>
      <c r="G1592" s="10">
        <v>279</v>
      </c>
      <c r="H1592" s="13"/>
      <c r="I1592" s="13"/>
      <c r="J1592" s="13"/>
      <c r="K1592" s="13"/>
      <c r="L1592" s="13"/>
      <c r="M1592" s="13"/>
      <c r="N1592" s="13"/>
      <c r="O1592" s="13"/>
      <c r="P1592" s="13"/>
      <c r="Q1592" s="13"/>
      <c r="R1592" s="13"/>
      <c r="S1592" s="13"/>
      <c r="T1592" s="13"/>
      <c r="U1592" s="13"/>
      <c r="V1592" s="13"/>
      <c r="W1592" s="13"/>
      <c r="X1592" s="13"/>
      <c r="Y1592" s="13"/>
    </row>
    <row r="1593" spans="1:25" ht="12.75" customHeight="1" x14ac:dyDescent="0.2">
      <c r="A1593" s="13" t="s">
        <v>1681</v>
      </c>
      <c r="B1593" s="6" t="s">
        <v>174</v>
      </c>
      <c r="C1593" s="7">
        <v>143439659</v>
      </c>
      <c r="D1593" s="12">
        <v>5540246175049</v>
      </c>
      <c r="E1593" s="12" t="str">
        <f>VLOOKUP(D1593,'Catégorie des articles'!$A$2:$E$163,4,FALSE)</f>
        <v>CREMERIE</v>
      </c>
      <c r="F1593" s="22">
        <v>44879</v>
      </c>
      <c r="G1593" s="8">
        <v>836</v>
      </c>
      <c r="H1593" s="13"/>
      <c r="I1593" s="13"/>
      <c r="J1593" s="13"/>
      <c r="K1593" s="13"/>
      <c r="L1593" s="13"/>
      <c r="M1593" s="13"/>
      <c r="N1593" s="13"/>
      <c r="O1593" s="13"/>
      <c r="P1593" s="13"/>
      <c r="Q1593" s="13"/>
      <c r="R1593" s="13"/>
      <c r="S1593" s="13"/>
      <c r="T1593" s="13"/>
      <c r="U1593" s="13"/>
      <c r="V1593" s="13"/>
      <c r="W1593" s="13"/>
      <c r="X1593" s="13"/>
      <c r="Y1593" s="13"/>
    </row>
    <row r="1594" spans="1:25" ht="12.75" customHeight="1" x14ac:dyDescent="0.2">
      <c r="A1594" s="13" t="s">
        <v>1682</v>
      </c>
      <c r="B1594" s="6" t="s">
        <v>174</v>
      </c>
      <c r="C1594" s="9">
        <v>143439659</v>
      </c>
      <c r="D1594" s="14">
        <v>5540246175050</v>
      </c>
      <c r="E1594" s="12" t="str">
        <f>VLOOKUP(D1594,'Catégorie des articles'!$A$2:$E$163,4,FALSE)</f>
        <v>CREMERIE</v>
      </c>
      <c r="F1594" s="23">
        <v>44879</v>
      </c>
      <c r="G1594" s="10">
        <v>836</v>
      </c>
      <c r="H1594" s="13"/>
      <c r="I1594" s="13"/>
      <c r="J1594" s="13"/>
      <c r="K1594" s="13"/>
      <c r="L1594" s="13"/>
      <c r="M1594" s="13"/>
      <c r="N1594" s="13"/>
      <c r="O1594" s="13"/>
      <c r="P1594" s="13"/>
      <c r="Q1594" s="13"/>
      <c r="R1594" s="13"/>
      <c r="S1594" s="13"/>
      <c r="T1594" s="13"/>
      <c r="U1594" s="13"/>
      <c r="V1594" s="13"/>
      <c r="W1594" s="13"/>
      <c r="X1594" s="13"/>
      <c r="Y1594" s="13"/>
    </row>
    <row r="1595" spans="1:25" ht="12.75" customHeight="1" x14ac:dyDescent="0.2">
      <c r="A1595" s="13" t="s">
        <v>1683</v>
      </c>
      <c r="B1595" s="6" t="s">
        <v>174</v>
      </c>
      <c r="C1595" s="9">
        <v>143439679</v>
      </c>
      <c r="D1595" s="14">
        <v>5540246171759</v>
      </c>
      <c r="E1595" s="12" t="str">
        <f>VLOOKUP(D1595,'Catégorie des articles'!$A$2:$E$163,4,FALSE)</f>
        <v>MIX LEGUMES</v>
      </c>
      <c r="F1595" s="23">
        <v>44883</v>
      </c>
      <c r="G1595" s="10">
        <v>6682</v>
      </c>
      <c r="H1595" s="13"/>
      <c r="I1595" s="13"/>
      <c r="J1595" s="13"/>
      <c r="K1595" s="13"/>
      <c r="L1595" s="13"/>
      <c r="M1595" s="13"/>
      <c r="N1595" s="13"/>
      <c r="O1595" s="13"/>
      <c r="P1595" s="13"/>
      <c r="Q1595" s="13"/>
      <c r="R1595" s="13"/>
      <c r="S1595" s="13"/>
      <c r="T1595" s="13"/>
      <c r="U1595" s="13"/>
      <c r="V1595" s="13"/>
      <c r="W1595" s="13"/>
      <c r="X1595" s="13"/>
      <c r="Y1595" s="13"/>
    </row>
    <row r="1596" spans="1:25" ht="12.75" customHeight="1" x14ac:dyDescent="0.2">
      <c r="A1596" s="13" t="s">
        <v>1684</v>
      </c>
      <c r="B1596" s="6" t="s">
        <v>174</v>
      </c>
      <c r="C1596" s="7">
        <v>143439679</v>
      </c>
      <c r="D1596" s="12">
        <v>5540246177133</v>
      </c>
      <c r="E1596" s="12" t="str">
        <f>VLOOKUP(D1596,'Catégorie des articles'!$A$2:$E$163,4,FALSE)</f>
        <v>MIX LEGUMES</v>
      </c>
      <c r="F1596" s="22">
        <v>44883</v>
      </c>
      <c r="G1596" s="8">
        <v>8318</v>
      </c>
      <c r="H1596" s="13"/>
      <c r="I1596" s="13"/>
      <c r="J1596" s="13"/>
      <c r="K1596" s="13"/>
      <c r="L1596" s="13"/>
      <c r="M1596" s="13"/>
      <c r="N1596" s="13"/>
      <c r="O1596" s="13"/>
      <c r="P1596" s="13"/>
      <c r="Q1596" s="13"/>
      <c r="R1596" s="13"/>
      <c r="S1596" s="13"/>
      <c r="T1596" s="13"/>
      <c r="U1596" s="13"/>
      <c r="V1596" s="13"/>
      <c r="W1596" s="13"/>
      <c r="X1596" s="13"/>
      <c r="Y1596" s="13"/>
    </row>
    <row r="1597" spans="1:25" ht="12.75" customHeight="1" x14ac:dyDescent="0.2">
      <c r="A1597" s="13" t="s">
        <v>1685</v>
      </c>
      <c r="B1597" s="6" t="s">
        <v>174</v>
      </c>
      <c r="C1597" s="7">
        <v>143439682</v>
      </c>
      <c r="D1597" s="12">
        <v>5540246176699</v>
      </c>
      <c r="E1597" s="12" t="str">
        <f>VLOOKUP(D1597,'Catégorie des articles'!$A$2:$E$163,4,FALSE)</f>
        <v>CREMERIE</v>
      </c>
      <c r="F1597" s="22">
        <v>44878</v>
      </c>
      <c r="G1597" s="8">
        <v>8352</v>
      </c>
      <c r="H1597" s="13"/>
      <c r="I1597" s="13"/>
      <c r="J1597" s="13"/>
      <c r="K1597" s="13"/>
      <c r="L1597" s="13"/>
      <c r="M1597" s="13"/>
      <c r="N1597" s="13"/>
      <c r="O1597" s="13"/>
      <c r="P1597" s="13"/>
      <c r="Q1597" s="13"/>
      <c r="R1597" s="13"/>
      <c r="S1597" s="13"/>
      <c r="T1597" s="13"/>
      <c r="U1597" s="13"/>
      <c r="V1597" s="13"/>
      <c r="W1597" s="13"/>
      <c r="X1597" s="13"/>
      <c r="Y1597" s="13"/>
    </row>
    <row r="1598" spans="1:25" ht="12.75" customHeight="1" x14ac:dyDescent="0.2">
      <c r="A1598" s="13" t="s">
        <v>1686</v>
      </c>
      <c r="B1598" s="6" t="s">
        <v>174</v>
      </c>
      <c r="C1598" s="7">
        <v>143439683</v>
      </c>
      <c r="D1598" s="12">
        <v>5540246176295</v>
      </c>
      <c r="E1598" s="12" t="str">
        <f>VLOOKUP(D1598,'Catégorie des articles'!$A$2:$E$163,4,FALSE)</f>
        <v>CREMERIE</v>
      </c>
      <c r="F1598" s="22">
        <v>44878</v>
      </c>
      <c r="G1598" s="8">
        <v>4455</v>
      </c>
      <c r="H1598" s="13"/>
      <c r="I1598" s="13"/>
      <c r="J1598" s="13"/>
      <c r="K1598" s="13"/>
      <c r="L1598" s="13"/>
      <c r="M1598" s="13"/>
      <c r="N1598" s="13"/>
      <c r="O1598" s="13"/>
      <c r="P1598" s="13"/>
      <c r="Q1598" s="13"/>
      <c r="R1598" s="13"/>
      <c r="S1598" s="13"/>
      <c r="T1598" s="13"/>
      <c r="U1598" s="13"/>
      <c r="V1598" s="13"/>
      <c r="W1598" s="13"/>
      <c r="X1598" s="13"/>
      <c r="Y1598" s="13"/>
    </row>
    <row r="1599" spans="1:25" ht="12.75" customHeight="1" x14ac:dyDescent="0.2">
      <c r="A1599" s="13" t="s">
        <v>1687</v>
      </c>
      <c r="B1599" s="6" t="s">
        <v>174</v>
      </c>
      <c r="C1599" s="9">
        <v>143439690</v>
      </c>
      <c r="D1599" s="14">
        <v>5540246191598</v>
      </c>
      <c r="E1599" s="12" t="str">
        <f>VLOOKUP(D1599,'Catégorie des articles'!$A$2:$E$163,4,FALSE)</f>
        <v>CREMERIE</v>
      </c>
      <c r="F1599" s="23">
        <v>44882</v>
      </c>
      <c r="G1599" s="10">
        <v>1601</v>
      </c>
      <c r="H1599" s="13"/>
      <c r="I1599" s="13"/>
      <c r="J1599" s="13"/>
      <c r="K1599" s="13"/>
      <c r="L1599" s="13"/>
      <c r="M1599" s="13"/>
      <c r="N1599" s="13"/>
      <c r="O1599" s="13"/>
      <c r="P1599" s="13"/>
      <c r="Q1599" s="13"/>
      <c r="R1599" s="13"/>
      <c r="S1599" s="13"/>
      <c r="T1599" s="13"/>
      <c r="U1599" s="13"/>
      <c r="V1599" s="13"/>
      <c r="W1599" s="13"/>
      <c r="X1599" s="13"/>
      <c r="Y1599" s="13"/>
    </row>
    <row r="1600" spans="1:25" ht="12.75" customHeight="1" x14ac:dyDescent="0.2">
      <c r="A1600" s="13" t="s">
        <v>2404</v>
      </c>
      <c r="B1600" s="6" t="s">
        <v>175</v>
      </c>
      <c r="C1600" s="9">
        <v>143439691</v>
      </c>
      <c r="D1600" s="14">
        <v>5540246195943</v>
      </c>
      <c r="E1600" s="12" t="str">
        <f>VLOOKUP(D1600,'Catégorie des articles'!$A$2:$E$163,4,FALSE)</f>
        <v>CREMERIE</v>
      </c>
      <c r="F1600" s="23">
        <v>44912</v>
      </c>
      <c r="G1600" s="10">
        <v>928</v>
      </c>
      <c r="H1600" s="13"/>
      <c r="I1600" s="13"/>
      <c r="J1600" s="13"/>
      <c r="K1600" s="13"/>
      <c r="L1600" s="13"/>
      <c r="M1600" s="13"/>
      <c r="N1600" s="13"/>
      <c r="O1600" s="13"/>
      <c r="P1600" s="13"/>
      <c r="Q1600" s="13"/>
      <c r="R1600" s="13"/>
      <c r="S1600" s="13"/>
      <c r="T1600" s="13"/>
      <c r="U1600" s="13"/>
      <c r="V1600" s="13"/>
      <c r="W1600" s="13"/>
      <c r="X1600" s="13"/>
      <c r="Y1600" s="13"/>
    </row>
    <row r="1601" spans="1:25" ht="12.75" customHeight="1" x14ac:dyDescent="0.2">
      <c r="A1601" s="13" t="s">
        <v>2405</v>
      </c>
      <c r="B1601" s="6" t="s">
        <v>175</v>
      </c>
      <c r="C1601" s="7">
        <v>143439691</v>
      </c>
      <c r="D1601" s="12">
        <v>5540246195944</v>
      </c>
      <c r="E1601" s="12" t="str">
        <f>VLOOKUP(D1601,'Catégorie des articles'!$A$2:$E$163,4,FALSE)</f>
        <v>CREMERIE</v>
      </c>
      <c r="F1601" s="22">
        <v>44912</v>
      </c>
      <c r="G1601" s="8">
        <v>928</v>
      </c>
      <c r="H1601" s="13"/>
      <c r="I1601" s="13"/>
      <c r="J1601" s="13"/>
      <c r="K1601" s="13"/>
      <c r="L1601" s="13"/>
      <c r="M1601" s="13"/>
      <c r="N1601" s="13"/>
      <c r="O1601" s="13"/>
      <c r="P1601" s="13"/>
      <c r="Q1601" s="13"/>
      <c r="R1601" s="13"/>
      <c r="S1601" s="13"/>
      <c r="T1601" s="13"/>
      <c r="U1601" s="13"/>
      <c r="V1601" s="13"/>
      <c r="W1601" s="13"/>
      <c r="X1601" s="13"/>
      <c r="Y1601" s="13"/>
    </row>
    <row r="1602" spans="1:25" ht="12.75" customHeight="1" x14ac:dyDescent="0.2">
      <c r="A1602" s="13" t="s">
        <v>1688</v>
      </c>
      <c r="B1602" s="6" t="s">
        <v>174</v>
      </c>
      <c r="C1602" s="9">
        <v>143439720</v>
      </c>
      <c r="D1602" s="14">
        <v>5540246172669</v>
      </c>
      <c r="E1602" s="12" t="str">
        <f>VLOOKUP(D1602,'Catégorie des articles'!$A$2:$E$163,4,FALSE)</f>
        <v>CREMERIE</v>
      </c>
      <c r="F1602" s="23">
        <v>44879</v>
      </c>
      <c r="G1602" s="10">
        <v>140</v>
      </c>
      <c r="H1602" s="13"/>
      <c r="I1602" s="13"/>
      <c r="J1602" s="13"/>
      <c r="K1602" s="13"/>
      <c r="L1602" s="13"/>
      <c r="M1602" s="13"/>
      <c r="N1602" s="13"/>
      <c r="O1602" s="13"/>
      <c r="P1602" s="13"/>
      <c r="Q1602" s="13"/>
      <c r="R1602" s="13"/>
      <c r="S1602" s="13"/>
      <c r="T1602" s="13"/>
      <c r="U1602" s="13"/>
      <c r="V1602" s="13"/>
      <c r="W1602" s="13"/>
      <c r="X1602" s="13"/>
      <c r="Y1602" s="13"/>
    </row>
    <row r="1603" spans="1:25" ht="12.75" customHeight="1" x14ac:dyDescent="0.2">
      <c r="A1603" s="13" t="s">
        <v>1689</v>
      </c>
      <c r="B1603" s="6" t="s">
        <v>174</v>
      </c>
      <c r="C1603" s="7">
        <v>143439720</v>
      </c>
      <c r="D1603" s="12">
        <v>5540246172978</v>
      </c>
      <c r="E1603" s="12" t="str">
        <f>VLOOKUP(D1603,'Catégorie des articles'!$A$2:$E$163,4,FALSE)</f>
        <v>CREMERIE</v>
      </c>
      <c r="F1603" s="22">
        <v>44879</v>
      </c>
      <c r="G1603" s="8">
        <v>1253</v>
      </c>
      <c r="H1603" s="13"/>
      <c r="I1603" s="13"/>
      <c r="J1603" s="13"/>
      <c r="K1603" s="13"/>
      <c r="L1603" s="13"/>
      <c r="M1603" s="13"/>
      <c r="N1603" s="13"/>
      <c r="O1603" s="13"/>
      <c r="P1603" s="13"/>
      <c r="Q1603" s="13"/>
      <c r="R1603" s="13"/>
      <c r="S1603" s="13"/>
      <c r="T1603" s="13"/>
      <c r="U1603" s="13"/>
      <c r="V1603" s="13"/>
      <c r="W1603" s="13"/>
      <c r="X1603" s="13"/>
      <c r="Y1603" s="13"/>
    </row>
    <row r="1604" spans="1:25" ht="12.75" customHeight="1" x14ac:dyDescent="0.2">
      <c r="A1604" s="13" t="s">
        <v>1690</v>
      </c>
      <c r="B1604" s="6" t="s">
        <v>174</v>
      </c>
      <c r="C1604" s="7">
        <v>143439720</v>
      </c>
      <c r="D1604" s="12">
        <v>5540246174174</v>
      </c>
      <c r="E1604" s="12" t="str">
        <f>VLOOKUP(D1604,'Catégorie des articles'!$A$2:$E$163,4,FALSE)</f>
        <v>CREMERIE</v>
      </c>
      <c r="F1604" s="22">
        <v>44879</v>
      </c>
      <c r="G1604" s="8">
        <v>232</v>
      </c>
      <c r="H1604" s="13"/>
      <c r="I1604" s="13"/>
      <c r="J1604" s="13"/>
      <c r="K1604" s="13"/>
      <c r="L1604" s="13"/>
      <c r="M1604" s="13"/>
      <c r="N1604" s="13"/>
      <c r="O1604" s="13"/>
      <c r="P1604" s="13"/>
      <c r="Q1604" s="13"/>
      <c r="R1604" s="13"/>
      <c r="S1604" s="13"/>
      <c r="T1604" s="13"/>
      <c r="U1604" s="13"/>
      <c r="V1604" s="13"/>
      <c r="W1604" s="13"/>
      <c r="X1604" s="13"/>
      <c r="Y1604" s="13"/>
    </row>
    <row r="1605" spans="1:25" ht="12.75" customHeight="1" x14ac:dyDescent="0.2">
      <c r="A1605" s="13" t="s">
        <v>1691</v>
      </c>
      <c r="B1605" s="6" t="s">
        <v>174</v>
      </c>
      <c r="C1605" s="7">
        <v>143439720</v>
      </c>
      <c r="D1605" s="12">
        <v>5540246188175</v>
      </c>
      <c r="E1605" s="12" t="str">
        <f>VLOOKUP(D1605,'Catégorie des articles'!$A$2:$E$163,4,FALSE)</f>
        <v>CREMERIE</v>
      </c>
      <c r="F1605" s="22">
        <v>44879</v>
      </c>
      <c r="G1605" s="8">
        <v>232</v>
      </c>
      <c r="H1605" s="13"/>
      <c r="I1605" s="13"/>
      <c r="J1605" s="13"/>
      <c r="K1605" s="13"/>
      <c r="L1605" s="13"/>
      <c r="M1605" s="13"/>
      <c r="N1605" s="13"/>
      <c r="O1605" s="13"/>
      <c r="P1605" s="13"/>
      <c r="Q1605" s="13"/>
      <c r="R1605" s="13"/>
      <c r="S1605" s="13"/>
      <c r="T1605" s="13"/>
      <c r="U1605" s="13"/>
      <c r="V1605" s="13"/>
      <c r="W1605" s="13"/>
      <c r="X1605" s="13"/>
      <c r="Y1605" s="13"/>
    </row>
    <row r="1606" spans="1:25" ht="12.75" customHeight="1" x14ac:dyDescent="0.2">
      <c r="A1606" s="13" t="s">
        <v>1692</v>
      </c>
      <c r="B1606" s="6" t="s">
        <v>174</v>
      </c>
      <c r="C1606" s="7">
        <v>143439723</v>
      </c>
      <c r="D1606" s="12">
        <v>5540246171933</v>
      </c>
      <c r="E1606" s="12" t="str">
        <f>VLOOKUP(D1606,'Catégorie des articles'!$A$2:$E$163,4,FALSE)</f>
        <v>CREMERIE</v>
      </c>
      <c r="F1606" s="22">
        <v>44879</v>
      </c>
      <c r="G1606" s="8">
        <v>1671</v>
      </c>
      <c r="H1606" s="13"/>
      <c r="I1606" s="13"/>
      <c r="J1606" s="13"/>
      <c r="K1606" s="13"/>
      <c r="L1606" s="13"/>
      <c r="M1606" s="13"/>
      <c r="N1606" s="13"/>
      <c r="O1606" s="13"/>
      <c r="P1606" s="13"/>
      <c r="Q1606" s="13"/>
      <c r="R1606" s="13"/>
      <c r="S1606" s="13"/>
      <c r="T1606" s="13"/>
      <c r="U1606" s="13"/>
      <c r="V1606" s="13"/>
      <c r="W1606" s="13"/>
      <c r="X1606" s="13"/>
      <c r="Y1606" s="13"/>
    </row>
    <row r="1607" spans="1:25" ht="12.75" customHeight="1" x14ac:dyDescent="0.2">
      <c r="A1607" s="13" t="s">
        <v>1693</v>
      </c>
      <c r="B1607" s="6" t="s">
        <v>174</v>
      </c>
      <c r="C1607" s="7">
        <v>143439723</v>
      </c>
      <c r="D1607" s="12">
        <v>5540246176294</v>
      </c>
      <c r="E1607" s="12" t="str">
        <f>VLOOKUP(D1607,'Catégorie des articles'!$A$2:$E$163,4,FALSE)</f>
        <v>CREMERIE</v>
      </c>
      <c r="F1607" s="22">
        <v>44879</v>
      </c>
      <c r="G1607" s="8">
        <v>743</v>
      </c>
      <c r="H1607" s="13"/>
      <c r="I1607" s="13"/>
      <c r="J1607" s="13"/>
      <c r="K1607" s="13"/>
      <c r="L1607" s="13"/>
      <c r="M1607" s="13"/>
      <c r="N1607" s="13"/>
      <c r="O1607" s="13"/>
      <c r="P1607" s="13"/>
      <c r="Q1607" s="13"/>
      <c r="R1607" s="13"/>
      <c r="S1607" s="13"/>
      <c r="T1607" s="13"/>
      <c r="U1607" s="13"/>
      <c r="V1607" s="13"/>
      <c r="W1607" s="13"/>
      <c r="X1607" s="13"/>
      <c r="Y1607" s="13"/>
    </row>
    <row r="1608" spans="1:25" ht="12.75" customHeight="1" x14ac:dyDescent="0.2">
      <c r="A1608" s="13" t="s">
        <v>1694</v>
      </c>
      <c r="B1608" s="6" t="s">
        <v>174</v>
      </c>
      <c r="C1608" s="9">
        <v>143439723</v>
      </c>
      <c r="D1608" s="14">
        <v>5540246176295</v>
      </c>
      <c r="E1608" s="12" t="str">
        <f>VLOOKUP(D1608,'Catégorie des articles'!$A$2:$E$163,4,FALSE)</f>
        <v>CREMERIE</v>
      </c>
      <c r="F1608" s="23">
        <v>44879</v>
      </c>
      <c r="G1608" s="10">
        <v>7424</v>
      </c>
      <c r="H1608" s="13"/>
      <c r="I1608" s="13"/>
      <c r="J1608" s="13"/>
      <c r="K1608" s="13"/>
      <c r="L1608" s="13"/>
      <c r="M1608" s="13"/>
      <c r="N1608" s="13"/>
      <c r="O1608" s="13"/>
      <c r="P1608" s="13"/>
      <c r="Q1608" s="13"/>
      <c r="R1608" s="13"/>
      <c r="S1608" s="13"/>
      <c r="T1608" s="13"/>
      <c r="U1608" s="13"/>
      <c r="V1608" s="13"/>
      <c r="W1608" s="13"/>
      <c r="X1608" s="13"/>
      <c r="Y1608" s="13"/>
    </row>
    <row r="1609" spans="1:25" ht="12.75" customHeight="1" x14ac:dyDescent="0.2">
      <c r="A1609" s="13" t="s">
        <v>1695</v>
      </c>
      <c r="B1609" s="6" t="s">
        <v>174</v>
      </c>
      <c r="C1609" s="9">
        <v>143439723</v>
      </c>
      <c r="D1609" s="14">
        <v>5540246187987</v>
      </c>
      <c r="E1609" s="12" t="str">
        <f>VLOOKUP(D1609,'Catégorie des articles'!$A$2:$E$163,4,FALSE)</f>
        <v>CREMERIE</v>
      </c>
      <c r="F1609" s="23">
        <v>44879</v>
      </c>
      <c r="G1609" s="10">
        <v>4455</v>
      </c>
      <c r="H1609" s="13"/>
      <c r="I1609" s="13"/>
      <c r="J1609" s="13"/>
      <c r="K1609" s="13"/>
      <c r="L1609" s="13"/>
      <c r="M1609" s="13"/>
      <c r="N1609" s="13"/>
      <c r="O1609" s="13"/>
      <c r="P1609" s="13"/>
      <c r="Q1609" s="13"/>
      <c r="R1609" s="13"/>
      <c r="S1609" s="13"/>
      <c r="T1609" s="13"/>
      <c r="U1609" s="13"/>
      <c r="V1609" s="13"/>
      <c r="W1609" s="13"/>
      <c r="X1609" s="13"/>
      <c r="Y1609" s="13"/>
    </row>
    <row r="1610" spans="1:25" ht="12.75" customHeight="1" x14ac:dyDescent="0.2">
      <c r="A1610" s="13" t="s">
        <v>1696</v>
      </c>
      <c r="B1610" s="6" t="s">
        <v>174</v>
      </c>
      <c r="C1610" s="7">
        <v>143439723</v>
      </c>
      <c r="D1610" s="12">
        <v>5540246188200</v>
      </c>
      <c r="E1610" s="12" t="str">
        <f>VLOOKUP(D1610,'Catégorie des articles'!$A$2:$E$163,4,FALSE)</f>
        <v>CREMERIE</v>
      </c>
      <c r="F1610" s="22">
        <v>44879</v>
      </c>
      <c r="G1610" s="8">
        <v>1485</v>
      </c>
      <c r="H1610" s="13"/>
      <c r="I1610" s="13"/>
      <c r="J1610" s="13"/>
      <c r="K1610" s="13"/>
      <c r="L1610" s="13"/>
      <c r="M1610" s="13"/>
      <c r="N1610" s="13"/>
      <c r="O1610" s="13"/>
      <c r="P1610" s="13"/>
      <c r="Q1610" s="13"/>
      <c r="R1610" s="13"/>
      <c r="S1610" s="13"/>
      <c r="T1610" s="13"/>
      <c r="U1610" s="13"/>
      <c r="V1610" s="13"/>
      <c r="W1610" s="13"/>
      <c r="X1610" s="13"/>
      <c r="Y1610" s="13"/>
    </row>
    <row r="1611" spans="1:25" ht="12.75" customHeight="1" x14ac:dyDescent="0.2">
      <c r="A1611" s="13" t="s">
        <v>1697</v>
      </c>
      <c r="B1611" s="6" t="s">
        <v>174</v>
      </c>
      <c r="C1611" s="9">
        <v>143439726</v>
      </c>
      <c r="D1611" s="14">
        <v>5540246194632</v>
      </c>
      <c r="E1611" s="12" t="str">
        <f>VLOOKUP(D1611,'Catégorie des articles'!$A$2:$E$163,4,FALSE)</f>
        <v>BOULANGERIE</v>
      </c>
      <c r="F1611" s="23">
        <v>44884</v>
      </c>
      <c r="G1611" s="10">
        <v>1003</v>
      </c>
      <c r="H1611" s="13"/>
      <c r="I1611" s="13"/>
      <c r="J1611" s="13"/>
      <c r="K1611" s="13"/>
      <c r="L1611" s="13"/>
      <c r="M1611" s="13"/>
      <c r="N1611" s="13"/>
      <c r="O1611" s="13"/>
      <c r="P1611" s="13"/>
      <c r="Q1611" s="13"/>
      <c r="R1611" s="13"/>
      <c r="S1611" s="13"/>
      <c r="T1611" s="13"/>
      <c r="U1611" s="13"/>
      <c r="V1611" s="13"/>
      <c r="W1611" s="13"/>
      <c r="X1611" s="13"/>
      <c r="Y1611" s="13"/>
    </row>
    <row r="1612" spans="1:25" ht="12.75" customHeight="1" x14ac:dyDescent="0.2">
      <c r="A1612" s="13" t="s">
        <v>1698</v>
      </c>
      <c r="B1612" s="6" t="s">
        <v>174</v>
      </c>
      <c r="C1612" s="7">
        <v>143439726</v>
      </c>
      <c r="D1612" s="12">
        <v>5540246196046</v>
      </c>
      <c r="E1612" s="12" t="str">
        <f>VLOOKUP(D1612,'Catégorie des articles'!$A$2:$E$163,4,FALSE)</f>
        <v>BOULANGERIE</v>
      </c>
      <c r="F1612" s="22">
        <v>44884</v>
      </c>
      <c r="G1612" s="8">
        <v>251</v>
      </c>
      <c r="H1612" s="13"/>
      <c r="I1612" s="13"/>
      <c r="J1612" s="13"/>
      <c r="K1612" s="13"/>
      <c r="L1612" s="13"/>
      <c r="M1612" s="13"/>
      <c r="N1612" s="13"/>
      <c r="O1612" s="13"/>
      <c r="P1612" s="13"/>
      <c r="Q1612" s="13"/>
      <c r="R1612" s="13"/>
      <c r="S1612" s="13"/>
      <c r="T1612" s="13"/>
      <c r="U1612" s="13"/>
      <c r="V1612" s="13"/>
      <c r="W1612" s="13"/>
      <c r="X1612" s="13"/>
      <c r="Y1612" s="13"/>
    </row>
    <row r="1613" spans="1:25" ht="12.75" customHeight="1" x14ac:dyDescent="0.2">
      <c r="A1613" s="13" t="s">
        <v>1699</v>
      </c>
      <c r="B1613" s="6" t="s">
        <v>174</v>
      </c>
      <c r="C1613" s="9">
        <v>143439731</v>
      </c>
      <c r="D1613" s="14">
        <v>5540246194632</v>
      </c>
      <c r="E1613" s="12" t="str">
        <f>VLOOKUP(D1613,'Catégorie des articles'!$A$2:$E$163,4,FALSE)</f>
        <v>BOULANGERIE</v>
      </c>
      <c r="F1613" s="23">
        <v>44886</v>
      </c>
      <c r="G1613" s="10">
        <v>1170</v>
      </c>
      <c r="H1613" s="13"/>
      <c r="I1613" s="13"/>
      <c r="J1613" s="13"/>
      <c r="K1613" s="13"/>
      <c r="L1613" s="13"/>
      <c r="M1613" s="13"/>
      <c r="N1613" s="13"/>
      <c r="O1613" s="13"/>
      <c r="P1613" s="13"/>
      <c r="Q1613" s="13"/>
      <c r="R1613" s="13"/>
      <c r="S1613" s="13"/>
      <c r="T1613" s="13"/>
      <c r="U1613" s="13"/>
      <c r="V1613" s="13"/>
      <c r="W1613" s="13"/>
      <c r="X1613" s="13"/>
      <c r="Y1613" s="13"/>
    </row>
    <row r="1614" spans="1:25" ht="12.75" customHeight="1" x14ac:dyDescent="0.2">
      <c r="A1614" s="13" t="s">
        <v>2406</v>
      </c>
      <c r="B1614" s="6" t="s">
        <v>175</v>
      </c>
      <c r="C1614" s="7">
        <v>143439747</v>
      </c>
      <c r="D1614" s="12">
        <v>5540246170256</v>
      </c>
      <c r="E1614" s="12" t="str">
        <f>VLOOKUP(D1614,'Catégorie des articles'!$A$2:$E$163,4,FALSE)</f>
        <v>BOULANGERIE</v>
      </c>
      <c r="F1614" s="22">
        <v>44898</v>
      </c>
      <c r="G1614" s="8">
        <v>3174</v>
      </c>
      <c r="H1614" s="13"/>
      <c r="I1614" s="13"/>
      <c r="J1614" s="13"/>
      <c r="K1614" s="13"/>
      <c r="L1614" s="13"/>
      <c r="M1614" s="13"/>
      <c r="N1614" s="13"/>
      <c r="O1614" s="13"/>
      <c r="P1614" s="13"/>
      <c r="Q1614" s="13"/>
      <c r="R1614" s="13"/>
      <c r="S1614" s="13"/>
      <c r="T1614" s="13"/>
      <c r="U1614" s="13"/>
      <c r="V1614" s="13"/>
      <c r="W1614" s="13"/>
      <c r="X1614" s="13"/>
      <c r="Y1614" s="13"/>
    </row>
    <row r="1615" spans="1:25" ht="12.75" customHeight="1" x14ac:dyDescent="0.2">
      <c r="A1615" s="13" t="s">
        <v>2407</v>
      </c>
      <c r="B1615" s="6" t="s">
        <v>175</v>
      </c>
      <c r="C1615" s="9">
        <v>143439747</v>
      </c>
      <c r="D1615" s="14">
        <v>5540246171888</v>
      </c>
      <c r="E1615" s="12" t="str">
        <f>VLOOKUP(D1615,'Catégorie des articles'!$A$2:$E$163,4,FALSE)</f>
        <v>BOULANGERIE</v>
      </c>
      <c r="F1615" s="23">
        <v>44898</v>
      </c>
      <c r="G1615" s="10">
        <v>520</v>
      </c>
      <c r="H1615" s="13"/>
      <c r="I1615" s="13"/>
      <c r="J1615" s="13"/>
      <c r="K1615" s="13"/>
      <c r="L1615" s="13"/>
      <c r="M1615" s="13"/>
      <c r="N1615" s="13"/>
      <c r="O1615" s="13"/>
      <c r="P1615" s="13"/>
      <c r="Q1615" s="13"/>
      <c r="R1615" s="13"/>
      <c r="S1615" s="13"/>
      <c r="T1615" s="13"/>
      <c r="U1615" s="13"/>
      <c r="V1615" s="13"/>
      <c r="W1615" s="13"/>
      <c r="X1615" s="13"/>
      <c r="Y1615" s="13"/>
    </row>
    <row r="1616" spans="1:25" ht="12.75" customHeight="1" x14ac:dyDescent="0.2">
      <c r="A1616" s="13" t="s">
        <v>2408</v>
      </c>
      <c r="B1616" s="6" t="s">
        <v>175</v>
      </c>
      <c r="C1616" s="7">
        <v>143439748</v>
      </c>
      <c r="D1616" s="12">
        <v>5540246170256</v>
      </c>
      <c r="E1616" s="12" t="str">
        <f>VLOOKUP(D1616,'Catégorie des articles'!$A$2:$E$163,4,FALSE)</f>
        <v>BOULANGERIE</v>
      </c>
      <c r="F1616" s="22">
        <v>44906</v>
      </c>
      <c r="G1616" s="8">
        <v>3174</v>
      </c>
      <c r="H1616" s="13"/>
      <c r="I1616" s="13"/>
      <c r="J1616" s="13"/>
      <c r="K1616" s="13"/>
      <c r="L1616" s="13"/>
      <c r="M1616" s="13"/>
      <c r="N1616" s="13"/>
      <c r="O1616" s="13"/>
      <c r="P1616" s="13"/>
      <c r="Q1616" s="13"/>
      <c r="R1616" s="13"/>
      <c r="S1616" s="13"/>
      <c r="T1616" s="13"/>
      <c r="U1616" s="13"/>
      <c r="V1616" s="13"/>
      <c r="W1616" s="13"/>
      <c r="X1616" s="13"/>
      <c r="Y1616" s="13"/>
    </row>
    <row r="1617" spans="1:25" ht="12.75" customHeight="1" x14ac:dyDescent="0.2">
      <c r="A1617" s="13" t="s">
        <v>2409</v>
      </c>
      <c r="B1617" s="6" t="s">
        <v>175</v>
      </c>
      <c r="C1617" s="9">
        <v>143439748</v>
      </c>
      <c r="D1617" s="14">
        <v>5540246171888</v>
      </c>
      <c r="E1617" s="12" t="str">
        <f>VLOOKUP(D1617,'Catégorie des articles'!$A$2:$E$163,4,FALSE)</f>
        <v>BOULANGERIE</v>
      </c>
      <c r="F1617" s="23">
        <v>44906</v>
      </c>
      <c r="G1617" s="10">
        <v>520</v>
      </c>
      <c r="H1617" s="13"/>
      <c r="I1617" s="13"/>
      <c r="J1617" s="13"/>
      <c r="K1617" s="13"/>
      <c r="L1617" s="13"/>
      <c r="M1617" s="13"/>
      <c r="N1617" s="13"/>
      <c r="O1617" s="13"/>
      <c r="P1617" s="13"/>
      <c r="Q1617" s="13"/>
      <c r="R1617" s="13"/>
      <c r="S1617" s="13"/>
      <c r="T1617" s="13"/>
      <c r="U1617" s="13"/>
      <c r="V1617" s="13"/>
      <c r="W1617" s="13"/>
      <c r="X1617" s="13"/>
      <c r="Y1617" s="13"/>
    </row>
    <row r="1618" spans="1:25" ht="12.75" customHeight="1" x14ac:dyDescent="0.2">
      <c r="A1618" s="13" t="s">
        <v>2410</v>
      </c>
      <c r="B1618" s="6" t="s">
        <v>175</v>
      </c>
      <c r="C1618" s="7">
        <v>143439749</v>
      </c>
      <c r="D1618" s="12">
        <v>5540246170256</v>
      </c>
      <c r="E1618" s="12" t="str">
        <f>VLOOKUP(D1618,'Catégorie des articles'!$A$2:$E$163,4,FALSE)</f>
        <v>BOULANGERIE</v>
      </c>
      <c r="F1618" s="22">
        <v>44912</v>
      </c>
      <c r="G1618" s="8">
        <v>3112</v>
      </c>
      <c r="H1618" s="13"/>
      <c r="I1618" s="13"/>
      <c r="J1618" s="13"/>
      <c r="K1618" s="13"/>
      <c r="L1618" s="13"/>
      <c r="M1618" s="13"/>
      <c r="N1618" s="13"/>
      <c r="O1618" s="13"/>
      <c r="P1618" s="13"/>
      <c r="Q1618" s="13"/>
      <c r="R1618" s="13"/>
      <c r="S1618" s="13"/>
      <c r="T1618" s="13"/>
      <c r="U1618" s="13"/>
      <c r="V1618" s="13"/>
      <c r="W1618" s="13"/>
      <c r="X1618" s="13"/>
      <c r="Y1618" s="13"/>
    </row>
    <row r="1619" spans="1:25" ht="12.75" customHeight="1" x14ac:dyDescent="0.2">
      <c r="A1619" s="13" t="s">
        <v>2411</v>
      </c>
      <c r="B1619" s="6" t="s">
        <v>175</v>
      </c>
      <c r="C1619" s="9">
        <v>143439749</v>
      </c>
      <c r="D1619" s="14">
        <v>5540246171888</v>
      </c>
      <c r="E1619" s="12" t="str">
        <f>VLOOKUP(D1619,'Catégorie des articles'!$A$2:$E$163,4,FALSE)</f>
        <v>BOULANGERIE</v>
      </c>
      <c r="F1619" s="23">
        <v>44912</v>
      </c>
      <c r="G1619" s="10">
        <v>520</v>
      </c>
      <c r="H1619" s="13"/>
      <c r="I1619" s="13"/>
      <c r="J1619" s="13"/>
      <c r="K1619" s="13"/>
      <c r="L1619" s="13"/>
      <c r="M1619" s="13"/>
      <c r="N1619" s="13"/>
      <c r="O1619" s="13"/>
      <c r="P1619" s="13"/>
      <c r="Q1619" s="13"/>
      <c r="R1619" s="13"/>
      <c r="S1619" s="13"/>
      <c r="T1619" s="13"/>
      <c r="U1619" s="13"/>
      <c r="V1619" s="13"/>
      <c r="W1619" s="13"/>
      <c r="X1619" s="13"/>
      <c r="Y1619" s="13"/>
    </row>
    <row r="1620" spans="1:25" ht="12.75" customHeight="1" x14ac:dyDescent="0.2">
      <c r="A1620" s="13" t="s">
        <v>1700</v>
      </c>
      <c r="B1620" s="6" t="s">
        <v>174</v>
      </c>
      <c r="C1620" s="7">
        <v>143439771</v>
      </c>
      <c r="D1620" s="12">
        <v>5540246172669</v>
      </c>
      <c r="E1620" s="12" t="str">
        <f>VLOOKUP(D1620,'Catégorie des articles'!$A$2:$E$163,4,FALSE)</f>
        <v>CREMERIE</v>
      </c>
      <c r="F1620" s="22">
        <v>44882</v>
      </c>
      <c r="G1620" s="8">
        <v>140</v>
      </c>
      <c r="H1620" s="13"/>
      <c r="I1620" s="13"/>
      <c r="J1620" s="13"/>
      <c r="K1620" s="13"/>
      <c r="L1620" s="13"/>
      <c r="M1620" s="13"/>
      <c r="N1620" s="13"/>
      <c r="O1620" s="13"/>
      <c r="P1620" s="13"/>
      <c r="Q1620" s="13"/>
      <c r="R1620" s="13"/>
      <c r="S1620" s="13"/>
      <c r="T1620" s="13"/>
      <c r="U1620" s="13"/>
      <c r="V1620" s="13"/>
      <c r="W1620" s="13"/>
      <c r="X1620" s="13"/>
      <c r="Y1620" s="13"/>
    </row>
    <row r="1621" spans="1:25" ht="12.75" customHeight="1" x14ac:dyDescent="0.2">
      <c r="A1621" s="13" t="s">
        <v>1701</v>
      </c>
      <c r="B1621" s="6" t="s">
        <v>174</v>
      </c>
      <c r="C1621" s="7">
        <v>143439771</v>
      </c>
      <c r="D1621" s="12">
        <v>5540246191594</v>
      </c>
      <c r="E1621" s="12" t="str">
        <f>VLOOKUP(D1621,'Catégorie des articles'!$A$2:$E$163,4,FALSE)</f>
        <v>CREMERIE</v>
      </c>
      <c r="F1621" s="22">
        <v>44882</v>
      </c>
      <c r="G1621" s="8">
        <v>1504</v>
      </c>
      <c r="H1621" s="13"/>
      <c r="I1621" s="13"/>
      <c r="J1621" s="13"/>
      <c r="K1621" s="13"/>
      <c r="L1621" s="13"/>
      <c r="M1621" s="13"/>
      <c r="N1621" s="13"/>
      <c r="O1621" s="13"/>
      <c r="P1621" s="13"/>
      <c r="Q1621" s="13"/>
      <c r="R1621" s="13"/>
      <c r="S1621" s="13"/>
      <c r="T1621" s="13"/>
      <c r="U1621" s="13"/>
      <c r="V1621" s="13"/>
      <c r="W1621" s="13"/>
      <c r="X1621" s="13"/>
      <c r="Y1621" s="13"/>
    </row>
    <row r="1622" spans="1:25" ht="12.75" customHeight="1" x14ac:dyDescent="0.2">
      <c r="A1622" s="13" t="s">
        <v>1702</v>
      </c>
      <c r="B1622" s="6" t="s">
        <v>174</v>
      </c>
      <c r="C1622" s="9">
        <v>143439773</v>
      </c>
      <c r="D1622" s="14">
        <v>5540246171933</v>
      </c>
      <c r="E1622" s="12" t="str">
        <f>VLOOKUP(D1622,'Catégorie des articles'!$A$2:$E$163,4,FALSE)</f>
        <v>CREMERIE</v>
      </c>
      <c r="F1622" s="23">
        <v>44882</v>
      </c>
      <c r="G1622" s="10">
        <v>1114</v>
      </c>
      <c r="H1622" s="13"/>
      <c r="I1622" s="13"/>
      <c r="J1622" s="13"/>
      <c r="K1622" s="13"/>
      <c r="L1622" s="13"/>
      <c r="M1622" s="13"/>
      <c r="N1622" s="13"/>
      <c r="O1622" s="13"/>
      <c r="P1622" s="13"/>
      <c r="Q1622" s="13"/>
      <c r="R1622" s="13"/>
      <c r="S1622" s="13"/>
      <c r="T1622" s="13"/>
      <c r="U1622" s="13"/>
      <c r="V1622" s="13"/>
      <c r="W1622" s="13"/>
      <c r="X1622" s="13"/>
      <c r="Y1622" s="13"/>
    </row>
    <row r="1623" spans="1:25" ht="12.75" customHeight="1" x14ac:dyDescent="0.2">
      <c r="A1623" s="13" t="s">
        <v>1703</v>
      </c>
      <c r="B1623" s="6" t="s">
        <v>174</v>
      </c>
      <c r="C1623" s="7">
        <v>143439773</v>
      </c>
      <c r="D1623" s="12">
        <v>5540246176295</v>
      </c>
      <c r="E1623" s="12" t="str">
        <f>VLOOKUP(D1623,'Catégorie des articles'!$A$2:$E$163,4,FALSE)</f>
        <v>CREMERIE</v>
      </c>
      <c r="F1623" s="22">
        <v>44882</v>
      </c>
      <c r="G1623" s="8">
        <v>8909</v>
      </c>
      <c r="H1623" s="13"/>
      <c r="I1623" s="13"/>
      <c r="J1623" s="13"/>
      <c r="K1623" s="13"/>
      <c r="L1623" s="13"/>
      <c r="M1623" s="13"/>
      <c r="N1623" s="13"/>
      <c r="O1623" s="13"/>
      <c r="P1623" s="13"/>
      <c r="Q1623" s="13"/>
      <c r="R1623" s="13"/>
      <c r="S1623" s="13"/>
      <c r="T1623" s="13"/>
      <c r="U1623" s="13"/>
      <c r="V1623" s="13"/>
      <c r="W1623" s="13"/>
      <c r="X1623" s="13"/>
      <c r="Y1623" s="13"/>
    </row>
    <row r="1624" spans="1:25" ht="12.75" customHeight="1" x14ac:dyDescent="0.2">
      <c r="A1624" s="13" t="s">
        <v>1704</v>
      </c>
      <c r="B1624" s="6" t="s">
        <v>174</v>
      </c>
      <c r="C1624" s="9">
        <v>143439773</v>
      </c>
      <c r="D1624" s="14">
        <v>5540246187987</v>
      </c>
      <c r="E1624" s="12" t="str">
        <f>VLOOKUP(D1624,'Catégorie des articles'!$A$2:$E$163,4,FALSE)</f>
        <v>CREMERIE</v>
      </c>
      <c r="F1624" s="23">
        <v>44882</v>
      </c>
      <c r="G1624" s="10">
        <v>4455</v>
      </c>
      <c r="H1624" s="13"/>
      <c r="I1624" s="13"/>
      <c r="J1624" s="13"/>
      <c r="K1624" s="13"/>
      <c r="L1624" s="13"/>
      <c r="M1624" s="13"/>
      <c r="N1624" s="13"/>
      <c r="O1624" s="13"/>
      <c r="P1624" s="13"/>
      <c r="Q1624" s="13"/>
      <c r="R1624" s="13"/>
      <c r="S1624" s="13"/>
      <c r="T1624" s="13"/>
      <c r="U1624" s="13"/>
      <c r="V1624" s="13"/>
      <c r="W1624" s="13"/>
      <c r="X1624" s="13"/>
      <c r="Y1624" s="13"/>
    </row>
    <row r="1625" spans="1:25" ht="12.75" customHeight="1" x14ac:dyDescent="0.2">
      <c r="A1625" s="13" t="s">
        <v>1705</v>
      </c>
      <c r="B1625" s="6" t="s">
        <v>174</v>
      </c>
      <c r="C1625" s="9">
        <v>143439780</v>
      </c>
      <c r="D1625" s="14">
        <v>5540246177133</v>
      </c>
      <c r="E1625" s="12" t="str">
        <f>VLOOKUP(D1625,'Catégorie des articles'!$A$2:$E$163,4,FALSE)</f>
        <v>MIX LEGUMES</v>
      </c>
      <c r="F1625" s="23">
        <v>44882</v>
      </c>
      <c r="G1625" s="10">
        <v>499</v>
      </c>
      <c r="H1625" s="13"/>
      <c r="I1625" s="13"/>
      <c r="J1625" s="13"/>
      <c r="K1625" s="13"/>
      <c r="L1625" s="13"/>
      <c r="M1625" s="13"/>
      <c r="N1625" s="13"/>
      <c r="O1625" s="13"/>
      <c r="P1625" s="13"/>
      <c r="Q1625" s="13"/>
      <c r="R1625" s="13"/>
      <c r="S1625" s="13"/>
      <c r="T1625" s="13"/>
      <c r="U1625" s="13"/>
      <c r="V1625" s="13"/>
      <c r="W1625" s="13"/>
      <c r="X1625" s="13"/>
      <c r="Y1625" s="13"/>
    </row>
    <row r="1626" spans="1:25" ht="12.75" customHeight="1" x14ac:dyDescent="0.2">
      <c r="A1626" s="13" t="s">
        <v>1706</v>
      </c>
      <c r="B1626" s="6" t="s">
        <v>174</v>
      </c>
      <c r="C1626" s="7">
        <v>143439780</v>
      </c>
      <c r="D1626" s="12">
        <v>5540246192148</v>
      </c>
      <c r="E1626" s="12" t="str">
        <f>VLOOKUP(D1626,'Catégorie des articles'!$A$2:$E$163,4,FALSE)</f>
        <v>MIX LEGUMES</v>
      </c>
      <c r="F1626" s="22">
        <v>44882</v>
      </c>
      <c r="G1626" s="8">
        <v>22272</v>
      </c>
      <c r="H1626" s="13"/>
      <c r="I1626" s="13"/>
      <c r="J1626" s="13"/>
      <c r="K1626" s="13"/>
      <c r="L1626" s="13"/>
      <c r="M1626" s="13"/>
      <c r="N1626" s="13"/>
      <c r="O1626" s="13"/>
      <c r="P1626" s="13"/>
      <c r="Q1626" s="13"/>
      <c r="R1626" s="13"/>
      <c r="S1626" s="13"/>
      <c r="T1626" s="13"/>
      <c r="U1626" s="13"/>
      <c r="V1626" s="13"/>
      <c r="W1626" s="13"/>
      <c r="X1626" s="13"/>
      <c r="Y1626" s="13"/>
    </row>
    <row r="1627" spans="1:25" ht="12.75" customHeight="1" x14ac:dyDescent="0.2">
      <c r="A1627" s="13" t="s">
        <v>1707</v>
      </c>
      <c r="B1627" s="6" t="s">
        <v>174</v>
      </c>
      <c r="C1627" s="7">
        <v>143439787</v>
      </c>
      <c r="D1627" s="12">
        <v>5540246174095</v>
      </c>
      <c r="E1627" s="12" t="str">
        <f>VLOOKUP(D1627,'Catégorie des articles'!$A$2:$E$163,4,FALSE)</f>
        <v>CREMERIE</v>
      </c>
      <c r="F1627" s="22">
        <v>44884</v>
      </c>
      <c r="G1627" s="8">
        <v>140</v>
      </c>
      <c r="H1627" s="13"/>
      <c r="I1627" s="13"/>
      <c r="J1627" s="13"/>
      <c r="K1627" s="13"/>
      <c r="L1627" s="13"/>
      <c r="M1627" s="13"/>
      <c r="N1627" s="13"/>
      <c r="O1627" s="13"/>
      <c r="P1627" s="13"/>
      <c r="Q1627" s="13"/>
      <c r="R1627" s="13"/>
      <c r="S1627" s="13"/>
      <c r="T1627" s="13"/>
      <c r="U1627" s="13"/>
      <c r="V1627" s="13"/>
      <c r="W1627" s="13"/>
      <c r="X1627" s="13"/>
      <c r="Y1627" s="13"/>
    </row>
    <row r="1628" spans="1:25" ht="12.75" customHeight="1" x14ac:dyDescent="0.2">
      <c r="A1628" s="13" t="s">
        <v>1708</v>
      </c>
      <c r="B1628" s="6" t="s">
        <v>174</v>
      </c>
      <c r="C1628" s="9">
        <v>143439787</v>
      </c>
      <c r="D1628" s="14">
        <v>5540246175049</v>
      </c>
      <c r="E1628" s="12" t="str">
        <f>VLOOKUP(D1628,'Catégorie des articles'!$A$2:$E$163,4,FALSE)</f>
        <v>CREMERIE</v>
      </c>
      <c r="F1628" s="23">
        <v>44884</v>
      </c>
      <c r="G1628" s="10">
        <v>557</v>
      </c>
      <c r="H1628" s="13"/>
      <c r="I1628" s="13"/>
      <c r="J1628" s="13"/>
      <c r="K1628" s="13"/>
      <c r="L1628" s="13"/>
      <c r="M1628" s="13"/>
      <c r="N1628" s="13"/>
      <c r="O1628" s="13"/>
      <c r="P1628" s="13"/>
      <c r="Q1628" s="13"/>
      <c r="R1628" s="13"/>
      <c r="S1628" s="13"/>
      <c r="T1628" s="13"/>
      <c r="U1628" s="13"/>
      <c r="V1628" s="13"/>
      <c r="W1628" s="13"/>
      <c r="X1628" s="13"/>
      <c r="Y1628" s="13"/>
    </row>
    <row r="1629" spans="1:25" ht="12.75" customHeight="1" x14ac:dyDescent="0.2">
      <c r="A1629" s="13" t="s">
        <v>1709</v>
      </c>
      <c r="B1629" s="6" t="s">
        <v>174</v>
      </c>
      <c r="C1629" s="7">
        <v>143439787</v>
      </c>
      <c r="D1629" s="12">
        <v>5540246175050</v>
      </c>
      <c r="E1629" s="12" t="str">
        <f>VLOOKUP(D1629,'Catégorie des articles'!$A$2:$E$163,4,FALSE)</f>
        <v>CREMERIE</v>
      </c>
      <c r="F1629" s="22">
        <v>44884</v>
      </c>
      <c r="G1629" s="8">
        <v>557</v>
      </c>
      <c r="H1629" s="13"/>
      <c r="I1629" s="13"/>
      <c r="J1629" s="13"/>
      <c r="K1629" s="13"/>
      <c r="L1629" s="13"/>
      <c r="M1629" s="13"/>
      <c r="N1629" s="13"/>
      <c r="O1629" s="13"/>
      <c r="P1629" s="13"/>
      <c r="Q1629" s="13"/>
      <c r="R1629" s="13"/>
      <c r="S1629" s="13"/>
      <c r="T1629" s="13"/>
      <c r="U1629" s="13"/>
      <c r="V1629" s="13"/>
      <c r="W1629" s="13"/>
      <c r="X1629" s="13"/>
      <c r="Y1629" s="13"/>
    </row>
    <row r="1630" spans="1:25" ht="12.75" customHeight="1" x14ac:dyDescent="0.2">
      <c r="A1630" s="13" t="s">
        <v>1710</v>
      </c>
      <c r="B1630" s="6" t="s">
        <v>174</v>
      </c>
      <c r="C1630" s="9">
        <v>143439789</v>
      </c>
      <c r="D1630" s="14">
        <v>5540246185562</v>
      </c>
      <c r="E1630" s="12" t="str">
        <f>VLOOKUP(D1630,'Catégorie des articles'!$A$2:$E$163,4,FALSE)</f>
        <v>CREMERIE</v>
      </c>
      <c r="F1630" s="23">
        <v>44884</v>
      </c>
      <c r="G1630" s="10">
        <v>70</v>
      </c>
      <c r="H1630" s="13"/>
      <c r="I1630" s="13"/>
      <c r="J1630" s="13"/>
      <c r="K1630" s="13"/>
      <c r="L1630" s="13"/>
      <c r="M1630" s="13"/>
      <c r="N1630" s="13"/>
      <c r="O1630" s="13"/>
      <c r="P1630" s="13"/>
      <c r="Q1630" s="13"/>
      <c r="R1630" s="13"/>
      <c r="S1630" s="13"/>
      <c r="T1630" s="13"/>
      <c r="U1630" s="13"/>
      <c r="V1630" s="13"/>
      <c r="W1630" s="13"/>
      <c r="X1630" s="13"/>
      <c r="Y1630" s="13"/>
    </row>
    <row r="1631" spans="1:25" ht="12.75" customHeight="1" x14ac:dyDescent="0.2">
      <c r="A1631" s="13" t="s">
        <v>1711</v>
      </c>
      <c r="B1631" s="6" t="s">
        <v>174</v>
      </c>
      <c r="C1631" s="7">
        <v>143439803</v>
      </c>
      <c r="D1631" s="12">
        <v>5540246176699</v>
      </c>
      <c r="E1631" s="12" t="str">
        <f>VLOOKUP(D1631,'Catégorie des articles'!$A$2:$E$163,4,FALSE)</f>
        <v>CREMERIE</v>
      </c>
      <c r="F1631" s="22">
        <v>44883</v>
      </c>
      <c r="G1631" s="8">
        <v>8352</v>
      </c>
      <c r="H1631" s="13"/>
      <c r="I1631" s="13"/>
      <c r="J1631" s="13"/>
      <c r="K1631" s="13"/>
      <c r="L1631" s="13"/>
      <c r="M1631" s="13"/>
      <c r="N1631" s="13"/>
      <c r="O1631" s="13"/>
      <c r="P1631" s="13"/>
      <c r="Q1631" s="13"/>
      <c r="R1631" s="13"/>
      <c r="S1631" s="13"/>
      <c r="T1631" s="13"/>
      <c r="U1631" s="13"/>
      <c r="V1631" s="13"/>
      <c r="W1631" s="13"/>
      <c r="X1631" s="13"/>
      <c r="Y1631" s="13"/>
    </row>
    <row r="1632" spans="1:25" ht="12.75" customHeight="1" x14ac:dyDescent="0.2">
      <c r="A1632" s="13" t="s">
        <v>1712</v>
      </c>
      <c r="B1632" s="6" t="s">
        <v>174</v>
      </c>
      <c r="C1632" s="7">
        <v>143439803</v>
      </c>
      <c r="D1632" s="12">
        <v>5540246192102</v>
      </c>
      <c r="E1632" s="12" t="str">
        <f>VLOOKUP(D1632,'Catégorie des articles'!$A$2:$E$163,4,FALSE)</f>
        <v>CREMERIE</v>
      </c>
      <c r="F1632" s="22">
        <v>44883</v>
      </c>
      <c r="G1632" s="8">
        <v>2005</v>
      </c>
      <c r="H1632" s="13"/>
      <c r="I1632" s="13"/>
      <c r="J1632" s="13"/>
      <c r="K1632" s="13"/>
      <c r="L1632" s="13"/>
      <c r="M1632" s="13"/>
      <c r="N1632" s="13"/>
      <c r="O1632" s="13"/>
      <c r="P1632" s="13"/>
      <c r="Q1632" s="13"/>
      <c r="R1632" s="13"/>
      <c r="S1632" s="13"/>
      <c r="T1632" s="13"/>
      <c r="U1632" s="13"/>
      <c r="V1632" s="13"/>
      <c r="W1632" s="13"/>
      <c r="X1632" s="13"/>
      <c r="Y1632" s="13"/>
    </row>
    <row r="1633" spans="1:25" ht="12.75" customHeight="1" x14ac:dyDescent="0.2">
      <c r="A1633" s="13" t="s">
        <v>1713</v>
      </c>
      <c r="B1633" s="6" t="s">
        <v>174</v>
      </c>
      <c r="C1633" s="7">
        <v>143439805</v>
      </c>
      <c r="D1633" s="12">
        <v>5540246171933</v>
      </c>
      <c r="E1633" s="12" t="str">
        <f>VLOOKUP(D1633,'Catégorie des articles'!$A$2:$E$163,4,FALSE)</f>
        <v>CREMERIE</v>
      </c>
      <c r="F1633" s="22">
        <v>44883</v>
      </c>
      <c r="G1633" s="8">
        <v>1114</v>
      </c>
      <c r="H1633" s="13"/>
      <c r="I1633" s="13"/>
      <c r="J1633" s="13"/>
      <c r="K1633" s="13"/>
      <c r="L1633" s="13"/>
      <c r="M1633" s="13"/>
      <c r="N1633" s="13"/>
      <c r="O1633" s="13"/>
      <c r="P1633" s="13"/>
      <c r="Q1633" s="13"/>
      <c r="R1633" s="13"/>
      <c r="S1633" s="13"/>
      <c r="T1633" s="13"/>
      <c r="U1633" s="13"/>
      <c r="V1633" s="13"/>
      <c r="W1633" s="13"/>
      <c r="X1633" s="13"/>
      <c r="Y1633" s="13"/>
    </row>
    <row r="1634" spans="1:25" ht="12.75" customHeight="1" x14ac:dyDescent="0.2">
      <c r="A1634" s="13" t="s">
        <v>1714</v>
      </c>
      <c r="B1634" s="6" t="s">
        <v>174</v>
      </c>
      <c r="C1634" s="9">
        <v>143439805</v>
      </c>
      <c r="D1634" s="14">
        <v>5540246176294</v>
      </c>
      <c r="E1634" s="12" t="str">
        <f>VLOOKUP(D1634,'Catégorie des articles'!$A$2:$E$163,4,FALSE)</f>
        <v>CREMERIE</v>
      </c>
      <c r="F1634" s="23">
        <v>44883</v>
      </c>
      <c r="G1634" s="10">
        <v>1485</v>
      </c>
      <c r="H1634" s="13"/>
      <c r="I1634" s="13"/>
      <c r="J1634" s="13"/>
      <c r="K1634" s="13"/>
      <c r="L1634" s="13"/>
      <c r="M1634" s="13"/>
      <c r="N1634" s="13"/>
      <c r="O1634" s="13"/>
      <c r="P1634" s="13"/>
      <c r="Q1634" s="13"/>
      <c r="R1634" s="13"/>
      <c r="S1634" s="13"/>
      <c r="T1634" s="13"/>
      <c r="U1634" s="13"/>
      <c r="V1634" s="13"/>
      <c r="W1634" s="13"/>
      <c r="X1634" s="13"/>
      <c r="Y1634" s="13"/>
    </row>
    <row r="1635" spans="1:25" ht="12.75" customHeight="1" x14ac:dyDescent="0.2">
      <c r="A1635" s="13" t="s">
        <v>1715</v>
      </c>
      <c r="B1635" s="6" t="s">
        <v>174</v>
      </c>
      <c r="C1635" s="7">
        <v>143439805</v>
      </c>
      <c r="D1635" s="12">
        <v>5540246176295</v>
      </c>
      <c r="E1635" s="12" t="str">
        <f>VLOOKUP(D1635,'Catégorie des articles'!$A$2:$E$163,4,FALSE)</f>
        <v>CREMERIE</v>
      </c>
      <c r="F1635" s="22">
        <v>44883</v>
      </c>
      <c r="G1635" s="8">
        <v>8909</v>
      </c>
      <c r="H1635" s="13"/>
      <c r="I1635" s="13"/>
      <c r="J1635" s="13"/>
      <c r="K1635" s="13"/>
      <c r="L1635" s="13"/>
      <c r="M1635" s="13"/>
      <c r="N1635" s="13"/>
      <c r="O1635" s="13"/>
      <c r="P1635" s="13"/>
      <c r="Q1635" s="13"/>
      <c r="R1635" s="13"/>
      <c r="S1635" s="13"/>
      <c r="T1635" s="13"/>
      <c r="U1635" s="13"/>
      <c r="V1635" s="13"/>
      <c r="W1635" s="13"/>
      <c r="X1635" s="13"/>
      <c r="Y1635" s="13"/>
    </row>
    <row r="1636" spans="1:25" ht="12.75" customHeight="1" x14ac:dyDescent="0.2">
      <c r="A1636" s="13" t="s">
        <v>1716</v>
      </c>
      <c r="B1636" s="6" t="s">
        <v>174</v>
      </c>
      <c r="C1636" s="7">
        <v>143439805</v>
      </c>
      <c r="D1636" s="12">
        <v>5540246187987</v>
      </c>
      <c r="E1636" s="12" t="str">
        <f>VLOOKUP(D1636,'Catégorie des articles'!$A$2:$E$163,4,FALSE)</f>
        <v>CREMERIE</v>
      </c>
      <c r="F1636" s="22">
        <v>44883</v>
      </c>
      <c r="G1636" s="8">
        <v>3341</v>
      </c>
      <c r="H1636" s="13"/>
      <c r="I1636" s="13"/>
      <c r="J1636" s="13"/>
      <c r="K1636" s="13"/>
      <c r="L1636" s="13"/>
      <c r="M1636" s="13"/>
      <c r="N1636" s="13"/>
      <c r="O1636" s="13"/>
      <c r="P1636" s="13"/>
      <c r="Q1636" s="13"/>
      <c r="R1636" s="13"/>
      <c r="S1636" s="13"/>
      <c r="T1636" s="13"/>
      <c r="U1636" s="13"/>
      <c r="V1636" s="13"/>
      <c r="W1636" s="13"/>
      <c r="X1636" s="13"/>
      <c r="Y1636" s="13"/>
    </row>
    <row r="1637" spans="1:25" ht="12.75" customHeight="1" x14ac:dyDescent="0.2">
      <c r="A1637" s="13" t="s">
        <v>1717</v>
      </c>
      <c r="B1637" s="6" t="s">
        <v>174</v>
      </c>
      <c r="C1637" s="9">
        <v>143439806</v>
      </c>
      <c r="D1637" s="14">
        <v>5540246191598</v>
      </c>
      <c r="E1637" s="12" t="str">
        <f>VLOOKUP(D1637,'Catégorie des articles'!$A$2:$E$163,4,FALSE)</f>
        <v>CREMERIE</v>
      </c>
      <c r="F1637" s="23">
        <v>44884</v>
      </c>
      <c r="G1637" s="10">
        <v>1476</v>
      </c>
      <c r="H1637" s="13"/>
      <c r="I1637" s="13"/>
      <c r="J1637" s="13"/>
      <c r="K1637" s="13"/>
      <c r="L1637" s="13"/>
      <c r="M1637" s="13"/>
      <c r="N1637" s="13"/>
      <c r="O1637" s="13"/>
      <c r="P1637" s="13"/>
      <c r="Q1637" s="13"/>
      <c r="R1637" s="13"/>
      <c r="S1637" s="13"/>
      <c r="T1637" s="13"/>
      <c r="U1637" s="13"/>
      <c r="V1637" s="13"/>
      <c r="W1637" s="13"/>
      <c r="X1637" s="13"/>
      <c r="Y1637" s="13"/>
    </row>
    <row r="1638" spans="1:25" ht="12.75" customHeight="1" x14ac:dyDescent="0.2">
      <c r="A1638" s="13" t="s">
        <v>1718</v>
      </c>
      <c r="B1638" s="6" t="s">
        <v>174</v>
      </c>
      <c r="C1638" s="9">
        <v>143439825</v>
      </c>
      <c r="D1638" s="14">
        <v>5540246194632</v>
      </c>
      <c r="E1638" s="12" t="str">
        <f>VLOOKUP(D1638,'Catégorie des articles'!$A$2:$E$163,4,FALSE)</f>
        <v>BOULANGERIE</v>
      </c>
      <c r="F1638" s="23">
        <v>44883</v>
      </c>
      <c r="G1638" s="10">
        <v>251</v>
      </c>
      <c r="H1638" s="13"/>
      <c r="I1638" s="13"/>
      <c r="J1638" s="13"/>
      <c r="K1638" s="13"/>
      <c r="L1638" s="13"/>
      <c r="M1638" s="13"/>
      <c r="N1638" s="13"/>
      <c r="O1638" s="13"/>
      <c r="P1638" s="13"/>
      <c r="Q1638" s="13"/>
      <c r="R1638" s="13"/>
      <c r="S1638" s="13"/>
      <c r="T1638" s="13"/>
      <c r="U1638" s="13"/>
      <c r="V1638" s="13"/>
      <c r="W1638" s="13"/>
      <c r="X1638" s="13"/>
      <c r="Y1638" s="13"/>
    </row>
    <row r="1639" spans="1:25" ht="12.75" customHeight="1" x14ac:dyDescent="0.2">
      <c r="A1639" s="13" t="s">
        <v>1719</v>
      </c>
      <c r="B1639" s="6" t="s">
        <v>174</v>
      </c>
      <c r="C1639" s="7">
        <v>143439825</v>
      </c>
      <c r="D1639" s="12">
        <v>5540246195250</v>
      </c>
      <c r="E1639" s="12" t="str">
        <f>VLOOKUP(D1639,'Catégorie des articles'!$A$2:$E$163,4,FALSE)</f>
        <v>BOULANGERIE</v>
      </c>
      <c r="F1639" s="22">
        <v>44883</v>
      </c>
      <c r="G1639" s="8">
        <v>58</v>
      </c>
      <c r="H1639" s="13"/>
      <c r="I1639" s="13"/>
      <c r="J1639" s="13"/>
      <c r="K1639" s="13"/>
      <c r="L1639" s="13"/>
      <c r="M1639" s="13"/>
      <c r="N1639" s="13"/>
      <c r="O1639" s="13"/>
      <c r="P1639" s="13"/>
      <c r="Q1639" s="13"/>
      <c r="R1639" s="13"/>
      <c r="S1639" s="13"/>
      <c r="T1639" s="13"/>
      <c r="U1639" s="13"/>
      <c r="V1639" s="13"/>
      <c r="W1639" s="13"/>
      <c r="X1639" s="13"/>
      <c r="Y1639" s="13"/>
    </row>
    <row r="1640" spans="1:25" ht="12.75" customHeight="1" x14ac:dyDescent="0.2">
      <c r="A1640" s="13" t="s">
        <v>1720</v>
      </c>
      <c r="B1640" s="6" t="s">
        <v>174</v>
      </c>
      <c r="C1640" s="9">
        <v>143439825</v>
      </c>
      <c r="D1640" s="14">
        <v>5540246196046</v>
      </c>
      <c r="E1640" s="12" t="str">
        <f>VLOOKUP(D1640,'Catégorie des articles'!$A$2:$E$163,4,FALSE)</f>
        <v>BOULANGERIE</v>
      </c>
      <c r="F1640" s="23">
        <v>44883</v>
      </c>
      <c r="G1640" s="10">
        <v>58</v>
      </c>
      <c r="H1640" s="13"/>
      <c r="I1640" s="13"/>
      <c r="J1640" s="13"/>
      <c r="K1640" s="13"/>
      <c r="L1640" s="13"/>
      <c r="M1640" s="13"/>
      <c r="N1640" s="13"/>
      <c r="O1640" s="13"/>
      <c r="P1640" s="13"/>
      <c r="Q1640" s="13"/>
      <c r="R1640" s="13"/>
      <c r="S1640" s="13"/>
      <c r="T1640" s="13"/>
      <c r="U1640" s="13"/>
      <c r="V1640" s="13"/>
      <c r="W1640" s="13"/>
      <c r="X1640" s="13"/>
      <c r="Y1640" s="13"/>
    </row>
    <row r="1641" spans="1:25" ht="12.75" customHeight="1" x14ac:dyDescent="0.2">
      <c r="A1641" s="13" t="s">
        <v>1721</v>
      </c>
      <c r="B1641" s="6" t="s">
        <v>174</v>
      </c>
      <c r="C1641" s="7">
        <v>143439827</v>
      </c>
      <c r="D1641" s="12">
        <v>5540246194632</v>
      </c>
      <c r="E1641" s="12" t="str">
        <f>VLOOKUP(D1641,'Catégorie des articles'!$A$2:$E$163,4,FALSE)</f>
        <v>BOULANGERIE</v>
      </c>
      <c r="F1641" s="22">
        <v>44890</v>
      </c>
      <c r="G1641" s="8">
        <v>919</v>
      </c>
      <c r="H1641" s="13"/>
      <c r="I1641" s="13"/>
      <c r="J1641" s="13"/>
      <c r="K1641" s="13"/>
      <c r="L1641" s="13"/>
      <c r="M1641" s="13"/>
      <c r="N1641" s="13"/>
      <c r="O1641" s="13"/>
      <c r="P1641" s="13"/>
      <c r="Q1641" s="13"/>
      <c r="R1641" s="13"/>
      <c r="S1641" s="13"/>
      <c r="T1641" s="13"/>
      <c r="U1641" s="13"/>
      <c r="V1641" s="13"/>
      <c r="W1641" s="13"/>
      <c r="X1641" s="13"/>
      <c r="Y1641" s="13"/>
    </row>
    <row r="1642" spans="1:25" ht="12.75" customHeight="1" x14ac:dyDescent="0.2">
      <c r="A1642" s="13" t="s">
        <v>1722</v>
      </c>
      <c r="B1642" s="6" t="s">
        <v>174</v>
      </c>
      <c r="C1642" s="9">
        <v>143439827</v>
      </c>
      <c r="D1642" s="14">
        <v>5540246196046</v>
      </c>
      <c r="E1642" s="12" t="str">
        <f>VLOOKUP(D1642,'Catégorie des articles'!$A$2:$E$163,4,FALSE)</f>
        <v>BOULANGERIE</v>
      </c>
      <c r="F1642" s="23">
        <v>44890</v>
      </c>
      <c r="G1642" s="10">
        <v>251</v>
      </c>
      <c r="H1642" s="13"/>
      <c r="I1642" s="13"/>
      <c r="J1642" s="13"/>
      <c r="K1642" s="13"/>
      <c r="L1642" s="13"/>
      <c r="M1642" s="13"/>
      <c r="N1642" s="13"/>
      <c r="O1642" s="13"/>
      <c r="P1642" s="13"/>
      <c r="Q1642" s="13"/>
      <c r="R1642" s="13"/>
      <c r="S1642" s="13"/>
      <c r="T1642" s="13"/>
      <c r="U1642" s="13"/>
      <c r="V1642" s="13"/>
      <c r="W1642" s="13"/>
      <c r="X1642" s="13"/>
      <c r="Y1642" s="13"/>
    </row>
    <row r="1643" spans="1:25" ht="12.75" customHeight="1" x14ac:dyDescent="0.2">
      <c r="A1643" s="13" t="s">
        <v>1723</v>
      </c>
      <c r="B1643" s="6" t="s">
        <v>174</v>
      </c>
      <c r="C1643" s="9">
        <v>143439828</v>
      </c>
      <c r="D1643" s="14">
        <v>5540246194632</v>
      </c>
      <c r="E1643" s="12" t="str">
        <f>VLOOKUP(D1643,'Catégorie des articles'!$A$2:$E$163,4,FALSE)</f>
        <v>BOULANGERIE</v>
      </c>
      <c r="F1643" s="23">
        <v>44892</v>
      </c>
      <c r="G1643" s="10">
        <v>1003</v>
      </c>
      <c r="H1643" s="13"/>
      <c r="I1643" s="13"/>
      <c r="J1643" s="13"/>
      <c r="K1643" s="13"/>
      <c r="L1643" s="13"/>
      <c r="M1643" s="13"/>
      <c r="N1643" s="13"/>
      <c r="O1643" s="13"/>
      <c r="P1643" s="13"/>
      <c r="Q1643" s="13"/>
      <c r="R1643" s="13"/>
      <c r="S1643" s="13"/>
      <c r="T1643" s="13"/>
      <c r="U1643" s="13"/>
      <c r="V1643" s="13"/>
      <c r="W1643" s="13"/>
      <c r="X1643" s="13"/>
      <c r="Y1643" s="13"/>
    </row>
    <row r="1644" spans="1:25" ht="12.75" customHeight="1" x14ac:dyDescent="0.2">
      <c r="A1644" s="13" t="s">
        <v>1724</v>
      </c>
      <c r="B1644" s="6" t="s">
        <v>174</v>
      </c>
      <c r="C1644" s="9">
        <v>143449857</v>
      </c>
      <c r="D1644" s="14">
        <v>5540246172978</v>
      </c>
      <c r="E1644" s="12" t="str">
        <f>VLOOKUP(D1644,'Catégorie des articles'!$A$2:$E$163,4,FALSE)</f>
        <v>CREMERIE</v>
      </c>
      <c r="F1644" s="23">
        <v>44884</v>
      </c>
      <c r="G1644" s="10">
        <v>836</v>
      </c>
      <c r="H1644" s="13"/>
      <c r="I1644" s="13"/>
      <c r="J1644" s="13"/>
      <c r="K1644" s="13"/>
      <c r="L1644" s="13"/>
      <c r="M1644" s="13"/>
      <c r="N1644" s="13"/>
      <c r="O1644" s="13"/>
      <c r="P1644" s="13"/>
      <c r="Q1644" s="13"/>
      <c r="R1644" s="13"/>
      <c r="S1644" s="13"/>
      <c r="T1644" s="13"/>
      <c r="U1644" s="13"/>
      <c r="V1644" s="13"/>
      <c r="W1644" s="13"/>
      <c r="X1644" s="13"/>
      <c r="Y1644" s="13"/>
    </row>
    <row r="1645" spans="1:25" ht="12.75" customHeight="1" x14ac:dyDescent="0.2">
      <c r="A1645" s="13" t="s">
        <v>1725</v>
      </c>
      <c r="B1645" s="6" t="s">
        <v>174</v>
      </c>
      <c r="C1645" s="7">
        <v>143449860</v>
      </c>
      <c r="D1645" s="12">
        <v>5540246176294</v>
      </c>
      <c r="E1645" s="12" t="str">
        <f>VLOOKUP(D1645,'Catégorie des articles'!$A$2:$E$163,4,FALSE)</f>
        <v>CREMERIE</v>
      </c>
      <c r="F1645" s="22">
        <v>44884</v>
      </c>
      <c r="G1645" s="8">
        <v>743</v>
      </c>
      <c r="H1645" s="13"/>
      <c r="I1645" s="13"/>
      <c r="J1645" s="13"/>
      <c r="K1645" s="13"/>
      <c r="L1645" s="13"/>
      <c r="M1645" s="13"/>
      <c r="N1645" s="13"/>
      <c r="O1645" s="13"/>
      <c r="P1645" s="13"/>
      <c r="Q1645" s="13"/>
      <c r="R1645" s="13"/>
      <c r="S1645" s="13"/>
      <c r="T1645" s="13"/>
      <c r="U1645" s="13"/>
      <c r="V1645" s="13"/>
      <c r="W1645" s="13"/>
      <c r="X1645" s="13"/>
      <c r="Y1645" s="13"/>
    </row>
    <row r="1646" spans="1:25" ht="12.75" customHeight="1" x14ac:dyDescent="0.2">
      <c r="A1646" s="13" t="s">
        <v>1726</v>
      </c>
      <c r="B1646" s="6" t="s">
        <v>174</v>
      </c>
      <c r="C1646" s="9">
        <v>143449860</v>
      </c>
      <c r="D1646" s="14">
        <v>5540246176295</v>
      </c>
      <c r="E1646" s="12" t="str">
        <f>VLOOKUP(D1646,'Catégorie des articles'!$A$2:$E$163,4,FALSE)</f>
        <v>CREMERIE</v>
      </c>
      <c r="F1646" s="23">
        <v>44884</v>
      </c>
      <c r="G1646" s="10">
        <v>4455</v>
      </c>
      <c r="H1646" s="13"/>
      <c r="I1646" s="13"/>
      <c r="J1646" s="13"/>
      <c r="K1646" s="13"/>
      <c r="L1646" s="13"/>
      <c r="M1646" s="13"/>
      <c r="N1646" s="13"/>
      <c r="O1646" s="13"/>
      <c r="P1646" s="13"/>
      <c r="Q1646" s="13"/>
      <c r="R1646" s="13"/>
      <c r="S1646" s="13"/>
      <c r="T1646" s="13"/>
      <c r="U1646" s="13"/>
      <c r="V1646" s="13"/>
      <c r="W1646" s="13"/>
      <c r="X1646" s="13"/>
      <c r="Y1646" s="13"/>
    </row>
    <row r="1647" spans="1:25" ht="12.75" customHeight="1" x14ac:dyDescent="0.2">
      <c r="A1647" s="13" t="s">
        <v>1727</v>
      </c>
      <c r="B1647" s="6" t="s">
        <v>174</v>
      </c>
      <c r="C1647" s="9">
        <v>143449860</v>
      </c>
      <c r="D1647" s="14">
        <v>5540246188200</v>
      </c>
      <c r="E1647" s="12" t="str">
        <f>VLOOKUP(D1647,'Catégorie des articles'!$A$2:$E$163,4,FALSE)</f>
        <v>CREMERIE</v>
      </c>
      <c r="F1647" s="23">
        <v>44884</v>
      </c>
      <c r="G1647" s="10">
        <v>1485</v>
      </c>
      <c r="H1647" s="13"/>
      <c r="I1647" s="13"/>
      <c r="J1647" s="13"/>
      <c r="K1647" s="13"/>
      <c r="L1647" s="13"/>
      <c r="M1647" s="13"/>
      <c r="N1647" s="13"/>
      <c r="O1647" s="13"/>
      <c r="P1647" s="13"/>
      <c r="Q1647" s="13"/>
      <c r="R1647" s="13"/>
      <c r="S1647" s="13"/>
      <c r="T1647" s="13"/>
      <c r="U1647" s="13"/>
      <c r="V1647" s="13"/>
      <c r="W1647" s="13"/>
      <c r="X1647" s="13"/>
      <c r="Y1647" s="13"/>
    </row>
    <row r="1648" spans="1:25" ht="12.75" customHeight="1" x14ac:dyDescent="0.2">
      <c r="A1648" s="13" t="s">
        <v>1728</v>
      </c>
      <c r="B1648" s="6" t="s">
        <v>174</v>
      </c>
      <c r="C1648" s="7">
        <v>143449862</v>
      </c>
      <c r="D1648" s="12">
        <v>5540246172978</v>
      </c>
      <c r="E1648" s="12" t="str">
        <f>VLOOKUP(D1648,'Catégorie des articles'!$A$2:$E$163,4,FALSE)</f>
        <v>CREMERIE</v>
      </c>
      <c r="F1648" s="22">
        <v>44883</v>
      </c>
      <c r="G1648" s="8">
        <v>3341</v>
      </c>
      <c r="H1648" s="13"/>
      <c r="I1648" s="13"/>
      <c r="J1648" s="13"/>
      <c r="K1648" s="13"/>
      <c r="L1648" s="13"/>
      <c r="M1648" s="13"/>
      <c r="N1648" s="13"/>
      <c r="O1648" s="13"/>
      <c r="P1648" s="13"/>
      <c r="Q1648" s="13"/>
      <c r="R1648" s="13"/>
      <c r="S1648" s="13"/>
      <c r="T1648" s="13"/>
      <c r="U1648" s="13"/>
      <c r="V1648" s="13"/>
      <c r="W1648" s="13"/>
      <c r="X1648" s="13"/>
      <c r="Y1648" s="13"/>
    </row>
    <row r="1649" spans="1:25" ht="12.75" customHeight="1" x14ac:dyDescent="0.2">
      <c r="A1649" s="13" t="s">
        <v>2412</v>
      </c>
      <c r="B1649" s="6" t="s">
        <v>175</v>
      </c>
      <c r="C1649" s="9">
        <v>143449875</v>
      </c>
      <c r="D1649" s="14">
        <v>5540246170256</v>
      </c>
      <c r="E1649" s="12" t="str">
        <f>VLOOKUP(D1649,'Catégorie des articles'!$A$2:$E$163,4,FALSE)</f>
        <v>BOULANGERIE</v>
      </c>
      <c r="F1649" s="23">
        <v>44920</v>
      </c>
      <c r="G1649" s="10">
        <v>3174</v>
      </c>
      <c r="H1649" s="13"/>
      <c r="I1649" s="13"/>
      <c r="J1649" s="13"/>
      <c r="K1649" s="13"/>
      <c r="L1649" s="13"/>
      <c r="M1649" s="13"/>
      <c r="N1649" s="13"/>
      <c r="O1649" s="13"/>
      <c r="P1649" s="13"/>
      <c r="Q1649" s="13"/>
      <c r="R1649" s="13"/>
      <c r="S1649" s="13"/>
      <c r="T1649" s="13"/>
      <c r="U1649" s="13"/>
      <c r="V1649" s="13"/>
      <c r="W1649" s="13"/>
      <c r="X1649" s="13"/>
      <c r="Y1649" s="13"/>
    </row>
    <row r="1650" spans="1:25" ht="12.75" customHeight="1" x14ac:dyDescent="0.2">
      <c r="A1650" s="13" t="s">
        <v>2413</v>
      </c>
      <c r="B1650" s="6" t="s">
        <v>175</v>
      </c>
      <c r="C1650" s="7">
        <v>143449875</v>
      </c>
      <c r="D1650" s="12">
        <v>5540246171888</v>
      </c>
      <c r="E1650" s="12" t="str">
        <f>VLOOKUP(D1650,'Catégorie des articles'!$A$2:$E$163,4,FALSE)</f>
        <v>BOULANGERIE</v>
      </c>
      <c r="F1650" s="22">
        <v>44920</v>
      </c>
      <c r="G1650" s="8">
        <v>520</v>
      </c>
      <c r="H1650" s="13"/>
      <c r="I1650" s="13"/>
      <c r="J1650" s="13"/>
      <c r="K1650" s="13"/>
      <c r="L1650" s="13"/>
      <c r="M1650" s="13"/>
      <c r="N1650" s="13"/>
      <c r="O1650" s="13"/>
      <c r="P1650" s="13"/>
      <c r="Q1650" s="13"/>
      <c r="R1650" s="13"/>
      <c r="S1650" s="13"/>
      <c r="T1650" s="13"/>
      <c r="U1650" s="13"/>
      <c r="V1650" s="13"/>
      <c r="W1650" s="13"/>
      <c r="X1650" s="13"/>
      <c r="Y1650" s="13"/>
    </row>
    <row r="1651" spans="1:25" ht="12.75" customHeight="1" x14ac:dyDescent="0.2">
      <c r="A1651" s="13" t="s">
        <v>2414</v>
      </c>
      <c r="B1651" s="6" t="s">
        <v>175</v>
      </c>
      <c r="C1651" s="9">
        <v>143449876</v>
      </c>
      <c r="D1651" s="14">
        <v>5540246170256</v>
      </c>
      <c r="E1651" s="12" t="str">
        <f>VLOOKUP(D1651,'Catégorie des articles'!$A$2:$E$163,4,FALSE)</f>
        <v>BOULANGERIE</v>
      </c>
      <c r="F1651" s="23">
        <v>44926</v>
      </c>
      <c r="G1651" s="10">
        <v>3112</v>
      </c>
      <c r="H1651" s="13"/>
      <c r="I1651" s="13"/>
      <c r="J1651" s="13"/>
      <c r="K1651" s="13"/>
      <c r="L1651" s="13"/>
      <c r="M1651" s="13"/>
      <c r="N1651" s="13"/>
      <c r="O1651" s="13"/>
      <c r="P1651" s="13"/>
      <c r="Q1651" s="13"/>
      <c r="R1651" s="13"/>
      <c r="S1651" s="13"/>
      <c r="T1651" s="13"/>
      <c r="U1651" s="13"/>
      <c r="V1651" s="13"/>
      <c r="W1651" s="13"/>
      <c r="X1651" s="13"/>
      <c r="Y1651" s="13"/>
    </row>
    <row r="1652" spans="1:25" ht="12.75" customHeight="1" x14ac:dyDescent="0.2">
      <c r="A1652" s="13" t="s">
        <v>2415</v>
      </c>
      <c r="B1652" s="6" t="s">
        <v>175</v>
      </c>
      <c r="C1652" s="7">
        <v>143449876</v>
      </c>
      <c r="D1652" s="12">
        <v>5540246171888</v>
      </c>
      <c r="E1652" s="12" t="str">
        <f>VLOOKUP(D1652,'Catégorie des articles'!$A$2:$E$163,4,FALSE)</f>
        <v>BOULANGERIE</v>
      </c>
      <c r="F1652" s="22">
        <v>44926</v>
      </c>
      <c r="G1652" s="8">
        <v>520</v>
      </c>
      <c r="H1652" s="13"/>
      <c r="I1652" s="13"/>
      <c r="J1652" s="13"/>
      <c r="K1652" s="13"/>
      <c r="L1652" s="13"/>
      <c r="M1652" s="13"/>
      <c r="N1652" s="13"/>
      <c r="O1652" s="13"/>
      <c r="P1652" s="13"/>
      <c r="Q1652" s="13"/>
      <c r="R1652" s="13"/>
      <c r="S1652" s="13"/>
      <c r="T1652" s="13"/>
      <c r="U1652" s="13"/>
      <c r="V1652" s="13"/>
      <c r="W1652" s="13"/>
      <c r="X1652" s="13"/>
      <c r="Y1652" s="13"/>
    </row>
    <row r="1653" spans="1:25" ht="12.75" customHeight="1" x14ac:dyDescent="0.2">
      <c r="A1653" s="13" t="s">
        <v>2416</v>
      </c>
      <c r="B1653" s="6" t="s">
        <v>176</v>
      </c>
      <c r="C1653" s="9">
        <v>143449877</v>
      </c>
      <c r="D1653" s="14">
        <v>5540246170256</v>
      </c>
      <c r="E1653" s="12" t="str">
        <f>VLOOKUP(D1653,'Catégorie des articles'!$A$2:$E$163,4,FALSE)</f>
        <v>BOULANGERIE</v>
      </c>
      <c r="F1653" s="23">
        <v>44935</v>
      </c>
      <c r="G1653" s="10">
        <v>3174</v>
      </c>
      <c r="H1653" s="13"/>
      <c r="I1653" s="13"/>
      <c r="J1653" s="13"/>
      <c r="K1653" s="13"/>
      <c r="L1653" s="13"/>
      <c r="M1653" s="13"/>
      <c r="N1653" s="13"/>
      <c r="O1653" s="13"/>
      <c r="P1653" s="13"/>
      <c r="Q1653" s="13"/>
      <c r="R1653" s="13"/>
      <c r="S1653" s="13"/>
      <c r="T1653" s="13"/>
      <c r="U1653" s="13"/>
      <c r="V1653" s="13"/>
      <c r="W1653" s="13"/>
      <c r="X1653" s="13"/>
      <c r="Y1653" s="13"/>
    </row>
    <row r="1654" spans="1:25" ht="12.75" customHeight="1" x14ac:dyDescent="0.2">
      <c r="A1654" s="13" t="s">
        <v>2417</v>
      </c>
      <c r="B1654" s="6" t="s">
        <v>176</v>
      </c>
      <c r="C1654" s="7">
        <v>143449877</v>
      </c>
      <c r="D1654" s="12">
        <v>5540246171888</v>
      </c>
      <c r="E1654" s="12" t="str">
        <f>VLOOKUP(D1654,'Catégorie des articles'!$A$2:$E$163,4,FALSE)</f>
        <v>BOULANGERIE</v>
      </c>
      <c r="F1654" s="22">
        <v>44935</v>
      </c>
      <c r="G1654" s="8">
        <v>390</v>
      </c>
      <c r="H1654" s="13"/>
      <c r="I1654" s="13"/>
      <c r="J1654" s="13"/>
      <c r="K1654" s="13"/>
      <c r="L1654" s="13"/>
      <c r="M1654" s="13"/>
      <c r="N1654" s="13"/>
      <c r="O1654" s="13"/>
      <c r="P1654" s="13"/>
      <c r="Q1654" s="13"/>
      <c r="R1654" s="13"/>
      <c r="S1654" s="13"/>
      <c r="T1654" s="13"/>
      <c r="U1654" s="13"/>
      <c r="V1654" s="13"/>
      <c r="W1654" s="13"/>
      <c r="X1654" s="13"/>
      <c r="Y1654" s="13"/>
    </row>
    <row r="1655" spans="1:25" ht="12.75" customHeight="1" x14ac:dyDescent="0.2">
      <c r="A1655" s="13" t="s">
        <v>1729</v>
      </c>
      <c r="B1655" s="6" t="s">
        <v>174</v>
      </c>
      <c r="C1655" s="9">
        <v>143449891</v>
      </c>
      <c r="D1655" s="14">
        <v>5540246181016</v>
      </c>
      <c r="E1655" s="12" t="str">
        <f>VLOOKUP(D1655,'Catégorie des articles'!$A$2:$E$163,4,FALSE)</f>
        <v>VOLAILLE</v>
      </c>
      <c r="F1655" s="23">
        <v>44889</v>
      </c>
      <c r="G1655" s="10">
        <v>10691</v>
      </c>
      <c r="H1655" s="13"/>
      <c r="I1655" s="13"/>
      <c r="J1655" s="13"/>
      <c r="K1655" s="13"/>
      <c r="L1655" s="13"/>
      <c r="M1655" s="13"/>
      <c r="N1655" s="13"/>
      <c r="O1655" s="13"/>
      <c r="P1655" s="13"/>
      <c r="Q1655" s="13"/>
      <c r="R1655" s="13"/>
      <c r="S1655" s="13"/>
      <c r="T1655" s="13"/>
      <c r="U1655" s="13"/>
      <c r="V1655" s="13"/>
      <c r="W1655" s="13"/>
      <c r="X1655" s="13"/>
      <c r="Y1655" s="13"/>
    </row>
    <row r="1656" spans="1:25" ht="12.75" customHeight="1" x14ac:dyDescent="0.2">
      <c r="A1656" s="13" t="s">
        <v>2418</v>
      </c>
      <c r="B1656" s="6" t="s">
        <v>175</v>
      </c>
      <c r="C1656" s="9">
        <v>143449917</v>
      </c>
      <c r="D1656" s="14">
        <v>5540246183130</v>
      </c>
      <c r="E1656" s="12" t="str">
        <f>VLOOKUP(D1656,'Catégorie des articles'!$A$2:$E$163,4,FALSE)</f>
        <v>MIX LEGUMES</v>
      </c>
      <c r="F1656" s="23">
        <v>44897</v>
      </c>
      <c r="G1656" s="10">
        <v>1692</v>
      </c>
      <c r="H1656" s="13"/>
      <c r="I1656" s="13"/>
      <c r="J1656" s="13"/>
      <c r="K1656" s="13"/>
      <c r="L1656" s="13"/>
      <c r="M1656" s="13"/>
      <c r="N1656" s="13"/>
      <c r="O1656" s="13"/>
      <c r="P1656" s="13"/>
      <c r="Q1656" s="13"/>
      <c r="R1656" s="13"/>
      <c r="S1656" s="13"/>
      <c r="T1656" s="13"/>
      <c r="U1656" s="13"/>
      <c r="V1656" s="13"/>
      <c r="W1656" s="13"/>
      <c r="X1656" s="13"/>
      <c r="Y1656" s="13"/>
    </row>
    <row r="1657" spans="1:25" ht="12.75" customHeight="1" x14ac:dyDescent="0.2">
      <c r="A1657" s="13" t="s">
        <v>2419</v>
      </c>
      <c r="B1657" s="6" t="s">
        <v>175</v>
      </c>
      <c r="C1657" s="7">
        <v>143449917</v>
      </c>
      <c r="D1657" s="12">
        <v>5540246183537</v>
      </c>
      <c r="E1657" s="12" t="str">
        <f>VLOOKUP(D1657,'Catégorie des articles'!$A$2:$E$163,4,FALSE)</f>
        <v>MIX LEGUMES</v>
      </c>
      <c r="F1657" s="22">
        <v>44897</v>
      </c>
      <c r="G1657" s="8">
        <v>961</v>
      </c>
      <c r="H1657" s="13"/>
      <c r="I1657" s="13"/>
      <c r="J1657" s="13"/>
      <c r="K1657" s="13"/>
      <c r="L1657" s="13"/>
      <c r="M1657" s="13"/>
      <c r="N1657" s="13"/>
      <c r="O1657" s="13"/>
      <c r="P1657" s="13"/>
      <c r="Q1657" s="13"/>
      <c r="R1657" s="13"/>
      <c r="S1657" s="13"/>
      <c r="T1657" s="13"/>
      <c r="U1657" s="13"/>
      <c r="V1657" s="13"/>
      <c r="W1657" s="13"/>
      <c r="X1657" s="13"/>
      <c r="Y1657" s="13"/>
    </row>
    <row r="1658" spans="1:25" ht="12.75" customHeight="1" x14ac:dyDescent="0.2">
      <c r="A1658" s="13" t="s">
        <v>1730</v>
      </c>
      <c r="B1658" s="6" t="s">
        <v>174</v>
      </c>
      <c r="C1658" s="9">
        <v>143449919</v>
      </c>
      <c r="D1658" s="14">
        <v>5540246172539</v>
      </c>
      <c r="E1658" s="12" t="str">
        <f>VLOOKUP(D1658,'Catégorie des articles'!$A$2:$E$163,4,FALSE)</f>
        <v>CREMERIE</v>
      </c>
      <c r="F1658" s="23">
        <v>44886</v>
      </c>
      <c r="G1658" s="10">
        <v>24</v>
      </c>
      <c r="H1658" s="13"/>
      <c r="I1658" s="13"/>
      <c r="J1658" s="13"/>
      <c r="K1658" s="13"/>
      <c r="L1658" s="13"/>
      <c r="M1658" s="13"/>
      <c r="N1658" s="13"/>
      <c r="O1658" s="13"/>
      <c r="P1658" s="13"/>
      <c r="Q1658" s="13"/>
      <c r="R1658" s="13"/>
      <c r="S1658" s="13"/>
      <c r="T1658" s="13"/>
      <c r="U1658" s="13"/>
      <c r="V1658" s="13"/>
      <c r="W1658" s="13"/>
      <c r="X1658" s="13"/>
      <c r="Y1658" s="13"/>
    </row>
    <row r="1659" spans="1:25" ht="12.75" customHeight="1" x14ac:dyDescent="0.2">
      <c r="A1659" s="13" t="s">
        <v>1731</v>
      </c>
      <c r="B1659" s="6" t="s">
        <v>174</v>
      </c>
      <c r="C1659" s="7">
        <v>143449919</v>
      </c>
      <c r="D1659" s="12">
        <v>5540246172669</v>
      </c>
      <c r="E1659" s="12" t="str">
        <f>VLOOKUP(D1659,'Catégorie des articles'!$A$2:$E$163,4,FALSE)</f>
        <v>CREMERIE</v>
      </c>
      <c r="F1659" s="22">
        <v>44886</v>
      </c>
      <c r="G1659" s="8">
        <v>140</v>
      </c>
      <c r="H1659" s="13"/>
      <c r="I1659" s="13"/>
      <c r="J1659" s="13"/>
      <c r="K1659" s="13"/>
      <c r="L1659" s="13"/>
      <c r="M1659" s="13"/>
      <c r="N1659" s="13"/>
      <c r="O1659" s="13"/>
      <c r="P1659" s="13"/>
      <c r="Q1659" s="13"/>
      <c r="R1659" s="13"/>
      <c r="S1659" s="13"/>
      <c r="T1659" s="13"/>
      <c r="U1659" s="13"/>
      <c r="V1659" s="13"/>
      <c r="W1659" s="13"/>
      <c r="X1659" s="13"/>
      <c r="Y1659" s="13"/>
    </row>
    <row r="1660" spans="1:25" ht="12.75" customHeight="1" x14ac:dyDescent="0.2">
      <c r="A1660" s="13" t="s">
        <v>1732</v>
      </c>
      <c r="B1660" s="6" t="s">
        <v>174</v>
      </c>
      <c r="C1660" s="9">
        <v>143449919</v>
      </c>
      <c r="D1660" s="14">
        <v>5540246172978</v>
      </c>
      <c r="E1660" s="12" t="str">
        <f>VLOOKUP(D1660,'Catégorie des articles'!$A$2:$E$163,4,FALSE)</f>
        <v>CREMERIE</v>
      </c>
      <c r="F1660" s="23">
        <v>44886</v>
      </c>
      <c r="G1660" s="10">
        <v>752</v>
      </c>
      <c r="H1660" s="13"/>
      <c r="I1660" s="13"/>
      <c r="J1660" s="13"/>
      <c r="K1660" s="13"/>
      <c r="L1660" s="13"/>
      <c r="M1660" s="13"/>
      <c r="N1660" s="13"/>
      <c r="O1660" s="13"/>
      <c r="P1660" s="13"/>
      <c r="Q1660" s="13"/>
      <c r="R1660" s="13"/>
      <c r="S1660" s="13"/>
      <c r="T1660" s="13"/>
      <c r="U1660" s="13"/>
      <c r="V1660" s="13"/>
      <c r="W1660" s="13"/>
      <c r="X1660" s="13"/>
      <c r="Y1660" s="13"/>
    </row>
    <row r="1661" spans="1:25" ht="12.75" customHeight="1" x14ac:dyDescent="0.2">
      <c r="A1661" s="13" t="s">
        <v>1733</v>
      </c>
      <c r="B1661" s="6" t="s">
        <v>174</v>
      </c>
      <c r="C1661" s="7">
        <v>143449919</v>
      </c>
      <c r="D1661" s="12">
        <v>5540246174174</v>
      </c>
      <c r="E1661" s="12" t="str">
        <f>VLOOKUP(D1661,'Catégorie des articles'!$A$2:$E$163,4,FALSE)</f>
        <v>CREMERIE</v>
      </c>
      <c r="F1661" s="22">
        <v>44886</v>
      </c>
      <c r="G1661" s="8">
        <v>696</v>
      </c>
      <c r="H1661" s="13"/>
      <c r="I1661" s="13"/>
      <c r="J1661" s="13"/>
      <c r="K1661" s="13"/>
      <c r="L1661" s="13"/>
      <c r="M1661" s="13"/>
      <c r="N1661" s="13"/>
      <c r="O1661" s="13"/>
      <c r="P1661" s="13"/>
      <c r="Q1661" s="13"/>
      <c r="R1661" s="13"/>
      <c r="S1661" s="13"/>
      <c r="T1661" s="13"/>
      <c r="U1661" s="13"/>
      <c r="V1661" s="13"/>
      <c r="W1661" s="13"/>
      <c r="X1661" s="13"/>
      <c r="Y1661" s="13"/>
    </row>
    <row r="1662" spans="1:25" ht="12.75" customHeight="1" x14ac:dyDescent="0.2">
      <c r="A1662" s="13" t="s">
        <v>1734</v>
      </c>
      <c r="B1662" s="6" t="s">
        <v>174</v>
      </c>
      <c r="C1662" s="7">
        <v>143449919</v>
      </c>
      <c r="D1662" s="12">
        <v>5540246176699</v>
      </c>
      <c r="E1662" s="12" t="str">
        <f>VLOOKUP(D1662,'Catégorie des articles'!$A$2:$E$163,4,FALSE)</f>
        <v>CREMERIE</v>
      </c>
      <c r="F1662" s="22">
        <v>44886</v>
      </c>
      <c r="G1662" s="8">
        <v>2924</v>
      </c>
      <c r="H1662" s="13"/>
      <c r="I1662" s="13"/>
      <c r="J1662" s="13"/>
      <c r="K1662" s="13"/>
      <c r="L1662" s="13"/>
      <c r="M1662" s="13"/>
      <c r="N1662" s="13"/>
      <c r="O1662" s="13"/>
      <c r="P1662" s="13"/>
      <c r="Q1662" s="13"/>
      <c r="R1662" s="13"/>
      <c r="S1662" s="13"/>
      <c r="T1662" s="13"/>
      <c r="U1662" s="13"/>
      <c r="V1662" s="13"/>
      <c r="W1662" s="13"/>
      <c r="X1662" s="13"/>
      <c r="Y1662" s="13"/>
    </row>
    <row r="1663" spans="1:25" ht="12.75" customHeight="1" x14ac:dyDescent="0.2">
      <c r="A1663" s="13" t="s">
        <v>1735</v>
      </c>
      <c r="B1663" s="6" t="s">
        <v>174</v>
      </c>
      <c r="C1663" s="9">
        <v>143449919</v>
      </c>
      <c r="D1663" s="14">
        <v>5540246188175</v>
      </c>
      <c r="E1663" s="12" t="str">
        <f>VLOOKUP(D1663,'Catégorie des articles'!$A$2:$E$163,4,FALSE)</f>
        <v>CREMERIE</v>
      </c>
      <c r="F1663" s="23">
        <v>44886</v>
      </c>
      <c r="G1663" s="10">
        <v>116</v>
      </c>
      <c r="H1663" s="13"/>
      <c r="I1663" s="13"/>
      <c r="J1663" s="13"/>
      <c r="K1663" s="13"/>
      <c r="L1663" s="13"/>
      <c r="M1663" s="13"/>
      <c r="N1663" s="13"/>
      <c r="O1663" s="13"/>
      <c r="P1663" s="13"/>
      <c r="Q1663" s="13"/>
      <c r="R1663" s="13"/>
      <c r="S1663" s="13"/>
      <c r="T1663" s="13"/>
      <c r="U1663" s="13"/>
      <c r="V1663" s="13"/>
      <c r="W1663" s="13"/>
      <c r="X1663" s="13"/>
      <c r="Y1663" s="13"/>
    </row>
    <row r="1664" spans="1:25" ht="12.75" customHeight="1" x14ac:dyDescent="0.2">
      <c r="A1664" s="13" t="s">
        <v>1736</v>
      </c>
      <c r="B1664" s="6" t="s">
        <v>174</v>
      </c>
      <c r="C1664" s="9">
        <v>143449919</v>
      </c>
      <c r="D1664" s="14">
        <v>5540246191594</v>
      </c>
      <c r="E1664" s="12" t="str">
        <f>VLOOKUP(D1664,'Catégorie des articles'!$A$2:$E$163,4,FALSE)</f>
        <v>CREMERIE</v>
      </c>
      <c r="F1664" s="23">
        <v>44886</v>
      </c>
      <c r="G1664" s="10">
        <v>1476</v>
      </c>
      <c r="H1664" s="13"/>
      <c r="I1664" s="13"/>
      <c r="J1664" s="13"/>
      <c r="K1664" s="13"/>
      <c r="L1664" s="13"/>
      <c r="M1664" s="13"/>
      <c r="N1664" s="13"/>
      <c r="O1664" s="13"/>
      <c r="P1664" s="13"/>
      <c r="Q1664" s="13"/>
      <c r="R1664" s="13"/>
      <c r="S1664" s="13"/>
      <c r="T1664" s="13"/>
      <c r="U1664" s="13"/>
      <c r="V1664" s="13"/>
      <c r="W1664" s="13"/>
      <c r="X1664" s="13"/>
      <c r="Y1664" s="13"/>
    </row>
    <row r="1665" spans="1:25" ht="12.75" customHeight="1" x14ac:dyDescent="0.2">
      <c r="A1665" s="13" t="s">
        <v>1737</v>
      </c>
      <c r="B1665" s="6" t="s">
        <v>174</v>
      </c>
      <c r="C1665" s="7">
        <v>143449919</v>
      </c>
      <c r="D1665" s="12">
        <v>5540246191598</v>
      </c>
      <c r="E1665" s="12" t="str">
        <f>VLOOKUP(D1665,'Catégorie des articles'!$A$2:$E$163,4,FALSE)</f>
        <v>CREMERIE</v>
      </c>
      <c r="F1665" s="22">
        <v>44886</v>
      </c>
      <c r="G1665" s="8">
        <v>1601</v>
      </c>
      <c r="H1665" s="13"/>
      <c r="I1665" s="13"/>
      <c r="J1665" s="13"/>
      <c r="K1665" s="13"/>
      <c r="L1665" s="13"/>
      <c r="M1665" s="13"/>
      <c r="N1665" s="13"/>
      <c r="O1665" s="13"/>
      <c r="P1665" s="13"/>
      <c r="Q1665" s="13"/>
      <c r="R1665" s="13"/>
      <c r="S1665" s="13"/>
      <c r="T1665" s="13"/>
      <c r="U1665" s="13"/>
      <c r="V1665" s="13"/>
      <c r="W1665" s="13"/>
      <c r="X1665" s="13"/>
      <c r="Y1665" s="13"/>
    </row>
    <row r="1666" spans="1:25" ht="12.75" customHeight="1" x14ac:dyDescent="0.2">
      <c r="A1666" s="13" t="s">
        <v>1738</v>
      </c>
      <c r="B1666" s="6" t="s">
        <v>174</v>
      </c>
      <c r="C1666" s="7">
        <v>143449922</v>
      </c>
      <c r="D1666" s="12">
        <v>5540246176294</v>
      </c>
      <c r="E1666" s="12" t="str">
        <f>VLOOKUP(D1666,'Catégorie des articles'!$A$2:$E$163,4,FALSE)</f>
        <v>CREMERIE</v>
      </c>
      <c r="F1666" s="22">
        <v>44886</v>
      </c>
      <c r="G1666" s="8">
        <v>743</v>
      </c>
      <c r="H1666" s="13"/>
      <c r="I1666" s="13"/>
      <c r="J1666" s="13"/>
      <c r="K1666" s="13"/>
      <c r="L1666" s="13"/>
      <c r="M1666" s="13"/>
      <c r="N1666" s="13"/>
      <c r="O1666" s="13"/>
      <c r="P1666" s="13"/>
      <c r="Q1666" s="13"/>
      <c r="R1666" s="13"/>
      <c r="S1666" s="13"/>
      <c r="T1666" s="13"/>
      <c r="U1666" s="13"/>
      <c r="V1666" s="13"/>
      <c r="W1666" s="13"/>
      <c r="X1666" s="13"/>
      <c r="Y1666" s="13"/>
    </row>
    <row r="1667" spans="1:25" ht="12.75" customHeight="1" x14ac:dyDescent="0.2">
      <c r="A1667" s="13" t="s">
        <v>1739</v>
      </c>
      <c r="B1667" s="6" t="s">
        <v>174</v>
      </c>
      <c r="C1667" s="7">
        <v>143449922</v>
      </c>
      <c r="D1667" s="12">
        <v>5540246187987</v>
      </c>
      <c r="E1667" s="12" t="str">
        <f>VLOOKUP(D1667,'Catégorie des articles'!$A$2:$E$163,4,FALSE)</f>
        <v>CREMERIE</v>
      </c>
      <c r="F1667" s="22">
        <v>44886</v>
      </c>
      <c r="G1667" s="8">
        <v>2228</v>
      </c>
      <c r="H1667" s="13"/>
      <c r="I1667" s="13"/>
      <c r="J1667" s="13"/>
      <c r="K1667" s="13"/>
      <c r="L1667" s="13"/>
      <c r="M1667" s="13"/>
      <c r="N1667" s="13"/>
      <c r="O1667" s="13"/>
      <c r="P1667" s="13"/>
      <c r="Q1667" s="13"/>
      <c r="R1667" s="13"/>
      <c r="S1667" s="13"/>
      <c r="T1667" s="13"/>
      <c r="U1667" s="13"/>
      <c r="V1667" s="13"/>
      <c r="W1667" s="13"/>
      <c r="X1667" s="13"/>
      <c r="Y1667" s="13"/>
    </row>
    <row r="1668" spans="1:25" ht="12.75" customHeight="1" x14ac:dyDescent="0.2">
      <c r="A1668" s="13" t="s">
        <v>1740</v>
      </c>
      <c r="B1668" s="6" t="s">
        <v>174</v>
      </c>
      <c r="C1668" s="9">
        <v>143449922</v>
      </c>
      <c r="D1668" s="14">
        <v>5540246188200</v>
      </c>
      <c r="E1668" s="12" t="str">
        <f>VLOOKUP(D1668,'Catégorie des articles'!$A$2:$E$163,4,FALSE)</f>
        <v>CREMERIE</v>
      </c>
      <c r="F1668" s="23">
        <v>44886</v>
      </c>
      <c r="G1668" s="10">
        <v>1485</v>
      </c>
      <c r="H1668" s="13"/>
      <c r="I1668" s="13"/>
      <c r="J1668" s="13"/>
      <c r="K1668" s="13"/>
      <c r="L1668" s="13"/>
      <c r="M1668" s="13"/>
      <c r="N1668" s="13"/>
      <c r="O1668" s="13"/>
      <c r="P1668" s="13"/>
      <c r="Q1668" s="13"/>
      <c r="R1668" s="13"/>
      <c r="S1668" s="13"/>
      <c r="T1668" s="13"/>
      <c r="U1668" s="13"/>
      <c r="V1668" s="13"/>
      <c r="W1668" s="13"/>
      <c r="X1668" s="13"/>
      <c r="Y1668" s="13"/>
    </row>
    <row r="1669" spans="1:25" ht="12.75" customHeight="1" x14ac:dyDescent="0.2">
      <c r="A1669" s="13" t="s">
        <v>1741</v>
      </c>
      <c r="B1669" s="6" t="s">
        <v>174</v>
      </c>
      <c r="C1669" s="7">
        <v>143449928</v>
      </c>
      <c r="D1669" s="12">
        <v>5540246174095</v>
      </c>
      <c r="E1669" s="12" t="str">
        <f>VLOOKUP(D1669,'Catégorie des articles'!$A$2:$E$163,4,FALSE)</f>
        <v>CREMERIE</v>
      </c>
      <c r="F1669" s="22">
        <v>44891</v>
      </c>
      <c r="G1669" s="8">
        <v>70</v>
      </c>
      <c r="H1669" s="13"/>
      <c r="I1669" s="13"/>
      <c r="J1669" s="13"/>
      <c r="K1669" s="13"/>
      <c r="L1669" s="13"/>
      <c r="M1669" s="13"/>
      <c r="N1669" s="13"/>
      <c r="O1669" s="13"/>
      <c r="P1669" s="13"/>
      <c r="Q1669" s="13"/>
      <c r="R1669" s="13"/>
      <c r="S1669" s="13"/>
      <c r="T1669" s="13"/>
      <c r="U1669" s="13"/>
      <c r="V1669" s="13"/>
      <c r="W1669" s="13"/>
      <c r="X1669" s="13"/>
      <c r="Y1669" s="13"/>
    </row>
    <row r="1670" spans="1:25" ht="12.75" customHeight="1" x14ac:dyDescent="0.2">
      <c r="A1670" s="13" t="s">
        <v>1742</v>
      </c>
      <c r="B1670" s="6" t="s">
        <v>174</v>
      </c>
      <c r="C1670" s="9">
        <v>143449928</v>
      </c>
      <c r="D1670" s="14">
        <v>5540246175049</v>
      </c>
      <c r="E1670" s="12" t="str">
        <f>VLOOKUP(D1670,'Catégorie des articles'!$A$2:$E$163,4,FALSE)</f>
        <v>CREMERIE</v>
      </c>
      <c r="F1670" s="23">
        <v>44891</v>
      </c>
      <c r="G1670" s="10">
        <v>557</v>
      </c>
      <c r="H1670" s="13"/>
      <c r="I1670" s="13"/>
      <c r="J1670" s="13"/>
      <c r="K1670" s="13"/>
      <c r="L1670" s="13"/>
      <c r="M1670" s="13"/>
      <c r="N1670" s="13"/>
      <c r="O1670" s="13"/>
      <c r="P1670" s="13"/>
      <c r="Q1670" s="13"/>
      <c r="R1670" s="13"/>
      <c r="S1670" s="13"/>
      <c r="T1670" s="13"/>
      <c r="U1670" s="13"/>
      <c r="V1670" s="13"/>
      <c r="W1670" s="13"/>
      <c r="X1670" s="13"/>
      <c r="Y1670" s="13"/>
    </row>
    <row r="1671" spans="1:25" ht="12.75" customHeight="1" x14ac:dyDescent="0.2">
      <c r="A1671" s="13" t="s">
        <v>1743</v>
      </c>
      <c r="B1671" s="6" t="s">
        <v>174</v>
      </c>
      <c r="C1671" s="7">
        <v>143449928</v>
      </c>
      <c r="D1671" s="12">
        <v>5540246175050</v>
      </c>
      <c r="E1671" s="12" t="str">
        <f>VLOOKUP(D1671,'Catégorie des articles'!$A$2:$E$163,4,FALSE)</f>
        <v>CREMERIE</v>
      </c>
      <c r="F1671" s="22">
        <v>44891</v>
      </c>
      <c r="G1671" s="8">
        <v>418</v>
      </c>
      <c r="H1671" s="13"/>
      <c r="I1671" s="13"/>
      <c r="J1671" s="13"/>
      <c r="K1671" s="13"/>
      <c r="L1671" s="13"/>
      <c r="M1671" s="13"/>
      <c r="N1671" s="13"/>
      <c r="O1671" s="13"/>
      <c r="P1671" s="13"/>
      <c r="Q1671" s="13"/>
      <c r="R1671" s="13"/>
      <c r="S1671" s="13"/>
      <c r="T1671" s="13"/>
      <c r="U1671" s="13"/>
      <c r="V1671" s="13"/>
      <c r="W1671" s="13"/>
      <c r="X1671" s="13"/>
      <c r="Y1671" s="13"/>
    </row>
    <row r="1672" spans="1:25" ht="12.75" customHeight="1" x14ac:dyDescent="0.2">
      <c r="A1672" s="13" t="s">
        <v>1744</v>
      </c>
      <c r="B1672" s="6" t="s">
        <v>174</v>
      </c>
      <c r="C1672" s="9">
        <v>143449928</v>
      </c>
      <c r="D1672" s="14">
        <v>5540246190743</v>
      </c>
      <c r="E1672" s="12" t="str">
        <f>VLOOKUP(D1672,'Catégorie des articles'!$A$2:$E$163,4,FALSE)</f>
        <v>CREMERIE</v>
      </c>
      <c r="F1672" s="23">
        <v>44891</v>
      </c>
      <c r="G1672" s="10">
        <v>279</v>
      </c>
      <c r="H1672" s="13"/>
      <c r="I1672" s="13"/>
      <c r="J1672" s="13"/>
      <c r="K1672" s="13"/>
      <c r="L1672" s="13"/>
      <c r="M1672" s="13"/>
      <c r="N1672" s="13"/>
      <c r="O1672" s="13"/>
      <c r="P1672" s="13"/>
      <c r="Q1672" s="13"/>
      <c r="R1672" s="13"/>
      <c r="S1672" s="13"/>
      <c r="T1672" s="13"/>
      <c r="U1672" s="13"/>
      <c r="V1672" s="13"/>
      <c r="W1672" s="13"/>
      <c r="X1672" s="13"/>
      <c r="Y1672" s="13"/>
    </row>
    <row r="1673" spans="1:25" ht="12.75" customHeight="1" x14ac:dyDescent="0.2">
      <c r="A1673" s="13" t="s">
        <v>2420</v>
      </c>
      <c r="B1673" s="6" t="s">
        <v>175</v>
      </c>
      <c r="C1673" s="7">
        <v>143449929</v>
      </c>
      <c r="D1673" s="12">
        <v>5540246196148</v>
      </c>
      <c r="E1673" s="12" t="str">
        <f>VLOOKUP(D1673,'Catégorie des articles'!$A$2:$E$163,4,FALSE)</f>
        <v>EMBALLAGES</v>
      </c>
      <c r="F1673" s="22">
        <v>44912</v>
      </c>
      <c r="G1673" s="8">
        <v>975</v>
      </c>
      <c r="H1673" s="13"/>
      <c r="I1673" s="13"/>
      <c r="J1673" s="13"/>
      <c r="K1673" s="13"/>
      <c r="L1673" s="13"/>
      <c r="M1673" s="13"/>
      <c r="N1673" s="13"/>
      <c r="O1673" s="13"/>
      <c r="P1673" s="13"/>
      <c r="Q1673" s="13"/>
      <c r="R1673" s="13"/>
      <c r="S1673" s="13"/>
      <c r="T1673" s="13"/>
      <c r="U1673" s="13"/>
      <c r="V1673" s="13"/>
      <c r="W1673" s="13"/>
      <c r="X1673" s="13"/>
      <c r="Y1673" s="13"/>
    </row>
    <row r="1674" spans="1:25" ht="12.75" customHeight="1" x14ac:dyDescent="0.2">
      <c r="A1674" s="13" t="s">
        <v>1745</v>
      </c>
      <c r="B1674" s="6" t="s">
        <v>174</v>
      </c>
      <c r="C1674" s="9">
        <v>143449946</v>
      </c>
      <c r="D1674" s="14">
        <v>5540246185429</v>
      </c>
      <c r="E1674" s="12" t="str">
        <f>VLOOKUP(D1674,'Catégorie des articles'!$A$2:$E$163,4,FALSE)</f>
        <v>CREMERIE</v>
      </c>
      <c r="F1674" s="23">
        <v>44892</v>
      </c>
      <c r="G1674" s="10">
        <v>140</v>
      </c>
      <c r="H1674" s="13"/>
      <c r="I1674" s="13"/>
      <c r="J1674" s="13"/>
      <c r="K1674" s="13"/>
      <c r="L1674" s="13"/>
      <c r="M1674" s="13"/>
      <c r="N1674" s="13"/>
      <c r="O1674" s="13"/>
      <c r="P1674" s="13"/>
      <c r="Q1674" s="13"/>
      <c r="R1674" s="13"/>
      <c r="S1674" s="13"/>
      <c r="T1674" s="13"/>
      <c r="U1674" s="13"/>
      <c r="V1674" s="13"/>
      <c r="W1674" s="13"/>
      <c r="X1674" s="13"/>
      <c r="Y1674" s="13"/>
    </row>
    <row r="1675" spans="1:25" ht="12.75" customHeight="1" x14ac:dyDescent="0.2">
      <c r="A1675" s="13" t="s">
        <v>1746</v>
      </c>
      <c r="B1675" s="6" t="s">
        <v>174</v>
      </c>
      <c r="C1675" s="7">
        <v>143449946</v>
      </c>
      <c r="D1675" s="12">
        <v>5540246185562</v>
      </c>
      <c r="E1675" s="12" t="str">
        <f>VLOOKUP(D1675,'Catégorie des articles'!$A$2:$E$163,4,FALSE)</f>
        <v>CREMERIE</v>
      </c>
      <c r="F1675" s="22">
        <v>44892</v>
      </c>
      <c r="G1675" s="8">
        <v>168</v>
      </c>
      <c r="H1675" s="13"/>
      <c r="I1675" s="13"/>
      <c r="J1675" s="13"/>
      <c r="K1675" s="13"/>
      <c r="L1675" s="13"/>
      <c r="M1675" s="13"/>
      <c r="N1675" s="13"/>
      <c r="O1675" s="13"/>
      <c r="P1675" s="13"/>
      <c r="Q1675" s="13"/>
      <c r="R1675" s="13"/>
      <c r="S1675" s="13"/>
      <c r="T1675" s="13"/>
      <c r="U1675" s="13"/>
      <c r="V1675" s="13"/>
      <c r="W1675" s="13"/>
      <c r="X1675" s="13"/>
      <c r="Y1675" s="13"/>
    </row>
    <row r="1676" spans="1:25" ht="12.75" customHeight="1" x14ac:dyDescent="0.2">
      <c r="A1676" s="13" t="s">
        <v>1747</v>
      </c>
      <c r="B1676" s="6" t="s">
        <v>174</v>
      </c>
      <c r="C1676" s="9">
        <v>143449946</v>
      </c>
      <c r="D1676" s="14">
        <v>5540246186325</v>
      </c>
      <c r="E1676" s="12" t="str">
        <f>VLOOKUP(D1676,'Catégorie des articles'!$A$2:$E$163,4,FALSE)</f>
        <v>CREMERIE</v>
      </c>
      <c r="F1676" s="23">
        <v>44892</v>
      </c>
      <c r="G1676" s="10">
        <v>140</v>
      </c>
      <c r="H1676" s="13"/>
      <c r="I1676" s="13"/>
      <c r="J1676" s="13"/>
      <c r="K1676" s="13"/>
      <c r="L1676" s="13"/>
      <c r="M1676" s="13"/>
      <c r="N1676" s="13"/>
      <c r="O1676" s="13"/>
      <c r="P1676" s="13"/>
      <c r="Q1676" s="13"/>
      <c r="R1676" s="13"/>
      <c r="S1676" s="13"/>
      <c r="T1676" s="13"/>
      <c r="U1676" s="13"/>
      <c r="V1676" s="13"/>
      <c r="W1676" s="13"/>
      <c r="X1676" s="13"/>
      <c r="Y1676" s="13"/>
    </row>
    <row r="1677" spans="1:25" ht="12.75" customHeight="1" x14ac:dyDescent="0.2">
      <c r="A1677" s="13" t="s">
        <v>2421</v>
      </c>
      <c r="B1677" s="6" t="s">
        <v>175</v>
      </c>
      <c r="C1677" s="7">
        <v>143449947</v>
      </c>
      <c r="D1677" s="12">
        <v>5540246194632</v>
      </c>
      <c r="E1677" s="12" t="str">
        <f>VLOOKUP(D1677,'Catégorie des articles'!$A$2:$E$163,4,FALSE)</f>
        <v>BOULANGERIE</v>
      </c>
      <c r="F1677" s="22">
        <v>44897</v>
      </c>
      <c r="G1677" s="8">
        <v>919</v>
      </c>
      <c r="H1677" s="13"/>
      <c r="I1677" s="13"/>
      <c r="J1677" s="13"/>
      <c r="K1677" s="13"/>
      <c r="L1677" s="13"/>
      <c r="M1677" s="13"/>
      <c r="N1677" s="13"/>
      <c r="O1677" s="13"/>
      <c r="P1677" s="13"/>
      <c r="Q1677" s="13"/>
      <c r="R1677" s="13"/>
      <c r="S1677" s="13"/>
      <c r="T1677" s="13"/>
      <c r="U1677" s="13"/>
      <c r="V1677" s="13"/>
      <c r="W1677" s="13"/>
      <c r="X1677" s="13"/>
      <c r="Y1677" s="13"/>
    </row>
    <row r="1678" spans="1:25" ht="12.75" customHeight="1" x14ac:dyDescent="0.2">
      <c r="A1678" s="13" t="s">
        <v>2422</v>
      </c>
      <c r="B1678" s="6" t="s">
        <v>175</v>
      </c>
      <c r="C1678" s="9">
        <v>143449947</v>
      </c>
      <c r="D1678" s="14">
        <v>5540246195250</v>
      </c>
      <c r="E1678" s="12" t="str">
        <f>VLOOKUP(D1678,'Catégorie des articles'!$A$2:$E$163,4,FALSE)</f>
        <v>BOULANGERIE</v>
      </c>
      <c r="F1678" s="23">
        <v>44897</v>
      </c>
      <c r="G1678" s="10">
        <v>251</v>
      </c>
      <c r="H1678" s="13"/>
      <c r="I1678" s="13"/>
      <c r="J1678" s="13"/>
      <c r="K1678" s="13"/>
      <c r="L1678" s="13"/>
      <c r="M1678" s="13"/>
      <c r="N1678" s="13"/>
      <c r="O1678" s="13"/>
      <c r="P1678" s="13"/>
      <c r="Q1678" s="13"/>
      <c r="R1678" s="13"/>
      <c r="S1678" s="13"/>
      <c r="T1678" s="13"/>
      <c r="U1678" s="13"/>
      <c r="V1678" s="13"/>
      <c r="W1678" s="13"/>
      <c r="X1678" s="13"/>
      <c r="Y1678" s="13"/>
    </row>
    <row r="1679" spans="1:25" ht="12.75" customHeight="1" x14ac:dyDescent="0.2">
      <c r="A1679" s="13" t="s">
        <v>2423</v>
      </c>
      <c r="B1679" s="6" t="s">
        <v>175</v>
      </c>
      <c r="C1679" s="7">
        <v>143449947</v>
      </c>
      <c r="D1679" s="12">
        <v>5540246196046</v>
      </c>
      <c r="E1679" s="12" t="str">
        <f>VLOOKUP(D1679,'Catégorie des articles'!$A$2:$E$163,4,FALSE)</f>
        <v>BOULANGERIE</v>
      </c>
      <c r="F1679" s="22">
        <v>44897</v>
      </c>
      <c r="G1679" s="8">
        <v>168</v>
      </c>
      <c r="H1679" s="13"/>
      <c r="I1679" s="13"/>
      <c r="J1679" s="13"/>
      <c r="K1679" s="13"/>
      <c r="L1679" s="13"/>
      <c r="M1679" s="13"/>
      <c r="N1679" s="13"/>
      <c r="O1679" s="13"/>
      <c r="P1679" s="13"/>
      <c r="Q1679" s="13"/>
      <c r="R1679" s="13"/>
      <c r="S1679" s="13"/>
      <c r="T1679" s="13"/>
      <c r="U1679" s="13"/>
      <c r="V1679" s="13"/>
      <c r="W1679" s="13"/>
      <c r="X1679" s="13"/>
      <c r="Y1679" s="13"/>
    </row>
    <row r="1680" spans="1:25" ht="12.75" customHeight="1" x14ac:dyDescent="0.2">
      <c r="A1680" s="13" t="s">
        <v>2424</v>
      </c>
      <c r="B1680" s="6" t="s">
        <v>175</v>
      </c>
      <c r="C1680" s="9">
        <v>143449948</v>
      </c>
      <c r="D1680" s="14">
        <v>5540246194632</v>
      </c>
      <c r="E1680" s="12" t="str">
        <f>VLOOKUP(D1680,'Catégorie des articles'!$A$2:$E$163,4,FALSE)</f>
        <v>BOULANGERIE</v>
      </c>
      <c r="F1680" s="23">
        <v>44900</v>
      </c>
      <c r="G1680" s="10">
        <v>2256</v>
      </c>
      <c r="H1680" s="13"/>
      <c r="I1680" s="13"/>
      <c r="J1680" s="13"/>
      <c r="K1680" s="13"/>
      <c r="L1680" s="13"/>
      <c r="M1680" s="13"/>
      <c r="N1680" s="13"/>
      <c r="O1680" s="13"/>
      <c r="P1680" s="13"/>
      <c r="Q1680" s="13"/>
      <c r="R1680" s="13"/>
      <c r="S1680" s="13"/>
      <c r="T1680" s="13"/>
      <c r="U1680" s="13"/>
      <c r="V1680" s="13"/>
      <c r="W1680" s="13"/>
      <c r="X1680" s="13"/>
      <c r="Y1680" s="13"/>
    </row>
    <row r="1681" spans="1:25" ht="12.75" customHeight="1" x14ac:dyDescent="0.2">
      <c r="A1681" s="13" t="s">
        <v>2425</v>
      </c>
      <c r="B1681" s="6" t="s">
        <v>175</v>
      </c>
      <c r="C1681" s="9">
        <v>143449949</v>
      </c>
      <c r="D1681" s="14">
        <v>5540246194632</v>
      </c>
      <c r="E1681" s="12" t="str">
        <f>VLOOKUP(D1681,'Catégorie des articles'!$A$2:$E$163,4,FALSE)</f>
        <v>BOULANGERIE</v>
      </c>
      <c r="F1681" s="23">
        <v>44904</v>
      </c>
      <c r="G1681" s="10">
        <v>1337</v>
      </c>
      <c r="H1681" s="13"/>
      <c r="I1681" s="13"/>
      <c r="J1681" s="13"/>
      <c r="K1681" s="13"/>
      <c r="L1681" s="13"/>
      <c r="M1681" s="13"/>
      <c r="N1681" s="13"/>
      <c r="O1681" s="13"/>
      <c r="P1681" s="13"/>
      <c r="Q1681" s="13"/>
      <c r="R1681" s="13"/>
      <c r="S1681" s="13"/>
      <c r="T1681" s="13"/>
      <c r="U1681" s="13"/>
      <c r="V1681" s="13"/>
      <c r="W1681" s="13"/>
      <c r="X1681" s="13"/>
      <c r="Y1681" s="13"/>
    </row>
    <row r="1682" spans="1:25" ht="12.75" customHeight="1" x14ac:dyDescent="0.2">
      <c r="A1682" s="13" t="s">
        <v>2426</v>
      </c>
      <c r="B1682" s="6" t="s">
        <v>175</v>
      </c>
      <c r="C1682" s="9">
        <v>143449951</v>
      </c>
      <c r="D1682" s="14">
        <v>5540246194632</v>
      </c>
      <c r="E1682" s="12" t="str">
        <f>VLOOKUP(D1682,'Catégorie des articles'!$A$2:$E$163,4,FALSE)</f>
        <v>BOULANGERIE</v>
      </c>
      <c r="F1682" s="23">
        <v>44907</v>
      </c>
      <c r="G1682" s="10">
        <v>1365</v>
      </c>
      <c r="H1682" s="13"/>
      <c r="I1682" s="13"/>
      <c r="J1682" s="13"/>
      <c r="K1682" s="13"/>
      <c r="L1682" s="13"/>
      <c r="M1682" s="13"/>
      <c r="N1682" s="13"/>
      <c r="O1682" s="13"/>
      <c r="P1682" s="13"/>
      <c r="Q1682" s="13"/>
      <c r="R1682" s="13"/>
      <c r="S1682" s="13"/>
      <c r="T1682" s="13"/>
      <c r="U1682" s="13"/>
      <c r="V1682" s="13"/>
      <c r="W1682" s="13"/>
      <c r="X1682" s="13"/>
      <c r="Y1682" s="13"/>
    </row>
    <row r="1683" spans="1:25" ht="12.75" customHeight="1" x14ac:dyDescent="0.2">
      <c r="A1683" s="13" t="s">
        <v>2427</v>
      </c>
      <c r="B1683" s="6" t="s">
        <v>175</v>
      </c>
      <c r="C1683" s="9">
        <v>143449952</v>
      </c>
      <c r="D1683" s="14">
        <v>5540246194632</v>
      </c>
      <c r="E1683" s="12" t="str">
        <f>VLOOKUP(D1683,'Catégorie des articles'!$A$2:$E$163,4,FALSE)</f>
        <v>BOULANGERIE</v>
      </c>
      <c r="F1683" s="23">
        <v>44911</v>
      </c>
      <c r="G1683" s="10">
        <v>585</v>
      </c>
      <c r="H1683" s="13"/>
      <c r="I1683" s="13"/>
      <c r="J1683" s="13"/>
      <c r="K1683" s="13"/>
      <c r="L1683" s="13"/>
      <c r="M1683" s="13"/>
      <c r="N1683" s="13"/>
      <c r="O1683" s="13"/>
      <c r="P1683" s="13"/>
      <c r="Q1683" s="13"/>
      <c r="R1683" s="13"/>
      <c r="S1683" s="13"/>
      <c r="T1683" s="13"/>
      <c r="U1683" s="13"/>
      <c r="V1683" s="13"/>
      <c r="W1683" s="13"/>
      <c r="X1683" s="13"/>
      <c r="Y1683" s="13"/>
    </row>
    <row r="1684" spans="1:25" ht="12.75" customHeight="1" x14ac:dyDescent="0.2">
      <c r="A1684" s="13" t="s">
        <v>2428</v>
      </c>
      <c r="B1684" s="6" t="s">
        <v>175</v>
      </c>
      <c r="C1684" s="7">
        <v>143449953</v>
      </c>
      <c r="D1684" s="12">
        <v>5540246194632</v>
      </c>
      <c r="E1684" s="12" t="str">
        <f>VLOOKUP(D1684,'Catégorie des articles'!$A$2:$E$163,4,FALSE)</f>
        <v>BOULANGERIE</v>
      </c>
      <c r="F1684" s="22">
        <v>44920</v>
      </c>
      <c r="G1684" s="8">
        <v>1086</v>
      </c>
      <c r="H1684" s="13"/>
      <c r="I1684" s="13"/>
      <c r="J1684" s="13"/>
      <c r="K1684" s="13"/>
      <c r="L1684" s="13"/>
      <c r="M1684" s="13"/>
      <c r="N1684" s="13"/>
      <c r="O1684" s="13"/>
      <c r="P1684" s="13"/>
      <c r="Q1684" s="13"/>
      <c r="R1684" s="13"/>
      <c r="S1684" s="13"/>
      <c r="T1684" s="13"/>
      <c r="U1684" s="13"/>
      <c r="V1684" s="13"/>
      <c r="W1684" s="13"/>
      <c r="X1684" s="13"/>
      <c r="Y1684" s="13"/>
    </row>
    <row r="1685" spans="1:25" ht="12.75" customHeight="1" x14ac:dyDescent="0.2">
      <c r="A1685" s="13" t="s">
        <v>2429</v>
      </c>
      <c r="B1685" s="6" t="s">
        <v>176</v>
      </c>
      <c r="C1685" s="7">
        <v>143449961</v>
      </c>
      <c r="D1685" s="12">
        <v>5540246192907</v>
      </c>
      <c r="E1685" s="12" t="str">
        <f>VLOOKUP(D1685,'Catégorie des articles'!$A$2:$E$163,4,FALSE)</f>
        <v>VOLAILLE</v>
      </c>
      <c r="F1685" s="22">
        <v>44927</v>
      </c>
      <c r="G1685" s="8">
        <v>3248</v>
      </c>
      <c r="H1685" s="13"/>
      <c r="I1685" s="13"/>
      <c r="J1685" s="13"/>
      <c r="K1685" s="13"/>
      <c r="L1685" s="13"/>
      <c r="M1685" s="13"/>
      <c r="N1685" s="13"/>
      <c r="O1685" s="13"/>
      <c r="P1685" s="13"/>
      <c r="Q1685" s="13"/>
      <c r="R1685" s="13"/>
      <c r="S1685" s="13"/>
      <c r="T1685" s="13"/>
      <c r="U1685" s="13"/>
      <c r="V1685" s="13"/>
      <c r="W1685" s="13"/>
      <c r="X1685" s="13"/>
      <c r="Y1685" s="13"/>
    </row>
    <row r="1686" spans="1:25" ht="12.75" customHeight="1" x14ac:dyDescent="0.2">
      <c r="A1686" s="13" t="s">
        <v>2430</v>
      </c>
      <c r="B1686" s="6" t="s">
        <v>176</v>
      </c>
      <c r="C1686" s="9">
        <v>143449962</v>
      </c>
      <c r="D1686" s="14">
        <v>5540246192907</v>
      </c>
      <c r="E1686" s="12" t="str">
        <f>VLOOKUP(D1686,'Catégorie des articles'!$A$2:$E$163,4,FALSE)</f>
        <v>VOLAILLE</v>
      </c>
      <c r="F1686" s="23">
        <v>44949</v>
      </c>
      <c r="G1686" s="10">
        <v>11136</v>
      </c>
      <c r="H1686" s="13"/>
      <c r="I1686" s="13"/>
      <c r="J1686" s="13"/>
      <c r="K1686" s="13"/>
      <c r="L1686" s="13"/>
      <c r="M1686" s="13"/>
      <c r="N1686" s="13"/>
      <c r="O1686" s="13"/>
      <c r="P1686" s="13"/>
      <c r="Q1686" s="13"/>
      <c r="R1686" s="13"/>
      <c r="S1686" s="13"/>
      <c r="T1686" s="13"/>
      <c r="U1686" s="13"/>
      <c r="V1686" s="13"/>
      <c r="W1686" s="13"/>
      <c r="X1686" s="13"/>
      <c r="Y1686" s="13"/>
    </row>
    <row r="1687" spans="1:25" ht="12.75" customHeight="1" x14ac:dyDescent="0.2">
      <c r="A1687" s="13" t="s">
        <v>1748</v>
      </c>
      <c r="B1687" s="6" t="s">
        <v>174</v>
      </c>
      <c r="C1687" s="9">
        <v>143449966</v>
      </c>
      <c r="D1687" s="14">
        <v>5540246172978</v>
      </c>
      <c r="E1687" s="12" t="str">
        <f>VLOOKUP(D1687,'Catégorie des articles'!$A$2:$E$163,4,FALSE)</f>
        <v>CREMERIE</v>
      </c>
      <c r="F1687" s="23">
        <v>44889</v>
      </c>
      <c r="G1687" s="10">
        <v>1671</v>
      </c>
      <c r="H1687" s="13"/>
      <c r="I1687" s="13"/>
      <c r="J1687" s="13"/>
      <c r="K1687" s="13"/>
      <c r="L1687" s="13"/>
      <c r="M1687" s="13"/>
      <c r="N1687" s="13"/>
      <c r="O1687" s="13"/>
      <c r="P1687" s="13"/>
      <c r="Q1687" s="13"/>
      <c r="R1687" s="13"/>
      <c r="S1687" s="13"/>
      <c r="T1687" s="13"/>
      <c r="U1687" s="13"/>
      <c r="V1687" s="13"/>
      <c r="W1687" s="13"/>
      <c r="X1687" s="13"/>
      <c r="Y1687" s="13"/>
    </row>
    <row r="1688" spans="1:25" ht="12.75" customHeight="1" x14ac:dyDescent="0.2">
      <c r="A1688" s="13" t="s">
        <v>1749</v>
      </c>
      <c r="B1688" s="6" t="s">
        <v>174</v>
      </c>
      <c r="C1688" s="7">
        <v>143449966</v>
      </c>
      <c r="D1688" s="12">
        <v>5540246176699</v>
      </c>
      <c r="E1688" s="12" t="str">
        <f>VLOOKUP(D1688,'Catégorie des articles'!$A$2:$E$163,4,FALSE)</f>
        <v>CREMERIE</v>
      </c>
      <c r="F1688" s="22">
        <v>44889</v>
      </c>
      <c r="G1688" s="8">
        <v>4176</v>
      </c>
      <c r="H1688" s="13"/>
      <c r="I1688" s="13"/>
      <c r="J1688" s="13"/>
      <c r="K1688" s="13"/>
      <c r="L1688" s="13"/>
      <c r="M1688" s="13"/>
      <c r="N1688" s="13"/>
      <c r="O1688" s="13"/>
      <c r="P1688" s="13"/>
      <c r="Q1688" s="13"/>
      <c r="R1688" s="13"/>
      <c r="S1688" s="13"/>
      <c r="T1688" s="13"/>
      <c r="U1688" s="13"/>
      <c r="V1688" s="13"/>
      <c r="W1688" s="13"/>
      <c r="X1688" s="13"/>
      <c r="Y1688" s="13"/>
    </row>
    <row r="1689" spans="1:25" ht="12.75" customHeight="1" x14ac:dyDescent="0.2">
      <c r="A1689" s="13" t="s">
        <v>1750</v>
      </c>
      <c r="B1689" s="6" t="s">
        <v>174</v>
      </c>
      <c r="C1689" s="7">
        <v>143449966</v>
      </c>
      <c r="D1689" s="12">
        <v>5540246188175</v>
      </c>
      <c r="E1689" s="12" t="str">
        <f>VLOOKUP(D1689,'Catégorie des articles'!$A$2:$E$163,4,FALSE)</f>
        <v>CREMERIE</v>
      </c>
      <c r="F1689" s="22">
        <v>44889</v>
      </c>
      <c r="G1689" s="8">
        <v>116</v>
      </c>
      <c r="H1689" s="13"/>
      <c r="I1689" s="13"/>
      <c r="J1689" s="13"/>
      <c r="K1689" s="13"/>
      <c r="L1689" s="13"/>
      <c r="M1689" s="13"/>
      <c r="N1689" s="13"/>
      <c r="O1689" s="13"/>
      <c r="P1689" s="13"/>
      <c r="Q1689" s="13"/>
      <c r="R1689" s="13"/>
      <c r="S1689" s="13"/>
      <c r="T1689" s="13"/>
      <c r="U1689" s="13"/>
      <c r="V1689" s="13"/>
      <c r="W1689" s="13"/>
      <c r="X1689" s="13"/>
      <c r="Y1689" s="13"/>
    </row>
    <row r="1690" spans="1:25" ht="12.75" customHeight="1" x14ac:dyDescent="0.2">
      <c r="A1690" s="13" t="s">
        <v>1751</v>
      </c>
      <c r="B1690" s="6" t="s">
        <v>174</v>
      </c>
      <c r="C1690" s="9">
        <v>143449967</v>
      </c>
      <c r="D1690" s="14">
        <v>5540246187987</v>
      </c>
      <c r="E1690" s="12" t="str">
        <f>VLOOKUP(D1690,'Catégorie des articles'!$A$2:$E$163,4,FALSE)</f>
        <v>CREMERIE</v>
      </c>
      <c r="F1690" s="23">
        <v>44889</v>
      </c>
      <c r="G1690" s="10">
        <v>2228</v>
      </c>
      <c r="H1690" s="13"/>
      <c r="I1690" s="13"/>
      <c r="J1690" s="13"/>
      <c r="K1690" s="13"/>
      <c r="L1690" s="13"/>
      <c r="M1690" s="13"/>
      <c r="N1690" s="13"/>
      <c r="O1690" s="13"/>
      <c r="P1690" s="13"/>
      <c r="Q1690" s="13"/>
      <c r="R1690" s="13"/>
      <c r="S1690" s="13"/>
      <c r="T1690" s="13"/>
      <c r="U1690" s="13"/>
      <c r="V1690" s="13"/>
      <c r="W1690" s="13"/>
      <c r="X1690" s="13"/>
      <c r="Y1690" s="13"/>
    </row>
    <row r="1691" spans="1:25" ht="12.75" customHeight="1" x14ac:dyDescent="0.2">
      <c r="A1691" s="13" t="s">
        <v>1752</v>
      </c>
      <c r="B1691" s="6" t="s">
        <v>174</v>
      </c>
      <c r="C1691" s="7">
        <v>143449967</v>
      </c>
      <c r="D1691" s="12">
        <v>5540246188200</v>
      </c>
      <c r="E1691" s="12" t="str">
        <f>VLOOKUP(D1691,'Catégorie des articles'!$A$2:$E$163,4,FALSE)</f>
        <v>CREMERIE</v>
      </c>
      <c r="F1691" s="22">
        <v>44889</v>
      </c>
      <c r="G1691" s="8">
        <v>1485</v>
      </c>
      <c r="H1691" s="13"/>
      <c r="I1691" s="13"/>
      <c r="J1691" s="13"/>
      <c r="K1691" s="13"/>
      <c r="L1691" s="13"/>
      <c r="M1691" s="13"/>
      <c r="N1691" s="13"/>
      <c r="O1691" s="13"/>
      <c r="P1691" s="13"/>
      <c r="Q1691" s="13"/>
      <c r="R1691" s="13"/>
      <c r="S1691" s="13"/>
      <c r="T1691" s="13"/>
      <c r="U1691" s="13"/>
      <c r="V1691" s="13"/>
      <c r="W1691" s="13"/>
      <c r="X1691" s="13"/>
      <c r="Y1691" s="13"/>
    </row>
    <row r="1692" spans="1:25" ht="12.75" customHeight="1" x14ac:dyDescent="0.2">
      <c r="A1692" s="13" t="s">
        <v>1753</v>
      </c>
      <c r="B1692" s="6" t="s">
        <v>174</v>
      </c>
      <c r="C1692" s="7">
        <v>143449971</v>
      </c>
      <c r="D1692" s="12">
        <v>5540246171759</v>
      </c>
      <c r="E1692" s="12" t="str">
        <f>VLOOKUP(D1692,'Catégorie des articles'!$A$2:$E$163,4,FALSE)</f>
        <v>MIX LEGUMES</v>
      </c>
      <c r="F1692" s="22">
        <v>44893</v>
      </c>
      <c r="G1692" s="8">
        <v>8352</v>
      </c>
      <c r="H1692" s="13"/>
      <c r="I1692" s="13"/>
      <c r="J1692" s="13"/>
      <c r="K1692" s="13"/>
      <c r="L1692" s="13"/>
      <c r="M1692" s="13"/>
      <c r="N1692" s="13"/>
      <c r="O1692" s="13"/>
      <c r="P1692" s="13"/>
      <c r="Q1692" s="13"/>
      <c r="R1692" s="13"/>
      <c r="S1692" s="13"/>
      <c r="T1692" s="13"/>
      <c r="U1692" s="13"/>
      <c r="V1692" s="13"/>
      <c r="W1692" s="13"/>
      <c r="X1692" s="13"/>
      <c r="Y1692" s="13"/>
    </row>
    <row r="1693" spans="1:25" ht="12.75" customHeight="1" x14ac:dyDescent="0.2">
      <c r="A1693" s="13" t="s">
        <v>1754</v>
      </c>
      <c r="B1693" s="6" t="s">
        <v>174</v>
      </c>
      <c r="C1693" s="9">
        <v>143449971</v>
      </c>
      <c r="D1693" s="14">
        <v>5540246192518</v>
      </c>
      <c r="E1693" s="12" t="str">
        <f>VLOOKUP(D1693,'Catégorie des articles'!$A$2:$E$163,4,FALSE)</f>
        <v>MIX LEGUMES</v>
      </c>
      <c r="F1693" s="23">
        <v>44893</v>
      </c>
      <c r="G1693" s="10">
        <v>26309</v>
      </c>
      <c r="H1693" s="13"/>
      <c r="I1693" s="13"/>
      <c r="J1693" s="13"/>
      <c r="K1693" s="13"/>
      <c r="L1693" s="13"/>
      <c r="M1693" s="13"/>
      <c r="N1693" s="13"/>
      <c r="O1693" s="13"/>
      <c r="P1693" s="13"/>
      <c r="Q1693" s="13"/>
      <c r="R1693" s="13"/>
      <c r="S1693" s="13"/>
      <c r="T1693" s="13"/>
      <c r="U1693" s="13"/>
      <c r="V1693" s="13"/>
      <c r="W1693" s="13"/>
      <c r="X1693" s="13"/>
      <c r="Y1693" s="13"/>
    </row>
    <row r="1694" spans="1:25" ht="12.75" customHeight="1" x14ac:dyDescent="0.2">
      <c r="A1694" s="13" t="s">
        <v>1755</v>
      </c>
      <c r="B1694" s="6" t="s">
        <v>174</v>
      </c>
      <c r="C1694" s="7">
        <v>143449974</v>
      </c>
      <c r="D1694" s="12">
        <v>5540246192148</v>
      </c>
      <c r="E1694" s="12" t="str">
        <f>VLOOKUP(D1694,'Catégorie des articles'!$A$2:$E$163,4,FALSE)</f>
        <v>MIX LEGUMES</v>
      </c>
      <c r="F1694" s="22">
        <v>44891</v>
      </c>
      <c r="G1694" s="8">
        <v>45936</v>
      </c>
      <c r="H1694" s="13"/>
      <c r="I1694" s="13"/>
      <c r="J1694" s="13"/>
      <c r="K1694" s="13"/>
      <c r="L1694" s="13"/>
      <c r="M1694" s="13"/>
      <c r="N1694" s="13"/>
      <c r="O1694" s="13"/>
      <c r="P1694" s="13"/>
      <c r="Q1694" s="13"/>
      <c r="R1694" s="13"/>
      <c r="S1694" s="13"/>
      <c r="T1694" s="13"/>
      <c r="U1694" s="13"/>
      <c r="V1694" s="13"/>
      <c r="W1694" s="13"/>
      <c r="X1694" s="13"/>
      <c r="Y1694" s="13"/>
    </row>
    <row r="1695" spans="1:25" ht="12.75" customHeight="1" x14ac:dyDescent="0.2">
      <c r="A1695" s="13" t="s">
        <v>2431</v>
      </c>
      <c r="B1695" s="6" t="s">
        <v>175</v>
      </c>
      <c r="C1695" s="9">
        <v>143449975</v>
      </c>
      <c r="D1695" s="14">
        <v>5540246192148</v>
      </c>
      <c r="E1695" s="12" t="str">
        <f>VLOOKUP(D1695,'Catégorie des articles'!$A$2:$E$163,4,FALSE)</f>
        <v>MIX LEGUMES</v>
      </c>
      <c r="F1695" s="23">
        <v>44898</v>
      </c>
      <c r="G1695" s="10">
        <v>45936</v>
      </c>
      <c r="H1695" s="13"/>
      <c r="I1695" s="13"/>
      <c r="J1695" s="13"/>
      <c r="K1695" s="13"/>
      <c r="L1695" s="13"/>
      <c r="M1695" s="13"/>
      <c r="N1695" s="13"/>
      <c r="O1695" s="13"/>
      <c r="P1695" s="13"/>
      <c r="Q1695" s="13"/>
      <c r="R1695" s="13"/>
      <c r="S1695" s="13"/>
      <c r="T1695" s="13"/>
      <c r="U1695" s="13"/>
      <c r="V1695" s="13"/>
      <c r="W1695" s="13"/>
      <c r="X1695" s="13"/>
      <c r="Y1695" s="13"/>
    </row>
    <row r="1696" spans="1:25" ht="12.75" customHeight="1" x14ac:dyDescent="0.2">
      <c r="A1696" s="13" t="s">
        <v>2432</v>
      </c>
      <c r="B1696" s="6" t="s">
        <v>175</v>
      </c>
      <c r="C1696" s="9">
        <v>143449977</v>
      </c>
      <c r="D1696" s="14">
        <v>5540246195943</v>
      </c>
      <c r="E1696" s="12" t="str">
        <f>VLOOKUP(D1696,'Catégorie des articles'!$A$2:$E$163,4,FALSE)</f>
        <v>CREMERIE</v>
      </c>
      <c r="F1696" s="23">
        <v>44920</v>
      </c>
      <c r="G1696" s="10">
        <v>928</v>
      </c>
      <c r="H1696" s="13"/>
      <c r="I1696" s="13"/>
      <c r="J1696" s="13"/>
      <c r="K1696" s="13"/>
      <c r="L1696" s="13"/>
      <c r="M1696" s="13"/>
      <c r="N1696" s="13"/>
      <c r="O1696" s="13"/>
      <c r="P1696" s="13"/>
      <c r="Q1696" s="13"/>
      <c r="R1696" s="13"/>
      <c r="S1696" s="13"/>
      <c r="T1696" s="13"/>
      <c r="U1696" s="13"/>
      <c r="V1696" s="13"/>
      <c r="W1696" s="13"/>
      <c r="X1696" s="13"/>
      <c r="Y1696" s="13"/>
    </row>
    <row r="1697" spans="1:25" ht="12.75" customHeight="1" x14ac:dyDescent="0.2">
      <c r="A1697" s="13" t="s">
        <v>2433</v>
      </c>
      <c r="B1697" s="6" t="s">
        <v>175</v>
      </c>
      <c r="C1697" s="7">
        <v>143449977</v>
      </c>
      <c r="D1697" s="12">
        <v>5540246195944</v>
      </c>
      <c r="E1697" s="12" t="str">
        <f>VLOOKUP(D1697,'Catégorie des articles'!$A$2:$E$163,4,FALSE)</f>
        <v>CREMERIE</v>
      </c>
      <c r="F1697" s="22">
        <v>44920</v>
      </c>
      <c r="G1697" s="8">
        <v>928</v>
      </c>
      <c r="H1697" s="13"/>
      <c r="I1697" s="13"/>
      <c r="J1697" s="13"/>
      <c r="K1697" s="13"/>
      <c r="L1697" s="13"/>
      <c r="M1697" s="13"/>
      <c r="N1697" s="13"/>
      <c r="O1697" s="13"/>
      <c r="P1697" s="13"/>
      <c r="Q1697" s="13"/>
      <c r="R1697" s="13"/>
      <c r="S1697" s="13"/>
      <c r="T1697" s="13"/>
      <c r="U1697" s="13"/>
      <c r="V1697" s="13"/>
      <c r="W1697" s="13"/>
      <c r="X1697" s="13"/>
      <c r="Y1697" s="13"/>
    </row>
    <row r="1698" spans="1:25" ht="12.75" customHeight="1" x14ac:dyDescent="0.2">
      <c r="A1698" s="13" t="s">
        <v>2434</v>
      </c>
      <c r="B1698" s="6" t="s">
        <v>175</v>
      </c>
      <c r="C1698" s="9">
        <v>143449978</v>
      </c>
      <c r="D1698" s="14">
        <v>5540246195943</v>
      </c>
      <c r="E1698" s="12" t="str">
        <f>VLOOKUP(D1698,'Catégorie des articles'!$A$2:$E$163,4,FALSE)</f>
        <v>CREMERIE</v>
      </c>
      <c r="F1698" s="23">
        <v>44926</v>
      </c>
      <c r="G1698" s="10">
        <v>928</v>
      </c>
      <c r="H1698" s="13"/>
      <c r="I1698" s="13"/>
      <c r="J1698" s="13"/>
      <c r="K1698" s="13"/>
      <c r="L1698" s="13"/>
      <c r="M1698" s="13"/>
      <c r="N1698" s="13"/>
      <c r="O1698" s="13"/>
      <c r="P1698" s="13"/>
      <c r="Q1698" s="13"/>
      <c r="R1698" s="13"/>
      <c r="S1698" s="13"/>
      <c r="T1698" s="13"/>
      <c r="U1698" s="13"/>
      <c r="V1698" s="13"/>
      <c r="W1698" s="13"/>
      <c r="X1698" s="13"/>
      <c r="Y1698" s="13"/>
    </row>
    <row r="1699" spans="1:25" ht="12.75" customHeight="1" x14ac:dyDescent="0.2">
      <c r="A1699" s="13" t="s">
        <v>2435</v>
      </c>
      <c r="B1699" s="6" t="s">
        <v>175</v>
      </c>
      <c r="C1699" s="7">
        <v>143449978</v>
      </c>
      <c r="D1699" s="12">
        <v>5540246195944</v>
      </c>
      <c r="E1699" s="12" t="str">
        <f>VLOOKUP(D1699,'Catégorie des articles'!$A$2:$E$163,4,FALSE)</f>
        <v>CREMERIE</v>
      </c>
      <c r="F1699" s="22">
        <v>44926</v>
      </c>
      <c r="G1699" s="8">
        <v>928</v>
      </c>
      <c r="H1699" s="13"/>
      <c r="I1699" s="13"/>
      <c r="J1699" s="13"/>
      <c r="K1699" s="13"/>
      <c r="L1699" s="13"/>
      <c r="M1699" s="13"/>
      <c r="N1699" s="13"/>
      <c r="O1699" s="13"/>
      <c r="P1699" s="13"/>
      <c r="Q1699" s="13"/>
      <c r="R1699" s="13"/>
      <c r="S1699" s="13"/>
      <c r="T1699" s="13"/>
      <c r="U1699" s="13"/>
      <c r="V1699" s="13"/>
      <c r="W1699" s="13"/>
      <c r="X1699" s="13"/>
      <c r="Y1699" s="13"/>
    </row>
    <row r="1700" spans="1:25" ht="12.75" customHeight="1" x14ac:dyDescent="0.2">
      <c r="A1700" s="13" t="s">
        <v>2436</v>
      </c>
      <c r="B1700" s="6" t="s">
        <v>175</v>
      </c>
      <c r="C1700" s="9">
        <v>143449981</v>
      </c>
      <c r="D1700" s="14">
        <v>5540246191596</v>
      </c>
      <c r="E1700" s="12" t="str">
        <f>VLOOKUP(D1700,'Catégorie des articles'!$A$2:$E$163,4,FALSE)</f>
        <v>BOULANGERIE</v>
      </c>
      <c r="F1700" s="23">
        <v>44899</v>
      </c>
      <c r="G1700" s="10">
        <v>223</v>
      </c>
      <c r="H1700" s="13"/>
      <c r="I1700" s="13"/>
      <c r="J1700" s="13"/>
      <c r="K1700" s="13"/>
      <c r="L1700" s="13"/>
      <c r="M1700" s="13"/>
      <c r="N1700" s="13"/>
      <c r="O1700" s="13"/>
      <c r="P1700" s="13"/>
      <c r="Q1700" s="13"/>
      <c r="R1700" s="13"/>
      <c r="S1700" s="13"/>
      <c r="T1700" s="13"/>
      <c r="U1700" s="13"/>
      <c r="V1700" s="13"/>
      <c r="W1700" s="13"/>
      <c r="X1700" s="13"/>
      <c r="Y1700" s="13"/>
    </row>
    <row r="1701" spans="1:25" ht="12.75" customHeight="1" x14ac:dyDescent="0.2">
      <c r="A1701" s="13" t="s">
        <v>1756</v>
      </c>
      <c r="B1701" s="6" t="s">
        <v>174</v>
      </c>
      <c r="C1701" s="7">
        <v>143449996</v>
      </c>
      <c r="D1701" s="12">
        <v>5540246171933</v>
      </c>
      <c r="E1701" s="12" t="str">
        <f>VLOOKUP(D1701,'Catégorie des articles'!$A$2:$E$163,4,FALSE)</f>
        <v>CREMERIE</v>
      </c>
      <c r="F1701" s="22">
        <v>44890</v>
      </c>
      <c r="G1701" s="8">
        <v>669</v>
      </c>
      <c r="H1701" s="13"/>
      <c r="I1701" s="13"/>
      <c r="J1701" s="13"/>
      <c r="K1701" s="13"/>
      <c r="L1701" s="13"/>
      <c r="M1701" s="13"/>
      <c r="N1701" s="13"/>
      <c r="O1701" s="13"/>
      <c r="P1701" s="13"/>
      <c r="Q1701" s="13"/>
      <c r="R1701" s="13"/>
      <c r="S1701" s="13"/>
      <c r="T1701" s="13"/>
      <c r="U1701" s="13"/>
      <c r="V1701" s="13"/>
      <c r="W1701" s="13"/>
      <c r="X1701" s="13"/>
      <c r="Y1701" s="13"/>
    </row>
    <row r="1702" spans="1:25" ht="12.75" customHeight="1" x14ac:dyDescent="0.2">
      <c r="A1702" s="13" t="s">
        <v>1757</v>
      </c>
      <c r="B1702" s="6" t="s">
        <v>174</v>
      </c>
      <c r="C1702" s="9">
        <v>143449996</v>
      </c>
      <c r="D1702" s="14">
        <v>5540246176295</v>
      </c>
      <c r="E1702" s="12" t="str">
        <f>VLOOKUP(D1702,'Catégorie des articles'!$A$2:$E$163,4,FALSE)</f>
        <v>CREMERIE</v>
      </c>
      <c r="F1702" s="23">
        <v>44890</v>
      </c>
      <c r="G1702" s="10">
        <v>2228</v>
      </c>
      <c r="H1702" s="13"/>
      <c r="I1702" s="13"/>
      <c r="J1702" s="13"/>
      <c r="K1702" s="13"/>
      <c r="L1702" s="13"/>
      <c r="M1702" s="13"/>
      <c r="N1702" s="13"/>
      <c r="O1702" s="13"/>
      <c r="P1702" s="13"/>
      <c r="Q1702" s="13"/>
      <c r="R1702" s="13"/>
      <c r="S1702" s="13"/>
      <c r="T1702" s="13"/>
      <c r="U1702" s="13"/>
      <c r="V1702" s="13"/>
      <c r="W1702" s="13"/>
      <c r="X1702" s="13"/>
      <c r="Y1702" s="13"/>
    </row>
    <row r="1703" spans="1:25" ht="12.75" customHeight="1" x14ac:dyDescent="0.2">
      <c r="A1703" s="13" t="s">
        <v>1758</v>
      </c>
      <c r="B1703" s="6" t="s">
        <v>174</v>
      </c>
      <c r="C1703" s="7">
        <v>143449996</v>
      </c>
      <c r="D1703" s="12">
        <v>5540246187987</v>
      </c>
      <c r="E1703" s="12" t="str">
        <f>VLOOKUP(D1703,'Catégorie des articles'!$A$2:$E$163,4,FALSE)</f>
        <v>CREMERIE</v>
      </c>
      <c r="F1703" s="22">
        <v>44890</v>
      </c>
      <c r="G1703" s="8">
        <v>3341</v>
      </c>
      <c r="H1703" s="13"/>
      <c r="I1703" s="13"/>
      <c r="J1703" s="13"/>
      <c r="K1703" s="13"/>
      <c r="L1703" s="13"/>
      <c r="M1703" s="13"/>
      <c r="N1703" s="13"/>
      <c r="O1703" s="13"/>
      <c r="P1703" s="13"/>
      <c r="Q1703" s="13"/>
      <c r="R1703" s="13"/>
      <c r="S1703" s="13"/>
      <c r="T1703" s="13"/>
      <c r="U1703" s="13"/>
      <c r="V1703" s="13"/>
      <c r="W1703" s="13"/>
      <c r="X1703" s="13"/>
      <c r="Y1703" s="13"/>
    </row>
    <row r="1704" spans="1:25" ht="12.75" customHeight="1" x14ac:dyDescent="0.2">
      <c r="A1704" s="13" t="s">
        <v>2437</v>
      </c>
      <c r="B1704" s="6" t="s">
        <v>175</v>
      </c>
      <c r="C1704" s="9">
        <v>143450004</v>
      </c>
      <c r="D1704" s="14">
        <v>5540246182684</v>
      </c>
      <c r="E1704" s="12" t="str">
        <f>VLOOKUP(D1704,'Catégorie des articles'!$A$2:$E$163,4,FALSE)</f>
        <v>BOULANGERIE</v>
      </c>
      <c r="F1704" s="23">
        <v>44899</v>
      </c>
      <c r="G1704" s="10">
        <v>372</v>
      </c>
      <c r="H1704" s="13"/>
      <c r="I1704" s="13"/>
      <c r="J1704" s="13"/>
      <c r="K1704" s="13"/>
      <c r="L1704" s="13"/>
      <c r="M1704" s="13"/>
      <c r="N1704" s="13"/>
      <c r="O1704" s="13"/>
      <c r="P1704" s="13"/>
      <c r="Q1704" s="13"/>
      <c r="R1704" s="13"/>
      <c r="S1704" s="13"/>
      <c r="T1704" s="13"/>
      <c r="U1704" s="13"/>
      <c r="V1704" s="13"/>
      <c r="W1704" s="13"/>
      <c r="X1704" s="13"/>
      <c r="Y1704" s="13"/>
    </row>
    <row r="1705" spans="1:25" ht="12.75" customHeight="1" x14ac:dyDescent="0.2">
      <c r="A1705" s="13" t="s">
        <v>2438</v>
      </c>
      <c r="B1705" s="6" t="s">
        <v>175</v>
      </c>
      <c r="C1705" s="9">
        <v>143450004</v>
      </c>
      <c r="D1705" s="14">
        <v>5540246194467</v>
      </c>
      <c r="E1705" s="12" t="str">
        <f>VLOOKUP(D1705,'Catégorie des articles'!$A$2:$E$163,4,FALSE)</f>
        <v>BOULANGERIE</v>
      </c>
      <c r="F1705" s="23">
        <v>44899</v>
      </c>
      <c r="G1705" s="10">
        <v>12473</v>
      </c>
      <c r="H1705" s="13"/>
      <c r="I1705" s="13"/>
      <c r="J1705" s="13"/>
      <c r="K1705" s="13"/>
      <c r="L1705" s="13"/>
      <c r="M1705" s="13"/>
      <c r="N1705" s="13"/>
      <c r="O1705" s="13"/>
      <c r="P1705" s="13"/>
      <c r="Q1705" s="13"/>
      <c r="R1705" s="13"/>
      <c r="S1705" s="13"/>
      <c r="T1705" s="13"/>
      <c r="U1705" s="13"/>
      <c r="V1705" s="13"/>
      <c r="W1705" s="13"/>
      <c r="X1705" s="13"/>
      <c r="Y1705" s="13"/>
    </row>
    <row r="1706" spans="1:25" ht="12.75" customHeight="1" x14ac:dyDescent="0.2">
      <c r="A1706" s="13" t="s">
        <v>1759</v>
      </c>
      <c r="B1706" s="6" t="s">
        <v>174</v>
      </c>
      <c r="C1706" s="7">
        <v>143460020</v>
      </c>
      <c r="D1706" s="12">
        <v>5540246193878</v>
      </c>
      <c r="E1706" s="12" t="str">
        <f>VLOOKUP(D1706,'Catégorie des articles'!$A$2:$E$163,4,FALSE)</f>
        <v>VOLAILLE</v>
      </c>
      <c r="F1706" s="22">
        <v>44891</v>
      </c>
      <c r="G1706" s="8">
        <v>22272</v>
      </c>
      <c r="H1706" s="13"/>
      <c r="I1706" s="13"/>
      <c r="J1706" s="13"/>
      <c r="K1706" s="13"/>
      <c r="L1706" s="13"/>
      <c r="M1706" s="13"/>
      <c r="N1706" s="13"/>
      <c r="O1706" s="13"/>
      <c r="P1706" s="13"/>
      <c r="Q1706" s="13"/>
      <c r="R1706" s="13"/>
      <c r="S1706" s="13"/>
      <c r="T1706" s="13"/>
      <c r="U1706" s="13"/>
      <c r="V1706" s="13"/>
      <c r="W1706" s="13"/>
      <c r="X1706" s="13"/>
      <c r="Y1706" s="13"/>
    </row>
    <row r="1707" spans="1:25" ht="12.75" customHeight="1" x14ac:dyDescent="0.2">
      <c r="A1707" s="13" t="s">
        <v>1760</v>
      </c>
      <c r="B1707" s="6" t="s">
        <v>174</v>
      </c>
      <c r="C1707" s="9">
        <v>143460029</v>
      </c>
      <c r="D1707" s="14">
        <v>5540246172539</v>
      </c>
      <c r="E1707" s="12" t="str">
        <f>VLOOKUP(D1707,'Catégorie des articles'!$A$2:$E$163,4,FALSE)</f>
        <v>CREMERIE</v>
      </c>
      <c r="F1707" s="23">
        <v>44891</v>
      </c>
      <c r="G1707" s="10">
        <v>24</v>
      </c>
      <c r="H1707" s="13"/>
      <c r="I1707" s="13"/>
      <c r="J1707" s="13"/>
      <c r="K1707" s="13"/>
      <c r="L1707" s="13"/>
      <c r="M1707" s="13"/>
      <c r="N1707" s="13"/>
      <c r="O1707" s="13"/>
      <c r="P1707" s="13"/>
      <c r="Q1707" s="13"/>
      <c r="R1707" s="13"/>
      <c r="S1707" s="13"/>
      <c r="T1707" s="13"/>
      <c r="U1707" s="13"/>
      <c r="V1707" s="13"/>
      <c r="W1707" s="13"/>
      <c r="X1707" s="13"/>
      <c r="Y1707" s="13"/>
    </row>
    <row r="1708" spans="1:25" ht="12.75" customHeight="1" x14ac:dyDescent="0.2">
      <c r="A1708" s="13" t="s">
        <v>1761</v>
      </c>
      <c r="B1708" s="6" t="s">
        <v>174</v>
      </c>
      <c r="C1708" s="7">
        <v>143460029</v>
      </c>
      <c r="D1708" s="12">
        <v>5540246172669</v>
      </c>
      <c r="E1708" s="12" t="str">
        <f>VLOOKUP(D1708,'Catégorie des articles'!$A$2:$E$163,4,FALSE)</f>
        <v>CREMERIE</v>
      </c>
      <c r="F1708" s="22">
        <v>44891</v>
      </c>
      <c r="G1708" s="8">
        <v>279</v>
      </c>
      <c r="H1708" s="13"/>
      <c r="I1708" s="13"/>
      <c r="J1708" s="13"/>
      <c r="K1708" s="13"/>
      <c r="L1708" s="13"/>
      <c r="M1708" s="13"/>
      <c r="N1708" s="13"/>
      <c r="O1708" s="13"/>
      <c r="P1708" s="13"/>
      <c r="Q1708" s="13"/>
      <c r="R1708" s="13"/>
      <c r="S1708" s="13"/>
      <c r="T1708" s="13"/>
      <c r="U1708" s="13"/>
      <c r="V1708" s="13"/>
      <c r="W1708" s="13"/>
      <c r="X1708" s="13"/>
      <c r="Y1708" s="13"/>
    </row>
    <row r="1709" spans="1:25" ht="12.75" customHeight="1" x14ac:dyDescent="0.2">
      <c r="A1709" s="13" t="s">
        <v>1762</v>
      </c>
      <c r="B1709" s="6" t="s">
        <v>174</v>
      </c>
      <c r="C1709" s="9">
        <v>143460029</v>
      </c>
      <c r="D1709" s="14">
        <v>5540246172978</v>
      </c>
      <c r="E1709" s="12" t="str">
        <f>VLOOKUP(D1709,'Catégorie des articles'!$A$2:$E$163,4,FALSE)</f>
        <v>CREMERIE</v>
      </c>
      <c r="F1709" s="23">
        <v>44891</v>
      </c>
      <c r="G1709" s="10">
        <v>1671</v>
      </c>
      <c r="H1709" s="13"/>
      <c r="I1709" s="13"/>
      <c r="J1709" s="13"/>
      <c r="K1709" s="13"/>
      <c r="L1709" s="13"/>
      <c r="M1709" s="13"/>
      <c r="N1709" s="13"/>
      <c r="O1709" s="13"/>
      <c r="P1709" s="13"/>
      <c r="Q1709" s="13"/>
      <c r="R1709" s="13"/>
      <c r="S1709" s="13"/>
      <c r="T1709" s="13"/>
      <c r="U1709" s="13"/>
      <c r="V1709" s="13"/>
      <c r="W1709" s="13"/>
      <c r="X1709" s="13"/>
      <c r="Y1709" s="13"/>
    </row>
    <row r="1710" spans="1:25" ht="12.75" customHeight="1" x14ac:dyDescent="0.2">
      <c r="A1710" s="13" t="s">
        <v>1763</v>
      </c>
      <c r="B1710" s="6" t="s">
        <v>174</v>
      </c>
      <c r="C1710" s="7">
        <v>143460029</v>
      </c>
      <c r="D1710" s="12">
        <v>5540246174174</v>
      </c>
      <c r="E1710" s="12" t="str">
        <f>VLOOKUP(D1710,'Catégorie des articles'!$A$2:$E$163,4,FALSE)</f>
        <v>CREMERIE</v>
      </c>
      <c r="F1710" s="22">
        <v>44891</v>
      </c>
      <c r="G1710" s="8">
        <v>232</v>
      </c>
      <c r="H1710" s="13"/>
      <c r="I1710" s="13"/>
      <c r="J1710" s="13"/>
      <c r="K1710" s="13"/>
      <c r="L1710" s="13"/>
      <c r="M1710" s="13"/>
      <c r="N1710" s="13"/>
      <c r="O1710" s="13"/>
      <c r="P1710" s="13"/>
      <c r="Q1710" s="13"/>
      <c r="R1710" s="13"/>
      <c r="S1710" s="13"/>
      <c r="T1710" s="13"/>
      <c r="U1710" s="13"/>
      <c r="V1710" s="13"/>
      <c r="W1710" s="13"/>
      <c r="X1710" s="13"/>
      <c r="Y1710" s="13"/>
    </row>
    <row r="1711" spans="1:25" ht="12.75" customHeight="1" x14ac:dyDescent="0.2">
      <c r="A1711" s="13" t="s">
        <v>1764</v>
      </c>
      <c r="B1711" s="6" t="s">
        <v>174</v>
      </c>
      <c r="C1711" s="7">
        <v>143460029</v>
      </c>
      <c r="D1711" s="12">
        <v>5540246176699</v>
      </c>
      <c r="E1711" s="12" t="str">
        <f>VLOOKUP(D1711,'Catégorie des articles'!$A$2:$E$163,4,FALSE)</f>
        <v>CREMERIE</v>
      </c>
      <c r="F1711" s="22">
        <v>44891</v>
      </c>
      <c r="G1711" s="8">
        <v>4176</v>
      </c>
      <c r="H1711" s="13"/>
      <c r="I1711" s="13"/>
      <c r="J1711" s="13"/>
      <c r="K1711" s="13"/>
      <c r="L1711" s="13"/>
      <c r="M1711" s="13"/>
      <c r="N1711" s="13"/>
      <c r="O1711" s="13"/>
      <c r="P1711" s="13"/>
      <c r="Q1711" s="13"/>
      <c r="R1711" s="13"/>
      <c r="S1711" s="13"/>
      <c r="T1711" s="13"/>
      <c r="U1711" s="13"/>
      <c r="V1711" s="13"/>
      <c r="W1711" s="13"/>
      <c r="X1711" s="13"/>
      <c r="Y1711" s="13"/>
    </row>
    <row r="1712" spans="1:25" ht="12.75" customHeight="1" x14ac:dyDescent="0.2">
      <c r="A1712" s="13" t="s">
        <v>1765</v>
      </c>
      <c r="B1712" s="6" t="s">
        <v>174</v>
      </c>
      <c r="C1712" s="9">
        <v>143460030</v>
      </c>
      <c r="D1712" s="14">
        <v>5540246171933</v>
      </c>
      <c r="E1712" s="12" t="str">
        <f>VLOOKUP(D1712,'Catégorie des articles'!$A$2:$E$163,4,FALSE)</f>
        <v>CREMERIE</v>
      </c>
      <c r="F1712" s="23">
        <v>44891</v>
      </c>
      <c r="G1712" s="10">
        <v>557</v>
      </c>
      <c r="H1712" s="13"/>
      <c r="I1712" s="13"/>
      <c r="J1712" s="13"/>
      <c r="K1712" s="13"/>
      <c r="L1712" s="13"/>
      <c r="M1712" s="13"/>
      <c r="N1712" s="13"/>
      <c r="O1712" s="13"/>
      <c r="P1712" s="13"/>
      <c r="Q1712" s="13"/>
      <c r="R1712" s="13"/>
      <c r="S1712" s="13"/>
      <c r="T1712" s="13"/>
      <c r="U1712" s="13"/>
      <c r="V1712" s="13"/>
      <c r="W1712" s="13"/>
      <c r="X1712" s="13"/>
      <c r="Y1712" s="13"/>
    </row>
    <row r="1713" spans="1:25" ht="12.75" customHeight="1" x14ac:dyDescent="0.2">
      <c r="A1713" s="13" t="s">
        <v>1766</v>
      </c>
      <c r="B1713" s="6" t="s">
        <v>174</v>
      </c>
      <c r="C1713" s="7">
        <v>143460030</v>
      </c>
      <c r="D1713" s="12">
        <v>5540246176295</v>
      </c>
      <c r="E1713" s="12" t="str">
        <f>VLOOKUP(D1713,'Catégorie des articles'!$A$2:$E$163,4,FALSE)</f>
        <v>CREMERIE</v>
      </c>
      <c r="F1713" s="22">
        <v>44891</v>
      </c>
      <c r="G1713" s="8">
        <v>8909</v>
      </c>
      <c r="H1713" s="13"/>
      <c r="I1713" s="13"/>
      <c r="J1713" s="13"/>
      <c r="K1713" s="13"/>
      <c r="L1713" s="13"/>
      <c r="M1713" s="13"/>
      <c r="N1713" s="13"/>
      <c r="O1713" s="13"/>
      <c r="P1713" s="13"/>
      <c r="Q1713" s="13"/>
      <c r="R1713" s="13"/>
      <c r="S1713" s="13"/>
      <c r="T1713" s="13"/>
      <c r="U1713" s="13"/>
      <c r="V1713" s="13"/>
      <c r="W1713" s="13"/>
      <c r="X1713" s="13"/>
      <c r="Y1713" s="13"/>
    </row>
    <row r="1714" spans="1:25" ht="12.75" customHeight="1" x14ac:dyDescent="0.2">
      <c r="A1714" s="13" t="s">
        <v>1767</v>
      </c>
      <c r="B1714" s="6" t="s">
        <v>174</v>
      </c>
      <c r="C1714" s="9">
        <v>143460030</v>
      </c>
      <c r="D1714" s="14">
        <v>5540246187987</v>
      </c>
      <c r="E1714" s="12" t="str">
        <f>VLOOKUP(D1714,'Catégorie des articles'!$A$2:$E$163,4,FALSE)</f>
        <v>CREMERIE</v>
      </c>
      <c r="F1714" s="23">
        <v>44891</v>
      </c>
      <c r="G1714" s="10">
        <v>1671</v>
      </c>
      <c r="H1714" s="13"/>
      <c r="I1714" s="13"/>
      <c r="J1714" s="13"/>
      <c r="K1714" s="13"/>
      <c r="L1714" s="13"/>
      <c r="M1714" s="13"/>
      <c r="N1714" s="13"/>
      <c r="O1714" s="13"/>
      <c r="P1714" s="13"/>
      <c r="Q1714" s="13"/>
      <c r="R1714" s="13"/>
      <c r="S1714" s="13"/>
      <c r="T1714" s="13"/>
      <c r="U1714" s="13"/>
      <c r="V1714" s="13"/>
      <c r="W1714" s="13"/>
      <c r="X1714" s="13"/>
      <c r="Y1714" s="13"/>
    </row>
    <row r="1715" spans="1:25" ht="12.75" customHeight="1" x14ac:dyDescent="0.2">
      <c r="A1715" s="13" t="s">
        <v>2439</v>
      </c>
      <c r="B1715" s="6" t="s">
        <v>175</v>
      </c>
      <c r="C1715" s="7">
        <v>143460035</v>
      </c>
      <c r="D1715" s="12">
        <v>5540246181061</v>
      </c>
      <c r="E1715" s="12" t="str">
        <f>VLOOKUP(D1715,'Catégorie des articles'!$A$2:$E$163,4,FALSE)</f>
        <v>VOLAILLE</v>
      </c>
      <c r="F1715" s="22">
        <v>44905</v>
      </c>
      <c r="G1715" s="8">
        <v>1964</v>
      </c>
      <c r="H1715" s="13"/>
      <c r="I1715" s="13"/>
      <c r="J1715" s="13"/>
      <c r="K1715" s="13"/>
      <c r="L1715" s="13"/>
      <c r="M1715" s="13"/>
      <c r="N1715" s="13"/>
      <c r="O1715" s="13"/>
      <c r="P1715" s="13"/>
      <c r="Q1715" s="13"/>
      <c r="R1715" s="13"/>
      <c r="S1715" s="13"/>
      <c r="T1715" s="13"/>
      <c r="U1715" s="13"/>
      <c r="V1715" s="13"/>
      <c r="W1715" s="13"/>
      <c r="X1715" s="13"/>
      <c r="Y1715" s="13"/>
    </row>
    <row r="1716" spans="1:25" ht="12.75" customHeight="1" x14ac:dyDescent="0.2">
      <c r="A1716" s="13" t="s">
        <v>2440</v>
      </c>
      <c r="B1716" s="6" t="s">
        <v>175</v>
      </c>
      <c r="C1716" s="9">
        <v>143460035</v>
      </c>
      <c r="D1716" s="14">
        <v>5540246185278</v>
      </c>
      <c r="E1716" s="12" t="str">
        <f>VLOOKUP(D1716,'Catégorie des articles'!$A$2:$E$163,4,FALSE)</f>
        <v>VOLAILLE</v>
      </c>
      <c r="F1716" s="23">
        <v>44905</v>
      </c>
      <c r="G1716" s="10">
        <v>2239</v>
      </c>
      <c r="H1716" s="13"/>
      <c r="I1716" s="13"/>
      <c r="J1716" s="13"/>
      <c r="K1716" s="13"/>
      <c r="L1716" s="13"/>
      <c r="M1716" s="13"/>
      <c r="N1716" s="13"/>
      <c r="O1716" s="13"/>
      <c r="P1716" s="13"/>
      <c r="Q1716" s="13"/>
      <c r="R1716" s="13"/>
      <c r="S1716" s="13"/>
      <c r="T1716" s="13"/>
      <c r="U1716" s="13"/>
      <c r="V1716" s="13"/>
      <c r="W1716" s="13"/>
      <c r="X1716" s="13"/>
      <c r="Y1716" s="13"/>
    </row>
    <row r="1717" spans="1:25" ht="12.75" customHeight="1" x14ac:dyDescent="0.2">
      <c r="A1717" s="13" t="s">
        <v>2441</v>
      </c>
      <c r="B1717" s="6" t="s">
        <v>175</v>
      </c>
      <c r="C1717" s="9">
        <v>143460037</v>
      </c>
      <c r="D1717" s="14">
        <v>5540246183130</v>
      </c>
      <c r="E1717" s="12" t="str">
        <f>VLOOKUP(D1717,'Catégorie des articles'!$A$2:$E$163,4,FALSE)</f>
        <v>MIX LEGUMES</v>
      </c>
      <c r="F1717" s="23">
        <v>44906</v>
      </c>
      <c r="G1717" s="10">
        <v>2256</v>
      </c>
      <c r="H1717" s="13"/>
      <c r="I1717" s="13"/>
      <c r="J1717" s="13"/>
      <c r="K1717" s="13"/>
      <c r="L1717" s="13"/>
      <c r="M1717" s="13"/>
      <c r="N1717" s="13"/>
      <c r="O1717" s="13"/>
      <c r="P1717" s="13"/>
      <c r="Q1717" s="13"/>
      <c r="R1717" s="13"/>
      <c r="S1717" s="13"/>
      <c r="T1717" s="13"/>
      <c r="U1717" s="13"/>
      <c r="V1717" s="13"/>
      <c r="W1717" s="13"/>
      <c r="X1717" s="13"/>
      <c r="Y1717" s="13"/>
    </row>
    <row r="1718" spans="1:25" ht="12.75" customHeight="1" x14ac:dyDescent="0.2">
      <c r="A1718" s="13" t="s">
        <v>2442</v>
      </c>
      <c r="B1718" s="6" t="s">
        <v>175</v>
      </c>
      <c r="C1718" s="7">
        <v>143460037</v>
      </c>
      <c r="D1718" s="12">
        <v>5540246183538</v>
      </c>
      <c r="E1718" s="12" t="str">
        <f>VLOOKUP(D1718,'Catégorie des articles'!$A$2:$E$163,4,FALSE)</f>
        <v>MIX LEGUMES</v>
      </c>
      <c r="F1718" s="22">
        <v>44906</v>
      </c>
      <c r="G1718" s="8">
        <v>919</v>
      </c>
      <c r="H1718" s="13"/>
      <c r="I1718" s="13"/>
      <c r="J1718" s="13"/>
      <c r="K1718" s="13"/>
      <c r="L1718" s="13"/>
      <c r="M1718" s="13"/>
      <c r="N1718" s="13"/>
      <c r="O1718" s="13"/>
      <c r="P1718" s="13"/>
      <c r="Q1718" s="13"/>
      <c r="R1718" s="13"/>
      <c r="S1718" s="13"/>
      <c r="T1718" s="13"/>
      <c r="U1718" s="13"/>
      <c r="V1718" s="13"/>
      <c r="W1718" s="13"/>
      <c r="X1718" s="13"/>
      <c r="Y1718" s="13"/>
    </row>
    <row r="1719" spans="1:25" ht="12.75" customHeight="1" x14ac:dyDescent="0.2">
      <c r="A1719" s="13" t="s">
        <v>2443</v>
      </c>
      <c r="B1719" s="6" t="s">
        <v>175</v>
      </c>
      <c r="C1719" s="9">
        <v>143460044</v>
      </c>
      <c r="D1719" s="14">
        <v>5540246174095</v>
      </c>
      <c r="E1719" s="12" t="str">
        <f>VLOOKUP(D1719,'Catégorie des articles'!$A$2:$E$163,4,FALSE)</f>
        <v>CREMERIE</v>
      </c>
      <c r="F1719" s="23">
        <v>44898</v>
      </c>
      <c r="G1719" s="10">
        <v>140</v>
      </c>
      <c r="H1719" s="13"/>
      <c r="I1719" s="13"/>
      <c r="J1719" s="13"/>
      <c r="K1719" s="13"/>
      <c r="L1719" s="13"/>
      <c r="M1719" s="13"/>
      <c r="N1719" s="13"/>
      <c r="O1719" s="13"/>
      <c r="P1719" s="13"/>
      <c r="Q1719" s="13"/>
      <c r="R1719" s="13"/>
      <c r="S1719" s="13"/>
      <c r="T1719" s="13"/>
      <c r="U1719" s="13"/>
      <c r="V1719" s="13"/>
      <c r="W1719" s="13"/>
      <c r="X1719" s="13"/>
      <c r="Y1719" s="13"/>
    </row>
    <row r="1720" spans="1:25" ht="12.75" customHeight="1" x14ac:dyDescent="0.2">
      <c r="A1720" s="13" t="s">
        <v>2444</v>
      </c>
      <c r="B1720" s="6" t="s">
        <v>175</v>
      </c>
      <c r="C1720" s="7">
        <v>143460044</v>
      </c>
      <c r="D1720" s="12">
        <v>5540246175047</v>
      </c>
      <c r="E1720" s="12" t="str">
        <f>VLOOKUP(D1720,'Catégorie des articles'!$A$2:$E$163,4,FALSE)</f>
        <v>CREMERIE</v>
      </c>
      <c r="F1720" s="22">
        <v>44898</v>
      </c>
      <c r="G1720" s="8">
        <v>279</v>
      </c>
      <c r="H1720" s="13"/>
      <c r="I1720" s="13"/>
      <c r="J1720" s="13"/>
      <c r="K1720" s="13"/>
      <c r="L1720" s="13"/>
      <c r="M1720" s="13"/>
      <c r="N1720" s="13"/>
      <c r="O1720" s="13"/>
      <c r="P1720" s="13"/>
      <c r="Q1720" s="13"/>
      <c r="R1720" s="13"/>
      <c r="S1720" s="13"/>
      <c r="T1720" s="13"/>
      <c r="U1720" s="13"/>
      <c r="V1720" s="13"/>
      <c r="W1720" s="13"/>
      <c r="X1720" s="13"/>
      <c r="Y1720" s="13"/>
    </row>
    <row r="1721" spans="1:25" ht="12.75" customHeight="1" x14ac:dyDescent="0.2">
      <c r="A1721" s="13" t="s">
        <v>2445</v>
      </c>
      <c r="B1721" s="6" t="s">
        <v>175</v>
      </c>
      <c r="C1721" s="9">
        <v>143460044</v>
      </c>
      <c r="D1721" s="14">
        <v>5540246175049</v>
      </c>
      <c r="E1721" s="12" t="str">
        <f>VLOOKUP(D1721,'Catégorie des articles'!$A$2:$E$163,4,FALSE)</f>
        <v>CREMERIE</v>
      </c>
      <c r="F1721" s="23">
        <v>44898</v>
      </c>
      <c r="G1721" s="10">
        <v>557</v>
      </c>
      <c r="H1721" s="13"/>
      <c r="I1721" s="13"/>
      <c r="J1721" s="13"/>
      <c r="K1721" s="13"/>
      <c r="L1721" s="13"/>
      <c r="M1721" s="13"/>
      <c r="N1721" s="13"/>
      <c r="O1721" s="13"/>
      <c r="P1721" s="13"/>
      <c r="Q1721" s="13"/>
      <c r="R1721" s="13"/>
      <c r="S1721" s="13"/>
      <c r="T1721" s="13"/>
      <c r="U1721" s="13"/>
      <c r="V1721" s="13"/>
      <c r="W1721" s="13"/>
      <c r="X1721" s="13"/>
      <c r="Y1721" s="13"/>
    </row>
    <row r="1722" spans="1:25" ht="12.75" customHeight="1" x14ac:dyDescent="0.2">
      <c r="A1722" s="13" t="s">
        <v>2446</v>
      </c>
      <c r="B1722" s="6" t="s">
        <v>175</v>
      </c>
      <c r="C1722" s="7">
        <v>143460044</v>
      </c>
      <c r="D1722" s="12">
        <v>5540246190743</v>
      </c>
      <c r="E1722" s="12" t="str">
        <f>VLOOKUP(D1722,'Catégorie des articles'!$A$2:$E$163,4,FALSE)</f>
        <v>CREMERIE</v>
      </c>
      <c r="F1722" s="22">
        <v>44898</v>
      </c>
      <c r="G1722" s="8">
        <v>279</v>
      </c>
      <c r="H1722" s="13"/>
      <c r="I1722" s="13"/>
      <c r="J1722" s="13"/>
      <c r="K1722" s="13"/>
      <c r="L1722" s="13"/>
      <c r="M1722" s="13"/>
      <c r="N1722" s="13"/>
      <c r="O1722" s="13"/>
      <c r="P1722" s="13"/>
      <c r="Q1722" s="13"/>
      <c r="R1722" s="13"/>
      <c r="S1722" s="13"/>
      <c r="T1722" s="13"/>
      <c r="U1722" s="13"/>
      <c r="V1722" s="13"/>
      <c r="W1722" s="13"/>
      <c r="X1722" s="13"/>
      <c r="Y1722" s="13"/>
    </row>
    <row r="1723" spans="1:25" ht="12.75" customHeight="1" x14ac:dyDescent="0.2">
      <c r="A1723" s="13" t="s">
        <v>2447</v>
      </c>
      <c r="B1723" s="6" t="s">
        <v>175</v>
      </c>
      <c r="C1723" s="7">
        <v>143460045</v>
      </c>
      <c r="D1723" s="12">
        <v>5540246183587</v>
      </c>
      <c r="E1723" s="12" t="str">
        <f>VLOOKUP(D1723,'Catégorie des articles'!$A$2:$E$163,4,FALSE)</f>
        <v>MIX LEGUMES</v>
      </c>
      <c r="F1723" s="22">
        <v>44899</v>
      </c>
      <c r="G1723" s="8">
        <v>502</v>
      </c>
      <c r="H1723" s="13"/>
      <c r="I1723" s="13"/>
      <c r="J1723" s="13"/>
      <c r="K1723" s="13"/>
      <c r="L1723" s="13"/>
      <c r="M1723" s="13"/>
      <c r="N1723" s="13"/>
      <c r="O1723" s="13"/>
      <c r="P1723" s="13"/>
      <c r="Q1723" s="13"/>
      <c r="R1723" s="13"/>
      <c r="S1723" s="13"/>
      <c r="T1723" s="13"/>
      <c r="U1723" s="13"/>
      <c r="V1723" s="13"/>
      <c r="W1723" s="13"/>
      <c r="X1723" s="13"/>
      <c r="Y1723" s="13"/>
    </row>
    <row r="1724" spans="1:25" ht="12.75" customHeight="1" x14ac:dyDescent="0.2">
      <c r="A1724" s="13" t="s">
        <v>2448</v>
      </c>
      <c r="B1724" s="6" t="s">
        <v>175</v>
      </c>
      <c r="C1724" s="9">
        <v>143460045</v>
      </c>
      <c r="D1724" s="14">
        <v>5540246183589</v>
      </c>
      <c r="E1724" s="12" t="str">
        <f>VLOOKUP(D1724,'Catégorie des articles'!$A$2:$E$163,4,FALSE)</f>
        <v>MIX LEGUMES</v>
      </c>
      <c r="F1724" s="23">
        <v>44899</v>
      </c>
      <c r="G1724" s="10">
        <v>650</v>
      </c>
      <c r="H1724" s="13"/>
      <c r="I1724" s="13"/>
      <c r="J1724" s="13"/>
      <c r="K1724" s="13"/>
      <c r="L1724" s="13"/>
      <c r="M1724" s="13"/>
      <c r="N1724" s="13"/>
      <c r="O1724" s="13"/>
      <c r="P1724" s="13"/>
      <c r="Q1724" s="13"/>
      <c r="R1724" s="13"/>
      <c r="S1724" s="13"/>
      <c r="T1724" s="13"/>
      <c r="U1724" s="13"/>
      <c r="V1724" s="13"/>
      <c r="W1724" s="13"/>
      <c r="X1724" s="13"/>
      <c r="Y1724" s="13"/>
    </row>
    <row r="1725" spans="1:25" ht="12.75" customHeight="1" x14ac:dyDescent="0.2">
      <c r="A1725" s="13" t="s">
        <v>2449</v>
      </c>
      <c r="B1725" s="6" t="s">
        <v>175</v>
      </c>
      <c r="C1725" s="7">
        <v>143460045</v>
      </c>
      <c r="D1725" s="12">
        <v>5540246186352</v>
      </c>
      <c r="E1725" s="12" t="str">
        <f>VLOOKUP(D1725,'Catégorie des articles'!$A$2:$E$163,4,FALSE)</f>
        <v>MIX LEGUMES</v>
      </c>
      <c r="F1725" s="22">
        <v>44899</v>
      </c>
      <c r="G1725" s="8">
        <v>1880</v>
      </c>
      <c r="H1725" s="13"/>
      <c r="I1725" s="13"/>
      <c r="J1725" s="13"/>
      <c r="K1725" s="13"/>
      <c r="L1725" s="13"/>
      <c r="M1725" s="13"/>
      <c r="N1725" s="13"/>
      <c r="O1725" s="13"/>
      <c r="P1725" s="13"/>
      <c r="Q1725" s="13"/>
      <c r="R1725" s="13"/>
      <c r="S1725" s="13"/>
      <c r="T1725" s="13"/>
      <c r="U1725" s="13"/>
      <c r="V1725" s="13"/>
      <c r="W1725" s="13"/>
      <c r="X1725" s="13"/>
      <c r="Y1725" s="13"/>
    </row>
    <row r="1726" spans="1:25" ht="12.75" customHeight="1" x14ac:dyDescent="0.2">
      <c r="A1726" s="13" t="s">
        <v>2450</v>
      </c>
      <c r="B1726" s="6" t="s">
        <v>175</v>
      </c>
      <c r="C1726" s="7">
        <v>143460047</v>
      </c>
      <c r="D1726" s="12">
        <v>5540246183558</v>
      </c>
      <c r="E1726" s="12" t="str">
        <f>VLOOKUP(D1726,'Catégorie des articles'!$A$2:$E$163,4,FALSE)</f>
        <v>MIX LEGUMES</v>
      </c>
      <c r="F1726" s="22">
        <v>44904</v>
      </c>
      <c r="G1726" s="8">
        <v>2784</v>
      </c>
      <c r="H1726" s="13"/>
      <c r="I1726" s="13"/>
      <c r="J1726" s="13"/>
      <c r="K1726" s="13"/>
      <c r="L1726" s="13"/>
      <c r="M1726" s="13"/>
      <c r="N1726" s="13"/>
      <c r="O1726" s="13"/>
      <c r="P1726" s="13"/>
      <c r="Q1726" s="13"/>
      <c r="R1726" s="13"/>
      <c r="S1726" s="13"/>
      <c r="T1726" s="13"/>
      <c r="U1726" s="13"/>
      <c r="V1726" s="13"/>
      <c r="W1726" s="13"/>
      <c r="X1726" s="13"/>
      <c r="Y1726" s="13"/>
    </row>
    <row r="1727" spans="1:25" ht="12.75" customHeight="1" x14ac:dyDescent="0.2">
      <c r="A1727" s="13" t="s">
        <v>2451</v>
      </c>
      <c r="B1727" s="6" t="s">
        <v>175</v>
      </c>
      <c r="C1727" s="9">
        <v>143460047</v>
      </c>
      <c r="D1727" s="14">
        <v>5540246192209</v>
      </c>
      <c r="E1727" s="12" t="str">
        <f>VLOOKUP(D1727,'Catégorie des articles'!$A$2:$E$163,4,FALSE)</f>
        <v>MIX LEGUMES</v>
      </c>
      <c r="F1727" s="23">
        <v>44904</v>
      </c>
      <c r="G1727" s="10">
        <v>2228</v>
      </c>
      <c r="H1727" s="13"/>
      <c r="I1727" s="13"/>
      <c r="J1727" s="13"/>
      <c r="K1727" s="13"/>
      <c r="L1727" s="13"/>
      <c r="M1727" s="13"/>
      <c r="N1727" s="13"/>
      <c r="O1727" s="13"/>
      <c r="P1727" s="13"/>
      <c r="Q1727" s="13"/>
      <c r="R1727" s="13"/>
      <c r="S1727" s="13"/>
      <c r="T1727" s="13"/>
      <c r="U1727" s="13"/>
      <c r="V1727" s="13"/>
      <c r="W1727" s="13"/>
      <c r="X1727" s="13"/>
      <c r="Y1727" s="13"/>
    </row>
    <row r="1728" spans="1:25" ht="12.75" customHeight="1" x14ac:dyDescent="0.2">
      <c r="A1728" s="13" t="s">
        <v>2452</v>
      </c>
      <c r="B1728" s="6" t="s">
        <v>175</v>
      </c>
      <c r="C1728" s="7">
        <v>143460047</v>
      </c>
      <c r="D1728" s="12">
        <v>5540246192462</v>
      </c>
      <c r="E1728" s="12" t="str">
        <f>VLOOKUP(D1728,'Catégorie des articles'!$A$2:$E$163,4,FALSE)</f>
        <v>MIX LEGUMES</v>
      </c>
      <c r="F1728" s="22">
        <v>44904</v>
      </c>
      <c r="G1728" s="8">
        <v>1114</v>
      </c>
      <c r="H1728" s="13"/>
      <c r="I1728" s="13"/>
      <c r="J1728" s="13"/>
      <c r="K1728" s="13"/>
      <c r="L1728" s="13"/>
      <c r="M1728" s="13"/>
      <c r="N1728" s="13"/>
      <c r="O1728" s="13"/>
      <c r="P1728" s="13"/>
      <c r="Q1728" s="13"/>
      <c r="R1728" s="13"/>
      <c r="S1728" s="13"/>
      <c r="T1728" s="13"/>
      <c r="U1728" s="13"/>
      <c r="V1728" s="13"/>
      <c r="W1728" s="13"/>
      <c r="X1728" s="13"/>
      <c r="Y1728" s="13"/>
    </row>
    <row r="1729" spans="1:25" ht="12.75" customHeight="1" x14ac:dyDescent="0.2">
      <c r="A1729" s="13" t="s">
        <v>2453</v>
      </c>
      <c r="B1729" s="6" t="s">
        <v>175</v>
      </c>
      <c r="C1729" s="9">
        <v>143460047</v>
      </c>
      <c r="D1729" s="14">
        <v>5540246192594</v>
      </c>
      <c r="E1729" s="12" t="str">
        <f>VLOOKUP(D1729,'Catégorie des articles'!$A$2:$E$163,4,FALSE)</f>
        <v>MIX LEGUMES</v>
      </c>
      <c r="F1729" s="23">
        <v>44904</v>
      </c>
      <c r="G1729" s="10">
        <v>743</v>
      </c>
      <c r="H1729" s="13"/>
      <c r="I1729" s="13"/>
      <c r="J1729" s="13"/>
      <c r="K1729" s="13"/>
      <c r="L1729" s="13"/>
      <c r="M1729" s="13"/>
      <c r="N1729" s="13"/>
      <c r="O1729" s="13"/>
      <c r="P1729" s="13"/>
      <c r="Q1729" s="13"/>
      <c r="R1729" s="13"/>
      <c r="S1729" s="13"/>
      <c r="T1729" s="13"/>
      <c r="U1729" s="13"/>
      <c r="V1729" s="13"/>
      <c r="W1729" s="13"/>
      <c r="X1729" s="13"/>
      <c r="Y1729" s="13"/>
    </row>
    <row r="1730" spans="1:25" ht="12.75" customHeight="1" x14ac:dyDescent="0.2">
      <c r="A1730" s="13" t="s">
        <v>2454</v>
      </c>
      <c r="B1730" s="6" t="s">
        <v>175</v>
      </c>
      <c r="C1730" s="7">
        <v>143460047</v>
      </c>
      <c r="D1730" s="12">
        <v>5540246192831</v>
      </c>
      <c r="E1730" s="12" t="str">
        <f>VLOOKUP(D1730,'Catégorie des articles'!$A$2:$E$163,4,FALSE)</f>
        <v>MIX LEGUMES</v>
      </c>
      <c r="F1730" s="22">
        <v>44904</v>
      </c>
      <c r="G1730" s="8">
        <v>1300</v>
      </c>
      <c r="H1730" s="13"/>
      <c r="I1730" s="13"/>
      <c r="J1730" s="13"/>
      <c r="K1730" s="13"/>
      <c r="L1730" s="13"/>
      <c r="M1730" s="13"/>
      <c r="N1730" s="13"/>
      <c r="O1730" s="13"/>
      <c r="P1730" s="13"/>
      <c r="Q1730" s="13"/>
      <c r="R1730" s="13"/>
      <c r="S1730" s="13"/>
      <c r="T1730" s="13"/>
      <c r="U1730" s="13"/>
      <c r="V1730" s="13"/>
      <c r="W1730" s="13"/>
      <c r="X1730" s="13"/>
      <c r="Y1730" s="13"/>
    </row>
    <row r="1731" spans="1:25" ht="12.75" customHeight="1" x14ac:dyDescent="0.2">
      <c r="A1731" s="13" t="s">
        <v>2455</v>
      </c>
      <c r="B1731" s="6" t="s">
        <v>175</v>
      </c>
      <c r="C1731" s="7">
        <v>143460048</v>
      </c>
      <c r="D1731" s="12">
        <v>5540246187995</v>
      </c>
      <c r="E1731" s="12" t="str">
        <f>VLOOKUP(D1731,'Catégorie des articles'!$A$2:$E$163,4,FALSE)</f>
        <v>EMBALLAGES</v>
      </c>
      <c r="F1731" s="22">
        <v>44900</v>
      </c>
      <c r="G1731" s="8">
        <v>1318</v>
      </c>
      <c r="H1731" s="13"/>
      <c r="I1731" s="13"/>
      <c r="J1731" s="13"/>
      <c r="K1731" s="13"/>
      <c r="L1731" s="13"/>
      <c r="M1731" s="13"/>
      <c r="N1731" s="13"/>
      <c r="O1731" s="13"/>
      <c r="P1731" s="13"/>
      <c r="Q1731" s="13"/>
      <c r="R1731" s="13"/>
      <c r="S1731" s="13"/>
      <c r="T1731" s="13"/>
      <c r="U1731" s="13"/>
      <c r="V1731" s="13"/>
      <c r="W1731" s="13"/>
      <c r="X1731" s="13"/>
      <c r="Y1731" s="13"/>
    </row>
    <row r="1732" spans="1:25" ht="12.75" customHeight="1" x14ac:dyDescent="0.2">
      <c r="A1732" s="13" t="s">
        <v>2456</v>
      </c>
      <c r="B1732" s="6" t="s">
        <v>175</v>
      </c>
      <c r="C1732" s="9">
        <v>143460051</v>
      </c>
      <c r="D1732" s="14">
        <v>5540246177133</v>
      </c>
      <c r="E1732" s="12" t="str">
        <f>VLOOKUP(D1732,'Catégorie des articles'!$A$2:$E$163,4,FALSE)</f>
        <v>MIX LEGUMES</v>
      </c>
      <c r="F1732" s="23">
        <v>44906</v>
      </c>
      <c r="G1732" s="10">
        <v>18375</v>
      </c>
      <c r="H1732" s="13"/>
      <c r="I1732" s="13"/>
      <c r="J1732" s="13"/>
      <c r="K1732" s="13"/>
      <c r="L1732" s="13"/>
      <c r="M1732" s="13"/>
      <c r="N1732" s="13"/>
      <c r="O1732" s="13"/>
      <c r="P1732" s="13"/>
      <c r="Q1732" s="13"/>
      <c r="R1732" s="13"/>
      <c r="S1732" s="13"/>
      <c r="T1732" s="13"/>
      <c r="U1732" s="13"/>
      <c r="V1732" s="13"/>
      <c r="W1732" s="13"/>
      <c r="X1732" s="13"/>
      <c r="Y1732" s="13"/>
    </row>
    <row r="1733" spans="1:25" ht="12.75" customHeight="1" x14ac:dyDescent="0.2">
      <c r="A1733" s="13" t="s">
        <v>2457</v>
      </c>
      <c r="B1733" s="6" t="s">
        <v>175</v>
      </c>
      <c r="C1733" s="7">
        <v>143460052</v>
      </c>
      <c r="D1733" s="12">
        <v>5540246192148</v>
      </c>
      <c r="E1733" s="12" t="str">
        <f>VLOOKUP(D1733,'Catégorie des articles'!$A$2:$E$163,4,FALSE)</f>
        <v>MIX LEGUMES</v>
      </c>
      <c r="F1733" s="22">
        <v>44906</v>
      </c>
      <c r="G1733" s="8">
        <v>45936</v>
      </c>
      <c r="H1733" s="13"/>
      <c r="I1733" s="13"/>
      <c r="J1733" s="13"/>
      <c r="K1733" s="13"/>
      <c r="L1733" s="13"/>
      <c r="M1733" s="13"/>
      <c r="N1733" s="13"/>
      <c r="O1733" s="13"/>
      <c r="P1733" s="13"/>
      <c r="Q1733" s="13"/>
      <c r="R1733" s="13"/>
      <c r="S1733" s="13"/>
      <c r="T1733" s="13"/>
      <c r="U1733" s="13"/>
      <c r="V1733" s="13"/>
      <c r="W1733" s="13"/>
      <c r="X1733" s="13"/>
      <c r="Y1733" s="13"/>
    </row>
    <row r="1734" spans="1:25" ht="12.75" customHeight="1" x14ac:dyDescent="0.2">
      <c r="A1734" s="13" t="s">
        <v>2458</v>
      </c>
      <c r="B1734" s="6" t="s">
        <v>175</v>
      </c>
      <c r="C1734" s="7">
        <v>143460054</v>
      </c>
      <c r="D1734" s="12">
        <v>5540246194632</v>
      </c>
      <c r="E1734" s="12" t="str">
        <f>VLOOKUP(D1734,'Catégorie des articles'!$A$2:$E$163,4,FALSE)</f>
        <v>BOULANGERIE</v>
      </c>
      <c r="F1734" s="22">
        <v>44919</v>
      </c>
      <c r="G1734" s="8">
        <v>1056</v>
      </c>
      <c r="H1734" s="13"/>
      <c r="I1734" s="13"/>
      <c r="J1734" s="13"/>
      <c r="K1734" s="13"/>
      <c r="L1734" s="13"/>
      <c r="M1734" s="13"/>
      <c r="N1734" s="13"/>
      <c r="O1734" s="13"/>
      <c r="P1734" s="13"/>
      <c r="Q1734" s="13"/>
      <c r="R1734" s="13"/>
      <c r="S1734" s="13"/>
      <c r="T1734" s="13"/>
      <c r="U1734" s="13"/>
      <c r="V1734" s="13"/>
      <c r="W1734" s="13"/>
      <c r="X1734" s="13"/>
      <c r="Y1734" s="13"/>
    </row>
    <row r="1735" spans="1:25" ht="12.75" customHeight="1" x14ac:dyDescent="0.2">
      <c r="A1735" s="13" t="s">
        <v>2459</v>
      </c>
      <c r="B1735" s="6" t="s">
        <v>175</v>
      </c>
      <c r="C1735" s="7">
        <v>143460056</v>
      </c>
      <c r="D1735" s="12">
        <v>5540246185429</v>
      </c>
      <c r="E1735" s="12" t="str">
        <f>VLOOKUP(D1735,'Catégorie des articles'!$A$2:$E$163,4,FALSE)</f>
        <v>CREMERIE</v>
      </c>
      <c r="F1735" s="22">
        <v>44898</v>
      </c>
      <c r="G1735" s="8">
        <v>70</v>
      </c>
      <c r="H1735" s="13"/>
      <c r="I1735" s="13"/>
      <c r="J1735" s="13"/>
      <c r="K1735" s="13"/>
      <c r="L1735" s="13"/>
      <c r="M1735" s="13"/>
      <c r="N1735" s="13"/>
      <c r="O1735" s="13"/>
      <c r="P1735" s="13"/>
      <c r="Q1735" s="13"/>
      <c r="R1735" s="13"/>
      <c r="S1735" s="13"/>
      <c r="T1735" s="13"/>
      <c r="U1735" s="13"/>
      <c r="V1735" s="13"/>
      <c r="W1735" s="13"/>
      <c r="X1735" s="13"/>
      <c r="Y1735" s="13"/>
    </row>
    <row r="1736" spans="1:25" ht="12.75" customHeight="1" x14ac:dyDescent="0.2">
      <c r="A1736" s="13" t="s">
        <v>1768</v>
      </c>
      <c r="B1736" s="6" t="s">
        <v>174</v>
      </c>
      <c r="C1736" s="7">
        <v>143460070</v>
      </c>
      <c r="D1736" s="12">
        <v>5540246174174</v>
      </c>
      <c r="E1736" s="12" t="str">
        <f>VLOOKUP(D1736,'Catégorie des articles'!$A$2:$E$163,4,FALSE)</f>
        <v>CREMERIE</v>
      </c>
      <c r="F1736" s="22">
        <v>44892</v>
      </c>
      <c r="G1736" s="8">
        <v>464</v>
      </c>
      <c r="H1736" s="13"/>
      <c r="I1736" s="13"/>
      <c r="J1736" s="13"/>
      <c r="K1736" s="13"/>
      <c r="L1736" s="13"/>
      <c r="M1736" s="13"/>
      <c r="N1736" s="13"/>
      <c r="O1736" s="13"/>
      <c r="P1736" s="13"/>
      <c r="Q1736" s="13"/>
      <c r="R1736" s="13"/>
      <c r="S1736" s="13"/>
      <c r="T1736" s="13"/>
      <c r="U1736" s="13"/>
      <c r="V1736" s="13"/>
      <c r="W1736" s="13"/>
      <c r="X1736" s="13"/>
      <c r="Y1736" s="13"/>
    </row>
    <row r="1737" spans="1:25" ht="12.75" customHeight="1" x14ac:dyDescent="0.2">
      <c r="A1737" s="13" t="s">
        <v>1769</v>
      </c>
      <c r="B1737" s="6" t="s">
        <v>174</v>
      </c>
      <c r="C1737" s="7">
        <v>143460070</v>
      </c>
      <c r="D1737" s="12">
        <v>5540246176699</v>
      </c>
      <c r="E1737" s="12" t="str">
        <f>VLOOKUP(D1737,'Catégorie des articles'!$A$2:$E$163,4,FALSE)</f>
        <v>CREMERIE</v>
      </c>
      <c r="F1737" s="22">
        <v>44892</v>
      </c>
      <c r="G1737" s="8">
        <v>3968</v>
      </c>
      <c r="H1737" s="13"/>
      <c r="I1737" s="13"/>
      <c r="J1737" s="13"/>
      <c r="K1737" s="13"/>
      <c r="L1737" s="13"/>
      <c r="M1737" s="13"/>
      <c r="N1737" s="13"/>
      <c r="O1737" s="13"/>
      <c r="P1737" s="13"/>
      <c r="Q1737" s="13"/>
      <c r="R1737" s="13"/>
      <c r="S1737" s="13"/>
      <c r="T1737" s="13"/>
      <c r="U1737" s="13"/>
      <c r="V1737" s="13"/>
      <c r="W1737" s="13"/>
      <c r="X1737" s="13"/>
      <c r="Y1737" s="13"/>
    </row>
    <row r="1738" spans="1:25" ht="12.75" customHeight="1" x14ac:dyDescent="0.2">
      <c r="A1738" s="13" t="s">
        <v>1770</v>
      </c>
      <c r="B1738" s="6" t="s">
        <v>174</v>
      </c>
      <c r="C1738" s="7">
        <v>143460070</v>
      </c>
      <c r="D1738" s="12">
        <v>5540246188175</v>
      </c>
      <c r="E1738" s="12" t="str">
        <f>VLOOKUP(D1738,'Catégorie des articles'!$A$2:$E$163,4,FALSE)</f>
        <v>CREMERIE</v>
      </c>
      <c r="F1738" s="22">
        <v>44892</v>
      </c>
      <c r="G1738" s="8">
        <v>464</v>
      </c>
      <c r="H1738" s="13"/>
      <c r="I1738" s="13"/>
      <c r="J1738" s="13"/>
      <c r="K1738" s="13"/>
      <c r="L1738" s="13"/>
      <c r="M1738" s="13"/>
      <c r="N1738" s="13"/>
      <c r="O1738" s="13"/>
      <c r="P1738" s="13"/>
      <c r="Q1738" s="13"/>
      <c r="R1738" s="13"/>
      <c r="S1738" s="13"/>
      <c r="T1738" s="13"/>
      <c r="U1738" s="13"/>
      <c r="V1738" s="13"/>
      <c r="W1738" s="13"/>
      <c r="X1738" s="13"/>
      <c r="Y1738" s="13"/>
    </row>
    <row r="1739" spans="1:25" ht="12.75" customHeight="1" x14ac:dyDescent="0.2">
      <c r="A1739" s="13" t="s">
        <v>1771</v>
      </c>
      <c r="B1739" s="6" t="s">
        <v>174</v>
      </c>
      <c r="C1739" s="7">
        <v>143460070</v>
      </c>
      <c r="D1739" s="12">
        <v>5540246192102</v>
      </c>
      <c r="E1739" s="12" t="str">
        <f>VLOOKUP(D1739,'Catégorie des articles'!$A$2:$E$163,4,FALSE)</f>
        <v>CREMERIE</v>
      </c>
      <c r="F1739" s="22">
        <v>44892</v>
      </c>
      <c r="G1739" s="8">
        <v>2005</v>
      </c>
      <c r="H1739" s="13"/>
      <c r="I1739" s="13"/>
      <c r="J1739" s="13"/>
      <c r="K1739" s="13"/>
      <c r="L1739" s="13"/>
      <c r="M1739" s="13"/>
      <c r="N1739" s="13"/>
      <c r="O1739" s="13"/>
      <c r="P1739" s="13"/>
      <c r="Q1739" s="13"/>
      <c r="R1739" s="13"/>
      <c r="S1739" s="13"/>
      <c r="T1739" s="13"/>
      <c r="U1739" s="13"/>
      <c r="V1739" s="13"/>
      <c r="W1739" s="13"/>
      <c r="X1739" s="13"/>
      <c r="Y1739" s="13"/>
    </row>
    <row r="1740" spans="1:25" ht="12.75" customHeight="1" x14ac:dyDescent="0.2">
      <c r="A1740" s="13" t="s">
        <v>1772</v>
      </c>
      <c r="B1740" s="6" t="s">
        <v>174</v>
      </c>
      <c r="C1740" s="9">
        <v>143460073</v>
      </c>
      <c r="D1740" s="14">
        <v>5540246171933</v>
      </c>
      <c r="E1740" s="12" t="str">
        <f>VLOOKUP(D1740,'Catégorie des articles'!$A$2:$E$163,4,FALSE)</f>
        <v>CREMERIE</v>
      </c>
      <c r="F1740" s="23">
        <v>44892</v>
      </c>
      <c r="G1740" s="10">
        <v>1114</v>
      </c>
      <c r="H1740" s="13"/>
      <c r="I1740" s="13"/>
      <c r="J1740" s="13"/>
      <c r="K1740" s="13"/>
      <c r="L1740" s="13"/>
      <c r="M1740" s="13"/>
      <c r="N1740" s="13"/>
      <c r="O1740" s="13"/>
      <c r="P1740" s="13"/>
      <c r="Q1740" s="13"/>
      <c r="R1740" s="13"/>
      <c r="S1740" s="13"/>
      <c r="T1740" s="13"/>
      <c r="U1740" s="13"/>
      <c r="V1740" s="13"/>
      <c r="W1740" s="13"/>
      <c r="X1740" s="13"/>
      <c r="Y1740" s="13"/>
    </row>
    <row r="1741" spans="1:25" ht="12.75" customHeight="1" x14ac:dyDescent="0.2">
      <c r="A1741" s="13" t="s">
        <v>1773</v>
      </c>
      <c r="B1741" s="6" t="s">
        <v>174</v>
      </c>
      <c r="C1741" s="7">
        <v>143460073</v>
      </c>
      <c r="D1741" s="12">
        <v>5540246176294</v>
      </c>
      <c r="E1741" s="12" t="str">
        <f>VLOOKUP(D1741,'Catégorie des articles'!$A$2:$E$163,4,FALSE)</f>
        <v>CREMERIE</v>
      </c>
      <c r="F1741" s="22">
        <v>44892</v>
      </c>
      <c r="G1741" s="8">
        <v>743</v>
      </c>
      <c r="H1741" s="13"/>
      <c r="I1741" s="13"/>
      <c r="J1741" s="13"/>
      <c r="K1741" s="13"/>
      <c r="L1741" s="13"/>
      <c r="M1741" s="13"/>
      <c r="N1741" s="13"/>
      <c r="O1741" s="13"/>
      <c r="P1741" s="13"/>
      <c r="Q1741" s="13"/>
      <c r="R1741" s="13"/>
      <c r="S1741" s="13"/>
      <c r="T1741" s="13"/>
      <c r="U1741" s="13"/>
      <c r="V1741" s="13"/>
      <c r="W1741" s="13"/>
      <c r="X1741" s="13"/>
      <c r="Y1741" s="13"/>
    </row>
    <row r="1742" spans="1:25" ht="12.75" customHeight="1" x14ac:dyDescent="0.2">
      <c r="A1742" s="13" t="s">
        <v>1774</v>
      </c>
      <c r="B1742" s="6" t="s">
        <v>174</v>
      </c>
      <c r="C1742" s="7">
        <v>143460073</v>
      </c>
      <c r="D1742" s="12">
        <v>5540246187987</v>
      </c>
      <c r="E1742" s="12" t="str">
        <f>VLOOKUP(D1742,'Catégorie des articles'!$A$2:$E$163,4,FALSE)</f>
        <v>CREMERIE</v>
      </c>
      <c r="F1742" s="22">
        <v>44892</v>
      </c>
      <c r="G1742" s="8">
        <v>3341</v>
      </c>
      <c r="H1742" s="13"/>
      <c r="I1742" s="13"/>
      <c r="J1742" s="13"/>
      <c r="K1742" s="13"/>
      <c r="L1742" s="13"/>
      <c r="M1742" s="13"/>
      <c r="N1742" s="13"/>
      <c r="O1742" s="13"/>
      <c r="P1742" s="13"/>
      <c r="Q1742" s="13"/>
      <c r="R1742" s="13"/>
      <c r="S1742" s="13"/>
      <c r="T1742" s="13"/>
      <c r="U1742" s="13"/>
      <c r="V1742" s="13"/>
      <c r="W1742" s="13"/>
      <c r="X1742" s="13"/>
      <c r="Y1742" s="13"/>
    </row>
    <row r="1743" spans="1:25" ht="12.75" customHeight="1" x14ac:dyDescent="0.2">
      <c r="A1743" s="13" t="s">
        <v>1775</v>
      </c>
      <c r="B1743" s="6" t="s">
        <v>174</v>
      </c>
      <c r="C1743" s="9">
        <v>143460073</v>
      </c>
      <c r="D1743" s="14">
        <v>5540246188200</v>
      </c>
      <c r="E1743" s="12" t="str">
        <f>VLOOKUP(D1743,'Catégorie des articles'!$A$2:$E$163,4,FALSE)</f>
        <v>CREMERIE</v>
      </c>
      <c r="F1743" s="23">
        <v>44892</v>
      </c>
      <c r="G1743" s="10">
        <v>1485</v>
      </c>
      <c r="H1743" s="13"/>
      <c r="I1743" s="13"/>
      <c r="J1743" s="13"/>
      <c r="K1743" s="13"/>
      <c r="L1743" s="13"/>
      <c r="M1743" s="13"/>
      <c r="N1743" s="13"/>
      <c r="O1743" s="13"/>
      <c r="P1743" s="13"/>
      <c r="Q1743" s="13"/>
      <c r="R1743" s="13"/>
      <c r="S1743" s="13"/>
      <c r="T1743" s="13"/>
      <c r="U1743" s="13"/>
      <c r="V1743" s="13"/>
      <c r="W1743" s="13"/>
      <c r="X1743" s="13"/>
      <c r="Y1743" s="13"/>
    </row>
    <row r="1744" spans="1:25" ht="12.75" customHeight="1" x14ac:dyDescent="0.2">
      <c r="A1744" s="13" t="s">
        <v>2460</v>
      </c>
      <c r="B1744" s="6" t="s">
        <v>175</v>
      </c>
      <c r="C1744" s="7">
        <v>143460075</v>
      </c>
      <c r="D1744" s="12">
        <v>5540246194632</v>
      </c>
      <c r="E1744" s="12" t="str">
        <f>VLOOKUP(D1744,'Catégorie des articles'!$A$2:$E$163,4,FALSE)</f>
        <v>BOULANGERIE</v>
      </c>
      <c r="F1744" s="22">
        <v>44910</v>
      </c>
      <c r="G1744" s="8">
        <v>293</v>
      </c>
      <c r="H1744" s="13"/>
      <c r="I1744" s="13"/>
      <c r="J1744" s="13"/>
      <c r="K1744" s="13"/>
      <c r="L1744" s="13"/>
      <c r="M1744" s="13"/>
      <c r="N1744" s="13"/>
      <c r="O1744" s="13"/>
      <c r="P1744" s="13"/>
      <c r="Q1744" s="13"/>
      <c r="R1744" s="13"/>
      <c r="S1744" s="13"/>
      <c r="T1744" s="13"/>
      <c r="U1744" s="13"/>
      <c r="V1744" s="13"/>
      <c r="W1744" s="13"/>
      <c r="X1744" s="13"/>
      <c r="Y1744" s="13"/>
    </row>
    <row r="1745" spans="1:25" ht="12.75" customHeight="1" x14ac:dyDescent="0.2">
      <c r="A1745" s="13" t="s">
        <v>2461</v>
      </c>
      <c r="B1745" s="6" t="s">
        <v>175</v>
      </c>
      <c r="C1745" s="9">
        <v>143460075</v>
      </c>
      <c r="D1745" s="14">
        <v>5540246195250</v>
      </c>
      <c r="E1745" s="12" t="str">
        <f>VLOOKUP(D1745,'Catégorie des articles'!$A$2:$E$163,4,FALSE)</f>
        <v>BOULANGERIE</v>
      </c>
      <c r="F1745" s="23">
        <v>44910</v>
      </c>
      <c r="G1745" s="10">
        <v>121</v>
      </c>
      <c r="H1745" s="13"/>
      <c r="I1745" s="13"/>
      <c r="J1745" s="13"/>
      <c r="K1745" s="13"/>
      <c r="L1745" s="13"/>
      <c r="M1745" s="13"/>
      <c r="N1745" s="13"/>
      <c r="O1745" s="13"/>
      <c r="P1745" s="13"/>
      <c r="Q1745" s="13"/>
      <c r="R1745" s="13"/>
      <c r="S1745" s="13"/>
      <c r="T1745" s="13"/>
      <c r="U1745" s="13"/>
      <c r="V1745" s="13"/>
      <c r="W1745" s="13"/>
      <c r="X1745" s="13"/>
      <c r="Y1745" s="13"/>
    </row>
    <row r="1746" spans="1:25" ht="12.75" customHeight="1" x14ac:dyDescent="0.2">
      <c r="A1746" s="13" t="s">
        <v>2462</v>
      </c>
      <c r="B1746" s="6" t="s">
        <v>175</v>
      </c>
      <c r="C1746" s="7">
        <v>143460075</v>
      </c>
      <c r="D1746" s="12">
        <v>5540246196046</v>
      </c>
      <c r="E1746" s="12" t="str">
        <f>VLOOKUP(D1746,'Catégorie des articles'!$A$2:$E$163,4,FALSE)</f>
        <v>BOULANGERIE</v>
      </c>
      <c r="F1746" s="22">
        <v>44910</v>
      </c>
      <c r="G1746" s="8">
        <v>84</v>
      </c>
      <c r="H1746" s="13"/>
      <c r="I1746" s="13"/>
      <c r="J1746" s="13"/>
      <c r="K1746" s="13"/>
      <c r="L1746" s="13"/>
      <c r="M1746" s="13"/>
      <c r="N1746" s="13"/>
      <c r="O1746" s="13"/>
      <c r="P1746" s="13"/>
      <c r="Q1746" s="13"/>
      <c r="R1746" s="13"/>
      <c r="S1746" s="13"/>
      <c r="T1746" s="13"/>
      <c r="U1746" s="13"/>
      <c r="V1746" s="13"/>
      <c r="W1746" s="13"/>
      <c r="X1746" s="13"/>
      <c r="Y1746" s="13"/>
    </row>
    <row r="1747" spans="1:25" ht="12.75" customHeight="1" x14ac:dyDescent="0.2">
      <c r="A1747" s="13" t="s">
        <v>1776</v>
      </c>
      <c r="B1747" s="6" t="s">
        <v>174</v>
      </c>
      <c r="C1747" s="7">
        <v>143460091</v>
      </c>
      <c r="D1747" s="12">
        <v>5540246172669</v>
      </c>
      <c r="E1747" s="12" t="str">
        <f>VLOOKUP(D1747,'Catégorie des articles'!$A$2:$E$163,4,FALSE)</f>
        <v>CREMERIE</v>
      </c>
      <c r="F1747" s="22">
        <v>44893</v>
      </c>
      <c r="G1747" s="8">
        <v>195</v>
      </c>
      <c r="H1747" s="13"/>
      <c r="I1747" s="13"/>
      <c r="J1747" s="13"/>
      <c r="K1747" s="13"/>
      <c r="L1747" s="13"/>
      <c r="M1747" s="13"/>
      <c r="N1747" s="13"/>
      <c r="O1747" s="13"/>
      <c r="P1747" s="13"/>
      <c r="Q1747" s="13"/>
      <c r="R1747" s="13"/>
      <c r="S1747" s="13"/>
      <c r="T1747" s="13"/>
      <c r="U1747" s="13"/>
      <c r="V1747" s="13"/>
      <c r="W1747" s="13"/>
      <c r="X1747" s="13"/>
      <c r="Y1747" s="13"/>
    </row>
    <row r="1748" spans="1:25" ht="12.75" customHeight="1" x14ac:dyDescent="0.2">
      <c r="A1748" s="13" t="s">
        <v>1777</v>
      </c>
      <c r="B1748" s="6" t="s">
        <v>174</v>
      </c>
      <c r="C1748" s="7">
        <v>143460091</v>
      </c>
      <c r="D1748" s="12">
        <v>5540246174174</v>
      </c>
      <c r="E1748" s="12" t="str">
        <f>VLOOKUP(D1748,'Catégorie des articles'!$A$2:$E$163,4,FALSE)</f>
        <v>CREMERIE</v>
      </c>
      <c r="F1748" s="22">
        <v>44893</v>
      </c>
      <c r="G1748" s="8">
        <v>232</v>
      </c>
      <c r="H1748" s="13"/>
      <c r="I1748" s="13"/>
      <c r="J1748" s="13"/>
      <c r="K1748" s="13"/>
      <c r="L1748" s="13"/>
      <c r="M1748" s="13"/>
      <c r="N1748" s="13"/>
      <c r="O1748" s="13"/>
      <c r="P1748" s="13"/>
      <c r="Q1748" s="13"/>
      <c r="R1748" s="13"/>
      <c r="S1748" s="13"/>
      <c r="T1748" s="13"/>
      <c r="U1748" s="13"/>
      <c r="V1748" s="13"/>
      <c r="W1748" s="13"/>
      <c r="X1748" s="13"/>
      <c r="Y1748" s="13"/>
    </row>
    <row r="1749" spans="1:25" ht="12.75" customHeight="1" x14ac:dyDescent="0.2">
      <c r="A1749" s="13" t="s">
        <v>1778</v>
      </c>
      <c r="B1749" s="6" t="s">
        <v>174</v>
      </c>
      <c r="C1749" s="9">
        <v>143460091</v>
      </c>
      <c r="D1749" s="14">
        <v>5540246176699</v>
      </c>
      <c r="E1749" s="12" t="str">
        <f>VLOOKUP(D1749,'Catégorie des articles'!$A$2:$E$163,4,FALSE)</f>
        <v>CREMERIE</v>
      </c>
      <c r="F1749" s="23">
        <v>44893</v>
      </c>
      <c r="G1749" s="10">
        <v>8352</v>
      </c>
      <c r="H1749" s="13"/>
      <c r="I1749" s="13"/>
      <c r="J1749" s="13"/>
      <c r="K1749" s="13"/>
      <c r="L1749" s="13"/>
      <c r="M1749" s="13"/>
      <c r="N1749" s="13"/>
      <c r="O1749" s="13"/>
      <c r="P1749" s="13"/>
      <c r="Q1749" s="13"/>
      <c r="R1749" s="13"/>
      <c r="S1749" s="13"/>
      <c r="T1749" s="13"/>
      <c r="U1749" s="13"/>
      <c r="V1749" s="13"/>
      <c r="W1749" s="13"/>
      <c r="X1749" s="13"/>
      <c r="Y1749" s="13"/>
    </row>
    <row r="1750" spans="1:25" ht="12.75" customHeight="1" x14ac:dyDescent="0.2">
      <c r="A1750" s="13" t="s">
        <v>1779</v>
      </c>
      <c r="B1750" s="6" t="s">
        <v>174</v>
      </c>
      <c r="C1750" s="9">
        <v>143460091</v>
      </c>
      <c r="D1750" s="14">
        <v>5540246192102</v>
      </c>
      <c r="E1750" s="12" t="str">
        <f>VLOOKUP(D1750,'Catégorie des articles'!$A$2:$E$163,4,FALSE)</f>
        <v>CREMERIE</v>
      </c>
      <c r="F1750" s="23">
        <v>44893</v>
      </c>
      <c r="G1750" s="10">
        <v>2005</v>
      </c>
      <c r="H1750" s="13"/>
      <c r="I1750" s="13"/>
      <c r="J1750" s="13"/>
      <c r="K1750" s="13"/>
      <c r="L1750" s="13"/>
      <c r="M1750" s="13"/>
      <c r="N1750" s="13"/>
      <c r="O1750" s="13"/>
      <c r="P1750" s="13"/>
      <c r="Q1750" s="13"/>
      <c r="R1750" s="13"/>
      <c r="S1750" s="13"/>
      <c r="T1750" s="13"/>
      <c r="U1750" s="13"/>
      <c r="V1750" s="13"/>
      <c r="W1750" s="13"/>
      <c r="X1750" s="13"/>
      <c r="Y1750" s="13"/>
    </row>
    <row r="1751" spans="1:25" ht="12.75" customHeight="1" x14ac:dyDescent="0.2">
      <c r="A1751" s="13" t="s">
        <v>1780</v>
      </c>
      <c r="B1751" s="6" t="s">
        <v>174</v>
      </c>
      <c r="C1751" s="9">
        <v>143460092</v>
      </c>
      <c r="D1751" s="14">
        <v>5540246171933</v>
      </c>
      <c r="E1751" s="12" t="str">
        <f>VLOOKUP(D1751,'Catégorie des articles'!$A$2:$E$163,4,FALSE)</f>
        <v>CREMERIE</v>
      </c>
      <c r="F1751" s="23">
        <v>44893</v>
      </c>
      <c r="G1751" s="10">
        <v>1114</v>
      </c>
      <c r="H1751" s="13"/>
      <c r="I1751" s="13"/>
      <c r="J1751" s="13"/>
      <c r="K1751" s="13"/>
      <c r="L1751" s="13"/>
      <c r="M1751" s="13"/>
      <c r="N1751" s="13"/>
      <c r="O1751" s="13"/>
      <c r="P1751" s="13"/>
      <c r="Q1751" s="13"/>
      <c r="R1751" s="13"/>
      <c r="S1751" s="13"/>
      <c r="T1751" s="13"/>
      <c r="U1751" s="13"/>
      <c r="V1751" s="13"/>
      <c r="W1751" s="13"/>
      <c r="X1751" s="13"/>
      <c r="Y1751" s="13"/>
    </row>
    <row r="1752" spans="1:25" ht="12.75" customHeight="1" x14ac:dyDescent="0.2">
      <c r="A1752" s="13" t="s">
        <v>1781</v>
      </c>
      <c r="B1752" s="6" t="s">
        <v>174</v>
      </c>
      <c r="C1752" s="7">
        <v>143460092</v>
      </c>
      <c r="D1752" s="12">
        <v>5540246176295</v>
      </c>
      <c r="E1752" s="12" t="str">
        <f>VLOOKUP(D1752,'Catégorie des articles'!$A$2:$E$163,4,FALSE)</f>
        <v>CREMERIE</v>
      </c>
      <c r="F1752" s="22">
        <v>44893</v>
      </c>
      <c r="G1752" s="8">
        <v>5940</v>
      </c>
      <c r="H1752" s="13"/>
      <c r="I1752" s="13"/>
      <c r="J1752" s="13"/>
      <c r="K1752" s="13"/>
      <c r="L1752" s="13"/>
      <c r="M1752" s="13"/>
      <c r="N1752" s="13"/>
      <c r="O1752" s="13"/>
      <c r="P1752" s="13"/>
      <c r="Q1752" s="13"/>
      <c r="R1752" s="13"/>
      <c r="S1752" s="13"/>
      <c r="T1752" s="13"/>
      <c r="U1752" s="13"/>
      <c r="V1752" s="13"/>
      <c r="W1752" s="13"/>
      <c r="X1752" s="13"/>
      <c r="Y1752" s="13"/>
    </row>
    <row r="1753" spans="1:25" ht="12.75" customHeight="1" x14ac:dyDescent="0.2">
      <c r="A1753" s="13" t="s">
        <v>1782</v>
      </c>
      <c r="B1753" s="6" t="s">
        <v>174</v>
      </c>
      <c r="C1753" s="9">
        <v>143460092</v>
      </c>
      <c r="D1753" s="14">
        <v>5540246187987</v>
      </c>
      <c r="E1753" s="12" t="str">
        <f>VLOOKUP(D1753,'Catégorie des articles'!$A$2:$E$163,4,FALSE)</f>
        <v>CREMERIE</v>
      </c>
      <c r="F1753" s="23">
        <v>44893</v>
      </c>
      <c r="G1753" s="10">
        <v>4455</v>
      </c>
      <c r="H1753" s="13"/>
      <c r="I1753" s="13"/>
      <c r="J1753" s="13"/>
      <c r="K1753" s="13"/>
      <c r="L1753" s="13"/>
      <c r="M1753" s="13"/>
      <c r="N1753" s="13"/>
      <c r="O1753" s="13"/>
      <c r="P1753" s="13"/>
      <c r="Q1753" s="13"/>
      <c r="R1753" s="13"/>
      <c r="S1753" s="13"/>
      <c r="T1753" s="13"/>
      <c r="U1753" s="13"/>
      <c r="V1753" s="13"/>
      <c r="W1753" s="13"/>
      <c r="X1753" s="13"/>
      <c r="Y1753" s="13"/>
    </row>
    <row r="1754" spans="1:25" ht="12.75" customHeight="1" x14ac:dyDescent="0.2">
      <c r="A1754" s="13" t="s">
        <v>1783</v>
      </c>
      <c r="B1754" s="6" t="s">
        <v>174</v>
      </c>
      <c r="C1754" s="7">
        <v>143460092</v>
      </c>
      <c r="D1754" s="12">
        <v>5540246188200</v>
      </c>
      <c r="E1754" s="12" t="str">
        <f>VLOOKUP(D1754,'Catégorie des articles'!$A$2:$E$163,4,FALSE)</f>
        <v>CREMERIE</v>
      </c>
      <c r="F1754" s="22">
        <v>44893</v>
      </c>
      <c r="G1754" s="8">
        <v>706</v>
      </c>
      <c r="H1754" s="13"/>
      <c r="I1754" s="13"/>
      <c r="J1754" s="13"/>
      <c r="K1754" s="13"/>
      <c r="L1754" s="13"/>
      <c r="M1754" s="13"/>
      <c r="N1754" s="13"/>
      <c r="O1754" s="13"/>
      <c r="P1754" s="13"/>
      <c r="Q1754" s="13"/>
      <c r="R1754" s="13"/>
      <c r="S1754" s="13"/>
      <c r="T1754" s="13"/>
      <c r="U1754" s="13"/>
      <c r="V1754" s="13"/>
      <c r="W1754" s="13"/>
      <c r="X1754" s="13"/>
      <c r="Y1754" s="13"/>
    </row>
    <row r="1755" spans="1:25" ht="12.75" customHeight="1" x14ac:dyDescent="0.2">
      <c r="A1755" s="13" t="s">
        <v>2463</v>
      </c>
      <c r="B1755" s="6" t="s">
        <v>175</v>
      </c>
      <c r="C1755" s="7">
        <v>143460095</v>
      </c>
      <c r="D1755" s="12">
        <v>5540246175049</v>
      </c>
      <c r="E1755" s="12" t="str">
        <f>VLOOKUP(D1755,'Catégorie des articles'!$A$2:$E$163,4,FALSE)</f>
        <v>CREMERIE</v>
      </c>
      <c r="F1755" s="22">
        <v>44900</v>
      </c>
      <c r="G1755" s="8">
        <v>836</v>
      </c>
      <c r="H1755" s="13"/>
      <c r="I1755" s="13"/>
      <c r="J1755" s="13"/>
      <c r="K1755" s="13"/>
      <c r="L1755" s="13"/>
      <c r="M1755" s="13"/>
      <c r="N1755" s="13"/>
      <c r="O1755" s="13"/>
      <c r="P1755" s="13"/>
      <c r="Q1755" s="13"/>
      <c r="R1755" s="13"/>
      <c r="S1755" s="13"/>
      <c r="T1755" s="13"/>
      <c r="U1755" s="13"/>
      <c r="V1755" s="13"/>
      <c r="W1755" s="13"/>
      <c r="X1755" s="13"/>
      <c r="Y1755" s="13"/>
    </row>
    <row r="1756" spans="1:25" ht="12.75" customHeight="1" x14ac:dyDescent="0.2">
      <c r="A1756" s="13" t="s">
        <v>2464</v>
      </c>
      <c r="B1756" s="6" t="s">
        <v>175</v>
      </c>
      <c r="C1756" s="7">
        <v>143460096</v>
      </c>
      <c r="D1756" s="12">
        <v>5540246192148</v>
      </c>
      <c r="E1756" s="12" t="str">
        <f>VLOOKUP(D1756,'Catégorie des articles'!$A$2:$E$163,4,FALSE)</f>
        <v>MIX LEGUMES</v>
      </c>
      <c r="F1756" s="22">
        <v>44913</v>
      </c>
      <c r="G1756" s="8">
        <v>45936</v>
      </c>
      <c r="H1756" s="13"/>
      <c r="I1756" s="13"/>
      <c r="J1756" s="13"/>
      <c r="K1756" s="13"/>
      <c r="L1756" s="13"/>
      <c r="M1756" s="13"/>
      <c r="N1756" s="13"/>
      <c r="O1756" s="13"/>
      <c r="P1756" s="13"/>
      <c r="Q1756" s="13"/>
      <c r="R1756" s="13"/>
      <c r="S1756" s="13"/>
      <c r="T1756" s="13"/>
      <c r="U1756" s="13"/>
      <c r="V1756" s="13"/>
      <c r="W1756" s="13"/>
      <c r="X1756" s="13"/>
      <c r="Y1756" s="13"/>
    </row>
    <row r="1757" spans="1:25" ht="12.75" customHeight="1" x14ac:dyDescent="0.2">
      <c r="A1757" s="13" t="s">
        <v>2465</v>
      </c>
      <c r="B1757" s="6" t="s">
        <v>175</v>
      </c>
      <c r="C1757" s="7">
        <v>143460107</v>
      </c>
      <c r="D1757" s="12">
        <v>5540246196466</v>
      </c>
      <c r="E1757" s="12" t="str">
        <f>VLOOKUP(D1757,'Catégorie des articles'!$A$2:$E$163,4,FALSE)</f>
        <v>BOULANGERIE</v>
      </c>
      <c r="F1757" s="22">
        <v>44899</v>
      </c>
      <c r="G1757" s="8">
        <v>1782</v>
      </c>
      <c r="H1757" s="13"/>
      <c r="I1757" s="13"/>
      <c r="J1757" s="13"/>
      <c r="K1757" s="13"/>
      <c r="L1757" s="13"/>
      <c r="M1757" s="13"/>
      <c r="N1757" s="13"/>
      <c r="O1757" s="13"/>
      <c r="P1757" s="13"/>
      <c r="Q1757" s="13"/>
      <c r="R1757" s="13"/>
      <c r="S1757" s="13"/>
      <c r="T1757" s="13"/>
      <c r="U1757" s="13"/>
      <c r="V1757" s="13"/>
      <c r="W1757" s="13"/>
      <c r="X1757" s="13"/>
      <c r="Y1757" s="13"/>
    </row>
    <row r="1758" spans="1:25" ht="12.75" customHeight="1" x14ac:dyDescent="0.2">
      <c r="A1758" s="13" t="s">
        <v>2466</v>
      </c>
      <c r="B1758" s="6" t="s">
        <v>175</v>
      </c>
      <c r="C1758" s="9">
        <v>143460135</v>
      </c>
      <c r="D1758" s="14">
        <v>5540246183547</v>
      </c>
      <c r="E1758" s="12" t="str">
        <f>VLOOKUP(D1758,'Catégorie des articles'!$A$2:$E$163,4,FALSE)</f>
        <v>VOLAILLE</v>
      </c>
      <c r="F1758" s="23">
        <v>44905</v>
      </c>
      <c r="G1758" s="10">
        <v>8909</v>
      </c>
      <c r="H1758" s="13"/>
      <c r="I1758" s="13"/>
      <c r="J1758" s="13"/>
      <c r="K1758" s="13"/>
      <c r="L1758" s="13"/>
      <c r="M1758" s="13"/>
      <c r="N1758" s="13"/>
      <c r="O1758" s="13"/>
      <c r="P1758" s="13"/>
      <c r="Q1758" s="13"/>
      <c r="R1758" s="13"/>
      <c r="S1758" s="13"/>
      <c r="T1758" s="13"/>
      <c r="U1758" s="13"/>
      <c r="V1758" s="13"/>
      <c r="W1758" s="13"/>
      <c r="X1758" s="13"/>
      <c r="Y1758" s="13"/>
    </row>
    <row r="1759" spans="1:25" ht="12.75" customHeight="1" x14ac:dyDescent="0.2">
      <c r="A1759" s="13" t="s">
        <v>2467</v>
      </c>
      <c r="B1759" s="6" t="s">
        <v>175</v>
      </c>
      <c r="C1759" s="9">
        <v>143460152</v>
      </c>
      <c r="D1759" s="14">
        <v>5540246171933</v>
      </c>
      <c r="E1759" s="12" t="str">
        <f>VLOOKUP(D1759,'Catégorie des articles'!$A$2:$E$163,4,FALSE)</f>
        <v>CREMERIE</v>
      </c>
      <c r="F1759" s="23">
        <v>44897</v>
      </c>
      <c r="G1759" s="10">
        <v>2116</v>
      </c>
      <c r="H1759" s="13"/>
      <c r="I1759" s="13"/>
      <c r="J1759" s="13"/>
      <c r="K1759" s="13"/>
      <c r="L1759" s="13"/>
      <c r="M1759" s="13"/>
      <c r="N1759" s="13"/>
      <c r="O1759" s="13"/>
      <c r="P1759" s="13"/>
      <c r="Q1759" s="13"/>
      <c r="R1759" s="13"/>
      <c r="S1759" s="13"/>
      <c r="T1759" s="13"/>
      <c r="U1759" s="13"/>
      <c r="V1759" s="13"/>
      <c r="W1759" s="13"/>
      <c r="X1759" s="13"/>
      <c r="Y1759" s="13"/>
    </row>
    <row r="1760" spans="1:25" ht="12.75" customHeight="1" x14ac:dyDescent="0.2">
      <c r="A1760" s="13" t="s">
        <v>2468</v>
      </c>
      <c r="B1760" s="6" t="s">
        <v>175</v>
      </c>
      <c r="C1760" s="7">
        <v>143460152</v>
      </c>
      <c r="D1760" s="12">
        <v>5540246176294</v>
      </c>
      <c r="E1760" s="12" t="str">
        <f>VLOOKUP(D1760,'Catégorie des articles'!$A$2:$E$163,4,FALSE)</f>
        <v>CREMERIE</v>
      </c>
      <c r="F1760" s="22">
        <v>44897</v>
      </c>
      <c r="G1760" s="8">
        <v>743</v>
      </c>
      <c r="H1760" s="13"/>
      <c r="I1760" s="13"/>
      <c r="J1760" s="13"/>
      <c r="K1760" s="13"/>
      <c r="L1760" s="13"/>
      <c r="M1760" s="13"/>
      <c r="N1760" s="13"/>
      <c r="O1760" s="13"/>
      <c r="P1760" s="13"/>
      <c r="Q1760" s="13"/>
      <c r="R1760" s="13"/>
      <c r="S1760" s="13"/>
      <c r="T1760" s="13"/>
      <c r="U1760" s="13"/>
      <c r="V1760" s="13"/>
      <c r="W1760" s="13"/>
      <c r="X1760" s="13"/>
      <c r="Y1760" s="13"/>
    </row>
    <row r="1761" spans="1:25" ht="12.75" customHeight="1" x14ac:dyDescent="0.2">
      <c r="A1761" s="13" t="s">
        <v>2469</v>
      </c>
      <c r="B1761" s="6" t="s">
        <v>175</v>
      </c>
      <c r="C1761" s="9">
        <v>143460152</v>
      </c>
      <c r="D1761" s="14">
        <v>5540246176295</v>
      </c>
      <c r="E1761" s="12" t="str">
        <f>VLOOKUP(D1761,'Catégorie des articles'!$A$2:$E$163,4,FALSE)</f>
        <v>CREMERIE</v>
      </c>
      <c r="F1761" s="23">
        <v>44897</v>
      </c>
      <c r="G1761" s="10">
        <v>4455</v>
      </c>
      <c r="H1761" s="13"/>
      <c r="I1761" s="13"/>
      <c r="J1761" s="13"/>
      <c r="K1761" s="13"/>
      <c r="L1761" s="13"/>
      <c r="M1761" s="13"/>
      <c r="N1761" s="13"/>
      <c r="O1761" s="13"/>
      <c r="P1761" s="13"/>
      <c r="Q1761" s="13"/>
      <c r="R1761" s="13"/>
      <c r="S1761" s="13"/>
      <c r="T1761" s="13"/>
      <c r="U1761" s="13"/>
      <c r="V1761" s="13"/>
      <c r="W1761" s="13"/>
      <c r="X1761" s="13"/>
      <c r="Y1761" s="13"/>
    </row>
    <row r="1762" spans="1:25" ht="12.75" customHeight="1" x14ac:dyDescent="0.2">
      <c r="A1762" s="13" t="s">
        <v>2470</v>
      </c>
      <c r="B1762" s="6" t="s">
        <v>175</v>
      </c>
      <c r="C1762" s="7">
        <v>143460152</v>
      </c>
      <c r="D1762" s="12">
        <v>5540246187987</v>
      </c>
      <c r="E1762" s="12" t="str">
        <f>VLOOKUP(D1762,'Catégorie des articles'!$A$2:$E$163,4,FALSE)</f>
        <v>CREMERIE</v>
      </c>
      <c r="F1762" s="22">
        <v>44897</v>
      </c>
      <c r="G1762" s="8">
        <v>6682</v>
      </c>
      <c r="H1762" s="13"/>
      <c r="I1762" s="13"/>
      <c r="J1762" s="13"/>
      <c r="K1762" s="13"/>
      <c r="L1762" s="13"/>
      <c r="M1762" s="13"/>
      <c r="N1762" s="13"/>
      <c r="O1762" s="13"/>
      <c r="P1762" s="13"/>
      <c r="Q1762" s="13"/>
      <c r="R1762" s="13"/>
      <c r="S1762" s="13"/>
      <c r="T1762" s="13"/>
      <c r="U1762" s="13"/>
      <c r="V1762" s="13"/>
      <c r="W1762" s="13"/>
      <c r="X1762" s="13"/>
      <c r="Y1762" s="13"/>
    </row>
    <row r="1763" spans="1:25" ht="12.75" customHeight="1" x14ac:dyDescent="0.2">
      <c r="A1763" s="13" t="s">
        <v>2471</v>
      </c>
      <c r="B1763" s="6" t="s">
        <v>175</v>
      </c>
      <c r="C1763" s="9">
        <v>143460152</v>
      </c>
      <c r="D1763" s="14">
        <v>5540246188200</v>
      </c>
      <c r="E1763" s="12" t="str">
        <f>VLOOKUP(D1763,'Catégorie des articles'!$A$2:$E$163,4,FALSE)</f>
        <v>CREMERIE</v>
      </c>
      <c r="F1763" s="23">
        <v>44897</v>
      </c>
      <c r="G1763" s="10">
        <v>1485</v>
      </c>
      <c r="H1763" s="13"/>
      <c r="I1763" s="13"/>
      <c r="J1763" s="13"/>
      <c r="K1763" s="13"/>
      <c r="L1763" s="13"/>
      <c r="M1763" s="13"/>
      <c r="N1763" s="13"/>
      <c r="O1763" s="13"/>
      <c r="P1763" s="13"/>
      <c r="Q1763" s="13"/>
      <c r="R1763" s="13"/>
      <c r="S1763" s="13"/>
      <c r="T1763" s="13"/>
      <c r="U1763" s="13"/>
      <c r="V1763" s="13"/>
      <c r="W1763" s="13"/>
      <c r="X1763" s="13"/>
      <c r="Y1763" s="13"/>
    </row>
    <row r="1764" spans="1:25" ht="12.75" customHeight="1" x14ac:dyDescent="0.2">
      <c r="A1764" s="13" t="s">
        <v>2472</v>
      </c>
      <c r="B1764" s="6" t="s">
        <v>175</v>
      </c>
      <c r="C1764" s="9">
        <v>143460153</v>
      </c>
      <c r="D1764" s="14">
        <v>5540246172539</v>
      </c>
      <c r="E1764" s="12" t="str">
        <f>VLOOKUP(D1764,'Catégorie des articles'!$A$2:$E$163,4,FALSE)</f>
        <v>CREMERIE</v>
      </c>
      <c r="F1764" s="23">
        <v>44897</v>
      </c>
      <c r="G1764" s="10">
        <v>47</v>
      </c>
      <c r="H1764" s="13"/>
      <c r="I1764" s="13"/>
      <c r="J1764" s="13"/>
      <c r="K1764" s="13"/>
      <c r="L1764" s="13"/>
      <c r="M1764" s="13"/>
      <c r="N1764" s="13"/>
      <c r="O1764" s="13"/>
      <c r="P1764" s="13"/>
      <c r="Q1764" s="13"/>
      <c r="R1764" s="13"/>
      <c r="S1764" s="13"/>
      <c r="T1764" s="13"/>
      <c r="U1764" s="13"/>
      <c r="V1764" s="13"/>
      <c r="W1764" s="13"/>
      <c r="X1764" s="13"/>
      <c r="Y1764" s="13"/>
    </row>
    <row r="1765" spans="1:25" ht="12.75" customHeight="1" x14ac:dyDescent="0.2">
      <c r="A1765" s="13" t="s">
        <v>2473</v>
      </c>
      <c r="B1765" s="6" t="s">
        <v>175</v>
      </c>
      <c r="C1765" s="7">
        <v>143460153</v>
      </c>
      <c r="D1765" s="12">
        <v>5540246172669</v>
      </c>
      <c r="E1765" s="12" t="str">
        <f>VLOOKUP(D1765,'Catégorie des articles'!$A$2:$E$163,4,FALSE)</f>
        <v>CREMERIE</v>
      </c>
      <c r="F1765" s="22">
        <v>44897</v>
      </c>
      <c r="G1765" s="8">
        <v>279</v>
      </c>
      <c r="H1765" s="13"/>
      <c r="I1765" s="13"/>
      <c r="J1765" s="13"/>
      <c r="K1765" s="13"/>
      <c r="L1765" s="13"/>
      <c r="M1765" s="13"/>
      <c r="N1765" s="13"/>
      <c r="O1765" s="13"/>
      <c r="P1765" s="13"/>
      <c r="Q1765" s="13"/>
      <c r="R1765" s="13"/>
      <c r="S1765" s="13"/>
      <c r="T1765" s="13"/>
      <c r="U1765" s="13"/>
      <c r="V1765" s="13"/>
      <c r="W1765" s="13"/>
      <c r="X1765" s="13"/>
      <c r="Y1765" s="13"/>
    </row>
    <row r="1766" spans="1:25" ht="12.75" customHeight="1" x14ac:dyDescent="0.2">
      <c r="A1766" s="13" t="s">
        <v>2474</v>
      </c>
      <c r="B1766" s="6" t="s">
        <v>175</v>
      </c>
      <c r="C1766" s="9">
        <v>143460153</v>
      </c>
      <c r="D1766" s="14">
        <v>5540246172978</v>
      </c>
      <c r="E1766" s="12" t="str">
        <f>VLOOKUP(D1766,'Catégorie des articles'!$A$2:$E$163,4,FALSE)</f>
        <v>CREMERIE</v>
      </c>
      <c r="F1766" s="23">
        <v>44897</v>
      </c>
      <c r="G1766" s="10">
        <v>1671</v>
      </c>
      <c r="H1766" s="13"/>
      <c r="I1766" s="13"/>
      <c r="J1766" s="13"/>
      <c r="K1766" s="13"/>
      <c r="L1766" s="13"/>
      <c r="M1766" s="13"/>
      <c r="N1766" s="13"/>
      <c r="O1766" s="13"/>
      <c r="P1766" s="13"/>
      <c r="Q1766" s="13"/>
      <c r="R1766" s="13"/>
      <c r="S1766" s="13"/>
      <c r="T1766" s="13"/>
      <c r="U1766" s="13"/>
      <c r="V1766" s="13"/>
      <c r="W1766" s="13"/>
      <c r="X1766" s="13"/>
      <c r="Y1766" s="13"/>
    </row>
    <row r="1767" spans="1:25" ht="12.75" customHeight="1" x14ac:dyDescent="0.2">
      <c r="A1767" s="13" t="s">
        <v>2475</v>
      </c>
      <c r="B1767" s="6" t="s">
        <v>175</v>
      </c>
      <c r="C1767" s="7">
        <v>143460153</v>
      </c>
      <c r="D1767" s="12">
        <v>5540246174174</v>
      </c>
      <c r="E1767" s="12" t="str">
        <f>VLOOKUP(D1767,'Catégorie des articles'!$A$2:$E$163,4,FALSE)</f>
        <v>CREMERIE</v>
      </c>
      <c r="F1767" s="22">
        <v>44897</v>
      </c>
      <c r="G1767" s="8">
        <v>232</v>
      </c>
      <c r="H1767" s="13"/>
      <c r="I1767" s="13"/>
      <c r="J1767" s="13"/>
      <c r="K1767" s="13"/>
      <c r="L1767" s="13"/>
      <c r="M1767" s="13"/>
      <c r="N1767" s="13"/>
      <c r="O1767" s="13"/>
      <c r="P1767" s="13"/>
      <c r="Q1767" s="13"/>
      <c r="R1767" s="13"/>
      <c r="S1767" s="13"/>
      <c r="T1767" s="13"/>
      <c r="U1767" s="13"/>
      <c r="V1767" s="13"/>
      <c r="W1767" s="13"/>
      <c r="X1767" s="13"/>
      <c r="Y1767" s="13"/>
    </row>
    <row r="1768" spans="1:25" ht="12.75" customHeight="1" x14ac:dyDescent="0.2">
      <c r="A1768" s="13" t="s">
        <v>2476</v>
      </c>
      <c r="B1768" s="6" t="s">
        <v>175</v>
      </c>
      <c r="C1768" s="7">
        <v>143460153</v>
      </c>
      <c r="D1768" s="12">
        <v>5540246176699</v>
      </c>
      <c r="E1768" s="12" t="str">
        <f>VLOOKUP(D1768,'Catégorie des articles'!$A$2:$E$163,4,FALSE)</f>
        <v>CREMERIE</v>
      </c>
      <c r="F1768" s="22">
        <v>44897</v>
      </c>
      <c r="G1768" s="8">
        <v>4176</v>
      </c>
      <c r="H1768" s="13"/>
      <c r="I1768" s="13"/>
      <c r="J1768" s="13"/>
      <c r="K1768" s="13"/>
      <c r="L1768" s="13"/>
      <c r="M1768" s="13"/>
      <c r="N1768" s="13"/>
      <c r="O1768" s="13"/>
      <c r="P1768" s="13"/>
      <c r="Q1768" s="13"/>
      <c r="R1768" s="13"/>
      <c r="S1768" s="13"/>
      <c r="T1768" s="13"/>
      <c r="U1768" s="13"/>
      <c r="V1768" s="13"/>
      <c r="W1768" s="13"/>
      <c r="X1768" s="13"/>
      <c r="Y1768" s="13"/>
    </row>
    <row r="1769" spans="1:25" ht="12.75" customHeight="1" x14ac:dyDescent="0.2">
      <c r="A1769" s="13" t="s">
        <v>2477</v>
      </c>
      <c r="B1769" s="6" t="s">
        <v>175</v>
      </c>
      <c r="C1769" s="7">
        <v>143460157</v>
      </c>
      <c r="D1769" s="12">
        <v>5540246185562</v>
      </c>
      <c r="E1769" s="12" t="str">
        <f>VLOOKUP(D1769,'Catégorie des articles'!$A$2:$E$163,4,FALSE)</f>
        <v>CREMERIE</v>
      </c>
      <c r="F1769" s="22">
        <v>44900</v>
      </c>
      <c r="G1769" s="8">
        <v>140</v>
      </c>
      <c r="H1769" s="13"/>
      <c r="I1769" s="13"/>
      <c r="J1769" s="13"/>
      <c r="K1769" s="13"/>
      <c r="L1769" s="13"/>
      <c r="M1769" s="13"/>
      <c r="N1769" s="13"/>
      <c r="O1769" s="13"/>
      <c r="P1769" s="13"/>
      <c r="Q1769" s="13"/>
      <c r="R1769" s="13"/>
      <c r="S1769" s="13"/>
      <c r="T1769" s="13"/>
      <c r="U1769" s="13"/>
      <c r="V1769" s="13"/>
      <c r="W1769" s="13"/>
      <c r="X1769" s="13"/>
      <c r="Y1769" s="13"/>
    </row>
    <row r="1770" spans="1:25" ht="12.75" customHeight="1" x14ac:dyDescent="0.2">
      <c r="A1770" s="13" t="s">
        <v>2478</v>
      </c>
      <c r="B1770" s="6" t="s">
        <v>175</v>
      </c>
      <c r="C1770" s="9">
        <v>143460157</v>
      </c>
      <c r="D1770" s="14">
        <v>5540246186325</v>
      </c>
      <c r="E1770" s="12" t="str">
        <f>VLOOKUP(D1770,'Catégorie des articles'!$A$2:$E$163,4,FALSE)</f>
        <v>CREMERIE</v>
      </c>
      <c r="F1770" s="23">
        <v>44900</v>
      </c>
      <c r="G1770" s="10">
        <v>279</v>
      </c>
      <c r="H1770" s="13"/>
      <c r="I1770" s="13"/>
      <c r="J1770" s="13"/>
      <c r="K1770" s="13"/>
      <c r="L1770" s="13"/>
      <c r="M1770" s="13"/>
      <c r="N1770" s="13"/>
      <c r="O1770" s="13"/>
      <c r="P1770" s="13"/>
      <c r="Q1770" s="13"/>
      <c r="R1770" s="13"/>
      <c r="S1770" s="13"/>
      <c r="T1770" s="13"/>
      <c r="U1770" s="13"/>
      <c r="V1770" s="13"/>
      <c r="W1770" s="13"/>
      <c r="X1770" s="13"/>
      <c r="Y1770" s="13"/>
    </row>
    <row r="1771" spans="1:25" ht="12.75" customHeight="1" x14ac:dyDescent="0.2">
      <c r="A1771" s="13" t="s">
        <v>2479</v>
      </c>
      <c r="B1771" s="6" t="s">
        <v>175</v>
      </c>
      <c r="C1771" s="7">
        <v>143460158</v>
      </c>
      <c r="D1771" s="12">
        <v>5540246175047</v>
      </c>
      <c r="E1771" s="12" t="str">
        <f>VLOOKUP(D1771,'Catégorie des articles'!$A$2:$E$163,4,FALSE)</f>
        <v>CREMERIE</v>
      </c>
      <c r="F1771" s="22">
        <v>44900</v>
      </c>
      <c r="G1771" s="8">
        <v>279</v>
      </c>
      <c r="H1771" s="13"/>
      <c r="I1771" s="13"/>
      <c r="J1771" s="13"/>
      <c r="K1771" s="13"/>
      <c r="L1771" s="13"/>
      <c r="M1771" s="13"/>
      <c r="N1771" s="13"/>
      <c r="O1771" s="13"/>
      <c r="P1771" s="13"/>
      <c r="Q1771" s="13"/>
      <c r="R1771" s="13"/>
      <c r="S1771" s="13"/>
      <c r="T1771" s="13"/>
      <c r="U1771" s="13"/>
      <c r="V1771" s="13"/>
      <c r="W1771" s="13"/>
      <c r="X1771" s="13"/>
      <c r="Y1771" s="13"/>
    </row>
    <row r="1772" spans="1:25" ht="12.75" customHeight="1" x14ac:dyDescent="0.2">
      <c r="A1772" s="13" t="s">
        <v>1784</v>
      </c>
      <c r="B1772" s="6" t="s">
        <v>175</v>
      </c>
      <c r="C1772" s="7">
        <v>143460199</v>
      </c>
      <c r="D1772" s="12">
        <v>5540246176294</v>
      </c>
      <c r="E1772" s="12" t="str">
        <f>VLOOKUP(D1772,'Catégorie des articles'!$A$2:$E$163,4,FALSE)</f>
        <v>CREMERIE</v>
      </c>
      <c r="F1772" s="22">
        <v>44898</v>
      </c>
      <c r="G1772" s="8">
        <v>2228</v>
      </c>
      <c r="H1772" s="13"/>
      <c r="I1772" s="13"/>
      <c r="J1772" s="13"/>
      <c r="K1772" s="13"/>
      <c r="L1772" s="13"/>
      <c r="M1772" s="13"/>
      <c r="N1772" s="13"/>
      <c r="O1772" s="13"/>
      <c r="P1772" s="13"/>
      <c r="Q1772" s="13"/>
      <c r="R1772" s="13"/>
      <c r="S1772" s="13"/>
      <c r="T1772" s="13"/>
      <c r="U1772" s="13"/>
      <c r="V1772" s="13"/>
      <c r="W1772" s="13"/>
      <c r="X1772" s="13"/>
      <c r="Y1772" s="13"/>
    </row>
    <row r="1773" spans="1:25" ht="12.75" customHeight="1" x14ac:dyDescent="0.2">
      <c r="A1773" s="13" t="s">
        <v>1785</v>
      </c>
      <c r="B1773" s="6" t="s">
        <v>175</v>
      </c>
      <c r="C1773" s="9">
        <v>143460199</v>
      </c>
      <c r="D1773" s="14">
        <v>5540246176295</v>
      </c>
      <c r="E1773" s="12" t="str">
        <f>VLOOKUP(D1773,'Catégorie des articles'!$A$2:$E$163,4,FALSE)</f>
        <v>CREMERIE</v>
      </c>
      <c r="F1773" s="23">
        <v>44898</v>
      </c>
      <c r="G1773" s="10">
        <v>4084</v>
      </c>
      <c r="H1773" s="13"/>
      <c r="I1773" s="13"/>
      <c r="J1773" s="13"/>
      <c r="K1773" s="13"/>
      <c r="L1773" s="13"/>
      <c r="M1773" s="13"/>
      <c r="N1773" s="13"/>
      <c r="O1773" s="13"/>
      <c r="P1773" s="13"/>
      <c r="Q1773" s="13"/>
      <c r="R1773" s="13"/>
      <c r="S1773" s="13"/>
      <c r="T1773" s="13"/>
      <c r="U1773" s="13"/>
      <c r="V1773" s="13"/>
      <c r="W1773" s="13"/>
      <c r="X1773" s="13"/>
      <c r="Y1773" s="13"/>
    </row>
    <row r="1774" spans="1:25" ht="12.75" customHeight="1" x14ac:dyDescent="0.2">
      <c r="A1774" s="13" t="s">
        <v>1786</v>
      </c>
      <c r="B1774" s="6" t="s">
        <v>175</v>
      </c>
      <c r="C1774" s="9">
        <v>143460199</v>
      </c>
      <c r="D1774" s="14">
        <v>5540246187987</v>
      </c>
      <c r="E1774" s="12" t="str">
        <f>VLOOKUP(D1774,'Catégorie des articles'!$A$2:$E$163,4,FALSE)</f>
        <v>CREMERIE</v>
      </c>
      <c r="F1774" s="23">
        <v>44898</v>
      </c>
      <c r="G1774" s="10">
        <v>4455</v>
      </c>
      <c r="H1774" s="13"/>
      <c r="I1774" s="13"/>
      <c r="J1774" s="13"/>
      <c r="K1774" s="13"/>
      <c r="L1774" s="13"/>
      <c r="M1774" s="13"/>
      <c r="N1774" s="13"/>
      <c r="O1774" s="13"/>
      <c r="P1774" s="13"/>
      <c r="Q1774" s="13"/>
      <c r="R1774" s="13"/>
      <c r="S1774" s="13"/>
      <c r="T1774" s="13"/>
      <c r="U1774" s="13"/>
      <c r="V1774" s="13"/>
      <c r="W1774" s="13"/>
      <c r="X1774" s="13"/>
      <c r="Y1774" s="13"/>
    </row>
    <row r="1775" spans="1:25" ht="12.75" customHeight="1" x14ac:dyDescent="0.2">
      <c r="A1775" s="13" t="s">
        <v>1787</v>
      </c>
      <c r="B1775" s="6" t="s">
        <v>175</v>
      </c>
      <c r="C1775" s="7">
        <v>143460199</v>
      </c>
      <c r="D1775" s="12">
        <v>5540246188200</v>
      </c>
      <c r="E1775" s="12" t="str">
        <f>VLOOKUP(D1775,'Catégorie des articles'!$A$2:$E$163,4,FALSE)</f>
        <v>CREMERIE</v>
      </c>
      <c r="F1775" s="22">
        <v>44898</v>
      </c>
      <c r="G1775" s="8">
        <v>743</v>
      </c>
      <c r="H1775" s="13"/>
      <c r="I1775" s="13"/>
      <c r="J1775" s="13"/>
      <c r="K1775" s="13"/>
      <c r="L1775" s="13"/>
      <c r="M1775" s="13"/>
      <c r="N1775" s="13"/>
      <c r="O1775" s="13"/>
      <c r="P1775" s="13"/>
      <c r="Q1775" s="13"/>
      <c r="R1775" s="13"/>
      <c r="S1775" s="13"/>
      <c r="T1775" s="13"/>
      <c r="U1775" s="13"/>
      <c r="V1775" s="13"/>
      <c r="W1775" s="13"/>
      <c r="X1775" s="13"/>
      <c r="Y1775" s="13"/>
    </row>
    <row r="1776" spans="1:25" ht="12.75" customHeight="1" x14ac:dyDescent="0.2">
      <c r="A1776" s="13" t="s">
        <v>1788</v>
      </c>
      <c r="B1776" s="6" t="s">
        <v>175</v>
      </c>
      <c r="C1776" s="7">
        <v>143460200</v>
      </c>
      <c r="D1776" s="12">
        <v>5540246172978</v>
      </c>
      <c r="E1776" s="12" t="str">
        <f>VLOOKUP(D1776,'Catégorie des articles'!$A$2:$E$163,4,FALSE)</f>
        <v>CREMERIE</v>
      </c>
      <c r="F1776" s="22">
        <v>44898</v>
      </c>
      <c r="G1776" s="8">
        <v>1671</v>
      </c>
      <c r="H1776" s="13"/>
      <c r="I1776" s="13"/>
      <c r="J1776" s="13"/>
      <c r="K1776" s="13"/>
      <c r="L1776" s="13"/>
      <c r="M1776" s="13"/>
      <c r="N1776" s="13"/>
      <c r="O1776" s="13"/>
      <c r="P1776" s="13"/>
      <c r="Q1776" s="13"/>
      <c r="R1776" s="13"/>
      <c r="S1776" s="13"/>
      <c r="T1776" s="13"/>
      <c r="U1776" s="13"/>
      <c r="V1776" s="13"/>
      <c r="W1776" s="13"/>
      <c r="X1776" s="13"/>
      <c r="Y1776" s="13"/>
    </row>
    <row r="1777" spans="1:25" ht="12.75" customHeight="1" x14ac:dyDescent="0.2">
      <c r="A1777" s="13" t="s">
        <v>1789</v>
      </c>
      <c r="B1777" s="6" t="s">
        <v>175</v>
      </c>
      <c r="C1777" s="9">
        <v>143460200</v>
      </c>
      <c r="D1777" s="14">
        <v>5540246176699</v>
      </c>
      <c r="E1777" s="12" t="str">
        <f>VLOOKUP(D1777,'Catégorie des articles'!$A$2:$E$163,4,FALSE)</f>
        <v>CREMERIE</v>
      </c>
      <c r="F1777" s="23">
        <v>44898</v>
      </c>
      <c r="G1777" s="10">
        <v>8352</v>
      </c>
      <c r="H1777" s="13"/>
      <c r="I1777" s="13"/>
      <c r="J1777" s="13"/>
      <c r="K1777" s="13"/>
      <c r="L1777" s="13"/>
      <c r="M1777" s="13"/>
      <c r="N1777" s="13"/>
      <c r="O1777" s="13"/>
      <c r="P1777" s="13"/>
      <c r="Q1777" s="13"/>
      <c r="R1777" s="13"/>
      <c r="S1777" s="13"/>
      <c r="T1777" s="13"/>
      <c r="U1777" s="13"/>
      <c r="V1777" s="13"/>
      <c r="W1777" s="13"/>
      <c r="X1777" s="13"/>
      <c r="Y1777" s="13"/>
    </row>
    <row r="1778" spans="1:25" ht="12.75" customHeight="1" x14ac:dyDescent="0.2">
      <c r="A1778" s="13" t="s">
        <v>1790</v>
      </c>
      <c r="B1778" s="6" t="s">
        <v>175</v>
      </c>
      <c r="C1778" s="7">
        <v>143470228</v>
      </c>
      <c r="D1778" s="12">
        <v>5540246172669</v>
      </c>
      <c r="E1778" s="12" t="str">
        <f>VLOOKUP(D1778,'Catégorie des articles'!$A$2:$E$163,4,FALSE)</f>
        <v>CREMERIE</v>
      </c>
      <c r="F1778" s="22">
        <v>44899</v>
      </c>
      <c r="G1778" s="8">
        <v>279</v>
      </c>
      <c r="H1778" s="13"/>
      <c r="I1778" s="13"/>
      <c r="J1778" s="13"/>
      <c r="K1778" s="13"/>
      <c r="L1778" s="13"/>
      <c r="M1778" s="13"/>
      <c r="N1778" s="13"/>
      <c r="O1778" s="13"/>
      <c r="P1778" s="13"/>
      <c r="Q1778" s="13"/>
      <c r="R1778" s="13"/>
      <c r="S1778" s="13"/>
      <c r="T1778" s="13"/>
      <c r="U1778" s="13"/>
      <c r="V1778" s="13"/>
      <c r="W1778" s="13"/>
      <c r="X1778" s="13"/>
      <c r="Y1778" s="13"/>
    </row>
    <row r="1779" spans="1:25" ht="12.75" customHeight="1" x14ac:dyDescent="0.2">
      <c r="A1779" s="13" t="s">
        <v>1791</v>
      </c>
      <c r="B1779" s="6" t="s">
        <v>175</v>
      </c>
      <c r="C1779" s="9">
        <v>143470228</v>
      </c>
      <c r="D1779" s="14">
        <v>5540246176699</v>
      </c>
      <c r="E1779" s="12" t="str">
        <f>VLOOKUP(D1779,'Catégorie des articles'!$A$2:$E$163,4,FALSE)</f>
        <v>CREMERIE</v>
      </c>
      <c r="F1779" s="23">
        <v>44899</v>
      </c>
      <c r="G1779" s="10">
        <v>3341</v>
      </c>
      <c r="H1779" s="13"/>
      <c r="I1779" s="13"/>
      <c r="J1779" s="13"/>
      <c r="K1779" s="13"/>
      <c r="L1779" s="13"/>
      <c r="M1779" s="13"/>
      <c r="N1779" s="13"/>
      <c r="O1779" s="13"/>
      <c r="P1779" s="13"/>
      <c r="Q1779" s="13"/>
      <c r="R1779" s="13"/>
      <c r="S1779" s="13"/>
      <c r="T1779" s="13"/>
      <c r="U1779" s="13"/>
      <c r="V1779" s="13"/>
      <c r="W1779" s="13"/>
      <c r="X1779" s="13"/>
      <c r="Y1779" s="13"/>
    </row>
    <row r="1780" spans="1:25" ht="12.75" customHeight="1" x14ac:dyDescent="0.2">
      <c r="A1780" s="13" t="s">
        <v>1792</v>
      </c>
      <c r="B1780" s="6" t="s">
        <v>175</v>
      </c>
      <c r="C1780" s="7">
        <v>143470229</v>
      </c>
      <c r="D1780" s="12">
        <v>5540246176295</v>
      </c>
      <c r="E1780" s="12" t="str">
        <f>VLOOKUP(D1780,'Catégorie des articles'!$A$2:$E$163,4,FALSE)</f>
        <v>CREMERIE</v>
      </c>
      <c r="F1780" s="22">
        <v>44899</v>
      </c>
      <c r="G1780" s="8">
        <v>7424</v>
      </c>
      <c r="H1780" s="13"/>
      <c r="I1780" s="13"/>
      <c r="J1780" s="13"/>
      <c r="K1780" s="13"/>
      <c r="L1780" s="13"/>
      <c r="M1780" s="13"/>
      <c r="N1780" s="13"/>
      <c r="O1780" s="13"/>
      <c r="P1780" s="13"/>
      <c r="Q1780" s="13"/>
      <c r="R1780" s="13"/>
      <c r="S1780" s="13"/>
      <c r="T1780" s="13"/>
      <c r="U1780" s="13"/>
      <c r="V1780" s="13"/>
      <c r="W1780" s="13"/>
      <c r="X1780" s="13"/>
      <c r="Y1780" s="13"/>
    </row>
    <row r="1781" spans="1:25" ht="12.75" customHeight="1" x14ac:dyDescent="0.2">
      <c r="A1781" s="13" t="s">
        <v>1793</v>
      </c>
      <c r="B1781" s="6" t="s">
        <v>175</v>
      </c>
      <c r="C1781" s="9">
        <v>143470229</v>
      </c>
      <c r="D1781" s="14">
        <v>5540246187987</v>
      </c>
      <c r="E1781" s="12" t="str">
        <f>VLOOKUP(D1781,'Catégorie des articles'!$A$2:$E$163,4,FALSE)</f>
        <v>CREMERIE</v>
      </c>
      <c r="F1781" s="23">
        <v>44899</v>
      </c>
      <c r="G1781" s="10">
        <v>4455</v>
      </c>
      <c r="H1781" s="13"/>
      <c r="I1781" s="13"/>
      <c r="J1781" s="13"/>
      <c r="K1781" s="13"/>
      <c r="L1781" s="13"/>
      <c r="M1781" s="13"/>
      <c r="N1781" s="13"/>
      <c r="O1781" s="13"/>
      <c r="P1781" s="13"/>
      <c r="Q1781" s="13"/>
      <c r="R1781" s="13"/>
      <c r="S1781" s="13"/>
      <c r="T1781" s="13"/>
      <c r="U1781" s="13"/>
      <c r="V1781" s="13"/>
      <c r="W1781" s="13"/>
      <c r="X1781" s="13"/>
      <c r="Y1781" s="13"/>
    </row>
    <row r="1782" spans="1:25" ht="12.75" customHeight="1" x14ac:dyDescent="0.2">
      <c r="A1782" s="13" t="s">
        <v>1794</v>
      </c>
      <c r="B1782" s="6" t="s">
        <v>175</v>
      </c>
      <c r="C1782" s="7">
        <v>143470229</v>
      </c>
      <c r="D1782" s="12">
        <v>5540246188200</v>
      </c>
      <c r="E1782" s="12" t="str">
        <f>VLOOKUP(D1782,'Catégorie des articles'!$A$2:$E$163,4,FALSE)</f>
        <v>CREMERIE</v>
      </c>
      <c r="F1782" s="22">
        <v>44899</v>
      </c>
      <c r="G1782" s="8">
        <v>1114</v>
      </c>
      <c r="H1782" s="13"/>
      <c r="I1782" s="13"/>
      <c r="J1782" s="13"/>
      <c r="K1782" s="13"/>
      <c r="L1782" s="13"/>
      <c r="M1782" s="13"/>
      <c r="N1782" s="13"/>
      <c r="O1782" s="13"/>
      <c r="P1782" s="13"/>
      <c r="Q1782" s="13"/>
      <c r="R1782" s="13"/>
      <c r="S1782" s="13"/>
      <c r="T1782" s="13"/>
      <c r="U1782" s="13"/>
      <c r="V1782" s="13"/>
      <c r="W1782" s="13"/>
      <c r="X1782" s="13"/>
      <c r="Y1782" s="13"/>
    </row>
    <row r="1783" spans="1:25" ht="12.75" customHeight="1" x14ac:dyDescent="0.2">
      <c r="A1783" s="13" t="s">
        <v>1795</v>
      </c>
      <c r="B1783" s="6" t="s">
        <v>175</v>
      </c>
      <c r="C1783" s="7">
        <v>143470230</v>
      </c>
      <c r="D1783" s="12">
        <v>5540246175049</v>
      </c>
      <c r="E1783" s="12" t="str">
        <f>VLOOKUP(D1783,'Catégorie des articles'!$A$2:$E$163,4,FALSE)</f>
        <v>CREMERIE</v>
      </c>
      <c r="F1783" s="22">
        <v>44905</v>
      </c>
      <c r="G1783" s="8">
        <v>1114</v>
      </c>
      <c r="H1783" s="13"/>
      <c r="I1783" s="13"/>
      <c r="J1783" s="13"/>
      <c r="K1783" s="13"/>
      <c r="L1783" s="13"/>
      <c r="M1783" s="13"/>
      <c r="N1783" s="13"/>
      <c r="O1783" s="13"/>
      <c r="P1783" s="13"/>
      <c r="Q1783" s="13"/>
      <c r="R1783" s="13"/>
      <c r="S1783" s="13"/>
      <c r="T1783" s="13"/>
      <c r="U1783" s="13"/>
      <c r="V1783" s="13"/>
      <c r="W1783" s="13"/>
      <c r="X1783" s="13"/>
      <c r="Y1783" s="13"/>
    </row>
    <row r="1784" spans="1:25" ht="12.75" customHeight="1" x14ac:dyDescent="0.2">
      <c r="A1784" s="13" t="s">
        <v>1796</v>
      </c>
      <c r="B1784" s="6" t="s">
        <v>175</v>
      </c>
      <c r="C1784" s="9">
        <v>143470230</v>
      </c>
      <c r="D1784" s="14">
        <v>5540246175050</v>
      </c>
      <c r="E1784" s="12" t="str">
        <f>VLOOKUP(D1784,'Catégorie des articles'!$A$2:$E$163,4,FALSE)</f>
        <v>CREMERIE</v>
      </c>
      <c r="F1784" s="23">
        <v>44905</v>
      </c>
      <c r="G1784" s="10">
        <v>1114</v>
      </c>
      <c r="H1784" s="13"/>
      <c r="I1784" s="13"/>
      <c r="J1784" s="13"/>
      <c r="K1784" s="13"/>
      <c r="L1784" s="13"/>
      <c r="M1784" s="13"/>
      <c r="N1784" s="13"/>
      <c r="O1784" s="13"/>
      <c r="P1784" s="13"/>
      <c r="Q1784" s="13"/>
      <c r="R1784" s="13"/>
      <c r="S1784" s="13"/>
      <c r="T1784" s="13"/>
      <c r="U1784" s="13"/>
      <c r="V1784" s="13"/>
      <c r="W1784" s="13"/>
      <c r="X1784" s="13"/>
      <c r="Y1784" s="13"/>
    </row>
    <row r="1785" spans="1:25" ht="12.75" customHeight="1" x14ac:dyDescent="0.2">
      <c r="A1785" s="13" t="s">
        <v>1797</v>
      </c>
      <c r="B1785" s="6" t="s">
        <v>175</v>
      </c>
      <c r="C1785" s="7">
        <v>143470230</v>
      </c>
      <c r="D1785" s="12">
        <v>5540246190743</v>
      </c>
      <c r="E1785" s="12" t="str">
        <f>VLOOKUP(D1785,'Catégorie des articles'!$A$2:$E$163,4,FALSE)</f>
        <v>CREMERIE</v>
      </c>
      <c r="F1785" s="22">
        <v>44905</v>
      </c>
      <c r="G1785" s="8">
        <v>279</v>
      </c>
      <c r="H1785" s="13"/>
      <c r="I1785" s="13"/>
      <c r="J1785" s="13"/>
      <c r="K1785" s="13"/>
      <c r="L1785" s="13"/>
      <c r="M1785" s="13"/>
      <c r="N1785" s="13"/>
      <c r="O1785" s="13"/>
      <c r="P1785" s="13"/>
      <c r="Q1785" s="13"/>
      <c r="R1785" s="13"/>
      <c r="S1785" s="13"/>
      <c r="T1785" s="13"/>
      <c r="U1785" s="13"/>
      <c r="V1785" s="13"/>
      <c r="W1785" s="13"/>
      <c r="X1785" s="13"/>
      <c r="Y1785" s="13"/>
    </row>
    <row r="1786" spans="1:25" ht="12.75" customHeight="1" x14ac:dyDescent="0.2">
      <c r="A1786" s="13" t="s">
        <v>1798</v>
      </c>
      <c r="B1786" s="6" t="s">
        <v>175</v>
      </c>
      <c r="C1786" s="9">
        <v>143470246</v>
      </c>
      <c r="D1786" s="14">
        <v>5540246182684</v>
      </c>
      <c r="E1786" s="12" t="str">
        <f>VLOOKUP(D1786,'Catégorie des articles'!$A$2:$E$163,4,FALSE)</f>
        <v>BOULANGERIE</v>
      </c>
      <c r="F1786" s="23">
        <v>44907</v>
      </c>
      <c r="G1786" s="10">
        <v>140</v>
      </c>
      <c r="H1786" s="13"/>
      <c r="I1786" s="13"/>
      <c r="J1786" s="13"/>
      <c r="K1786" s="13"/>
      <c r="L1786" s="13"/>
      <c r="M1786" s="13"/>
      <c r="N1786" s="13"/>
      <c r="O1786" s="13"/>
      <c r="P1786" s="13"/>
      <c r="Q1786" s="13"/>
      <c r="R1786" s="13"/>
      <c r="S1786" s="13"/>
      <c r="T1786" s="13"/>
      <c r="U1786" s="13"/>
      <c r="V1786" s="13"/>
      <c r="W1786" s="13"/>
      <c r="X1786" s="13"/>
      <c r="Y1786" s="13"/>
    </row>
    <row r="1787" spans="1:25" ht="12.75" customHeight="1" x14ac:dyDescent="0.2">
      <c r="A1787" s="13" t="s">
        <v>1799</v>
      </c>
      <c r="B1787" s="6" t="s">
        <v>175</v>
      </c>
      <c r="C1787" s="7">
        <v>143470246</v>
      </c>
      <c r="D1787" s="12">
        <v>5540246183844</v>
      </c>
      <c r="E1787" s="12" t="str">
        <f>VLOOKUP(D1787,'Catégorie des articles'!$A$2:$E$163,4,FALSE)</f>
        <v>BOULANGERIE</v>
      </c>
      <c r="F1787" s="22">
        <v>44907</v>
      </c>
      <c r="G1787" s="8">
        <v>186</v>
      </c>
      <c r="H1787" s="13"/>
      <c r="I1787" s="13"/>
      <c r="J1787" s="13"/>
      <c r="K1787" s="13"/>
      <c r="L1787" s="13"/>
      <c r="M1787" s="13"/>
      <c r="N1787" s="13"/>
      <c r="O1787" s="13"/>
      <c r="P1787" s="13"/>
      <c r="Q1787" s="13"/>
      <c r="R1787" s="13"/>
      <c r="S1787" s="13"/>
      <c r="T1787" s="13"/>
      <c r="U1787" s="13"/>
      <c r="V1787" s="13"/>
      <c r="W1787" s="13"/>
      <c r="X1787" s="13"/>
      <c r="Y1787" s="13"/>
    </row>
    <row r="1788" spans="1:25" ht="12.75" customHeight="1" x14ac:dyDescent="0.2">
      <c r="A1788" s="13" t="s">
        <v>1800</v>
      </c>
      <c r="B1788" s="6" t="s">
        <v>175</v>
      </c>
      <c r="C1788" s="7">
        <v>143470246</v>
      </c>
      <c r="D1788" s="12">
        <v>5540246194467</v>
      </c>
      <c r="E1788" s="12" t="str">
        <f>VLOOKUP(D1788,'Catégorie des articles'!$A$2:$E$163,4,FALSE)</f>
        <v>BOULANGERIE</v>
      </c>
      <c r="F1788" s="22">
        <v>44907</v>
      </c>
      <c r="G1788" s="8">
        <v>12473</v>
      </c>
      <c r="H1788" s="13"/>
      <c r="I1788" s="13"/>
      <c r="J1788" s="13"/>
      <c r="K1788" s="13"/>
      <c r="L1788" s="13"/>
      <c r="M1788" s="13"/>
      <c r="N1788" s="13"/>
      <c r="O1788" s="13"/>
      <c r="P1788" s="13"/>
      <c r="Q1788" s="13"/>
      <c r="R1788" s="13"/>
      <c r="S1788" s="13"/>
      <c r="T1788" s="13"/>
      <c r="U1788" s="13"/>
      <c r="V1788" s="13"/>
      <c r="W1788" s="13"/>
      <c r="X1788" s="13"/>
      <c r="Y1788" s="13"/>
    </row>
    <row r="1789" spans="1:25" ht="12.75" customHeight="1" x14ac:dyDescent="0.2">
      <c r="A1789" s="13" t="s">
        <v>1801</v>
      </c>
      <c r="B1789" s="6" t="s">
        <v>175</v>
      </c>
      <c r="C1789" s="9">
        <v>143470255</v>
      </c>
      <c r="D1789" s="14">
        <v>5540246171759</v>
      </c>
      <c r="E1789" s="12" t="str">
        <f>VLOOKUP(D1789,'Catégorie des articles'!$A$2:$E$163,4,FALSE)</f>
        <v>MIX LEGUMES</v>
      </c>
      <c r="F1789" s="23">
        <v>44917</v>
      </c>
      <c r="G1789" s="10">
        <v>3341</v>
      </c>
      <c r="H1789" s="13"/>
      <c r="I1789" s="13"/>
      <c r="J1789" s="13"/>
      <c r="K1789" s="13"/>
      <c r="L1789" s="13"/>
      <c r="M1789" s="13"/>
      <c r="N1789" s="13"/>
      <c r="O1789" s="13"/>
      <c r="P1789" s="13"/>
      <c r="Q1789" s="13"/>
      <c r="R1789" s="13"/>
      <c r="S1789" s="13"/>
      <c r="T1789" s="13"/>
      <c r="U1789" s="13"/>
      <c r="V1789" s="13"/>
      <c r="W1789" s="13"/>
      <c r="X1789" s="13"/>
      <c r="Y1789" s="13"/>
    </row>
    <row r="1790" spans="1:25" ht="12.75" customHeight="1" x14ac:dyDescent="0.2">
      <c r="A1790" s="13" t="s">
        <v>1802</v>
      </c>
      <c r="B1790" s="6" t="s">
        <v>175</v>
      </c>
      <c r="C1790" s="7">
        <v>143470255</v>
      </c>
      <c r="D1790" s="12">
        <v>5540246177133</v>
      </c>
      <c r="E1790" s="12" t="str">
        <f>VLOOKUP(D1790,'Catégorie des articles'!$A$2:$E$163,4,FALSE)</f>
        <v>MIX LEGUMES</v>
      </c>
      <c r="F1790" s="22">
        <v>44917</v>
      </c>
      <c r="G1790" s="8">
        <v>10023</v>
      </c>
      <c r="H1790" s="13"/>
      <c r="I1790" s="13"/>
      <c r="J1790" s="13"/>
      <c r="K1790" s="13"/>
      <c r="L1790" s="13"/>
      <c r="M1790" s="13"/>
      <c r="N1790" s="13"/>
      <c r="O1790" s="13"/>
      <c r="P1790" s="13"/>
      <c r="Q1790" s="13"/>
      <c r="R1790" s="13"/>
      <c r="S1790" s="13"/>
      <c r="T1790" s="13"/>
      <c r="U1790" s="13"/>
      <c r="V1790" s="13"/>
      <c r="W1790" s="13"/>
      <c r="X1790" s="13"/>
      <c r="Y1790" s="13"/>
    </row>
    <row r="1791" spans="1:25" ht="12.75" customHeight="1" x14ac:dyDescent="0.2">
      <c r="A1791" s="13" t="s">
        <v>1803</v>
      </c>
      <c r="B1791" s="6" t="s">
        <v>175</v>
      </c>
      <c r="C1791" s="9">
        <v>143470255</v>
      </c>
      <c r="D1791" s="14">
        <v>5540246192148</v>
      </c>
      <c r="E1791" s="12" t="str">
        <f>VLOOKUP(D1791,'Catégorie des articles'!$A$2:$E$163,4,FALSE)</f>
        <v>MIX LEGUMES</v>
      </c>
      <c r="F1791" s="23">
        <v>44917</v>
      </c>
      <c r="G1791" s="10">
        <v>6960</v>
      </c>
      <c r="H1791" s="13"/>
      <c r="I1791" s="13"/>
      <c r="J1791" s="13"/>
      <c r="K1791" s="13"/>
      <c r="L1791" s="13"/>
      <c r="M1791" s="13"/>
      <c r="N1791" s="13"/>
      <c r="O1791" s="13"/>
      <c r="P1791" s="13"/>
      <c r="Q1791" s="13"/>
      <c r="R1791" s="13"/>
      <c r="S1791" s="13"/>
      <c r="T1791" s="13"/>
      <c r="U1791" s="13"/>
      <c r="V1791" s="13"/>
      <c r="W1791" s="13"/>
      <c r="X1791" s="13"/>
      <c r="Y1791" s="13"/>
    </row>
    <row r="1792" spans="1:25" ht="12.75" customHeight="1" x14ac:dyDescent="0.2">
      <c r="A1792" s="13" t="s">
        <v>1804</v>
      </c>
      <c r="B1792" s="6" t="s">
        <v>175</v>
      </c>
      <c r="C1792" s="7">
        <v>143470255</v>
      </c>
      <c r="D1792" s="12">
        <v>5540246192518</v>
      </c>
      <c r="E1792" s="12" t="str">
        <f>VLOOKUP(D1792,'Catégorie des articles'!$A$2:$E$163,4,FALSE)</f>
        <v>MIX LEGUMES</v>
      </c>
      <c r="F1792" s="22">
        <v>44917</v>
      </c>
      <c r="G1792" s="8">
        <v>5847</v>
      </c>
      <c r="H1792" s="13"/>
      <c r="I1792" s="13"/>
      <c r="J1792" s="13"/>
      <c r="K1792" s="13"/>
      <c r="L1792" s="13"/>
      <c r="M1792" s="13"/>
      <c r="N1792" s="13"/>
      <c r="O1792" s="13"/>
      <c r="P1792" s="13"/>
      <c r="Q1792" s="13"/>
      <c r="R1792" s="13"/>
      <c r="S1792" s="13"/>
      <c r="T1792" s="13"/>
      <c r="U1792" s="13"/>
      <c r="V1792" s="13"/>
      <c r="W1792" s="13"/>
      <c r="X1792" s="13"/>
      <c r="Y1792" s="13"/>
    </row>
    <row r="1793" spans="1:25" ht="12.75" customHeight="1" x14ac:dyDescent="0.2">
      <c r="A1793" s="13" t="s">
        <v>1805</v>
      </c>
      <c r="B1793" s="6" t="s">
        <v>175</v>
      </c>
      <c r="C1793" s="7">
        <v>143470275</v>
      </c>
      <c r="D1793" s="12">
        <v>5540246176294</v>
      </c>
      <c r="E1793" s="12" t="str">
        <f>VLOOKUP(D1793,'Catégorie des articles'!$A$2:$E$163,4,FALSE)</f>
        <v>CREMERIE</v>
      </c>
      <c r="F1793" s="22">
        <v>44900</v>
      </c>
      <c r="G1793" s="8">
        <v>1485</v>
      </c>
      <c r="H1793" s="13"/>
      <c r="I1793" s="13"/>
      <c r="J1793" s="13"/>
      <c r="K1793" s="13"/>
      <c r="L1793" s="13"/>
      <c r="M1793" s="13"/>
      <c r="N1793" s="13"/>
      <c r="O1793" s="13"/>
      <c r="P1793" s="13"/>
      <c r="Q1793" s="13"/>
      <c r="R1793" s="13"/>
      <c r="S1793" s="13"/>
      <c r="T1793" s="13"/>
      <c r="U1793" s="13"/>
      <c r="V1793" s="13"/>
      <c r="W1793" s="13"/>
      <c r="X1793" s="13"/>
      <c r="Y1793" s="13"/>
    </row>
    <row r="1794" spans="1:25" ht="12.75" customHeight="1" x14ac:dyDescent="0.2">
      <c r="A1794" s="13" t="s">
        <v>1806</v>
      </c>
      <c r="B1794" s="6" t="s">
        <v>175</v>
      </c>
      <c r="C1794" s="9">
        <v>143470275</v>
      </c>
      <c r="D1794" s="14">
        <v>5540246176295</v>
      </c>
      <c r="E1794" s="12" t="str">
        <f>VLOOKUP(D1794,'Catégorie des articles'!$A$2:$E$163,4,FALSE)</f>
        <v>CREMERIE</v>
      </c>
      <c r="F1794" s="23">
        <v>44900</v>
      </c>
      <c r="G1794" s="10">
        <v>7424</v>
      </c>
      <c r="H1794" s="13"/>
      <c r="I1794" s="13"/>
      <c r="J1794" s="13"/>
      <c r="K1794" s="13"/>
      <c r="L1794" s="13"/>
      <c r="M1794" s="13"/>
      <c r="N1794" s="13"/>
      <c r="O1794" s="13"/>
      <c r="P1794" s="13"/>
      <c r="Q1794" s="13"/>
      <c r="R1794" s="13"/>
      <c r="S1794" s="13"/>
      <c r="T1794" s="13"/>
      <c r="U1794" s="13"/>
      <c r="V1794" s="13"/>
      <c r="W1794" s="13"/>
      <c r="X1794" s="13"/>
      <c r="Y1794" s="13"/>
    </row>
    <row r="1795" spans="1:25" ht="12.75" customHeight="1" x14ac:dyDescent="0.2">
      <c r="A1795" s="13" t="s">
        <v>1807</v>
      </c>
      <c r="B1795" s="6" t="s">
        <v>175</v>
      </c>
      <c r="C1795" s="9">
        <v>143470275</v>
      </c>
      <c r="D1795" s="14">
        <v>5540246187987</v>
      </c>
      <c r="E1795" s="12" t="str">
        <f>VLOOKUP(D1795,'Catégorie des articles'!$A$2:$E$163,4,FALSE)</f>
        <v>CREMERIE</v>
      </c>
      <c r="F1795" s="23">
        <v>44900</v>
      </c>
      <c r="G1795" s="10">
        <v>4455</v>
      </c>
      <c r="H1795" s="13"/>
      <c r="I1795" s="13"/>
      <c r="J1795" s="13"/>
      <c r="K1795" s="13"/>
      <c r="L1795" s="13"/>
      <c r="M1795" s="13"/>
      <c r="N1795" s="13"/>
      <c r="O1795" s="13"/>
      <c r="P1795" s="13"/>
      <c r="Q1795" s="13"/>
      <c r="R1795" s="13"/>
      <c r="S1795" s="13"/>
      <c r="T1795" s="13"/>
      <c r="U1795" s="13"/>
      <c r="V1795" s="13"/>
      <c r="W1795" s="13"/>
      <c r="X1795" s="13"/>
      <c r="Y1795" s="13"/>
    </row>
    <row r="1796" spans="1:25" ht="12.75" customHeight="1" x14ac:dyDescent="0.2">
      <c r="A1796" s="13" t="s">
        <v>1808</v>
      </c>
      <c r="B1796" s="6" t="s">
        <v>175</v>
      </c>
      <c r="C1796" s="9">
        <v>143470276</v>
      </c>
      <c r="D1796" s="14">
        <v>5540246174174</v>
      </c>
      <c r="E1796" s="12" t="str">
        <f>VLOOKUP(D1796,'Catégorie des articles'!$A$2:$E$163,4,FALSE)</f>
        <v>CREMERIE</v>
      </c>
      <c r="F1796" s="23">
        <v>44900</v>
      </c>
      <c r="G1796" s="10">
        <v>232</v>
      </c>
      <c r="H1796" s="13"/>
      <c r="I1796" s="13"/>
      <c r="J1796" s="13"/>
      <c r="K1796" s="13"/>
      <c r="L1796" s="13"/>
      <c r="M1796" s="13"/>
      <c r="N1796" s="13"/>
      <c r="O1796" s="13"/>
      <c r="P1796" s="13"/>
      <c r="Q1796" s="13"/>
      <c r="R1796" s="13"/>
      <c r="S1796" s="13"/>
      <c r="T1796" s="13"/>
      <c r="U1796" s="13"/>
      <c r="V1796" s="13"/>
      <c r="W1796" s="13"/>
      <c r="X1796" s="13"/>
      <c r="Y1796" s="13"/>
    </row>
    <row r="1797" spans="1:25" ht="12.75" customHeight="1" x14ac:dyDescent="0.2">
      <c r="A1797" s="13" t="s">
        <v>1809</v>
      </c>
      <c r="B1797" s="6" t="s">
        <v>175</v>
      </c>
      <c r="C1797" s="9">
        <v>143470276</v>
      </c>
      <c r="D1797" s="14">
        <v>5540246176699</v>
      </c>
      <c r="E1797" s="12" t="str">
        <f>VLOOKUP(D1797,'Catégorie des articles'!$A$2:$E$163,4,FALSE)</f>
        <v>CREMERIE</v>
      </c>
      <c r="F1797" s="23">
        <v>44900</v>
      </c>
      <c r="G1797" s="10">
        <v>8352</v>
      </c>
      <c r="H1797" s="13"/>
      <c r="I1797" s="13"/>
      <c r="J1797" s="13"/>
      <c r="K1797" s="13"/>
      <c r="L1797" s="13"/>
      <c r="M1797" s="13"/>
      <c r="N1797" s="13"/>
      <c r="O1797" s="13"/>
      <c r="P1797" s="13"/>
      <c r="Q1797" s="13"/>
      <c r="R1797" s="13"/>
      <c r="S1797" s="13"/>
      <c r="T1797" s="13"/>
      <c r="U1797" s="13"/>
      <c r="V1797" s="13"/>
      <c r="W1797" s="13"/>
      <c r="X1797" s="13"/>
      <c r="Y1797" s="13"/>
    </row>
    <row r="1798" spans="1:25" ht="12.75" customHeight="1" x14ac:dyDescent="0.2">
      <c r="A1798" s="13" t="s">
        <v>1810</v>
      </c>
      <c r="B1798" s="6" t="s">
        <v>175</v>
      </c>
      <c r="C1798" s="7">
        <v>143470276</v>
      </c>
      <c r="D1798" s="12">
        <v>5540246192102</v>
      </c>
      <c r="E1798" s="12" t="str">
        <f>VLOOKUP(D1798,'Catégorie des articles'!$A$2:$E$163,4,FALSE)</f>
        <v>CREMERIE</v>
      </c>
      <c r="F1798" s="22">
        <v>44900</v>
      </c>
      <c r="G1798" s="8">
        <v>4009</v>
      </c>
      <c r="H1798" s="13"/>
      <c r="I1798" s="13"/>
      <c r="J1798" s="13"/>
      <c r="K1798" s="13"/>
      <c r="L1798" s="13"/>
      <c r="M1798" s="13"/>
      <c r="N1798" s="13"/>
      <c r="O1798" s="13"/>
      <c r="P1798" s="13"/>
      <c r="Q1798" s="13"/>
      <c r="R1798" s="13"/>
      <c r="S1798" s="13"/>
      <c r="T1798" s="13"/>
      <c r="U1798" s="13"/>
      <c r="V1798" s="13"/>
      <c r="W1798" s="13"/>
      <c r="X1798" s="13"/>
      <c r="Y1798" s="13"/>
    </row>
    <row r="1799" spans="1:25" ht="12.75" customHeight="1" x14ac:dyDescent="0.2">
      <c r="A1799" s="13" t="s">
        <v>1811</v>
      </c>
      <c r="B1799" s="6" t="s">
        <v>175</v>
      </c>
      <c r="C1799" s="9">
        <v>143470313</v>
      </c>
      <c r="D1799" s="14">
        <v>5540246194632</v>
      </c>
      <c r="E1799" s="12" t="str">
        <f>VLOOKUP(D1799,'Catégorie des articles'!$A$2:$E$163,4,FALSE)</f>
        <v>BOULANGERIE</v>
      </c>
      <c r="F1799" s="23">
        <v>44926</v>
      </c>
      <c r="G1799" s="10">
        <v>919</v>
      </c>
      <c r="H1799" s="13"/>
      <c r="I1799" s="13"/>
      <c r="J1799" s="13"/>
      <c r="K1799" s="13"/>
      <c r="L1799" s="13"/>
      <c r="M1799" s="13"/>
      <c r="N1799" s="13"/>
      <c r="O1799" s="13"/>
      <c r="P1799" s="13"/>
      <c r="Q1799" s="13"/>
      <c r="R1799" s="13"/>
      <c r="S1799" s="13"/>
      <c r="T1799" s="13"/>
      <c r="U1799" s="13"/>
      <c r="V1799" s="13"/>
      <c r="W1799" s="13"/>
      <c r="X1799" s="13"/>
      <c r="Y1799" s="13"/>
    </row>
    <row r="1800" spans="1:25" ht="12.75" customHeight="1" x14ac:dyDescent="0.2">
      <c r="A1800" s="13" t="s">
        <v>1812</v>
      </c>
      <c r="B1800" s="6" t="s">
        <v>175</v>
      </c>
      <c r="C1800" s="9">
        <v>143470317</v>
      </c>
      <c r="D1800" s="14">
        <v>5540246194467</v>
      </c>
      <c r="E1800" s="12" t="str">
        <f>VLOOKUP(D1800,'Catégorie des articles'!$A$2:$E$163,4,FALSE)</f>
        <v>BOULANGERIE</v>
      </c>
      <c r="F1800" s="23">
        <v>44914</v>
      </c>
      <c r="G1800" s="10">
        <v>58743</v>
      </c>
      <c r="H1800" s="13"/>
      <c r="I1800" s="13"/>
      <c r="J1800" s="13"/>
      <c r="K1800" s="13"/>
      <c r="L1800" s="13"/>
      <c r="M1800" s="13"/>
      <c r="N1800" s="13"/>
      <c r="O1800" s="13"/>
      <c r="P1800" s="13"/>
      <c r="Q1800" s="13"/>
      <c r="R1800" s="13"/>
      <c r="S1800" s="13"/>
      <c r="T1800" s="13"/>
      <c r="U1800" s="13"/>
      <c r="V1800" s="13"/>
      <c r="W1800" s="13"/>
      <c r="X1800" s="13"/>
      <c r="Y1800" s="13"/>
    </row>
    <row r="1801" spans="1:25" ht="12.75" customHeight="1" x14ac:dyDescent="0.2">
      <c r="A1801" s="13" t="s">
        <v>1813</v>
      </c>
      <c r="B1801" s="6" t="s">
        <v>175</v>
      </c>
      <c r="C1801" s="7">
        <v>143470330</v>
      </c>
      <c r="D1801" s="12">
        <v>5540246174174</v>
      </c>
      <c r="E1801" s="12" t="str">
        <f>VLOOKUP(D1801,'Catégorie des articles'!$A$2:$E$163,4,FALSE)</f>
        <v>CREMERIE</v>
      </c>
      <c r="F1801" s="22">
        <v>44903</v>
      </c>
      <c r="G1801" s="8">
        <v>464</v>
      </c>
      <c r="H1801" s="13"/>
      <c r="I1801" s="13"/>
      <c r="J1801" s="13"/>
      <c r="K1801" s="13"/>
      <c r="L1801" s="13"/>
      <c r="M1801" s="13"/>
      <c r="N1801" s="13"/>
      <c r="O1801" s="13"/>
      <c r="P1801" s="13"/>
      <c r="Q1801" s="13"/>
      <c r="R1801" s="13"/>
      <c r="S1801" s="13"/>
      <c r="T1801" s="13"/>
      <c r="U1801" s="13"/>
      <c r="V1801" s="13"/>
      <c r="W1801" s="13"/>
      <c r="X1801" s="13"/>
      <c r="Y1801" s="13"/>
    </row>
    <row r="1802" spans="1:25" ht="12.75" customHeight="1" x14ac:dyDescent="0.2">
      <c r="A1802" s="13" t="s">
        <v>1814</v>
      </c>
      <c r="B1802" s="6" t="s">
        <v>175</v>
      </c>
      <c r="C1802" s="7">
        <v>143470332</v>
      </c>
      <c r="D1802" s="12">
        <v>5540246176295</v>
      </c>
      <c r="E1802" s="12" t="str">
        <f>VLOOKUP(D1802,'Catégorie des articles'!$A$2:$E$163,4,FALSE)</f>
        <v>CREMERIE</v>
      </c>
      <c r="F1802" s="22">
        <v>44903</v>
      </c>
      <c r="G1802" s="8">
        <v>4455</v>
      </c>
      <c r="H1802" s="13"/>
      <c r="I1802" s="13"/>
      <c r="J1802" s="13"/>
      <c r="K1802" s="13"/>
      <c r="L1802" s="13"/>
      <c r="M1802" s="13"/>
      <c r="N1802" s="13"/>
      <c r="O1802" s="13"/>
      <c r="P1802" s="13"/>
      <c r="Q1802" s="13"/>
      <c r="R1802" s="13"/>
      <c r="S1802" s="13"/>
      <c r="T1802" s="13"/>
      <c r="U1802" s="13"/>
      <c r="V1802" s="13"/>
      <c r="W1802" s="13"/>
      <c r="X1802" s="13"/>
      <c r="Y1802" s="13"/>
    </row>
    <row r="1803" spans="1:25" ht="12.75" customHeight="1" x14ac:dyDescent="0.2">
      <c r="A1803" s="13" t="s">
        <v>1815</v>
      </c>
      <c r="B1803" s="6" t="s">
        <v>175</v>
      </c>
      <c r="C1803" s="9">
        <v>143470332</v>
      </c>
      <c r="D1803" s="14">
        <v>5540246187987</v>
      </c>
      <c r="E1803" s="12" t="str">
        <f>VLOOKUP(D1803,'Catégorie des articles'!$A$2:$E$163,4,FALSE)</f>
        <v>CREMERIE</v>
      </c>
      <c r="F1803" s="23">
        <v>44903</v>
      </c>
      <c r="G1803" s="10">
        <v>6682</v>
      </c>
      <c r="H1803" s="13"/>
      <c r="I1803" s="13"/>
      <c r="J1803" s="13"/>
      <c r="K1803" s="13"/>
      <c r="L1803" s="13"/>
      <c r="M1803" s="13"/>
      <c r="N1803" s="13"/>
      <c r="O1803" s="13"/>
      <c r="P1803" s="13"/>
      <c r="Q1803" s="13"/>
      <c r="R1803" s="13"/>
      <c r="S1803" s="13"/>
      <c r="T1803" s="13"/>
      <c r="U1803" s="13"/>
      <c r="V1803" s="13"/>
      <c r="W1803" s="13"/>
      <c r="X1803" s="13"/>
      <c r="Y1803" s="13"/>
    </row>
    <row r="1804" spans="1:25" ht="12.75" customHeight="1" x14ac:dyDescent="0.2">
      <c r="A1804" s="13" t="s">
        <v>1816</v>
      </c>
      <c r="B1804" s="6" t="s">
        <v>175</v>
      </c>
      <c r="C1804" s="9">
        <v>143470334</v>
      </c>
      <c r="D1804" s="14">
        <v>5540246177133</v>
      </c>
      <c r="E1804" s="12" t="str">
        <f>VLOOKUP(D1804,'Catégorie des articles'!$A$2:$E$163,4,FALSE)</f>
        <v>MIX LEGUMES</v>
      </c>
      <c r="F1804" s="23">
        <v>44921</v>
      </c>
      <c r="G1804" s="10">
        <v>9466</v>
      </c>
      <c r="H1804" s="13"/>
      <c r="I1804" s="13"/>
      <c r="J1804" s="13"/>
      <c r="K1804" s="13"/>
      <c r="L1804" s="13"/>
      <c r="M1804" s="13"/>
      <c r="N1804" s="13"/>
      <c r="O1804" s="13"/>
      <c r="P1804" s="13"/>
      <c r="Q1804" s="13"/>
      <c r="R1804" s="13"/>
      <c r="S1804" s="13"/>
      <c r="T1804" s="13"/>
      <c r="U1804" s="13"/>
      <c r="V1804" s="13"/>
      <c r="W1804" s="13"/>
      <c r="X1804" s="13"/>
      <c r="Y1804" s="13"/>
    </row>
    <row r="1805" spans="1:25" ht="12.75" customHeight="1" x14ac:dyDescent="0.2">
      <c r="A1805" s="13" t="s">
        <v>1817</v>
      </c>
      <c r="B1805" s="6" t="s">
        <v>175</v>
      </c>
      <c r="C1805" s="7">
        <v>143470334</v>
      </c>
      <c r="D1805" s="12">
        <v>5540246192148</v>
      </c>
      <c r="E1805" s="12" t="str">
        <f>VLOOKUP(D1805,'Catégorie des articles'!$A$2:$E$163,4,FALSE)</f>
        <v>MIX LEGUMES</v>
      </c>
      <c r="F1805" s="22">
        <v>44921</v>
      </c>
      <c r="G1805" s="8">
        <v>15312</v>
      </c>
      <c r="H1805" s="13"/>
      <c r="I1805" s="13"/>
      <c r="J1805" s="13"/>
      <c r="K1805" s="13"/>
      <c r="L1805" s="13"/>
      <c r="M1805" s="13"/>
      <c r="N1805" s="13"/>
      <c r="O1805" s="13"/>
      <c r="P1805" s="13"/>
      <c r="Q1805" s="13"/>
      <c r="R1805" s="13"/>
      <c r="S1805" s="13"/>
      <c r="T1805" s="13"/>
      <c r="U1805" s="13"/>
      <c r="V1805" s="13"/>
      <c r="W1805" s="13"/>
      <c r="X1805" s="13"/>
      <c r="Y1805" s="13"/>
    </row>
    <row r="1806" spans="1:25" ht="12.75" customHeight="1" x14ac:dyDescent="0.2">
      <c r="A1806" s="13" t="s">
        <v>1818</v>
      </c>
      <c r="B1806" s="6" t="s">
        <v>175</v>
      </c>
      <c r="C1806" s="9">
        <v>143470335</v>
      </c>
      <c r="D1806" s="14">
        <v>5540246190727</v>
      </c>
      <c r="E1806" s="12" t="str">
        <f>VLOOKUP(D1806,'Catégorie des articles'!$A$2:$E$163,4,FALSE)</f>
        <v>BOULANGERIE</v>
      </c>
      <c r="F1806" s="23">
        <v>44917</v>
      </c>
      <c r="G1806" s="10">
        <v>877</v>
      </c>
      <c r="H1806" s="13"/>
      <c r="I1806" s="13"/>
      <c r="J1806" s="13"/>
      <c r="K1806" s="13"/>
      <c r="L1806" s="13"/>
      <c r="M1806" s="13"/>
      <c r="N1806" s="13"/>
      <c r="O1806" s="13"/>
      <c r="P1806" s="13"/>
      <c r="Q1806" s="13"/>
      <c r="R1806" s="13"/>
      <c r="S1806" s="13"/>
      <c r="T1806" s="13"/>
      <c r="U1806" s="13"/>
      <c r="V1806" s="13"/>
      <c r="W1806" s="13"/>
      <c r="X1806" s="13"/>
      <c r="Y1806" s="13"/>
    </row>
    <row r="1807" spans="1:25" ht="12.75" customHeight="1" x14ac:dyDescent="0.2">
      <c r="A1807" s="13" t="s">
        <v>1819</v>
      </c>
      <c r="B1807" s="6" t="s">
        <v>175</v>
      </c>
      <c r="C1807" s="7">
        <v>143470339</v>
      </c>
      <c r="D1807" s="12">
        <v>5540246186325</v>
      </c>
      <c r="E1807" s="12" t="str">
        <f>VLOOKUP(D1807,'Catégorie des articles'!$A$2:$E$163,4,FALSE)</f>
        <v>CREMERIE</v>
      </c>
      <c r="F1807" s="22">
        <v>44905</v>
      </c>
      <c r="G1807" s="8">
        <v>418</v>
      </c>
      <c r="H1807" s="13"/>
      <c r="I1807" s="13"/>
      <c r="J1807" s="13"/>
      <c r="K1807" s="13"/>
      <c r="L1807" s="13"/>
      <c r="M1807" s="13"/>
      <c r="N1807" s="13"/>
      <c r="O1807" s="13"/>
      <c r="P1807" s="13"/>
      <c r="Q1807" s="13"/>
      <c r="R1807" s="13"/>
      <c r="S1807" s="13"/>
      <c r="T1807" s="13"/>
      <c r="U1807" s="13"/>
      <c r="V1807" s="13"/>
      <c r="W1807" s="13"/>
      <c r="X1807" s="13"/>
      <c r="Y1807" s="13"/>
    </row>
    <row r="1808" spans="1:25" ht="12.75" customHeight="1" x14ac:dyDescent="0.2">
      <c r="A1808" s="13" t="s">
        <v>1820</v>
      </c>
      <c r="B1808" s="6" t="s">
        <v>175</v>
      </c>
      <c r="C1808" s="7">
        <v>143470340</v>
      </c>
      <c r="D1808" s="12">
        <v>5540246173472</v>
      </c>
      <c r="E1808" s="12" t="str">
        <f>VLOOKUP(D1808,'Catégorie des articles'!$A$2:$E$163,4,FALSE)</f>
        <v>CREMERIE</v>
      </c>
      <c r="F1808" s="22">
        <v>44907</v>
      </c>
      <c r="G1808" s="8">
        <v>279</v>
      </c>
      <c r="H1808" s="13"/>
      <c r="I1808" s="13"/>
      <c r="J1808" s="13"/>
      <c r="K1808" s="13"/>
      <c r="L1808" s="13"/>
      <c r="M1808" s="13"/>
      <c r="N1808" s="13"/>
      <c r="O1808" s="13"/>
      <c r="P1808" s="13"/>
      <c r="Q1808" s="13"/>
      <c r="R1808" s="13"/>
      <c r="S1808" s="13"/>
      <c r="T1808" s="13"/>
      <c r="U1808" s="13"/>
      <c r="V1808" s="13"/>
      <c r="W1808" s="13"/>
      <c r="X1808" s="13"/>
      <c r="Y1808" s="13"/>
    </row>
    <row r="1809" spans="1:25" ht="12.75" customHeight="1" x14ac:dyDescent="0.2">
      <c r="A1809" s="13" t="s">
        <v>1821</v>
      </c>
      <c r="B1809" s="6" t="s">
        <v>175</v>
      </c>
      <c r="C1809" s="9">
        <v>143470340</v>
      </c>
      <c r="D1809" s="14">
        <v>5540246174095</v>
      </c>
      <c r="E1809" s="12" t="str">
        <f>VLOOKUP(D1809,'Catégorie des articles'!$A$2:$E$163,4,FALSE)</f>
        <v>CREMERIE</v>
      </c>
      <c r="F1809" s="23">
        <v>44907</v>
      </c>
      <c r="G1809" s="10">
        <v>70</v>
      </c>
      <c r="H1809" s="13"/>
      <c r="I1809" s="13"/>
      <c r="J1809" s="13"/>
      <c r="K1809" s="13"/>
      <c r="L1809" s="13"/>
      <c r="M1809" s="13"/>
      <c r="N1809" s="13"/>
      <c r="O1809" s="13"/>
      <c r="P1809" s="13"/>
      <c r="Q1809" s="13"/>
      <c r="R1809" s="13"/>
      <c r="S1809" s="13"/>
      <c r="T1809" s="13"/>
      <c r="U1809" s="13"/>
      <c r="V1809" s="13"/>
      <c r="W1809" s="13"/>
      <c r="X1809" s="13"/>
      <c r="Y1809" s="13"/>
    </row>
    <row r="1810" spans="1:25" ht="12.75" customHeight="1" x14ac:dyDescent="0.2">
      <c r="A1810" s="13" t="s">
        <v>1822</v>
      </c>
      <c r="B1810" s="6" t="s">
        <v>175</v>
      </c>
      <c r="C1810" s="7">
        <v>143470340</v>
      </c>
      <c r="D1810" s="12">
        <v>5540246175047</v>
      </c>
      <c r="E1810" s="12" t="str">
        <f>VLOOKUP(D1810,'Catégorie des articles'!$A$2:$E$163,4,FALSE)</f>
        <v>CREMERIE</v>
      </c>
      <c r="F1810" s="22">
        <v>44907</v>
      </c>
      <c r="G1810" s="8">
        <v>418</v>
      </c>
      <c r="H1810" s="13"/>
      <c r="I1810" s="13"/>
      <c r="J1810" s="13"/>
      <c r="K1810" s="13"/>
      <c r="L1810" s="13"/>
      <c r="M1810" s="13"/>
      <c r="N1810" s="13"/>
      <c r="O1810" s="13"/>
      <c r="P1810" s="13"/>
      <c r="Q1810" s="13"/>
      <c r="R1810" s="13"/>
      <c r="S1810" s="13"/>
      <c r="T1810" s="13"/>
      <c r="U1810" s="13"/>
      <c r="V1810" s="13"/>
      <c r="W1810" s="13"/>
      <c r="X1810" s="13"/>
      <c r="Y1810" s="13"/>
    </row>
    <row r="1811" spans="1:25" ht="12.75" customHeight="1" x14ac:dyDescent="0.2">
      <c r="A1811" s="13" t="s">
        <v>1823</v>
      </c>
      <c r="B1811" s="6" t="s">
        <v>175</v>
      </c>
      <c r="C1811" s="9">
        <v>143470340</v>
      </c>
      <c r="D1811" s="14">
        <v>5540246175049</v>
      </c>
      <c r="E1811" s="12" t="str">
        <f>VLOOKUP(D1811,'Catégorie des articles'!$A$2:$E$163,4,FALSE)</f>
        <v>CREMERIE</v>
      </c>
      <c r="F1811" s="23">
        <v>44907</v>
      </c>
      <c r="G1811" s="10">
        <v>557</v>
      </c>
      <c r="H1811" s="13"/>
      <c r="I1811" s="13"/>
      <c r="J1811" s="13"/>
      <c r="K1811" s="13"/>
      <c r="L1811" s="13"/>
      <c r="M1811" s="13"/>
      <c r="N1811" s="13"/>
      <c r="O1811" s="13"/>
      <c r="P1811" s="13"/>
      <c r="Q1811" s="13"/>
      <c r="R1811" s="13"/>
      <c r="S1811" s="13"/>
      <c r="T1811" s="13"/>
      <c r="U1811" s="13"/>
      <c r="V1811" s="13"/>
      <c r="W1811" s="13"/>
      <c r="X1811" s="13"/>
      <c r="Y1811" s="13"/>
    </row>
    <row r="1812" spans="1:25" ht="12.75" customHeight="1" x14ac:dyDescent="0.2">
      <c r="A1812" s="13" t="s">
        <v>1824</v>
      </c>
      <c r="B1812" s="6" t="s">
        <v>175</v>
      </c>
      <c r="C1812" s="7">
        <v>143470340</v>
      </c>
      <c r="D1812" s="12">
        <v>5540246175050</v>
      </c>
      <c r="E1812" s="12" t="str">
        <f>VLOOKUP(D1812,'Catégorie des articles'!$A$2:$E$163,4,FALSE)</f>
        <v>CREMERIE</v>
      </c>
      <c r="F1812" s="22">
        <v>44907</v>
      </c>
      <c r="G1812" s="8">
        <v>557</v>
      </c>
      <c r="H1812" s="13"/>
      <c r="I1812" s="13"/>
      <c r="J1812" s="13"/>
      <c r="K1812" s="13"/>
      <c r="L1812" s="13"/>
      <c r="M1812" s="13"/>
      <c r="N1812" s="13"/>
      <c r="O1812" s="13"/>
      <c r="P1812" s="13"/>
      <c r="Q1812" s="13"/>
      <c r="R1812" s="13"/>
      <c r="S1812" s="13"/>
      <c r="T1812" s="13"/>
      <c r="U1812" s="13"/>
      <c r="V1812" s="13"/>
      <c r="W1812" s="13"/>
      <c r="X1812" s="13"/>
      <c r="Y1812" s="13"/>
    </row>
    <row r="1813" spans="1:25" ht="12.75" customHeight="1" x14ac:dyDescent="0.2">
      <c r="A1813" s="13" t="s">
        <v>1825</v>
      </c>
      <c r="B1813" s="6" t="s">
        <v>175</v>
      </c>
      <c r="C1813" s="9">
        <v>143470356</v>
      </c>
      <c r="D1813" s="14">
        <v>5540246183554</v>
      </c>
      <c r="E1813" s="12" t="str">
        <f>VLOOKUP(D1813,'Catégorie des articles'!$A$2:$E$163,4,FALSE)</f>
        <v>MIX LEGUMES</v>
      </c>
      <c r="F1813" s="23">
        <v>44917</v>
      </c>
      <c r="G1813" s="10">
        <v>891</v>
      </c>
      <c r="H1813" s="13"/>
      <c r="I1813" s="13"/>
      <c r="J1813" s="13"/>
      <c r="K1813" s="13"/>
      <c r="L1813" s="13"/>
      <c r="M1813" s="13"/>
      <c r="N1813" s="13"/>
      <c r="O1813" s="13"/>
      <c r="P1813" s="13"/>
      <c r="Q1813" s="13"/>
      <c r="R1813" s="13"/>
      <c r="S1813" s="13"/>
      <c r="T1813" s="13"/>
      <c r="U1813" s="13"/>
      <c r="V1813" s="13"/>
      <c r="W1813" s="13"/>
      <c r="X1813" s="13"/>
      <c r="Y1813" s="13"/>
    </row>
    <row r="1814" spans="1:25" ht="12.75" customHeight="1" x14ac:dyDescent="0.2">
      <c r="A1814" s="13" t="s">
        <v>1826</v>
      </c>
      <c r="B1814" s="6" t="s">
        <v>175</v>
      </c>
      <c r="C1814" s="7">
        <v>143470356</v>
      </c>
      <c r="D1814" s="12">
        <v>5540246183558</v>
      </c>
      <c r="E1814" s="12" t="str">
        <f>VLOOKUP(D1814,'Catégorie des articles'!$A$2:$E$163,4,FALSE)</f>
        <v>MIX LEGUMES</v>
      </c>
      <c r="F1814" s="22">
        <v>44910</v>
      </c>
      <c r="G1814" s="8">
        <v>2599</v>
      </c>
      <c r="H1814" s="13"/>
      <c r="I1814" s="13"/>
      <c r="J1814" s="13"/>
      <c r="K1814" s="13"/>
      <c r="L1814" s="13"/>
      <c r="M1814" s="13"/>
      <c r="N1814" s="13"/>
      <c r="O1814" s="13"/>
      <c r="P1814" s="13"/>
      <c r="Q1814" s="13"/>
      <c r="R1814" s="13"/>
      <c r="S1814" s="13"/>
      <c r="T1814" s="13"/>
      <c r="U1814" s="13"/>
      <c r="V1814" s="13"/>
      <c r="W1814" s="13"/>
      <c r="X1814" s="13"/>
      <c r="Y1814" s="13"/>
    </row>
    <row r="1815" spans="1:25" ht="12.75" customHeight="1" x14ac:dyDescent="0.2">
      <c r="A1815" s="13" t="s">
        <v>1827</v>
      </c>
      <c r="B1815" s="6" t="s">
        <v>175</v>
      </c>
      <c r="C1815" s="9">
        <v>143470356</v>
      </c>
      <c r="D1815" s="14">
        <v>5540246183560</v>
      </c>
      <c r="E1815" s="12" t="str">
        <f>VLOOKUP(D1815,'Catégorie des articles'!$A$2:$E$163,4,FALSE)</f>
        <v>MIX LEGUMES</v>
      </c>
      <c r="F1815" s="23">
        <v>44917</v>
      </c>
      <c r="G1815" s="10">
        <v>446</v>
      </c>
      <c r="H1815" s="13"/>
      <c r="I1815" s="13"/>
      <c r="J1815" s="13"/>
      <c r="K1815" s="13"/>
      <c r="L1815" s="13"/>
      <c r="M1815" s="13"/>
      <c r="N1815" s="13"/>
      <c r="O1815" s="13"/>
      <c r="P1815" s="13"/>
      <c r="Q1815" s="13"/>
      <c r="R1815" s="13"/>
      <c r="S1815" s="13"/>
      <c r="T1815" s="13"/>
      <c r="U1815" s="13"/>
      <c r="V1815" s="13"/>
      <c r="W1815" s="13"/>
      <c r="X1815" s="13"/>
      <c r="Y1815" s="13"/>
    </row>
    <row r="1816" spans="1:25" ht="12.75" customHeight="1" x14ac:dyDescent="0.2">
      <c r="A1816" s="13" t="s">
        <v>1828</v>
      </c>
      <c r="B1816" s="6" t="s">
        <v>175</v>
      </c>
      <c r="C1816" s="7">
        <v>143470356</v>
      </c>
      <c r="D1816" s="12">
        <v>5540246192209</v>
      </c>
      <c r="E1816" s="12" t="str">
        <f>VLOOKUP(D1816,'Catégorie des articles'!$A$2:$E$163,4,FALSE)</f>
        <v>MIX LEGUMES</v>
      </c>
      <c r="F1816" s="22">
        <v>44910</v>
      </c>
      <c r="G1816" s="8">
        <v>2228</v>
      </c>
      <c r="H1816" s="13"/>
      <c r="I1816" s="13"/>
      <c r="J1816" s="13"/>
      <c r="K1816" s="13"/>
      <c r="L1816" s="13"/>
      <c r="M1816" s="13"/>
      <c r="N1816" s="13"/>
      <c r="O1816" s="13"/>
      <c r="P1816" s="13"/>
      <c r="Q1816" s="13"/>
      <c r="R1816" s="13"/>
      <c r="S1816" s="13"/>
      <c r="T1816" s="13"/>
      <c r="U1816" s="13"/>
      <c r="V1816" s="13"/>
      <c r="W1816" s="13"/>
      <c r="X1816" s="13"/>
      <c r="Y1816" s="13"/>
    </row>
    <row r="1817" spans="1:25" ht="12.75" customHeight="1" x14ac:dyDescent="0.2">
      <c r="A1817" s="13" t="s">
        <v>1829</v>
      </c>
      <c r="B1817" s="6" t="s">
        <v>175</v>
      </c>
      <c r="C1817" s="9">
        <v>143470356</v>
      </c>
      <c r="D1817" s="14">
        <v>5540246192462</v>
      </c>
      <c r="E1817" s="12" t="str">
        <f>VLOOKUP(D1817,'Catégorie des articles'!$A$2:$E$163,4,FALSE)</f>
        <v>MIX LEGUMES</v>
      </c>
      <c r="F1817" s="23">
        <v>44910</v>
      </c>
      <c r="G1817" s="10">
        <v>1114</v>
      </c>
      <c r="H1817" s="13"/>
      <c r="I1817" s="13"/>
      <c r="J1817" s="13"/>
      <c r="K1817" s="13"/>
      <c r="L1817" s="13"/>
      <c r="M1817" s="13"/>
      <c r="N1817" s="13"/>
      <c r="O1817" s="13"/>
      <c r="P1817" s="13"/>
      <c r="Q1817" s="13"/>
      <c r="R1817" s="13"/>
      <c r="S1817" s="13"/>
      <c r="T1817" s="13"/>
      <c r="U1817" s="13"/>
      <c r="V1817" s="13"/>
      <c r="W1817" s="13"/>
      <c r="X1817" s="13"/>
      <c r="Y1817" s="13"/>
    </row>
    <row r="1818" spans="1:25" ht="12.75" customHeight="1" x14ac:dyDescent="0.2">
      <c r="A1818" s="13" t="s">
        <v>1830</v>
      </c>
      <c r="B1818" s="6" t="s">
        <v>175</v>
      </c>
      <c r="C1818" s="7">
        <v>143470356</v>
      </c>
      <c r="D1818" s="12">
        <v>5540246192594</v>
      </c>
      <c r="E1818" s="12" t="str">
        <f>VLOOKUP(D1818,'Catégorie des articles'!$A$2:$E$163,4,FALSE)</f>
        <v>MIX LEGUMES</v>
      </c>
      <c r="F1818" s="22">
        <v>44910</v>
      </c>
      <c r="G1818" s="8">
        <v>1485</v>
      </c>
      <c r="H1818" s="13"/>
      <c r="I1818" s="13"/>
      <c r="J1818" s="13"/>
      <c r="K1818" s="13"/>
      <c r="L1818" s="13"/>
      <c r="M1818" s="13"/>
      <c r="N1818" s="13"/>
      <c r="O1818" s="13"/>
      <c r="P1818" s="13"/>
      <c r="Q1818" s="13"/>
      <c r="R1818" s="13"/>
      <c r="S1818" s="13"/>
      <c r="T1818" s="13"/>
      <c r="U1818" s="13"/>
      <c r="V1818" s="13"/>
      <c r="W1818" s="13"/>
      <c r="X1818" s="13"/>
      <c r="Y1818" s="13"/>
    </row>
    <row r="1819" spans="1:25" ht="12.75" customHeight="1" x14ac:dyDescent="0.2">
      <c r="A1819" s="13" t="s">
        <v>1831</v>
      </c>
      <c r="B1819" s="6" t="s">
        <v>175</v>
      </c>
      <c r="C1819" s="9">
        <v>143470356</v>
      </c>
      <c r="D1819" s="14">
        <v>5540246192831</v>
      </c>
      <c r="E1819" s="12" t="str">
        <f>VLOOKUP(D1819,'Catégorie des articles'!$A$2:$E$163,4,FALSE)</f>
        <v>MIX LEGUMES</v>
      </c>
      <c r="F1819" s="23">
        <v>44910</v>
      </c>
      <c r="G1819" s="10">
        <v>1300</v>
      </c>
      <c r="H1819" s="13"/>
      <c r="I1819" s="13"/>
      <c r="J1819" s="13"/>
      <c r="K1819" s="13"/>
      <c r="L1819" s="13"/>
      <c r="M1819" s="13"/>
      <c r="N1819" s="13"/>
      <c r="O1819" s="13"/>
      <c r="P1819" s="13"/>
      <c r="Q1819" s="13"/>
      <c r="R1819" s="13"/>
      <c r="S1819" s="13"/>
      <c r="T1819" s="13"/>
      <c r="U1819" s="13"/>
      <c r="V1819" s="13"/>
      <c r="W1819" s="13"/>
      <c r="X1819" s="13"/>
      <c r="Y1819" s="13"/>
    </row>
    <row r="1820" spans="1:25" ht="12.75" customHeight="1" x14ac:dyDescent="0.2">
      <c r="A1820" s="13" t="s">
        <v>1832</v>
      </c>
      <c r="B1820" s="6" t="s">
        <v>175</v>
      </c>
      <c r="C1820" s="7">
        <v>143470363</v>
      </c>
      <c r="D1820" s="12">
        <v>5540246173906</v>
      </c>
      <c r="E1820" s="12" t="str">
        <f>VLOOKUP(D1820,'Catégorie des articles'!$A$2:$E$163,4,FALSE)</f>
        <v>VOLAILLE</v>
      </c>
      <c r="F1820" s="22">
        <v>44912</v>
      </c>
      <c r="G1820" s="8">
        <v>3267</v>
      </c>
      <c r="H1820" s="13"/>
      <c r="I1820" s="13"/>
      <c r="J1820" s="13"/>
      <c r="K1820" s="13"/>
      <c r="L1820" s="13"/>
      <c r="M1820" s="13"/>
      <c r="N1820" s="13"/>
      <c r="O1820" s="13"/>
      <c r="P1820" s="13"/>
      <c r="Q1820" s="13"/>
      <c r="R1820" s="13"/>
      <c r="S1820" s="13"/>
      <c r="T1820" s="13"/>
      <c r="U1820" s="13"/>
      <c r="V1820" s="13"/>
      <c r="W1820" s="13"/>
      <c r="X1820" s="13"/>
      <c r="Y1820" s="13"/>
    </row>
    <row r="1821" spans="1:25" ht="12.75" customHeight="1" x14ac:dyDescent="0.2">
      <c r="A1821" s="13" t="s">
        <v>1833</v>
      </c>
      <c r="B1821" s="6" t="s">
        <v>175</v>
      </c>
      <c r="C1821" s="9">
        <v>143470363</v>
      </c>
      <c r="D1821" s="14">
        <v>5540246181016</v>
      </c>
      <c r="E1821" s="12" t="str">
        <f>VLOOKUP(D1821,'Catégorie des articles'!$A$2:$E$163,4,FALSE)</f>
        <v>VOLAILLE</v>
      </c>
      <c r="F1821" s="23">
        <v>44912</v>
      </c>
      <c r="G1821" s="10">
        <v>7128</v>
      </c>
      <c r="H1821" s="13"/>
      <c r="I1821" s="13"/>
      <c r="J1821" s="13"/>
      <c r="K1821" s="13"/>
      <c r="L1821" s="13"/>
      <c r="M1821" s="13"/>
      <c r="N1821" s="13"/>
      <c r="O1821" s="13"/>
      <c r="P1821" s="13"/>
      <c r="Q1821" s="13"/>
      <c r="R1821" s="13"/>
      <c r="S1821" s="13"/>
      <c r="T1821" s="13"/>
      <c r="U1821" s="13"/>
      <c r="V1821" s="13"/>
      <c r="W1821" s="13"/>
      <c r="X1821" s="13"/>
      <c r="Y1821" s="13"/>
    </row>
    <row r="1822" spans="1:25" ht="12.75" customHeight="1" x14ac:dyDescent="0.2">
      <c r="A1822" s="13" t="s">
        <v>1834</v>
      </c>
      <c r="B1822" s="6" t="s">
        <v>175</v>
      </c>
      <c r="C1822" s="9">
        <v>143470382</v>
      </c>
      <c r="D1822" s="14">
        <v>5540246172978</v>
      </c>
      <c r="E1822" s="12" t="str">
        <f>VLOOKUP(D1822,'Catégorie des articles'!$A$2:$E$163,4,FALSE)</f>
        <v>CREMERIE</v>
      </c>
      <c r="F1822" s="23">
        <v>44904</v>
      </c>
      <c r="G1822" s="10">
        <v>836</v>
      </c>
      <c r="H1822" s="13"/>
      <c r="I1822" s="13"/>
      <c r="J1822" s="13"/>
      <c r="K1822" s="13"/>
      <c r="L1822" s="13"/>
      <c r="M1822" s="13"/>
      <c r="N1822" s="13"/>
      <c r="O1822" s="13"/>
      <c r="P1822" s="13"/>
      <c r="Q1822" s="13"/>
      <c r="R1822" s="13"/>
      <c r="S1822" s="13"/>
      <c r="T1822" s="13"/>
      <c r="U1822" s="13"/>
      <c r="V1822" s="13"/>
      <c r="W1822" s="13"/>
      <c r="X1822" s="13"/>
      <c r="Y1822" s="13"/>
    </row>
    <row r="1823" spans="1:25" ht="12.75" customHeight="1" x14ac:dyDescent="0.2">
      <c r="A1823" s="13" t="s">
        <v>1835</v>
      </c>
      <c r="B1823" s="6" t="s">
        <v>175</v>
      </c>
      <c r="C1823" s="7">
        <v>143470382</v>
      </c>
      <c r="D1823" s="12">
        <v>5540246188175</v>
      </c>
      <c r="E1823" s="12" t="str">
        <f>VLOOKUP(D1823,'Catégorie des articles'!$A$2:$E$163,4,FALSE)</f>
        <v>CREMERIE</v>
      </c>
      <c r="F1823" s="22">
        <v>44904</v>
      </c>
      <c r="G1823" s="8">
        <v>186</v>
      </c>
      <c r="H1823" s="13"/>
      <c r="I1823" s="13"/>
      <c r="J1823" s="13"/>
      <c r="K1823" s="13"/>
      <c r="L1823" s="13"/>
      <c r="M1823" s="13"/>
      <c r="N1823" s="13"/>
      <c r="O1823" s="13"/>
      <c r="P1823" s="13"/>
      <c r="Q1823" s="13"/>
      <c r="R1823" s="13"/>
      <c r="S1823" s="13"/>
      <c r="T1823" s="13"/>
      <c r="U1823" s="13"/>
      <c r="V1823" s="13"/>
      <c r="W1823" s="13"/>
      <c r="X1823" s="13"/>
      <c r="Y1823" s="13"/>
    </row>
    <row r="1824" spans="1:25" ht="12.75" customHeight="1" x14ac:dyDescent="0.2">
      <c r="A1824" s="13" t="s">
        <v>1836</v>
      </c>
      <c r="B1824" s="6" t="s">
        <v>175</v>
      </c>
      <c r="C1824" s="9">
        <v>143480432</v>
      </c>
      <c r="D1824" s="14">
        <v>5540246172539</v>
      </c>
      <c r="E1824" s="12" t="str">
        <f>VLOOKUP(D1824,'Catégorie des articles'!$A$2:$E$163,4,FALSE)</f>
        <v>CREMERIE</v>
      </c>
      <c r="F1824" s="23">
        <v>44905</v>
      </c>
      <c r="G1824" s="10">
        <v>47</v>
      </c>
      <c r="H1824" s="13"/>
      <c r="I1824" s="13"/>
      <c r="J1824" s="13"/>
      <c r="K1824" s="13"/>
      <c r="L1824" s="13"/>
      <c r="M1824" s="13"/>
      <c r="N1824" s="13"/>
      <c r="O1824" s="13"/>
      <c r="P1824" s="13"/>
      <c r="Q1824" s="13"/>
      <c r="R1824" s="13"/>
      <c r="S1824" s="13"/>
      <c r="T1824" s="13"/>
      <c r="U1824" s="13"/>
      <c r="V1824" s="13"/>
      <c r="W1824" s="13"/>
      <c r="X1824" s="13"/>
      <c r="Y1824" s="13"/>
    </row>
    <row r="1825" spans="1:25" ht="12.75" customHeight="1" x14ac:dyDescent="0.2">
      <c r="A1825" s="13" t="s">
        <v>1837</v>
      </c>
      <c r="B1825" s="6" t="s">
        <v>175</v>
      </c>
      <c r="C1825" s="7">
        <v>143480432</v>
      </c>
      <c r="D1825" s="12">
        <v>5540246172978</v>
      </c>
      <c r="E1825" s="12" t="str">
        <f>VLOOKUP(D1825,'Catégorie des articles'!$A$2:$E$163,4,FALSE)</f>
        <v>CREMERIE</v>
      </c>
      <c r="F1825" s="22">
        <v>44905</v>
      </c>
      <c r="G1825" s="8">
        <v>1671</v>
      </c>
      <c r="H1825" s="13"/>
      <c r="I1825" s="13"/>
      <c r="J1825" s="13"/>
      <c r="K1825" s="13"/>
      <c r="L1825" s="13"/>
      <c r="M1825" s="13"/>
      <c r="N1825" s="13"/>
      <c r="O1825" s="13"/>
      <c r="P1825" s="13"/>
      <c r="Q1825" s="13"/>
      <c r="R1825" s="13"/>
      <c r="S1825" s="13"/>
      <c r="T1825" s="13"/>
      <c r="U1825" s="13"/>
      <c r="V1825" s="13"/>
      <c r="W1825" s="13"/>
      <c r="X1825" s="13"/>
      <c r="Y1825" s="13"/>
    </row>
    <row r="1826" spans="1:25" ht="12.75" customHeight="1" x14ac:dyDescent="0.2">
      <c r="A1826" s="13" t="s">
        <v>1838</v>
      </c>
      <c r="B1826" s="6" t="s">
        <v>175</v>
      </c>
      <c r="C1826" s="7">
        <v>143480432</v>
      </c>
      <c r="D1826" s="12">
        <v>5540246174174</v>
      </c>
      <c r="E1826" s="12" t="str">
        <f>VLOOKUP(D1826,'Catégorie des articles'!$A$2:$E$163,4,FALSE)</f>
        <v>CREMERIE</v>
      </c>
      <c r="F1826" s="22">
        <v>44905</v>
      </c>
      <c r="G1826" s="8">
        <v>464</v>
      </c>
      <c r="H1826" s="13"/>
      <c r="I1826" s="13"/>
      <c r="J1826" s="13"/>
      <c r="K1826" s="13"/>
      <c r="L1826" s="13"/>
      <c r="M1826" s="13"/>
      <c r="N1826" s="13"/>
      <c r="O1826" s="13"/>
      <c r="P1826" s="13"/>
      <c r="Q1826" s="13"/>
      <c r="R1826" s="13"/>
      <c r="S1826" s="13"/>
      <c r="T1826" s="13"/>
      <c r="U1826" s="13"/>
      <c r="V1826" s="13"/>
      <c r="W1826" s="13"/>
      <c r="X1826" s="13"/>
      <c r="Y1826" s="13"/>
    </row>
    <row r="1827" spans="1:25" ht="12.75" customHeight="1" x14ac:dyDescent="0.2">
      <c r="A1827" s="13" t="s">
        <v>1839</v>
      </c>
      <c r="B1827" s="6" t="s">
        <v>175</v>
      </c>
      <c r="C1827" s="9">
        <v>143480432</v>
      </c>
      <c r="D1827" s="14">
        <v>5540246176699</v>
      </c>
      <c r="E1827" s="12" t="str">
        <f>VLOOKUP(D1827,'Catégorie des articles'!$A$2:$E$163,4,FALSE)</f>
        <v>CREMERIE</v>
      </c>
      <c r="F1827" s="23">
        <v>44905</v>
      </c>
      <c r="G1827" s="10">
        <v>6264</v>
      </c>
      <c r="H1827" s="13"/>
      <c r="I1827" s="13"/>
      <c r="J1827" s="13"/>
      <c r="K1827" s="13"/>
      <c r="L1827" s="13"/>
      <c r="M1827" s="13"/>
      <c r="N1827" s="13"/>
      <c r="O1827" s="13"/>
      <c r="P1827" s="13"/>
      <c r="Q1827" s="13"/>
      <c r="R1827" s="13"/>
      <c r="S1827" s="13"/>
      <c r="T1827" s="13"/>
      <c r="U1827" s="13"/>
      <c r="V1827" s="13"/>
      <c r="W1827" s="13"/>
      <c r="X1827" s="13"/>
      <c r="Y1827" s="13"/>
    </row>
    <row r="1828" spans="1:25" ht="12.75" customHeight="1" x14ac:dyDescent="0.2">
      <c r="A1828" s="13" t="s">
        <v>1840</v>
      </c>
      <c r="B1828" s="6" t="s">
        <v>175</v>
      </c>
      <c r="C1828" s="9">
        <v>143480433</v>
      </c>
      <c r="D1828" s="14">
        <v>5540246176295</v>
      </c>
      <c r="E1828" s="12" t="str">
        <f>VLOOKUP(D1828,'Catégorie des articles'!$A$2:$E$163,4,FALSE)</f>
        <v>CREMERIE</v>
      </c>
      <c r="F1828" s="23">
        <v>44905</v>
      </c>
      <c r="G1828" s="10">
        <v>7424</v>
      </c>
      <c r="H1828" s="13"/>
      <c r="I1828" s="13"/>
      <c r="J1828" s="13"/>
      <c r="K1828" s="13"/>
      <c r="L1828" s="13"/>
      <c r="M1828" s="13"/>
      <c r="N1828" s="13"/>
      <c r="O1828" s="13"/>
      <c r="P1828" s="13"/>
      <c r="Q1828" s="13"/>
      <c r="R1828" s="13"/>
      <c r="S1828" s="13"/>
      <c r="T1828" s="13"/>
      <c r="U1828" s="13"/>
      <c r="V1828" s="13"/>
      <c r="W1828" s="13"/>
      <c r="X1828" s="13"/>
      <c r="Y1828" s="13"/>
    </row>
    <row r="1829" spans="1:25" ht="12.75" customHeight="1" x14ac:dyDescent="0.2">
      <c r="A1829" s="13" t="s">
        <v>1841</v>
      </c>
      <c r="B1829" s="6" t="s">
        <v>175</v>
      </c>
      <c r="C1829" s="9">
        <v>143480480</v>
      </c>
      <c r="D1829" s="14">
        <v>5540246187987</v>
      </c>
      <c r="E1829" s="12" t="str">
        <f>VLOOKUP(D1829,'Catégorie des articles'!$A$2:$E$163,4,FALSE)</f>
        <v>CREMERIE</v>
      </c>
      <c r="F1829" s="23">
        <v>44906</v>
      </c>
      <c r="G1829" s="10">
        <v>2228</v>
      </c>
      <c r="H1829" s="13"/>
      <c r="I1829" s="13"/>
      <c r="J1829" s="13"/>
      <c r="K1829" s="13"/>
      <c r="L1829" s="13"/>
      <c r="M1829" s="13"/>
      <c r="N1829" s="13"/>
      <c r="O1829" s="13"/>
      <c r="P1829" s="13"/>
      <c r="Q1829" s="13"/>
      <c r="R1829" s="13"/>
      <c r="S1829" s="13"/>
      <c r="T1829" s="13"/>
      <c r="U1829" s="13"/>
      <c r="V1829" s="13"/>
      <c r="W1829" s="13"/>
      <c r="X1829" s="13"/>
      <c r="Y1829" s="13"/>
    </row>
    <row r="1830" spans="1:25" ht="12.75" customHeight="1" x14ac:dyDescent="0.2">
      <c r="A1830" s="13" t="s">
        <v>1842</v>
      </c>
      <c r="B1830" s="6" t="s">
        <v>175</v>
      </c>
      <c r="C1830" s="7">
        <v>143480481</v>
      </c>
      <c r="D1830" s="12">
        <v>5540246172669</v>
      </c>
      <c r="E1830" s="12" t="str">
        <f>VLOOKUP(D1830,'Catégorie des articles'!$A$2:$E$163,4,FALSE)</f>
        <v>CREMERIE</v>
      </c>
      <c r="F1830" s="22">
        <v>44906</v>
      </c>
      <c r="G1830" s="8">
        <v>279</v>
      </c>
      <c r="H1830" s="13"/>
      <c r="I1830" s="13"/>
      <c r="J1830" s="13"/>
      <c r="K1830" s="13"/>
      <c r="L1830" s="13"/>
      <c r="M1830" s="13"/>
      <c r="N1830" s="13"/>
      <c r="O1830" s="13"/>
      <c r="P1830" s="13"/>
      <c r="Q1830" s="13"/>
      <c r="R1830" s="13"/>
      <c r="S1830" s="13"/>
      <c r="T1830" s="13"/>
      <c r="U1830" s="13"/>
      <c r="V1830" s="13"/>
      <c r="W1830" s="13"/>
      <c r="X1830" s="13"/>
      <c r="Y1830" s="13"/>
    </row>
    <row r="1831" spans="1:25" ht="12.75" customHeight="1" x14ac:dyDescent="0.2">
      <c r="A1831" s="13" t="s">
        <v>1843</v>
      </c>
      <c r="B1831" s="6" t="s">
        <v>175</v>
      </c>
      <c r="C1831" s="9">
        <v>143480481</v>
      </c>
      <c r="D1831" s="14">
        <v>5540246172978</v>
      </c>
      <c r="E1831" s="12" t="str">
        <f>VLOOKUP(D1831,'Catégorie des articles'!$A$2:$E$163,4,FALSE)</f>
        <v>CREMERIE</v>
      </c>
      <c r="F1831" s="23">
        <v>44906</v>
      </c>
      <c r="G1831" s="10">
        <v>836</v>
      </c>
      <c r="H1831" s="13"/>
      <c r="I1831" s="13"/>
      <c r="J1831" s="13"/>
      <c r="K1831" s="13"/>
      <c r="L1831" s="13"/>
      <c r="M1831" s="13"/>
      <c r="N1831" s="13"/>
      <c r="O1831" s="13"/>
      <c r="P1831" s="13"/>
      <c r="Q1831" s="13"/>
      <c r="R1831" s="13"/>
      <c r="S1831" s="13"/>
      <c r="T1831" s="13"/>
      <c r="U1831" s="13"/>
      <c r="V1831" s="13"/>
      <c r="W1831" s="13"/>
      <c r="X1831" s="13"/>
      <c r="Y1831" s="13"/>
    </row>
    <row r="1832" spans="1:25" ht="12.75" customHeight="1" x14ac:dyDescent="0.2">
      <c r="A1832" s="13" t="s">
        <v>1844</v>
      </c>
      <c r="B1832" s="6" t="s">
        <v>175</v>
      </c>
      <c r="C1832" s="7">
        <v>143480481</v>
      </c>
      <c r="D1832" s="12">
        <v>5540246174174</v>
      </c>
      <c r="E1832" s="12" t="str">
        <f>VLOOKUP(D1832,'Catégorie des articles'!$A$2:$E$163,4,FALSE)</f>
        <v>CREMERIE</v>
      </c>
      <c r="F1832" s="22">
        <v>44906</v>
      </c>
      <c r="G1832" s="8">
        <v>232</v>
      </c>
      <c r="H1832" s="13"/>
      <c r="I1832" s="13"/>
      <c r="J1832" s="13"/>
      <c r="K1832" s="13"/>
      <c r="L1832" s="13"/>
      <c r="M1832" s="13"/>
      <c r="N1832" s="13"/>
      <c r="O1832" s="13"/>
      <c r="P1832" s="13"/>
      <c r="Q1832" s="13"/>
      <c r="R1832" s="13"/>
      <c r="S1832" s="13"/>
      <c r="T1832" s="13"/>
      <c r="U1832" s="13"/>
      <c r="V1832" s="13"/>
      <c r="W1832" s="13"/>
      <c r="X1832" s="13"/>
      <c r="Y1832" s="13"/>
    </row>
    <row r="1833" spans="1:25" ht="12.75" customHeight="1" x14ac:dyDescent="0.2">
      <c r="A1833" s="13" t="s">
        <v>1845</v>
      </c>
      <c r="B1833" s="6" t="s">
        <v>175</v>
      </c>
      <c r="C1833" s="7">
        <v>143480481</v>
      </c>
      <c r="D1833" s="12">
        <v>5540246192102</v>
      </c>
      <c r="E1833" s="12" t="str">
        <f>VLOOKUP(D1833,'Catégorie des articles'!$A$2:$E$163,4,FALSE)</f>
        <v>CREMERIE</v>
      </c>
      <c r="F1833" s="22">
        <v>44906</v>
      </c>
      <c r="G1833" s="8">
        <v>4009</v>
      </c>
      <c r="H1833" s="13"/>
      <c r="I1833" s="13"/>
      <c r="J1833" s="13"/>
      <c r="K1833" s="13"/>
      <c r="L1833" s="13"/>
      <c r="M1833" s="13"/>
      <c r="N1833" s="13"/>
      <c r="O1833" s="13"/>
      <c r="P1833" s="13"/>
      <c r="Q1833" s="13"/>
      <c r="R1833" s="13"/>
      <c r="S1833" s="13"/>
      <c r="T1833" s="13"/>
      <c r="U1833" s="13"/>
      <c r="V1833" s="13"/>
      <c r="W1833" s="13"/>
      <c r="X1833" s="13"/>
      <c r="Y1833" s="13"/>
    </row>
    <row r="1834" spans="1:25" ht="12.75" customHeight="1" x14ac:dyDescent="0.2">
      <c r="A1834" s="13" t="s">
        <v>1846</v>
      </c>
      <c r="B1834" s="6" t="s">
        <v>175</v>
      </c>
      <c r="C1834" s="7">
        <v>143480485</v>
      </c>
      <c r="D1834" s="12">
        <v>5540246186325</v>
      </c>
      <c r="E1834" s="12" t="str">
        <f>VLOOKUP(D1834,'Catégorie des articles'!$A$2:$E$163,4,FALSE)</f>
        <v>CREMERIE</v>
      </c>
      <c r="F1834" s="22">
        <v>44907</v>
      </c>
      <c r="G1834" s="8">
        <v>140</v>
      </c>
      <c r="H1834" s="13"/>
      <c r="I1834" s="13"/>
      <c r="J1834" s="13"/>
      <c r="K1834" s="13"/>
      <c r="L1834" s="13"/>
      <c r="M1834" s="13"/>
      <c r="N1834" s="13"/>
      <c r="O1834" s="13"/>
      <c r="P1834" s="13"/>
      <c r="Q1834" s="13"/>
      <c r="R1834" s="13"/>
      <c r="S1834" s="13"/>
      <c r="T1834" s="13"/>
      <c r="U1834" s="13"/>
      <c r="V1834" s="13"/>
      <c r="W1834" s="13"/>
      <c r="X1834" s="13"/>
      <c r="Y1834" s="13"/>
    </row>
    <row r="1835" spans="1:25" ht="12.75" customHeight="1" x14ac:dyDescent="0.2">
      <c r="A1835" s="13" t="s">
        <v>1847</v>
      </c>
      <c r="B1835" s="6" t="s">
        <v>175</v>
      </c>
      <c r="C1835" s="9">
        <v>143480489</v>
      </c>
      <c r="D1835" s="14">
        <v>5540246173472</v>
      </c>
      <c r="E1835" s="12" t="str">
        <f>VLOOKUP(D1835,'Catégorie des articles'!$A$2:$E$163,4,FALSE)</f>
        <v>CREMERIE</v>
      </c>
      <c r="F1835" s="23">
        <v>44911</v>
      </c>
      <c r="G1835" s="10">
        <v>279</v>
      </c>
      <c r="H1835" s="13"/>
      <c r="I1835" s="13"/>
      <c r="J1835" s="13"/>
      <c r="K1835" s="13"/>
      <c r="L1835" s="13"/>
      <c r="M1835" s="13"/>
      <c r="N1835" s="13"/>
      <c r="O1835" s="13"/>
      <c r="P1835" s="13"/>
      <c r="Q1835" s="13"/>
      <c r="R1835" s="13"/>
      <c r="S1835" s="13"/>
      <c r="T1835" s="13"/>
      <c r="U1835" s="13"/>
      <c r="V1835" s="13"/>
      <c r="W1835" s="13"/>
      <c r="X1835" s="13"/>
      <c r="Y1835" s="13"/>
    </row>
    <row r="1836" spans="1:25" ht="12.75" customHeight="1" x14ac:dyDescent="0.2">
      <c r="A1836" s="13" t="s">
        <v>1848</v>
      </c>
      <c r="B1836" s="6" t="s">
        <v>175</v>
      </c>
      <c r="C1836" s="7">
        <v>143480489</v>
      </c>
      <c r="D1836" s="12">
        <v>5540246175047</v>
      </c>
      <c r="E1836" s="12" t="str">
        <f>VLOOKUP(D1836,'Catégorie des articles'!$A$2:$E$163,4,FALSE)</f>
        <v>CREMERIE</v>
      </c>
      <c r="F1836" s="22">
        <v>44911</v>
      </c>
      <c r="G1836" s="8">
        <v>209</v>
      </c>
      <c r="H1836" s="13"/>
      <c r="I1836" s="13"/>
      <c r="J1836" s="13"/>
      <c r="K1836" s="13"/>
      <c r="L1836" s="13"/>
      <c r="M1836" s="13"/>
      <c r="N1836" s="13"/>
      <c r="O1836" s="13"/>
      <c r="P1836" s="13"/>
      <c r="Q1836" s="13"/>
      <c r="R1836" s="13"/>
      <c r="S1836" s="13"/>
      <c r="T1836" s="13"/>
      <c r="U1836" s="13"/>
      <c r="V1836" s="13"/>
      <c r="W1836" s="13"/>
      <c r="X1836" s="13"/>
      <c r="Y1836" s="13"/>
    </row>
    <row r="1837" spans="1:25" ht="12.75" customHeight="1" x14ac:dyDescent="0.2">
      <c r="A1837" s="13" t="s">
        <v>1849</v>
      </c>
      <c r="B1837" s="6" t="s">
        <v>175</v>
      </c>
      <c r="C1837" s="9">
        <v>143480489</v>
      </c>
      <c r="D1837" s="14">
        <v>5540246175049</v>
      </c>
      <c r="E1837" s="12" t="str">
        <f>VLOOKUP(D1837,'Catégorie des articles'!$A$2:$E$163,4,FALSE)</f>
        <v>CREMERIE</v>
      </c>
      <c r="F1837" s="23">
        <v>44911</v>
      </c>
      <c r="G1837" s="10">
        <v>557</v>
      </c>
      <c r="H1837" s="13"/>
      <c r="I1837" s="13"/>
      <c r="J1837" s="13"/>
      <c r="K1837" s="13"/>
      <c r="L1837" s="13"/>
      <c r="M1837" s="13"/>
      <c r="N1837" s="13"/>
      <c r="O1837" s="13"/>
      <c r="P1837" s="13"/>
      <c r="Q1837" s="13"/>
      <c r="R1837" s="13"/>
      <c r="S1837" s="13"/>
      <c r="T1837" s="13"/>
      <c r="U1837" s="13"/>
      <c r="V1837" s="13"/>
      <c r="W1837" s="13"/>
      <c r="X1837" s="13"/>
      <c r="Y1837" s="13"/>
    </row>
    <row r="1838" spans="1:25" ht="12.75" customHeight="1" x14ac:dyDescent="0.2">
      <c r="A1838" s="13" t="s">
        <v>1850</v>
      </c>
      <c r="B1838" s="6" t="s">
        <v>175</v>
      </c>
      <c r="C1838" s="7">
        <v>143480489</v>
      </c>
      <c r="D1838" s="12">
        <v>5540246175050</v>
      </c>
      <c r="E1838" s="12" t="str">
        <f>VLOOKUP(D1838,'Catégorie des articles'!$A$2:$E$163,4,FALSE)</f>
        <v>CREMERIE</v>
      </c>
      <c r="F1838" s="22">
        <v>44911</v>
      </c>
      <c r="G1838" s="8">
        <v>557</v>
      </c>
      <c r="H1838" s="13"/>
      <c r="I1838" s="13"/>
      <c r="J1838" s="13"/>
      <c r="K1838" s="13"/>
      <c r="L1838" s="13"/>
      <c r="M1838" s="13"/>
      <c r="N1838" s="13"/>
      <c r="O1838" s="13"/>
      <c r="P1838" s="13"/>
      <c r="Q1838" s="13"/>
      <c r="R1838" s="13"/>
      <c r="S1838" s="13"/>
      <c r="T1838" s="13"/>
      <c r="U1838" s="13"/>
      <c r="V1838" s="13"/>
      <c r="W1838" s="13"/>
      <c r="X1838" s="13"/>
      <c r="Y1838" s="13"/>
    </row>
    <row r="1839" spans="1:25" ht="12.75" customHeight="1" x14ac:dyDescent="0.2">
      <c r="A1839" s="13" t="s">
        <v>1851</v>
      </c>
      <c r="B1839" s="6" t="s">
        <v>175</v>
      </c>
      <c r="C1839" s="7">
        <v>143480505</v>
      </c>
      <c r="D1839" s="12">
        <v>5540246192102</v>
      </c>
      <c r="E1839" s="12" t="str">
        <f>VLOOKUP(D1839,'Catégorie des articles'!$A$2:$E$163,4,FALSE)</f>
        <v>CREMERIE</v>
      </c>
      <c r="F1839" s="22">
        <v>44905</v>
      </c>
      <c r="G1839" s="8">
        <v>6014</v>
      </c>
      <c r="H1839" s="13"/>
      <c r="I1839" s="13"/>
      <c r="J1839" s="13"/>
      <c r="K1839" s="13"/>
      <c r="L1839" s="13"/>
      <c r="M1839" s="13"/>
      <c r="N1839" s="13"/>
      <c r="O1839" s="13"/>
      <c r="P1839" s="13"/>
      <c r="Q1839" s="13"/>
      <c r="R1839" s="13"/>
      <c r="S1839" s="13"/>
      <c r="T1839" s="13"/>
      <c r="U1839" s="13"/>
      <c r="V1839" s="13"/>
      <c r="W1839" s="13"/>
      <c r="X1839" s="13"/>
      <c r="Y1839" s="13"/>
    </row>
    <row r="1840" spans="1:25" ht="12.75" customHeight="1" x14ac:dyDescent="0.2">
      <c r="A1840" s="13" t="s">
        <v>1852</v>
      </c>
      <c r="B1840" s="6" t="s">
        <v>175</v>
      </c>
      <c r="C1840" s="9">
        <v>143480513</v>
      </c>
      <c r="D1840" s="14">
        <v>5540246171933</v>
      </c>
      <c r="E1840" s="12" t="str">
        <f>VLOOKUP(D1840,'Catégorie des articles'!$A$2:$E$163,4,FALSE)</f>
        <v>CREMERIE</v>
      </c>
      <c r="F1840" s="23">
        <v>44907</v>
      </c>
      <c r="G1840" s="10">
        <v>2228</v>
      </c>
      <c r="H1840" s="13"/>
      <c r="I1840" s="13"/>
      <c r="J1840" s="13"/>
      <c r="K1840" s="13"/>
      <c r="L1840" s="13"/>
      <c r="M1840" s="13"/>
      <c r="N1840" s="13"/>
      <c r="O1840" s="13"/>
      <c r="P1840" s="13"/>
      <c r="Q1840" s="13"/>
      <c r="R1840" s="13"/>
      <c r="S1840" s="13"/>
      <c r="T1840" s="13"/>
      <c r="U1840" s="13"/>
      <c r="V1840" s="13"/>
      <c r="W1840" s="13"/>
      <c r="X1840" s="13"/>
      <c r="Y1840" s="13"/>
    </row>
    <row r="1841" spans="1:25" ht="12.75" customHeight="1" x14ac:dyDescent="0.2">
      <c r="A1841" s="13" t="s">
        <v>1853</v>
      </c>
      <c r="B1841" s="6" t="s">
        <v>175</v>
      </c>
      <c r="C1841" s="7">
        <v>143480513</v>
      </c>
      <c r="D1841" s="12">
        <v>5540246176294</v>
      </c>
      <c r="E1841" s="12" t="str">
        <f>VLOOKUP(D1841,'Catégorie des articles'!$A$2:$E$163,4,FALSE)</f>
        <v>CREMERIE</v>
      </c>
      <c r="F1841" s="22">
        <v>44907</v>
      </c>
      <c r="G1841" s="8">
        <v>1485</v>
      </c>
      <c r="H1841" s="13"/>
      <c r="I1841" s="13"/>
      <c r="J1841" s="13"/>
      <c r="K1841" s="13"/>
      <c r="L1841" s="13"/>
      <c r="M1841" s="13"/>
      <c r="N1841" s="13"/>
      <c r="O1841" s="13"/>
      <c r="P1841" s="13"/>
      <c r="Q1841" s="13"/>
      <c r="R1841" s="13"/>
      <c r="S1841" s="13"/>
      <c r="T1841" s="13"/>
      <c r="U1841" s="13"/>
      <c r="V1841" s="13"/>
      <c r="W1841" s="13"/>
      <c r="X1841" s="13"/>
      <c r="Y1841" s="13"/>
    </row>
    <row r="1842" spans="1:25" ht="12.75" customHeight="1" x14ac:dyDescent="0.2">
      <c r="A1842" s="13" t="s">
        <v>1854</v>
      </c>
      <c r="B1842" s="6" t="s">
        <v>175</v>
      </c>
      <c r="C1842" s="9">
        <v>143480513</v>
      </c>
      <c r="D1842" s="14">
        <v>5540246176295</v>
      </c>
      <c r="E1842" s="12" t="str">
        <f>VLOOKUP(D1842,'Catégorie des articles'!$A$2:$E$163,4,FALSE)</f>
        <v>CREMERIE</v>
      </c>
      <c r="F1842" s="23">
        <v>44907</v>
      </c>
      <c r="G1842" s="10">
        <v>7424</v>
      </c>
      <c r="H1842" s="13"/>
      <c r="I1842" s="13"/>
      <c r="J1842" s="13"/>
      <c r="K1842" s="13"/>
      <c r="L1842" s="13"/>
      <c r="M1842" s="13"/>
      <c r="N1842" s="13"/>
      <c r="O1842" s="13"/>
      <c r="P1842" s="13"/>
      <c r="Q1842" s="13"/>
      <c r="R1842" s="13"/>
      <c r="S1842" s="13"/>
      <c r="T1842" s="13"/>
      <c r="U1842" s="13"/>
      <c r="V1842" s="13"/>
      <c r="W1842" s="13"/>
      <c r="X1842" s="13"/>
      <c r="Y1842" s="13"/>
    </row>
    <row r="1843" spans="1:25" ht="12.75" customHeight="1" x14ac:dyDescent="0.2">
      <c r="A1843" s="13" t="s">
        <v>1855</v>
      </c>
      <c r="B1843" s="6" t="s">
        <v>175</v>
      </c>
      <c r="C1843" s="9">
        <v>143480513</v>
      </c>
      <c r="D1843" s="14">
        <v>5540246187987</v>
      </c>
      <c r="E1843" s="12" t="str">
        <f>VLOOKUP(D1843,'Catégorie des articles'!$A$2:$E$163,4,FALSE)</f>
        <v>CREMERIE</v>
      </c>
      <c r="F1843" s="23">
        <v>44907</v>
      </c>
      <c r="G1843" s="10">
        <v>3341</v>
      </c>
      <c r="H1843" s="13"/>
      <c r="I1843" s="13"/>
      <c r="J1843" s="13"/>
      <c r="K1843" s="13"/>
      <c r="L1843" s="13"/>
      <c r="M1843" s="13"/>
      <c r="N1843" s="13"/>
      <c r="O1843" s="13"/>
      <c r="P1843" s="13"/>
      <c r="Q1843" s="13"/>
      <c r="R1843" s="13"/>
      <c r="S1843" s="13"/>
      <c r="T1843" s="13"/>
      <c r="U1843" s="13"/>
      <c r="V1843" s="13"/>
      <c r="W1843" s="13"/>
      <c r="X1843" s="13"/>
      <c r="Y1843" s="13"/>
    </row>
    <row r="1844" spans="1:25" ht="12.75" customHeight="1" x14ac:dyDescent="0.2">
      <c r="A1844" s="13" t="s">
        <v>1856</v>
      </c>
      <c r="B1844" s="6" t="s">
        <v>175</v>
      </c>
      <c r="C1844" s="9">
        <v>143480514</v>
      </c>
      <c r="D1844" s="14">
        <v>5540246172539</v>
      </c>
      <c r="E1844" s="12" t="str">
        <f>VLOOKUP(D1844,'Catégorie des articles'!$A$2:$E$163,4,FALSE)</f>
        <v>CREMERIE</v>
      </c>
      <c r="F1844" s="23">
        <v>44907</v>
      </c>
      <c r="G1844" s="10">
        <v>47</v>
      </c>
      <c r="H1844" s="13"/>
      <c r="I1844" s="13"/>
      <c r="J1844" s="13"/>
      <c r="K1844" s="13"/>
      <c r="L1844" s="13"/>
      <c r="M1844" s="13"/>
      <c r="N1844" s="13"/>
      <c r="O1844" s="13"/>
      <c r="P1844" s="13"/>
      <c r="Q1844" s="13"/>
      <c r="R1844" s="13"/>
      <c r="S1844" s="13"/>
      <c r="T1844" s="13"/>
      <c r="U1844" s="13"/>
      <c r="V1844" s="13"/>
      <c r="W1844" s="13"/>
      <c r="X1844" s="13"/>
      <c r="Y1844" s="13"/>
    </row>
    <row r="1845" spans="1:25" ht="12.75" customHeight="1" x14ac:dyDescent="0.2">
      <c r="A1845" s="13" t="s">
        <v>1857</v>
      </c>
      <c r="B1845" s="6" t="s">
        <v>175</v>
      </c>
      <c r="C1845" s="7">
        <v>143480514</v>
      </c>
      <c r="D1845" s="12">
        <v>5540246172669</v>
      </c>
      <c r="E1845" s="12" t="str">
        <f>VLOOKUP(D1845,'Catégorie des articles'!$A$2:$E$163,4,FALSE)</f>
        <v>CREMERIE</v>
      </c>
      <c r="F1845" s="22">
        <v>44907</v>
      </c>
      <c r="G1845" s="8">
        <v>279</v>
      </c>
      <c r="H1845" s="13"/>
      <c r="I1845" s="13"/>
      <c r="J1845" s="13"/>
      <c r="K1845" s="13"/>
      <c r="L1845" s="13"/>
      <c r="M1845" s="13"/>
      <c r="N1845" s="13"/>
      <c r="O1845" s="13"/>
      <c r="P1845" s="13"/>
      <c r="Q1845" s="13"/>
      <c r="R1845" s="13"/>
      <c r="S1845" s="13"/>
      <c r="T1845" s="13"/>
      <c r="U1845" s="13"/>
      <c r="V1845" s="13"/>
      <c r="W1845" s="13"/>
      <c r="X1845" s="13"/>
      <c r="Y1845" s="13"/>
    </row>
    <row r="1846" spans="1:25" ht="12.75" customHeight="1" x14ac:dyDescent="0.2">
      <c r="A1846" s="13" t="s">
        <v>1858</v>
      </c>
      <c r="B1846" s="6" t="s">
        <v>175</v>
      </c>
      <c r="C1846" s="9">
        <v>143480514</v>
      </c>
      <c r="D1846" s="14">
        <v>5540246172978</v>
      </c>
      <c r="E1846" s="12" t="str">
        <f>VLOOKUP(D1846,'Catégorie des articles'!$A$2:$E$163,4,FALSE)</f>
        <v>CREMERIE</v>
      </c>
      <c r="F1846" s="23">
        <v>44907</v>
      </c>
      <c r="G1846" s="10">
        <v>1671</v>
      </c>
      <c r="H1846" s="13"/>
      <c r="I1846" s="13"/>
      <c r="J1846" s="13"/>
      <c r="K1846" s="13"/>
      <c r="L1846" s="13"/>
      <c r="M1846" s="13"/>
      <c r="N1846" s="13"/>
      <c r="O1846" s="13"/>
      <c r="P1846" s="13"/>
      <c r="Q1846" s="13"/>
      <c r="R1846" s="13"/>
      <c r="S1846" s="13"/>
      <c r="T1846" s="13"/>
      <c r="U1846" s="13"/>
      <c r="V1846" s="13"/>
      <c r="W1846" s="13"/>
      <c r="X1846" s="13"/>
      <c r="Y1846" s="13"/>
    </row>
    <row r="1847" spans="1:25" ht="12.75" customHeight="1" x14ac:dyDescent="0.2">
      <c r="A1847" s="13" t="s">
        <v>1859</v>
      </c>
      <c r="B1847" s="6" t="s">
        <v>175</v>
      </c>
      <c r="C1847" s="7">
        <v>143480514</v>
      </c>
      <c r="D1847" s="12">
        <v>5540246174174</v>
      </c>
      <c r="E1847" s="12" t="str">
        <f>VLOOKUP(D1847,'Catégorie des articles'!$A$2:$E$163,4,FALSE)</f>
        <v>CREMERIE</v>
      </c>
      <c r="F1847" s="22">
        <v>44907</v>
      </c>
      <c r="G1847" s="8">
        <v>232</v>
      </c>
      <c r="H1847" s="13"/>
      <c r="I1847" s="13"/>
      <c r="J1847" s="13"/>
      <c r="K1847" s="13"/>
      <c r="L1847" s="13"/>
      <c r="M1847" s="13"/>
      <c r="N1847" s="13"/>
      <c r="O1847" s="13"/>
      <c r="P1847" s="13"/>
      <c r="Q1847" s="13"/>
      <c r="R1847" s="13"/>
      <c r="S1847" s="13"/>
      <c r="T1847" s="13"/>
      <c r="U1847" s="13"/>
      <c r="V1847" s="13"/>
      <c r="W1847" s="13"/>
      <c r="X1847" s="13"/>
      <c r="Y1847" s="13"/>
    </row>
    <row r="1848" spans="1:25" ht="12.75" customHeight="1" x14ac:dyDescent="0.2">
      <c r="A1848" s="13" t="s">
        <v>1860</v>
      </c>
      <c r="B1848" s="6" t="s">
        <v>175</v>
      </c>
      <c r="C1848" s="9">
        <v>143480514</v>
      </c>
      <c r="D1848" s="14">
        <v>5540246176699</v>
      </c>
      <c r="E1848" s="12" t="str">
        <f>VLOOKUP(D1848,'Catégorie des articles'!$A$2:$E$163,4,FALSE)</f>
        <v>CREMERIE</v>
      </c>
      <c r="F1848" s="23">
        <v>44907</v>
      </c>
      <c r="G1848" s="10">
        <v>6264</v>
      </c>
      <c r="H1848" s="13"/>
      <c r="I1848" s="13"/>
      <c r="J1848" s="13"/>
      <c r="K1848" s="13"/>
      <c r="L1848" s="13"/>
      <c r="M1848" s="13"/>
      <c r="N1848" s="13"/>
      <c r="O1848" s="13"/>
      <c r="P1848" s="13"/>
      <c r="Q1848" s="13"/>
      <c r="R1848" s="13"/>
      <c r="S1848" s="13"/>
      <c r="T1848" s="13"/>
      <c r="U1848" s="13"/>
      <c r="V1848" s="13"/>
      <c r="W1848" s="13"/>
      <c r="X1848" s="13"/>
      <c r="Y1848" s="13"/>
    </row>
    <row r="1849" spans="1:25" ht="12.75" customHeight="1" x14ac:dyDescent="0.2">
      <c r="A1849" s="13" t="s">
        <v>2480</v>
      </c>
      <c r="B1849" s="6" t="s">
        <v>176</v>
      </c>
      <c r="C1849" s="7">
        <v>143480521</v>
      </c>
      <c r="D1849" s="12">
        <v>5540246192148</v>
      </c>
      <c r="E1849" s="12" t="str">
        <f>VLOOKUP(D1849,'Catégorie des articles'!$A$2:$E$163,4,FALSE)</f>
        <v>MIX LEGUMES</v>
      </c>
      <c r="F1849" s="22">
        <v>44927</v>
      </c>
      <c r="G1849" s="8">
        <v>45936</v>
      </c>
      <c r="H1849" s="13"/>
      <c r="I1849" s="13"/>
      <c r="J1849" s="13"/>
      <c r="K1849" s="13"/>
      <c r="L1849" s="13"/>
      <c r="M1849" s="13"/>
      <c r="N1849" s="13"/>
      <c r="O1849" s="13"/>
      <c r="P1849" s="13"/>
      <c r="Q1849" s="13"/>
      <c r="R1849" s="13"/>
      <c r="S1849" s="13"/>
      <c r="T1849" s="13"/>
      <c r="U1849" s="13"/>
      <c r="V1849" s="13"/>
      <c r="W1849" s="13"/>
      <c r="X1849" s="13"/>
      <c r="Y1849" s="13"/>
    </row>
    <row r="1850" spans="1:25" ht="12.75" customHeight="1" x14ac:dyDescent="0.2">
      <c r="A1850" s="13" t="s">
        <v>1861</v>
      </c>
      <c r="B1850" s="6" t="s">
        <v>175</v>
      </c>
      <c r="C1850" s="7">
        <v>143480525</v>
      </c>
      <c r="D1850" s="12">
        <v>5540246185429</v>
      </c>
      <c r="E1850" s="12" t="str">
        <f>VLOOKUP(D1850,'Catégorie des articles'!$A$2:$E$163,4,FALSE)</f>
        <v>CREMERIE</v>
      </c>
      <c r="F1850" s="22">
        <v>44910</v>
      </c>
      <c r="G1850" s="8">
        <v>140</v>
      </c>
      <c r="H1850" s="13"/>
      <c r="I1850" s="13"/>
      <c r="J1850" s="13"/>
      <c r="K1850" s="13"/>
      <c r="L1850" s="13"/>
      <c r="M1850" s="13"/>
      <c r="N1850" s="13"/>
      <c r="O1850" s="13"/>
      <c r="P1850" s="13"/>
      <c r="Q1850" s="13"/>
      <c r="R1850" s="13"/>
      <c r="S1850" s="13"/>
      <c r="T1850" s="13"/>
      <c r="U1850" s="13"/>
      <c r="V1850" s="13"/>
      <c r="W1850" s="13"/>
      <c r="X1850" s="13"/>
      <c r="Y1850" s="13"/>
    </row>
    <row r="1851" spans="1:25" ht="12.75" customHeight="1" x14ac:dyDescent="0.2">
      <c r="A1851" s="13" t="s">
        <v>1862</v>
      </c>
      <c r="B1851" s="6" t="s">
        <v>175</v>
      </c>
      <c r="C1851" s="9">
        <v>143480525</v>
      </c>
      <c r="D1851" s="14">
        <v>5540246185562</v>
      </c>
      <c r="E1851" s="12" t="str">
        <f>VLOOKUP(D1851,'Catégorie des articles'!$A$2:$E$163,4,FALSE)</f>
        <v>CREMERIE</v>
      </c>
      <c r="F1851" s="23">
        <v>44910</v>
      </c>
      <c r="G1851" s="10">
        <v>140</v>
      </c>
      <c r="H1851" s="13"/>
      <c r="I1851" s="13"/>
      <c r="J1851" s="13"/>
      <c r="K1851" s="13"/>
      <c r="L1851" s="13"/>
      <c r="M1851" s="13"/>
      <c r="N1851" s="13"/>
      <c r="O1851" s="13"/>
      <c r="P1851" s="13"/>
      <c r="Q1851" s="13"/>
      <c r="R1851" s="13"/>
      <c r="S1851" s="13"/>
      <c r="T1851" s="13"/>
      <c r="U1851" s="13"/>
      <c r="V1851" s="13"/>
      <c r="W1851" s="13"/>
      <c r="X1851" s="13"/>
      <c r="Y1851" s="13"/>
    </row>
    <row r="1852" spans="1:25" ht="12.75" customHeight="1" x14ac:dyDescent="0.2">
      <c r="A1852" s="13" t="s">
        <v>1863</v>
      </c>
      <c r="B1852" s="6" t="s">
        <v>175</v>
      </c>
      <c r="C1852" s="9">
        <v>143480537</v>
      </c>
      <c r="D1852" s="14">
        <v>5540246181061</v>
      </c>
      <c r="E1852" s="12" t="str">
        <f>VLOOKUP(D1852,'Catégorie des articles'!$A$2:$E$163,4,FALSE)</f>
        <v>VOLAILLE</v>
      </c>
      <c r="F1852" s="23">
        <v>44926</v>
      </c>
      <c r="G1852" s="10">
        <v>6615</v>
      </c>
      <c r="H1852" s="13"/>
      <c r="I1852" s="13"/>
      <c r="J1852" s="13"/>
      <c r="K1852" s="13"/>
      <c r="L1852" s="13"/>
      <c r="M1852" s="13"/>
      <c r="N1852" s="13"/>
      <c r="O1852" s="13"/>
      <c r="P1852" s="13"/>
      <c r="Q1852" s="13"/>
      <c r="R1852" s="13"/>
      <c r="S1852" s="13"/>
      <c r="T1852" s="13"/>
      <c r="U1852" s="13"/>
      <c r="V1852" s="13"/>
      <c r="W1852" s="13"/>
      <c r="X1852" s="13"/>
      <c r="Y1852" s="13"/>
    </row>
    <row r="1853" spans="1:25" ht="12.75" customHeight="1" x14ac:dyDescent="0.2">
      <c r="A1853" s="13" t="s">
        <v>1864</v>
      </c>
      <c r="B1853" s="6" t="s">
        <v>175</v>
      </c>
      <c r="C1853" s="7">
        <v>143480537</v>
      </c>
      <c r="D1853" s="12">
        <v>5540246185278</v>
      </c>
      <c r="E1853" s="12" t="str">
        <f>VLOOKUP(D1853,'Catégorie des articles'!$A$2:$E$163,4,FALSE)</f>
        <v>VOLAILLE</v>
      </c>
      <c r="F1853" s="22">
        <v>44926</v>
      </c>
      <c r="G1853" s="8">
        <v>4477</v>
      </c>
      <c r="H1853" s="13"/>
      <c r="I1853" s="13"/>
      <c r="J1853" s="13"/>
      <c r="K1853" s="13"/>
      <c r="L1853" s="13"/>
      <c r="M1853" s="13"/>
      <c r="N1853" s="13"/>
      <c r="O1853" s="13"/>
      <c r="P1853" s="13"/>
      <c r="Q1853" s="13"/>
      <c r="R1853" s="13"/>
      <c r="S1853" s="13"/>
      <c r="T1853" s="13"/>
      <c r="U1853" s="13"/>
      <c r="V1853" s="13"/>
      <c r="W1853" s="13"/>
      <c r="X1853" s="13"/>
      <c r="Y1853" s="13"/>
    </row>
    <row r="1854" spans="1:25" ht="12.75" customHeight="1" x14ac:dyDescent="0.2">
      <c r="A1854" s="13" t="s">
        <v>1865</v>
      </c>
      <c r="B1854" s="6" t="s">
        <v>175</v>
      </c>
      <c r="C1854" s="9">
        <v>143480539</v>
      </c>
      <c r="D1854" s="14">
        <v>5540246183130</v>
      </c>
      <c r="E1854" s="12" t="str">
        <f>VLOOKUP(D1854,'Catégorie des articles'!$A$2:$E$163,4,FALSE)</f>
        <v>MIX LEGUMES</v>
      </c>
      <c r="F1854" s="23">
        <v>44917</v>
      </c>
      <c r="G1854" s="10">
        <v>2819</v>
      </c>
      <c r="H1854" s="13"/>
      <c r="I1854" s="13"/>
      <c r="J1854" s="13"/>
      <c r="K1854" s="13"/>
      <c r="L1854" s="13"/>
      <c r="M1854" s="13"/>
      <c r="N1854" s="13"/>
      <c r="O1854" s="13"/>
      <c r="P1854" s="13"/>
      <c r="Q1854" s="13"/>
      <c r="R1854" s="13"/>
      <c r="S1854" s="13"/>
      <c r="T1854" s="13"/>
      <c r="U1854" s="13"/>
      <c r="V1854" s="13"/>
      <c r="W1854" s="13"/>
      <c r="X1854" s="13"/>
      <c r="Y1854" s="13"/>
    </row>
    <row r="1855" spans="1:25" ht="12.75" customHeight="1" x14ac:dyDescent="0.2">
      <c r="A1855" s="13" t="s">
        <v>1866</v>
      </c>
      <c r="B1855" s="6" t="s">
        <v>175</v>
      </c>
      <c r="C1855" s="7">
        <v>143480539</v>
      </c>
      <c r="D1855" s="12">
        <v>5540246183537</v>
      </c>
      <c r="E1855" s="12" t="str">
        <f>VLOOKUP(D1855,'Catégorie des articles'!$A$2:$E$163,4,FALSE)</f>
        <v>MIX LEGUMES</v>
      </c>
      <c r="F1855" s="22">
        <v>44917</v>
      </c>
      <c r="G1855" s="8">
        <v>961</v>
      </c>
      <c r="H1855" s="13"/>
      <c r="I1855" s="13"/>
      <c r="J1855" s="13"/>
      <c r="K1855" s="13"/>
      <c r="L1855" s="13"/>
      <c r="M1855" s="13"/>
      <c r="N1855" s="13"/>
      <c r="O1855" s="13"/>
      <c r="P1855" s="13"/>
      <c r="Q1855" s="13"/>
      <c r="R1855" s="13"/>
      <c r="S1855" s="13"/>
      <c r="T1855" s="13"/>
      <c r="U1855" s="13"/>
      <c r="V1855" s="13"/>
      <c r="W1855" s="13"/>
      <c r="X1855" s="13"/>
      <c r="Y1855" s="13"/>
    </row>
    <row r="1856" spans="1:25" ht="12.75" customHeight="1" x14ac:dyDescent="0.2">
      <c r="A1856" s="13" t="s">
        <v>1867</v>
      </c>
      <c r="B1856" s="6" t="s">
        <v>175</v>
      </c>
      <c r="C1856" s="9">
        <v>143480539</v>
      </c>
      <c r="D1856" s="14">
        <v>5540246183541</v>
      </c>
      <c r="E1856" s="12" t="str">
        <f>VLOOKUP(D1856,'Catégorie des articles'!$A$2:$E$163,4,FALSE)</f>
        <v>MIX LEGUMES</v>
      </c>
      <c r="F1856" s="23">
        <v>44917</v>
      </c>
      <c r="G1856" s="10">
        <v>1694</v>
      </c>
      <c r="H1856" s="13"/>
      <c r="I1856" s="13"/>
      <c r="J1856" s="13"/>
      <c r="K1856" s="13"/>
      <c r="L1856" s="13"/>
      <c r="M1856" s="13"/>
      <c r="N1856" s="13"/>
      <c r="O1856" s="13"/>
      <c r="P1856" s="13"/>
      <c r="Q1856" s="13"/>
      <c r="R1856" s="13"/>
      <c r="S1856" s="13"/>
      <c r="T1856" s="13"/>
      <c r="U1856" s="13"/>
      <c r="V1856" s="13"/>
      <c r="W1856" s="13"/>
      <c r="X1856" s="13"/>
      <c r="Y1856" s="13"/>
    </row>
    <row r="1857" spans="1:25" ht="12.75" customHeight="1" x14ac:dyDescent="0.2">
      <c r="A1857" s="13" t="s">
        <v>1868</v>
      </c>
      <c r="B1857" s="6" t="s">
        <v>175</v>
      </c>
      <c r="C1857" s="7">
        <v>143480539</v>
      </c>
      <c r="D1857" s="12">
        <v>5540246183555</v>
      </c>
      <c r="E1857" s="12" t="str">
        <f>VLOOKUP(D1857,'Catégorie des articles'!$A$2:$E$163,4,FALSE)</f>
        <v>MIX LEGUMES</v>
      </c>
      <c r="F1857" s="22">
        <v>44917</v>
      </c>
      <c r="G1857" s="8">
        <v>543</v>
      </c>
      <c r="H1857" s="13"/>
      <c r="I1857" s="13"/>
      <c r="J1857" s="13"/>
      <c r="K1857" s="13"/>
      <c r="L1857" s="13"/>
      <c r="M1857" s="13"/>
      <c r="N1857" s="13"/>
      <c r="O1857" s="13"/>
      <c r="P1857" s="13"/>
      <c r="Q1857" s="13"/>
      <c r="R1857" s="13"/>
      <c r="S1857" s="13"/>
      <c r="T1857" s="13"/>
      <c r="U1857" s="13"/>
      <c r="V1857" s="13"/>
      <c r="W1857" s="13"/>
      <c r="X1857" s="13"/>
      <c r="Y1857" s="13"/>
    </row>
    <row r="1858" spans="1:25" ht="12.75" customHeight="1" x14ac:dyDescent="0.2">
      <c r="A1858" s="13" t="s">
        <v>1869</v>
      </c>
      <c r="B1858" s="6" t="s">
        <v>175</v>
      </c>
      <c r="C1858" s="9">
        <v>143480539</v>
      </c>
      <c r="D1858" s="14">
        <v>5540246192571</v>
      </c>
      <c r="E1858" s="12" t="str">
        <f>VLOOKUP(D1858,'Catégorie des articles'!$A$2:$E$163,4,FALSE)</f>
        <v>MIX LEGUMES</v>
      </c>
      <c r="F1858" s="23">
        <v>44917</v>
      </c>
      <c r="G1858" s="10">
        <v>1203</v>
      </c>
      <c r="H1858" s="13"/>
      <c r="I1858" s="13"/>
      <c r="J1858" s="13"/>
      <c r="K1858" s="13"/>
      <c r="L1858" s="13"/>
      <c r="M1858" s="13"/>
      <c r="N1858" s="13"/>
      <c r="O1858" s="13"/>
      <c r="P1858" s="13"/>
      <c r="Q1858" s="13"/>
      <c r="R1858" s="13"/>
      <c r="S1858" s="13"/>
      <c r="T1858" s="13"/>
      <c r="U1858" s="13"/>
      <c r="V1858" s="13"/>
      <c r="W1858" s="13"/>
      <c r="X1858" s="13"/>
      <c r="Y1858" s="13"/>
    </row>
    <row r="1859" spans="1:25" ht="12.75" customHeight="1" x14ac:dyDescent="0.2">
      <c r="A1859" s="13" t="s">
        <v>2481</v>
      </c>
      <c r="B1859" s="6" t="s">
        <v>176</v>
      </c>
      <c r="C1859" s="9">
        <v>143480547</v>
      </c>
      <c r="D1859" s="14">
        <v>5540246193316</v>
      </c>
      <c r="E1859" s="12" t="str">
        <f>VLOOKUP(D1859,'Catégorie des articles'!$A$2:$E$163,4,FALSE)</f>
        <v>BOULANGERIE</v>
      </c>
      <c r="F1859" s="23">
        <v>44933</v>
      </c>
      <c r="G1859" s="10">
        <v>557</v>
      </c>
      <c r="H1859" s="13"/>
      <c r="I1859" s="13"/>
      <c r="J1859" s="13"/>
      <c r="K1859" s="13"/>
      <c r="L1859" s="13"/>
      <c r="M1859" s="13"/>
      <c r="N1859" s="13"/>
      <c r="O1859" s="13"/>
      <c r="P1859" s="13"/>
      <c r="Q1859" s="13"/>
      <c r="R1859" s="13"/>
      <c r="S1859" s="13"/>
      <c r="T1859" s="13"/>
      <c r="U1859" s="13"/>
      <c r="V1859" s="13"/>
      <c r="W1859" s="13"/>
      <c r="X1859" s="13"/>
      <c r="Y1859" s="13"/>
    </row>
    <row r="1860" spans="1:25" ht="12.75" customHeight="1" x14ac:dyDescent="0.2">
      <c r="A1860" s="13" t="s">
        <v>1870</v>
      </c>
      <c r="B1860" s="6" t="s">
        <v>175</v>
      </c>
      <c r="C1860" s="9">
        <v>143480552</v>
      </c>
      <c r="D1860" s="14">
        <v>5540246194632</v>
      </c>
      <c r="E1860" s="12" t="str">
        <f>VLOOKUP(D1860,'Catégorie des articles'!$A$2:$E$163,4,FALSE)</f>
        <v>BOULANGERIE</v>
      </c>
      <c r="F1860" s="23">
        <v>44924</v>
      </c>
      <c r="G1860" s="10">
        <v>502</v>
      </c>
      <c r="H1860" s="13"/>
      <c r="I1860" s="13"/>
      <c r="J1860" s="13"/>
      <c r="K1860" s="13"/>
      <c r="L1860" s="13"/>
      <c r="M1860" s="13"/>
      <c r="N1860" s="13"/>
      <c r="O1860" s="13"/>
      <c r="P1860" s="13"/>
      <c r="Q1860" s="13"/>
      <c r="R1860" s="13"/>
      <c r="S1860" s="13"/>
      <c r="T1860" s="13"/>
      <c r="U1860" s="13"/>
      <c r="V1860" s="13"/>
      <c r="W1860" s="13"/>
      <c r="X1860" s="13"/>
      <c r="Y1860" s="13"/>
    </row>
    <row r="1861" spans="1:25" ht="12.75" customHeight="1" x14ac:dyDescent="0.2">
      <c r="A1861" s="13" t="s">
        <v>1871</v>
      </c>
      <c r="B1861" s="6" t="s">
        <v>175</v>
      </c>
      <c r="C1861" s="9">
        <v>143480558</v>
      </c>
      <c r="D1861" s="14">
        <v>5540246171759</v>
      </c>
      <c r="E1861" s="12" t="str">
        <f>VLOOKUP(D1861,'Catégorie des articles'!$A$2:$E$163,4,FALSE)</f>
        <v>MIX LEGUMES</v>
      </c>
      <c r="F1861" s="23">
        <v>44924</v>
      </c>
      <c r="G1861" s="10">
        <v>8770</v>
      </c>
      <c r="H1861" s="13"/>
      <c r="I1861" s="13"/>
      <c r="J1861" s="13"/>
      <c r="K1861" s="13"/>
      <c r="L1861" s="13"/>
      <c r="M1861" s="13"/>
      <c r="N1861" s="13"/>
      <c r="O1861" s="13"/>
      <c r="P1861" s="13"/>
      <c r="Q1861" s="13"/>
      <c r="R1861" s="13"/>
      <c r="S1861" s="13"/>
      <c r="T1861" s="13"/>
      <c r="U1861" s="13"/>
      <c r="V1861" s="13"/>
      <c r="W1861" s="13"/>
      <c r="X1861" s="13"/>
      <c r="Y1861" s="13"/>
    </row>
    <row r="1862" spans="1:25" ht="12.75" customHeight="1" x14ac:dyDescent="0.2">
      <c r="A1862" s="13" t="s">
        <v>1872</v>
      </c>
      <c r="B1862" s="6" t="s">
        <v>175</v>
      </c>
      <c r="C1862" s="7">
        <v>143480558</v>
      </c>
      <c r="D1862" s="12">
        <v>5540246177133</v>
      </c>
      <c r="E1862" s="12" t="str">
        <f>VLOOKUP(D1862,'Catégorie des articles'!$A$2:$E$163,4,FALSE)</f>
        <v>MIX LEGUMES</v>
      </c>
      <c r="F1862" s="22">
        <v>44924</v>
      </c>
      <c r="G1862" s="8">
        <v>8909</v>
      </c>
      <c r="H1862" s="13"/>
      <c r="I1862" s="13"/>
      <c r="J1862" s="13"/>
      <c r="K1862" s="13"/>
      <c r="L1862" s="13"/>
      <c r="M1862" s="13"/>
      <c r="N1862" s="13"/>
      <c r="O1862" s="13"/>
      <c r="P1862" s="13"/>
      <c r="Q1862" s="13"/>
      <c r="R1862" s="13"/>
      <c r="S1862" s="13"/>
      <c r="T1862" s="13"/>
      <c r="U1862" s="13"/>
      <c r="V1862" s="13"/>
      <c r="W1862" s="13"/>
      <c r="X1862" s="13"/>
      <c r="Y1862" s="13"/>
    </row>
    <row r="1863" spans="1:25" ht="12.75" customHeight="1" x14ac:dyDescent="0.2">
      <c r="A1863" s="13" t="s">
        <v>1873</v>
      </c>
      <c r="B1863" s="6" t="s">
        <v>175</v>
      </c>
      <c r="C1863" s="9">
        <v>143480558</v>
      </c>
      <c r="D1863" s="14">
        <v>5540246192518</v>
      </c>
      <c r="E1863" s="12" t="str">
        <f>VLOOKUP(D1863,'Catégorie des articles'!$A$2:$E$163,4,FALSE)</f>
        <v>MIX LEGUMES</v>
      </c>
      <c r="F1863" s="23">
        <v>44924</v>
      </c>
      <c r="G1863" s="10">
        <v>4176</v>
      </c>
      <c r="H1863" s="13"/>
      <c r="I1863" s="13"/>
      <c r="J1863" s="13"/>
      <c r="K1863" s="13"/>
      <c r="L1863" s="13"/>
      <c r="M1863" s="13"/>
      <c r="N1863" s="13"/>
      <c r="O1863" s="13"/>
      <c r="P1863" s="13"/>
      <c r="Q1863" s="13"/>
      <c r="R1863" s="13"/>
      <c r="S1863" s="13"/>
      <c r="T1863" s="13"/>
      <c r="U1863" s="13"/>
      <c r="V1863" s="13"/>
      <c r="W1863" s="13"/>
      <c r="X1863" s="13"/>
      <c r="Y1863" s="13"/>
    </row>
    <row r="1864" spans="1:25" ht="12.75" customHeight="1" x14ac:dyDescent="0.2">
      <c r="A1864" s="13" t="s">
        <v>1874</v>
      </c>
      <c r="B1864" s="6" t="s">
        <v>175</v>
      </c>
      <c r="C1864" s="7">
        <v>143480563</v>
      </c>
      <c r="D1864" s="12">
        <v>5540246180522</v>
      </c>
      <c r="E1864" s="12" t="str">
        <f>VLOOKUP(D1864,'Catégorie des articles'!$A$2:$E$163,4,FALSE)</f>
        <v>BOULANGERIE</v>
      </c>
      <c r="F1864" s="22">
        <v>44925</v>
      </c>
      <c r="G1864" s="8">
        <v>1838</v>
      </c>
      <c r="H1864" s="13"/>
      <c r="I1864" s="13"/>
      <c r="J1864" s="13"/>
      <c r="K1864" s="13"/>
      <c r="L1864" s="13"/>
      <c r="M1864" s="13"/>
      <c r="N1864" s="13"/>
      <c r="O1864" s="13"/>
      <c r="P1864" s="13"/>
      <c r="Q1864" s="13"/>
      <c r="R1864" s="13"/>
      <c r="S1864" s="13"/>
      <c r="T1864" s="13"/>
      <c r="U1864" s="13"/>
      <c r="V1864" s="13"/>
      <c r="W1864" s="13"/>
      <c r="X1864" s="13"/>
      <c r="Y1864" s="13"/>
    </row>
    <row r="1865" spans="1:25" ht="12.75" customHeight="1" x14ac:dyDescent="0.2">
      <c r="A1865" s="13" t="s">
        <v>1875</v>
      </c>
      <c r="B1865" s="6" t="s">
        <v>175</v>
      </c>
      <c r="C1865" s="7">
        <v>143480574</v>
      </c>
      <c r="D1865" s="12">
        <v>5540246171933</v>
      </c>
      <c r="E1865" s="12" t="str">
        <f>VLOOKUP(D1865,'Catégorie des articles'!$A$2:$E$163,4,FALSE)</f>
        <v>CREMERIE</v>
      </c>
      <c r="F1865" s="22">
        <v>44910</v>
      </c>
      <c r="G1865" s="8">
        <v>2228</v>
      </c>
      <c r="H1865" s="13"/>
      <c r="I1865" s="13"/>
      <c r="J1865" s="13"/>
      <c r="K1865" s="13"/>
      <c r="L1865" s="13"/>
      <c r="M1865" s="13"/>
      <c r="N1865" s="13"/>
      <c r="O1865" s="13"/>
      <c r="P1865" s="13"/>
      <c r="Q1865" s="13"/>
      <c r="R1865" s="13"/>
      <c r="S1865" s="13"/>
      <c r="T1865" s="13"/>
      <c r="U1865" s="13"/>
      <c r="V1865" s="13"/>
      <c r="W1865" s="13"/>
      <c r="X1865" s="13"/>
      <c r="Y1865" s="13"/>
    </row>
    <row r="1866" spans="1:25" ht="12.75" customHeight="1" x14ac:dyDescent="0.2">
      <c r="A1866" s="13" t="s">
        <v>1876</v>
      </c>
      <c r="B1866" s="6" t="s">
        <v>175</v>
      </c>
      <c r="C1866" s="9">
        <v>143480574</v>
      </c>
      <c r="D1866" s="14">
        <v>5540246176295</v>
      </c>
      <c r="E1866" s="12" t="str">
        <f>VLOOKUP(D1866,'Catégorie des articles'!$A$2:$E$163,4,FALSE)</f>
        <v>CREMERIE</v>
      </c>
      <c r="F1866" s="23">
        <v>44910</v>
      </c>
      <c r="G1866" s="10">
        <v>7424</v>
      </c>
      <c r="H1866" s="13"/>
      <c r="I1866" s="13"/>
      <c r="J1866" s="13"/>
      <c r="K1866" s="13"/>
      <c r="L1866" s="13"/>
      <c r="M1866" s="13"/>
      <c r="N1866" s="13"/>
      <c r="O1866" s="13"/>
      <c r="P1866" s="13"/>
      <c r="Q1866" s="13"/>
      <c r="R1866" s="13"/>
      <c r="S1866" s="13"/>
      <c r="T1866" s="13"/>
      <c r="U1866" s="13"/>
      <c r="V1866" s="13"/>
      <c r="W1866" s="13"/>
      <c r="X1866" s="13"/>
      <c r="Y1866" s="13"/>
    </row>
    <row r="1867" spans="1:25" ht="12.75" customHeight="1" x14ac:dyDescent="0.2">
      <c r="A1867" s="13" t="s">
        <v>1877</v>
      </c>
      <c r="B1867" s="6" t="s">
        <v>175</v>
      </c>
      <c r="C1867" s="9">
        <v>143480574</v>
      </c>
      <c r="D1867" s="14">
        <v>5540246187987</v>
      </c>
      <c r="E1867" s="12" t="str">
        <f>VLOOKUP(D1867,'Catégorie des articles'!$A$2:$E$163,4,FALSE)</f>
        <v>CREMERIE</v>
      </c>
      <c r="F1867" s="23">
        <v>44910</v>
      </c>
      <c r="G1867" s="10">
        <v>2228</v>
      </c>
      <c r="H1867" s="13"/>
      <c r="I1867" s="13"/>
      <c r="J1867" s="13"/>
      <c r="K1867" s="13"/>
      <c r="L1867" s="13"/>
      <c r="M1867" s="13"/>
      <c r="N1867" s="13"/>
      <c r="O1867" s="13"/>
      <c r="P1867" s="13"/>
      <c r="Q1867" s="13"/>
      <c r="R1867" s="13"/>
      <c r="S1867" s="13"/>
      <c r="T1867" s="13"/>
      <c r="U1867" s="13"/>
      <c r="V1867" s="13"/>
      <c r="W1867" s="13"/>
      <c r="X1867" s="13"/>
      <c r="Y1867" s="13"/>
    </row>
    <row r="1868" spans="1:25" ht="12.75" customHeight="1" x14ac:dyDescent="0.2">
      <c r="A1868" s="13" t="s">
        <v>1878</v>
      </c>
      <c r="B1868" s="6" t="s">
        <v>175</v>
      </c>
      <c r="C1868" s="7">
        <v>143480575</v>
      </c>
      <c r="D1868" s="12">
        <v>5540246172978</v>
      </c>
      <c r="E1868" s="12" t="str">
        <f>VLOOKUP(D1868,'Catégorie des articles'!$A$2:$E$163,4,FALSE)</f>
        <v>CREMERIE</v>
      </c>
      <c r="F1868" s="22">
        <v>44910</v>
      </c>
      <c r="G1868" s="8">
        <v>836</v>
      </c>
      <c r="H1868" s="13"/>
      <c r="I1868" s="13"/>
      <c r="J1868" s="13"/>
      <c r="K1868" s="13"/>
      <c r="L1868" s="13"/>
      <c r="M1868" s="13"/>
      <c r="N1868" s="13"/>
      <c r="O1868" s="13"/>
      <c r="P1868" s="13"/>
      <c r="Q1868" s="13"/>
      <c r="R1868" s="13"/>
      <c r="S1868" s="13"/>
      <c r="T1868" s="13"/>
      <c r="U1868" s="13"/>
      <c r="V1868" s="13"/>
      <c r="W1868" s="13"/>
      <c r="X1868" s="13"/>
      <c r="Y1868" s="13"/>
    </row>
    <row r="1869" spans="1:25" ht="12.75" customHeight="1" x14ac:dyDescent="0.2">
      <c r="A1869" s="13" t="s">
        <v>1879</v>
      </c>
      <c r="B1869" s="6" t="s">
        <v>175</v>
      </c>
      <c r="C1869" s="9">
        <v>143480575</v>
      </c>
      <c r="D1869" s="14">
        <v>5540246174174</v>
      </c>
      <c r="E1869" s="12" t="str">
        <f>VLOOKUP(D1869,'Catégorie des articles'!$A$2:$E$163,4,FALSE)</f>
        <v>CREMERIE</v>
      </c>
      <c r="F1869" s="23">
        <v>44910</v>
      </c>
      <c r="G1869" s="10">
        <v>348</v>
      </c>
      <c r="H1869" s="13"/>
      <c r="I1869" s="13"/>
      <c r="J1869" s="13"/>
      <c r="K1869" s="13"/>
      <c r="L1869" s="13"/>
      <c r="M1869" s="13"/>
      <c r="N1869" s="13"/>
      <c r="O1869" s="13"/>
      <c r="P1869" s="13"/>
      <c r="Q1869" s="13"/>
      <c r="R1869" s="13"/>
      <c r="S1869" s="13"/>
      <c r="T1869" s="13"/>
      <c r="U1869" s="13"/>
      <c r="V1869" s="13"/>
      <c r="W1869" s="13"/>
      <c r="X1869" s="13"/>
      <c r="Y1869" s="13"/>
    </row>
    <row r="1870" spans="1:25" ht="12.75" customHeight="1" x14ac:dyDescent="0.2">
      <c r="A1870" s="13" t="s">
        <v>1880</v>
      </c>
      <c r="B1870" s="6" t="s">
        <v>175</v>
      </c>
      <c r="C1870" s="9">
        <v>143480575</v>
      </c>
      <c r="D1870" s="14">
        <v>5540246176699</v>
      </c>
      <c r="E1870" s="12" t="str">
        <f>VLOOKUP(D1870,'Catégorie des articles'!$A$2:$E$163,4,FALSE)</f>
        <v>CREMERIE</v>
      </c>
      <c r="F1870" s="23">
        <v>44910</v>
      </c>
      <c r="G1870" s="10">
        <v>6264</v>
      </c>
      <c r="H1870" s="13"/>
      <c r="I1870" s="13"/>
      <c r="J1870" s="13"/>
      <c r="K1870" s="13"/>
      <c r="L1870" s="13"/>
      <c r="M1870" s="13"/>
      <c r="N1870" s="13"/>
      <c r="O1870" s="13"/>
      <c r="P1870" s="13"/>
      <c r="Q1870" s="13"/>
      <c r="R1870" s="13"/>
      <c r="S1870" s="13"/>
      <c r="T1870" s="13"/>
      <c r="U1870" s="13"/>
      <c r="V1870" s="13"/>
      <c r="W1870" s="13"/>
      <c r="X1870" s="13"/>
      <c r="Y1870" s="13"/>
    </row>
    <row r="1871" spans="1:25" ht="12.75" customHeight="1" x14ac:dyDescent="0.2">
      <c r="A1871" s="13" t="s">
        <v>1881</v>
      </c>
      <c r="B1871" s="6" t="s">
        <v>175</v>
      </c>
      <c r="C1871" s="9">
        <v>143480575</v>
      </c>
      <c r="D1871" s="14">
        <v>5540246188175</v>
      </c>
      <c r="E1871" s="12" t="str">
        <f>VLOOKUP(D1871,'Catégorie des articles'!$A$2:$E$163,4,FALSE)</f>
        <v>CREMERIE</v>
      </c>
      <c r="F1871" s="23">
        <v>44910</v>
      </c>
      <c r="G1871" s="10">
        <v>464</v>
      </c>
      <c r="H1871" s="13"/>
      <c r="I1871" s="13"/>
      <c r="J1871" s="13"/>
      <c r="K1871" s="13"/>
      <c r="L1871" s="13"/>
      <c r="M1871" s="13"/>
      <c r="N1871" s="13"/>
      <c r="O1871" s="13"/>
      <c r="P1871" s="13"/>
      <c r="Q1871" s="13"/>
      <c r="R1871" s="13"/>
      <c r="S1871" s="13"/>
      <c r="T1871" s="13"/>
      <c r="U1871" s="13"/>
      <c r="V1871" s="13"/>
      <c r="W1871" s="13"/>
      <c r="X1871" s="13"/>
      <c r="Y1871" s="13"/>
    </row>
    <row r="1872" spans="1:25" ht="12.75" customHeight="1" x14ac:dyDescent="0.2">
      <c r="A1872" s="13" t="s">
        <v>1882</v>
      </c>
      <c r="B1872" s="6" t="s">
        <v>175</v>
      </c>
      <c r="C1872" s="7">
        <v>143480577</v>
      </c>
      <c r="D1872" s="12">
        <v>5540246191598</v>
      </c>
      <c r="E1872" s="12" t="str">
        <f>VLOOKUP(D1872,'Catégorie des articles'!$A$2:$E$163,4,FALSE)</f>
        <v>CREMERIE</v>
      </c>
      <c r="F1872" s="22">
        <v>44911</v>
      </c>
      <c r="G1872" s="8">
        <v>1601</v>
      </c>
      <c r="H1872" s="13"/>
      <c r="I1872" s="13"/>
      <c r="J1872" s="13"/>
      <c r="K1872" s="13"/>
      <c r="L1872" s="13"/>
      <c r="M1872" s="13"/>
      <c r="N1872" s="13"/>
      <c r="O1872" s="13"/>
      <c r="P1872" s="13"/>
      <c r="Q1872" s="13"/>
      <c r="R1872" s="13"/>
      <c r="S1872" s="13"/>
      <c r="T1872" s="13"/>
      <c r="U1872" s="13"/>
      <c r="V1872" s="13"/>
      <c r="W1872" s="13"/>
      <c r="X1872" s="13"/>
      <c r="Y1872" s="13"/>
    </row>
    <row r="1873" spans="1:25" ht="12.75" customHeight="1" x14ac:dyDescent="0.2">
      <c r="A1873" s="13" t="s">
        <v>1883</v>
      </c>
      <c r="B1873" s="6" t="s">
        <v>175</v>
      </c>
      <c r="C1873" s="9">
        <v>143480581</v>
      </c>
      <c r="D1873" s="14">
        <v>5540246188200</v>
      </c>
      <c r="E1873" s="12" t="str">
        <f>VLOOKUP(D1873,'Catégorie des articles'!$A$2:$E$163,4,FALSE)</f>
        <v>CREMERIE</v>
      </c>
      <c r="F1873" s="23">
        <v>44907</v>
      </c>
      <c r="G1873" s="10">
        <v>483</v>
      </c>
      <c r="H1873" s="13"/>
      <c r="I1873" s="13"/>
      <c r="J1873" s="13"/>
      <c r="K1873" s="13"/>
      <c r="L1873" s="13"/>
      <c r="M1873" s="13"/>
      <c r="N1873" s="13"/>
      <c r="O1873" s="13"/>
      <c r="P1873" s="13"/>
      <c r="Q1873" s="13"/>
      <c r="R1873" s="13"/>
      <c r="S1873" s="13"/>
      <c r="T1873" s="13"/>
      <c r="U1873" s="13"/>
      <c r="V1873" s="13"/>
      <c r="W1873" s="13"/>
      <c r="X1873" s="13"/>
      <c r="Y1873" s="13"/>
    </row>
    <row r="1874" spans="1:25" ht="12.75" customHeight="1" x14ac:dyDescent="0.2">
      <c r="A1874" s="13" t="s">
        <v>1884</v>
      </c>
      <c r="B1874" s="6" t="s">
        <v>175</v>
      </c>
      <c r="C1874" s="7">
        <v>143480592</v>
      </c>
      <c r="D1874" s="12">
        <v>5540246173472</v>
      </c>
      <c r="E1874" s="12" t="str">
        <f>VLOOKUP(D1874,'Catégorie des articles'!$A$2:$E$163,4,FALSE)</f>
        <v>CREMERIE</v>
      </c>
      <c r="F1874" s="22">
        <v>44914</v>
      </c>
      <c r="G1874" s="8">
        <v>279</v>
      </c>
      <c r="H1874" s="13"/>
      <c r="I1874" s="13"/>
      <c r="J1874" s="13"/>
      <c r="K1874" s="13"/>
      <c r="L1874" s="13"/>
      <c r="M1874" s="13"/>
      <c r="N1874" s="13"/>
      <c r="O1874" s="13"/>
      <c r="P1874" s="13"/>
      <c r="Q1874" s="13"/>
      <c r="R1874" s="13"/>
      <c r="S1874" s="13"/>
      <c r="T1874" s="13"/>
      <c r="U1874" s="13"/>
      <c r="V1874" s="13"/>
      <c r="W1874" s="13"/>
      <c r="X1874" s="13"/>
      <c r="Y1874" s="13"/>
    </row>
    <row r="1875" spans="1:25" ht="12.75" customHeight="1" x14ac:dyDescent="0.2">
      <c r="A1875" s="13" t="s">
        <v>1885</v>
      </c>
      <c r="B1875" s="6" t="s">
        <v>175</v>
      </c>
      <c r="C1875" s="9">
        <v>143480592</v>
      </c>
      <c r="D1875" s="14">
        <v>5540246174095</v>
      </c>
      <c r="E1875" s="12" t="str">
        <f>VLOOKUP(D1875,'Catégorie des articles'!$A$2:$E$163,4,FALSE)</f>
        <v>CREMERIE</v>
      </c>
      <c r="F1875" s="23">
        <v>44914</v>
      </c>
      <c r="G1875" s="10">
        <v>70</v>
      </c>
      <c r="H1875" s="13"/>
      <c r="I1875" s="13"/>
      <c r="J1875" s="13"/>
      <c r="K1875" s="13"/>
      <c r="L1875" s="13"/>
      <c r="M1875" s="13"/>
      <c r="N1875" s="13"/>
      <c r="O1875" s="13"/>
      <c r="P1875" s="13"/>
      <c r="Q1875" s="13"/>
      <c r="R1875" s="13"/>
      <c r="S1875" s="13"/>
      <c r="T1875" s="13"/>
      <c r="U1875" s="13"/>
      <c r="V1875" s="13"/>
      <c r="W1875" s="13"/>
      <c r="X1875" s="13"/>
      <c r="Y1875" s="13"/>
    </row>
    <row r="1876" spans="1:25" ht="12.75" customHeight="1" x14ac:dyDescent="0.2">
      <c r="A1876" s="13" t="s">
        <v>1886</v>
      </c>
      <c r="B1876" s="6" t="s">
        <v>175</v>
      </c>
      <c r="C1876" s="7">
        <v>143480592</v>
      </c>
      <c r="D1876" s="12">
        <v>5540246175047</v>
      </c>
      <c r="E1876" s="12" t="str">
        <f>VLOOKUP(D1876,'Catégorie des articles'!$A$2:$E$163,4,FALSE)</f>
        <v>CREMERIE</v>
      </c>
      <c r="F1876" s="22">
        <v>44914</v>
      </c>
      <c r="G1876" s="8">
        <v>279</v>
      </c>
      <c r="H1876" s="13"/>
      <c r="I1876" s="13"/>
      <c r="J1876" s="13"/>
      <c r="K1876" s="13"/>
      <c r="L1876" s="13"/>
      <c r="M1876" s="13"/>
      <c r="N1876" s="13"/>
      <c r="O1876" s="13"/>
      <c r="P1876" s="13"/>
      <c r="Q1876" s="13"/>
      <c r="R1876" s="13"/>
      <c r="S1876" s="13"/>
      <c r="T1876" s="13"/>
      <c r="U1876" s="13"/>
      <c r="V1876" s="13"/>
      <c r="W1876" s="13"/>
      <c r="X1876" s="13"/>
      <c r="Y1876" s="13"/>
    </row>
    <row r="1877" spans="1:25" ht="12.75" customHeight="1" x14ac:dyDescent="0.2">
      <c r="A1877" s="13" t="s">
        <v>1887</v>
      </c>
      <c r="B1877" s="6" t="s">
        <v>175</v>
      </c>
      <c r="C1877" s="9">
        <v>143480592</v>
      </c>
      <c r="D1877" s="14">
        <v>5540246175049</v>
      </c>
      <c r="E1877" s="12" t="str">
        <f>VLOOKUP(D1877,'Catégorie des articles'!$A$2:$E$163,4,FALSE)</f>
        <v>CREMERIE</v>
      </c>
      <c r="F1877" s="23">
        <v>44914</v>
      </c>
      <c r="G1877" s="10">
        <v>557</v>
      </c>
      <c r="H1877" s="13"/>
      <c r="I1877" s="13"/>
      <c r="J1877" s="13"/>
      <c r="K1877" s="13"/>
      <c r="L1877" s="13"/>
      <c r="M1877" s="13"/>
      <c r="N1877" s="13"/>
      <c r="O1877" s="13"/>
      <c r="P1877" s="13"/>
      <c r="Q1877" s="13"/>
      <c r="R1877" s="13"/>
      <c r="S1877" s="13"/>
      <c r="T1877" s="13"/>
      <c r="U1877" s="13"/>
      <c r="V1877" s="13"/>
      <c r="W1877" s="13"/>
      <c r="X1877" s="13"/>
      <c r="Y1877" s="13"/>
    </row>
    <row r="1878" spans="1:25" ht="12.75" customHeight="1" x14ac:dyDescent="0.2">
      <c r="A1878" s="13" t="s">
        <v>1888</v>
      </c>
      <c r="B1878" s="6" t="s">
        <v>175</v>
      </c>
      <c r="C1878" s="7">
        <v>143480592</v>
      </c>
      <c r="D1878" s="12">
        <v>5540246175050</v>
      </c>
      <c r="E1878" s="12" t="str">
        <f>VLOOKUP(D1878,'Catégorie des articles'!$A$2:$E$163,4,FALSE)</f>
        <v>CREMERIE</v>
      </c>
      <c r="F1878" s="22">
        <v>44914</v>
      </c>
      <c r="G1878" s="8">
        <v>557</v>
      </c>
      <c r="H1878" s="13"/>
      <c r="I1878" s="13"/>
      <c r="J1878" s="13"/>
      <c r="K1878" s="13"/>
      <c r="L1878" s="13"/>
      <c r="M1878" s="13"/>
      <c r="N1878" s="13"/>
      <c r="O1878" s="13"/>
      <c r="P1878" s="13"/>
      <c r="Q1878" s="13"/>
      <c r="R1878" s="13"/>
      <c r="S1878" s="13"/>
      <c r="T1878" s="13"/>
      <c r="U1878" s="13"/>
      <c r="V1878" s="13"/>
      <c r="W1878" s="13"/>
      <c r="X1878" s="13"/>
      <c r="Y1878" s="13"/>
    </row>
    <row r="1879" spans="1:25" ht="12.75" customHeight="1" x14ac:dyDescent="0.2">
      <c r="A1879" s="13" t="s">
        <v>1889</v>
      </c>
      <c r="B1879" s="6" t="s">
        <v>175</v>
      </c>
      <c r="C1879" s="9">
        <v>143480608</v>
      </c>
      <c r="D1879" s="14">
        <v>5540246176294</v>
      </c>
      <c r="E1879" s="12" t="str">
        <f>VLOOKUP(D1879,'Catégorie des articles'!$A$2:$E$163,4,FALSE)</f>
        <v>CREMERIE</v>
      </c>
      <c r="F1879" s="23">
        <v>44911</v>
      </c>
      <c r="G1879" s="10">
        <v>1485</v>
      </c>
      <c r="H1879" s="13"/>
      <c r="I1879" s="13"/>
      <c r="J1879" s="13"/>
      <c r="K1879" s="13"/>
      <c r="L1879" s="13"/>
      <c r="M1879" s="13"/>
      <c r="N1879" s="13"/>
      <c r="O1879" s="13"/>
      <c r="P1879" s="13"/>
      <c r="Q1879" s="13"/>
      <c r="R1879" s="13"/>
      <c r="S1879" s="13"/>
      <c r="T1879" s="13"/>
      <c r="U1879" s="13"/>
      <c r="V1879" s="13"/>
      <c r="W1879" s="13"/>
      <c r="X1879" s="13"/>
      <c r="Y1879" s="13"/>
    </row>
    <row r="1880" spans="1:25" ht="12.75" customHeight="1" x14ac:dyDescent="0.2">
      <c r="A1880" s="13" t="s">
        <v>1890</v>
      </c>
      <c r="B1880" s="6" t="s">
        <v>175</v>
      </c>
      <c r="C1880" s="7">
        <v>143480608</v>
      </c>
      <c r="D1880" s="12">
        <v>5540246176295</v>
      </c>
      <c r="E1880" s="12" t="str">
        <f>VLOOKUP(D1880,'Catégorie des articles'!$A$2:$E$163,4,FALSE)</f>
        <v>CREMERIE</v>
      </c>
      <c r="F1880" s="22">
        <v>44911</v>
      </c>
      <c r="G1880" s="8">
        <v>7424</v>
      </c>
      <c r="H1880" s="13"/>
      <c r="I1880" s="13"/>
      <c r="J1880" s="13"/>
      <c r="K1880" s="13"/>
      <c r="L1880" s="13"/>
      <c r="M1880" s="13"/>
      <c r="N1880" s="13"/>
      <c r="O1880" s="13"/>
      <c r="P1880" s="13"/>
      <c r="Q1880" s="13"/>
      <c r="R1880" s="13"/>
      <c r="S1880" s="13"/>
      <c r="T1880" s="13"/>
      <c r="U1880" s="13"/>
      <c r="V1880" s="13"/>
      <c r="W1880" s="13"/>
      <c r="X1880" s="13"/>
      <c r="Y1880" s="13"/>
    </row>
    <row r="1881" spans="1:25" ht="12.75" customHeight="1" x14ac:dyDescent="0.2">
      <c r="A1881" s="13" t="s">
        <v>1891</v>
      </c>
      <c r="B1881" s="6" t="s">
        <v>175</v>
      </c>
      <c r="C1881" s="9">
        <v>143480608</v>
      </c>
      <c r="D1881" s="14">
        <v>5540246187987</v>
      </c>
      <c r="E1881" s="12" t="str">
        <f>VLOOKUP(D1881,'Catégorie des articles'!$A$2:$E$163,4,FALSE)</f>
        <v>CREMERIE</v>
      </c>
      <c r="F1881" s="23">
        <v>44911</v>
      </c>
      <c r="G1881" s="10">
        <v>4455</v>
      </c>
      <c r="H1881" s="13"/>
      <c r="I1881" s="13"/>
      <c r="J1881" s="13"/>
      <c r="K1881" s="13"/>
      <c r="L1881" s="13"/>
      <c r="M1881" s="13"/>
      <c r="N1881" s="13"/>
      <c r="O1881" s="13"/>
      <c r="P1881" s="13"/>
      <c r="Q1881" s="13"/>
      <c r="R1881" s="13"/>
      <c r="S1881" s="13"/>
      <c r="T1881" s="13"/>
      <c r="U1881" s="13"/>
      <c r="V1881" s="13"/>
      <c r="W1881" s="13"/>
      <c r="X1881" s="13"/>
      <c r="Y1881" s="13"/>
    </row>
    <row r="1882" spans="1:25" ht="12.75" customHeight="1" x14ac:dyDescent="0.2">
      <c r="A1882" s="13" t="s">
        <v>1892</v>
      </c>
      <c r="B1882" s="6" t="s">
        <v>175</v>
      </c>
      <c r="C1882" s="7">
        <v>143480609</v>
      </c>
      <c r="D1882" s="12">
        <v>5540246176699</v>
      </c>
      <c r="E1882" s="12" t="str">
        <f>VLOOKUP(D1882,'Catégorie des articles'!$A$2:$E$163,4,FALSE)</f>
        <v>CREMERIE</v>
      </c>
      <c r="F1882" s="22">
        <v>44911</v>
      </c>
      <c r="G1882" s="8">
        <v>6264</v>
      </c>
      <c r="H1882" s="13"/>
      <c r="I1882" s="13"/>
      <c r="J1882" s="13"/>
      <c r="K1882" s="13"/>
      <c r="L1882" s="13"/>
      <c r="M1882" s="13"/>
      <c r="N1882" s="13"/>
      <c r="O1882" s="13"/>
      <c r="P1882" s="13"/>
      <c r="Q1882" s="13"/>
      <c r="R1882" s="13"/>
      <c r="S1882" s="13"/>
      <c r="T1882" s="13"/>
      <c r="U1882" s="13"/>
      <c r="V1882" s="13"/>
      <c r="W1882" s="13"/>
      <c r="X1882" s="13"/>
      <c r="Y1882" s="13"/>
    </row>
    <row r="1883" spans="1:25" ht="12.75" customHeight="1" x14ac:dyDescent="0.2">
      <c r="A1883" s="13" t="s">
        <v>2482</v>
      </c>
      <c r="B1883" s="6" t="s">
        <v>176</v>
      </c>
      <c r="C1883" s="9">
        <v>143480616</v>
      </c>
      <c r="D1883" s="14">
        <v>5540246193878</v>
      </c>
      <c r="E1883" s="12" t="str">
        <f>VLOOKUP(D1883,'Catégorie des articles'!$A$2:$E$163,4,FALSE)</f>
        <v>VOLAILLE</v>
      </c>
      <c r="F1883" s="23">
        <v>44947</v>
      </c>
      <c r="G1883" s="10">
        <v>24500</v>
      </c>
      <c r="H1883" s="13"/>
      <c r="I1883" s="13"/>
      <c r="J1883" s="13"/>
      <c r="K1883" s="13"/>
      <c r="L1883" s="13"/>
      <c r="M1883" s="13"/>
      <c r="N1883" s="13"/>
      <c r="O1883" s="13"/>
      <c r="P1883" s="13"/>
      <c r="Q1883" s="13"/>
      <c r="R1883" s="13"/>
      <c r="S1883" s="13"/>
      <c r="T1883" s="13"/>
      <c r="U1883" s="13"/>
      <c r="V1883" s="13"/>
      <c r="W1883" s="13"/>
      <c r="X1883" s="13"/>
      <c r="Y1883" s="13"/>
    </row>
    <row r="1884" spans="1:25" ht="12.75" customHeight="1" x14ac:dyDescent="0.2">
      <c r="A1884" s="13" t="s">
        <v>1893</v>
      </c>
      <c r="B1884" s="6" t="s">
        <v>175</v>
      </c>
      <c r="C1884" s="9">
        <v>143480620</v>
      </c>
      <c r="D1884" s="14">
        <v>5540246188200</v>
      </c>
      <c r="E1884" s="12" t="str">
        <f>VLOOKUP(D1884,'Catégorie des articles'!$A$2:$E$163,4,FALSE)</f>
        <v>CREMERIE</v>
      </c>
      <c r="F1884" s="23">
        <v>44907</v>
      </c>
      <c r="G1884" s="10">
        <v>10654</v>
      </c>
      <c r="H1884" s="13"/>
      <c r="I1884" s="13"/>
      <c r="J1884" s="13"/>
      <c r="K1884" s="13"/>
      <c r="L1884" s="13"/>
      <c r="M1884" s="13"/>
      <c r="N1884" s="13"/>
      <c r="O1884" s="13"/>
      <c r="P1884" s="13"/>
      <c r="Q1884" s="13"/>
      <c r="R1884" s="13"/>
      <c r="S1884" s="13"/>
      <c r="T1884" s="13"/>
      <c r="U1884" s="13"/>
      <c r="V1884" s="13"/>
      <c r="W1884" s="13"/>
      <c r="X1884" s="13"/>
      <c r="Y1884" s="13"/>
    </row>
    <row r="1885" spans="1:25" ht="12.75" customHeight="1" x14ac:dyDescent="0.2">
      <c r="A1885" s="13" t="s">
        <v>1894</v>
      </c>
      <c r="B1885" s="6" t="s">
        <v>175</v>
      </c>
      <c r="C1885" s="7">
        <v>143480621</v>
      </c>
      <c r="D1885" s="12">
        <v>5540246194632</v>
      </c>
      <c r="E1885" s="12" t="str">
        <f>VLOOKUP(D1885,'Catégorie des articles'!$A$2:$E$163,4,FALSE)</f>
        <v>BOULANGERIE</v>
      </c>
      <c r="F1885" s="22">
        <v>44920</v>
      </c>
      <c r="G1885" s="8">
        <v>613</v>
      </c>
      <c r="H1885" s="13"/>
      <c r="I1885" s="13"/>
      <c r="J1885" s="13"/>
      <c r="K1885" s="13"/>
      <c r="L1885" s="13"/>
      <c r="M1885" s="13"/>
      <c r="N1885" s="13"/>
      <c r="O1885" s="13"/>
      <c r="P1885" s="13"/>
      <c r="Q1885" s="13"/>
      <c r="R1885" s="13"/>
      <c r="S1885" s="13"/>
      <c r="T1885" s="13"/>
      <c r="U1885" s="13"/>
      <c r="V1885" s="13"/>
      <c r="W1885" s="13"/>
      <c r="X1885" s="13"/>
      <c r="Y1885" s="13"/>
    </row>
    <row r="1886" spans="1:25" ht="12.75" customHeight="1" x14ac:dyDescent="0.2">
      <c r="A1886" s="13" t="s">
        <v>1895</v>
      </c>
      <c r="B1886" s="6" t="s">
        <v>175</v>
      </c>
      <c r="C1886" s="9">
        <v>143480621</v>
      </c>
      <c r="D1886" s="14">
        <v>5540246195250</v>
      </c>
      <c r="E1886" s="12" t="str">
        <f>VLOOKUP(D1886,'Catégorie des articles'!$A$2:$E$163,4,FALSE)</f>
        <v>BOULANGERIE</v>
      </c>
      <c r="F1886" s="23">
        <v>44920</v>
      </c>
      <c r="G1886" s="10">
        <v>251</v>
      </c>
      <c r="H1886" s="13"/>
      <c r="I1886" s="13"/>
      <c r="J1886" s="13"/>
      <c r="K1886" s="13"/>
      <c r="L1886" s="13"/>
      <c r="M1886" s="13"/>
      <c r="N1886" s="13"/>
      <c r="O1886" s="13"/>
      <c r="P1886" s="13"/>
      <c r="Q1886" s="13"/>
      <c r="R1886" s="13"/>
      <c r="S1886" s="13"/>
      <c r="T1886" s="13"/>
      <c r="U1886" s="13"/>
      <c r="V1886" s="13"/>
      <c r="W1886" s="13"/>
      <c r="X1886" s="13"/>
      <c r="Y1886" s="13"/>
    </row>
    <row r="1887" spans="1:25" ht="12.75" customHeight="1" x14ac:dyDescent="0.2">
      <c r="A1887" s="13" t="s">
        <v>1896</v>
      </c>
      <c r="B1887" s="6" t="s">
        <v>175</v>
      </c>
      <c r="C1887" s="7">
        <v>143480645</v>
      </c>
      <c r="D1887" s="12">
        <v>5540246182684</v>
      </c>
      <c r="E1887" s="12" t="str">
        <f>VLOOKUP(D1887,'Catégorie des articles'!$A$2:$E$163,4,FALSE)</f>
        <v>BOULANGERIE</v>
      </c>
      <c r="F1887" s="22">
        <v>44921</v>
      </c>
      <c r="G1887" s="8">
        <v>325</v>
      </c>
      <c r="H1887" s="13"/>
      <c r="I1887" s="13"/>
      <c r="J1887" s="13"/>
      <c r="K1887" s="13"/>
      <c r="L1887" s="13"/>
      <c r="M1887" s="13"/>
      <c r="N1887" s="13"/>
      <c r="O1887" s="13"/>
      <c r="P1887" s="13"/>
      <c r="Q1887" s="13"/>
      <c r="R1887" s="13"/>
      <c r="S1887" s="13"/>
      <c r="T1887" s="13"/>
      <c r="U1887" s="13"/>
      <c r="V1887" s="13"/>
      <c r="W1887" s="13"/>
      <c r="X1887" s="13"/>
      <c r="Y1887" s="13"/>
    </row>
    <row r="1888" spans="1:25" ht="12.75" customHeight="1" x14ac:dyDescent="0.2">
      <c r="A1888" s="13" t="s">
        <v>1897</v>
      </c>
      <c r="B1888" s="6" t="s">
        <v>175</v>
      </c>
      <c r="C1888" s="9">
        <v>143480645</v>
      </c>
      <c r="D1888" s="14">
        <v>5540246183844</v>
      </c>
      <c r="E1888" s="12" t="str">
        <f>VLOOKUP(D1888,'Catégorie des articles'!$A$2:$E$163,4,FALSE)</f>
        <v>BOULANGERIE</v>
      </c>
      <c r="F1888" s="23">
        <v>44921</v>
      </c>
      <c r="G1888" s="10">
        <v>186</v>
      </c>
      <c r="H1888" s="13"/>
      <c r="I1888" s="13"/>
      <c r="J1888" s="13"/>
      <c r="K1888" s="13"/>
      <c r="L1888" s="13"/>
      <c r="M1888" s="13"/>
      <c r="N1888" s="13"/>
      <c r="O1888" s="13"/>
      <c r="P1888" s="13"/>
      <c r="Q1888" s="13"/>
      <c r="R1888" s="13"/>
      <c r="S1888" s="13"/>
      <c r="T1888" s="13"/>
      <c r="U1888" s="13"/>
      <c r="V1888" s="13"/>
      <c r="W1888" s="13"/>
      <c r="X1888" s="13"/>
      <c r="Y1888" s="13"/>
    </row>
    <row r="1889" spans="1:25" ht="12.75" customHeight="1" x14ac:dyDescent="0.2">
      <c r="A1889" s="13" t="s">
        <v>1898</v>
      </c>
      <c r="B1889" s="6" t="s">
        <v>175</v>
      </c>
      <c r="C1889" s="9">
        <v>143480649</v>
      </c>
      <c r="D1889" s="14">
        <v>5540246183558</v>
      </c>
      <c r="E1889" s="12" t="str">
        <f>VLOOKUP(D1889,'Catégorie des articles'!$A$2:$E$163,4,FALSE)</f>
        <v>MIX LEGUMES</v>
      </c>
      <c r="F1889" s="23">
        <v>44920</v>
      </c>
      <c r="G1889" s="10">
        <v>1300</v>
      </c>
      <c r="H1889" s="13"/>
      <c r="I1889" s="13"/>
      <c r="J1889" s="13"/>
      <c r="K1889" s="13"/>
      <c r="L1889" s="13"/>
      <c r="M1889" s="13"/>
      <c r="N1889" s="13"/>
      <c r="O1889" s="13"/>
      <c r="P1889" s="13"/>
      <c r="Q1889" s="13"/>
      <c r="R1889" s="13"/>
      <c r="S1889" s="13"/>
      <c r="T1889" s="13"/>
      <c r="U1889" s="13"/>
      <c r="V1889" s="13"/>
      <c r="W1889" s="13"/>
      <c r="X1889" s="13"/>
      <c r="Y1889" s="13"/>
    </row>
    <row r="1890" spans="1:25" ht="12.75" customHeight="1" x14ac:dyDescent="0.2">
      <c r="A1890" s="13" t="s">
        <v>1899</v>
      </c>
      <c r="B1890" s="6" t="s">
        <v>175</v>
      </c>
      <c r="C1890" s="7">
        <v>143480649</v>
      </c>
      <c r="D1890" s="12">
        <v>5540246192594</v>
      </c>
      <c r="E1890" s="12" t="str">
        <f>VLOOKUP(D1890,'Catégorie des articles'!$A$2:$E$163,4,FALSE)</f>
        <v>MIX LEGUMES</v>
      </c>
      <c r="F1890" s="22">
        <v>44920</v>
      </c>
      <c r="G1890" s="8">
        <v>2970</v>
      </c>
      <c r="H1890" s="13"/>
      <c r="I1890" s="13"/>
      <c r="J1890" s="13"/>
      <c r="K1890" s="13"/>
      <c r="L1890" s="13"/>
      <c r="M1890" s="13"/>
      <c r="N1890" s="13"/>
      <c r="O1890" s="13"/>
      <c r="P1890" s="13"/>
      <c r="Q1890" s="13"/>
      <c r="R1890" s="13"/>
      <c r="S1890" s="13"/>
      <c r="T1890" s="13"/>
      <c r="U1890" s="13"/>
      <c r="V1890" s="13"/>
      <c r="W1890" s="13"/>
      <c r="X1890" s="13"/>
      <c r="Y1890" s="13"/>
    </row>
    <row r="1891" spans="1:25" ht="12.75" customHeight="1" x14ac:dyDescent="0.2">
      <c r="A1891" s="13" t="s">
        <v>1900</v>
      </c>
      <c r="B1891" s="6" t="s">
        <v>175</v>
      </c>
      <c r="C1891" s="7">
        <v>143480651</v>
      </c>
      <c r="D1891" s="12">
        <v>5540246183589</v>
      </c>
      <c r="E1891" s="12" t="str">
        <f>VLOOKUP(D1891,'Catégorie des articles'!$A$2:$E$163,4,FALSE)</f>
        <v>MIX LEGUMES</v>
      </c>
      <c r="F1891" s="22">
        <v>44925</v>
      </c>
      <c r="G1891" s="8">
        <v>1300</v>
      </c>
      <c r="H1891" s="13"/>
      <c r="I1891" s="13"/>
      <c r="J1891" s="13"/>
      <c r="K1891" s="13"/>
      <c r="L1891" s="13"/>
      <c r="M1891" s="13"/>
      <c r="N1891" s="13"/>
      <c r="O1891" s="13"/>
      <c r="P1891" s="13"/>
      <c r="Q1891" s="13"/>
      <c r="R1891" s="13"/>
      <c r="S1891" s="13"/>
      <c r="T1891" s="13"/>
      <c r="U1891" s="13"/>
      <c r="V1891" s="13"/>
      <c r="W1891" s="13"/>
      <c r="X1891" s="13"/>
      <c r="Y1891" s="13"/>
    </row>
    <row r="1892" spans="1:25" ht="12.75" customHeight="1" x14ac:dyDescent="0.2">
      <c r="A1892" s="13" t="s">
        <v>1901</v>
      </c>
      <c r="B1892" s="6" t="s">
        <v>175</v>
      </c>
      <c r="C1892" s="9">
        <v>143480651</v>
      </c>
      <c r="D1892" s="14">
        <v>5540246194790</v>
      </c>
      <c r="E1892" s="12" t="str">
        <f>VLOOKUP(D1892,'Catégorie des articles'!$A$2:$E$163,4,FALSE)</f>
        <v>MIX LEGUMES</v>
      </c>
      <c r="F1892" s="23">
        <v>44925</v>
      </c>
      <c r="G1892" s="10">
        <v>1316</v>
      </c>
      <c r="H1892" s="13"/>
      <c r="I1892" s="13"/>
      <c r="J1892" s="13"/>
      <c r="K1892" s="13"/>
      <c r="L1892" s="13"/>
      <c r="M1892" s="13"/>
      <c r="N1892" s="13"/>
      <c r="O1892" s="13"/>
      <c r="P1892" s="13"/>
      <c r="Q1892" s="13"/>
      <c r="R1892" s="13"/>
      <c r="S1892" s="13"/>
      <c r="T1892" s="13"/>
      <c r="U1892" s="13"/>
      <c r="V1892" s="13"/>
      <c r="W1892" s="13"/>
      <c r="X1892" s="13"/>
      <c r="Y1892" s="13"/>
    </row>
    <row r="1893" spans="1:25" ht="12.75" customHeight="1" x14ac:dyDescent="0.2">
      <c r="A1893" s="13" t="s">
        <v>1902</v>
      </c>
      <c r="B1893" s="6" t="s">
        <v>175</v>
      </c>
      <c r="C1893" s="7">
        <v>143480653</v>
      </c>
      <c r="D1893" s="12">
        <v>5540246195241</v>
      </c>
      <c r="E1893" s="12" t="str">
        <f>VLOOKUP(D1893,'Catégorie des articles'!$A$2:$E$163,4,FALSE)</f>
        <v>MIX LEGUMES</v>
      </c>
      <c r="F1893" s="22">
        <v>44926</v>
      </c>
      <c r="G1893" s="8">
        <v>743</v>
      </c>
      <c r="H1893" s="13"/>
      <c r="I1893" s="13"/>
      <c r="J1893" s="13"/>
      <c r="K1893" s="13"/>
      <c r="L1893" s="13"/>
      <c r="M1893" s="13"/>
      <c r="N1893" s="13"/>
      <c r="O1893" s="13"/>
      <c r="P1893" s="13"/>
      <c r="Q1893" s="13"/>
      <c r="R1893" s="13"/>
      <c r="S1893" s="13"/>
      <c r="T1893" s="13"/>
      <c r="U1893" s="13"/>
      <c r="V1893" s="13"/>
      <c r="W1893" s="13"/>
      <c r="X1893" s="13"/>
      <c r="Y1893" s="13"/>
    </row>
    <row r="1894" spans="1:25" ht="12.75" customHeight="1" x14ac:dyDescent="0.2">
      <c r="A1894" s="13" t="s">
        <v>1903</v>
      </c>
      <c r="B1894" s="6" t="s">
        <v>175</v>
      </c>
      <c r="C1894" s="7">
        <v>143480655</v>
      </c>
      <c r="D1894" s="12">
        <v>5540246195653</v>
      </c>
      <c r="E1894" s="12" t="str">
        <f>VLOOKUP(D1894,'Catégorie des articles'!$A$2:$E$163,4,FALSE)</f>
        <v>EMBALLAGES</v>
      </c>
      <c r="F1894" s="22">
        <v>44925</v>
      </c>
      <c r="G1894" s="8">
        <v>168</v>
      </c>
      <c r="H1894" s="13"/>
      <c r="I1894" s="13"/>
      <c r="J1894" s="13"/>
      <c r="K1894" s="13"/>
      <c r="L1894" s="13"/>
      <c r="M1894" s="13"/>
      <c r="N1894" s="13"/>
      <c r="O1894" s="13"/>
      <c r="P1894" s="13"/>
      <c r="Q1894" s="13"/>
      <c r="R1894" s="13"/>
      <c r="S1894" s="13"/>
      <c r="T1894" s="13"/>
      <c r="U1894" s="13"/>
      <c r="V1894" s="13"/>
      <c r="W1894" s="13"/>
      <c r="X1894" s="13"/>
      <c r="Y1894" s="13"/>
    </row>
    <row r="1895" spans="1:25" ht="12.75" customHeight="1" x14ac:dyDescent="0.2">
      <c r="A1895" s="13" t="s">
        <v>1904</v>
      </c>
      <c r="B1895" s="6" t="s">
        <v>175</v>
      </c>
      <c r="C1895" s="9">
        <v>143490660</v>
      </c>
      <c r="D1895" s="14">
        <v>5540246172978</v>
      </c>
      <c r="E1895" s="12" t="str">
        <f>VLOOKUP(D1895,'Catégorie des articles'!$A$2:$E$163,4,FALSE)</f>
        <v>CREMERIE</v>
      </c>
      <c r="F1895" s="23">
        <v>44912</v>
      </c>
      <c r="G1895" s="10">
        <v>1671</v>
      </c>
      <c r="H1895" s="13"/>
      <c r="I1895" s="13"/>
      <c r="J1895" s="13"/>
      <c r="K1895" s="13"/>
      <c r="L1895" s="13"/>
      <c r="M1895" s="13"/>
      <c r="N1895" s="13"/>
      <c r="O1895" s="13"/>
      <c r="P1895" s="13"/>
      <c r="Q1895" s="13"/>
      <c r="R1895" s="13"/>
      <c r="S1895" s="13"/>
      <c r="T1895" s="13"/>
      <c r="U1895" s="13"/>
      <c r="V1895" s="13"/>
      <c r="W1895" s="13"/>
      <c r="X1895" s="13"/>
      <c r="Y1895" s="13"/>
    </row>
    <row r="1896" spans="1:25" ht="12.75" customHeight="1" x14ac:dyDescent="0.2">
      <c r="A1896" s="13" t="s">
        <v>1905</v>
      </c>
      <c r="B1896" s="6" t="s">
        <v>175</v>
      </c>
      <c r="C1896" s="9">
        <v>143490660</v>
      </c>
      <c r="D1896" s="14">
        <v>5540246174174</v>
      </c>
      <c r="E1896" s="12" t="str">
        <f>VLOOKUP(D1896,'Catégorie des articles'!$A$2:$E$163,4,FALSE)</f>
        <v>CREMERIE</v>
      </c>
      <c r="F1896" s="23">
        <v>44912</v>
      </c>
      <c r="G1896" s="10">
        <v>348</v>
      </c>
      <c r="H1896" s="13"/>
      <c r="I1896" s="13"/>
      <c r="J1896" s="13"/>
      <c r="K1896" s="13"/>
      <c r="L1896" s="13"/>
      <c r="M1896" s="13"/>
      <c r="N1896" s="13"/>
      <c r="O1896" s="13"/>
      <c r="P1896" s="13"/>
      <c r="Q1896" s="13"/>
      <c r="R1896" s="13"/>
      <c r="S1896" s="13"/>
      <c r="T1896" s="13"/>
      <c r="U1896" s="13"/>
      <c r="V1896" s="13"/>
      <c r="W1896" s="13"/>
      <c r="X1896" s="13"/>
      <c r="Y1896" s="13"/>
    </row>
    <row r="1897" spans="1:25" ht="12.75" customHeight="1" x14ac:dyDescent="0.2">
      <c r="A1897" s="13" t="s">
        <v>1906</v>
      </c>
      <c r="B1897" s="6" t="s">
        <v>175</v>
      </c>
      <c r="C1897" s="7">
        <v>143490660</v>
      </c>
      <c r="D1897" s="12">
        <v>5540246188175</v>
      </c>
      <c r="E1897" s="12" t="str">
        <f>VLOOKUP(D1897,'Catégorie des articles'!$A$2:$E$163,4,FALSE)</f>
        <v>CREMERIE</v>
      </c>
      <c r="F1897" s="22">
        <v>44912</v>
      </c>
      <c r="G1897" s="8">
        <v>232</v>
      </c>
      <c r="H1897" s="13"/>
      <c r="I1897" s="13"/>
      <c r="J1897" s="13"/>
      <c r="K1897" s="13"/>
      <c r="L1897" s="13"/>
      <c r="M1897" s="13"/>
      <c r="N1897" s="13"/>
      <c r="O1897" s="13"/>
      <c r="P1897" s="13"/>
      <c r="Q1897" s="13"/>
      <c r="R1897" s="13"/>
      <c r="S1897" s="13"/>
      <c r="T1897" s="13"/>
      <c r="U1897" s="13"/>
      <c r="V1897" s="13"/>
      <c r="W1897" s="13"/>
      <c r="X1897" s="13"/>
      <c r="Y1897" s="13"/>
    </row>
    <row r="1898" spans="1:25" ht="12.75" customHeight="1" x14ac:dyDescent="0.2">
      <c r="A1898" s="13" t="s">
        <v>1907</v>
      </c>
      <c r="B1898" s="6" t="s">
        <v>175</v>
      </c>
      <c r="C1898" s="7">
        <v>143490662</v>
      </c>
      <c r="D1898" s="12">
        <v>5540246171933</v>
      </c>
      <c r="E1898" s="12" t="str">
        <f>VLOOKUP(D1898,'Catégorie des articles'!$A$2:$E$163,4,FALSE)</f>
        <v>CREMERIE</v>
      </c>
      <c r="F1898" s="22">
        <v>44912</v>
      </c>
      <c r="G1898" s="8">
        <v>1671</v>
      </c>
      <c r="H1898" s="13"/>
      <c r="I1898" s="13"/>
      <c r="J1898" s="13"/>
      <c r="K1898" s="13"/>
      <c r="L1898" s="13"/>
      <c r="M1898" s="13"/>
      <c r="N1898" s="13"/>
      <c r="O1898" s="13"/>
      <c r="P1898" s="13"/>
      <c r="Q1898" s="13"/>
      <c r="R1898" s="13"/>
      <c r="S1898" s="13"/>
      <c r="T1898" s="13"/>
      <c r="U1898" s="13"/>
      <c r="V1898" s="13"/>
      <c r="W1898" s="13"/>
      <c r="X1898" s="13"/>
      <c r="Y1898" s="13"/>
    </row>
    <row r="1899" spans="1:25" ht="12.75" customHeight="1" x14ac:dyDescent="0.2">
      <c r="A1899" s="13" t="s">
        <v>1908</v>
      </c>
      <c r="B1899" s="6" t="s">
        <v>175</v>
      </c>
      <c r="C1899" s="7">
        <v>143490682</v>
      </c>
      <c r="D1899" s="12">
        <v>5540246183560</v>
      </c>
      <c r="E1899" s="12" t="str">
        <f>VLOOKUP(D1899,'Catégorie des articles'!$A$2:$E$163,4,FALSE)</f>
        <v>MIX LEGUMES</v>
      </c>
      <c r="F1899" s="22">
        <v>44917</v>
      </c>
      <c r="G1899" s="8">
        <v>669</v>
      </c>
      <c r="H1899" s="13"/>
      <c r="I1899" s="13"/>
      <c r="J1899" s="13"/>
      <c r="K1899" s="13"/>
      <c r="L1899" s="13"/>
      <c r="M1899" s="13"/>
      <c r="N1899" s="13"/>
      <c r="O1899" s="13"/>
      <c r="P1899" s="13"/>
      <c r="Q1899" s="13"/>
      <c r="R1899" s="13"/>
      <c r="S1899" s="13"/>
      <c r="T1899" s="13"/>
      <c r="U1899" s="13"/>
      <c r="V1899" s="13"/>
      <c r="W1899" s="13"/>
      <c r="X1899" s="13"/>
      <c r="Y1899" s="13"/>
    </row>
    <row r="1900" spans="1:25" ht="12.75" customHeight="1" x14ac:dyDescent="0.2">
      <c r="A1900" s="13" t="s">
        <v>2483</v>
      </c>
      <c r="B1900" s="6" t="s">
        <v>176</v>
      </c>
      <c r="C1900" s="9">
        <v>143490683</v>
      </c>
      <c r="D1900" s="14">
        <v>5540246170256</v>
      </c>
      <c r="E1900" s="12" t="str">
        <f>VLOOKUP(D1900,'Catégorie des articles'!$A$2:$E$163,4,FALSE)</f>
        <v>BOULANGERIE</v>
      </c>
      <c r="F1900" s="23">
        <v>44947</v>
      </c>
      <c r="G1900" s="10">
        <v>3174</v>
      </c>
      <c r="H1900" s="13"/>
      <c r="I1900" s="13"/>
      <c r="J1900" s="13"/>
      <c r="K1900" s="13"/>
      <c r="L1900" s="13"/>
      <c r="M1900" s="13"/>
      <c r="N1900" s="13"/>
      <c r="O1900" s="13"/>
      <c r="P1900" s="13"/>
      <c r="Q1900" s="13"/>
      <c r="R1900" s="13"/>
      <c r="S1900" s="13"/>
      <c r="T1900" s="13"/>
      <c r="U1900" s="13"/>
      <c r="V1900" s="13"/>
      <c r="W1900" s="13"/>
      <c r="X1900" s="13"/>
      <c r="Y1900" s="13"/>
    </row>
    <row r="1901" spans="1:25" ht="12.75" customHeight="1" x14ac:dyDescent="0.2">
      <c r="A1901" s="13" t="s">
        <v>2484</v>
      </c>
      <c r="B1901" s="6" t="s">
        <v>176</v>
      </c>
      <c r="C1901" s="7">
        <v>143490683</v>
      </c>
      <c r="D1901" s="12">
        <v>5540246171888</v>
      </c>
      <c r="E1901" s="12" t="str">
        <f>VLOOKUP(D1901,'Catégorie des articles'!$A$2:$E$163,4,FALSE)</f>
        <v>BOULANGERIE</v>
      </c>
      <c r="F1901" s="22">
        <v>44947</v>
      </c>
      <c r="G1901" s="8">
        <v>520</v>
      </c>
      <c r="H1901" s="13"/>
      <c r="I1901" s="13"/>
      <c r="J1901" s="13"/>
      <c r="K1901" s="13"/>
      <c r="L1901" s="13"/>
      <c r="M1901" s="13"/>
      <c r="N1901" s="13"/>
      <c r="O1901" s="13"/>
      <c r="P1901" s="13"/>
      <c r="Q1901" s="13"/>
      <c r="R1901" s="13"/>
      <c r="S1901" s="13"/>
      <c r="T1901" s="13"/>
      <c r="U1901" s="13"/>
      <c r="V1901" s="13"/>
      <c r="W1901" s="13"/>
      <c r="X1901" s="13"/>
      <c r="Y1901" s="13"/>
    </row>
    <row r="1902" spans="1:25" ht="12.75" customHeight="1" x14ac:dyDescent="0.2">
      <c r="A1902" s="13" t="s">
        <v>2485</v>
      </c>
      <c r="B1902" s="6" t="s">
        <v>176</v>
      </c>
      <c r="C1902" s="7">
        <v>143490693</v>
      </c>
      <c r="D1902" s="12">
        <v>5540246194632</v>
      </c>
      <c r="E1902" s="12" t="str">
        <f>VLOOKUP(D1902,'Catégorie des articles'!$A$2:$E$163,4,FALSE)</f>
        <v>BOULANGERIE</v>
      </c>
      <c r="F1902" s="22">
        <v>44928</v>
      </c>
      <c r="G1902" s="8">
        <v>826</v>
      </c>
      <c r="H1902" s="13"/>
      <c r="I1902" s="13"/>
      <c r="J1902" s="13"/>
      <c r="K1902" s="13"/>
      <c r="L1902" s="13"/>
      <c r="M1902" s="13"/>
      <c r="N1902" s="13"/>
      <c r="O1902" s="13"/>
      <c r="P1902" s="13"/>
      <c r="Q1902" s="13"/>
      <c r="R1902" s="13"/>
      <c r="S1902" s="13"/>
      <c r="T1902" s="13"/>
      <c r="U1902" s="13"/>
      <c r="V1902" s="13"/>
      <c r="W1902" s="13"/>
      <c r="X1902" s="13"/>
      <c r="Y1902" s="13"/>
    </row>
    <row r="1903" spans="1:25" ht="12.75" customHeight="1" x14ac:dyDescent="0.2">
      <c r="A1903" s="13" t="s">
        <v>2486</v>
      </c>
      <c r="B1903" s="6" t="s">
        <v>176</v>
      </c>
      <c r="C1903" s="9">
        <v>143490694</v>
      </c>
      <c r="D1903" s="14">
        <v>5540246195250</v>
      </c>
      <c r="E1903" s="12" t="str">
        <f>VLOOKUP(D1903,'Catégorie des articles'!$A$2:$E$163,4,FALSE)</f>
        <v>BOULANGERIE</v>
      </c>
      <c r="F1903" s="23">
        <v>44932</v>
      </c>
      <c r="G1903" s="10">
        <v>502</v>
      </c>
      <c r="H1903" s="13"/>
      <c r="I1903" s="13"/>
      <c r="J1903" s="13"/>
      <c r="K1903" s="13"/>
      <c r="L1903" s="13"/>
      <c r="M1903" s="13"/>
      <c r="N1903" s="13"/>
      <c r="O1903" s="13"/>
      <c r="P1903" s="13"/>
      <c r="Q1903" s="13"/>
      <c r="R1903" s="13"/>
      <c r="S1903" s="13"/>
      <c r="T1903" s="13"/>
      <c r="U1903" s="13"/>
      <c r="V1903" s="13"/>
      <c r="W1903" s="13"/>
      <c r="X1903" s="13"/>
      <c r="Y1903" s="13"/>
    </row>
    <row r="1904" spans="1:25" ht="12.75" customHeight="1" x14ac:dyDescent="0.2">
      <c r="A1904" s="13" t="s">
        <v>2487</v>
      </c>
      <c r="B1904" s="6" t="s">
        <v>176</v>
      </c>
      <c r="C1904" s="7">
        <v>143490694</v>
      </c>
      <c r="D1904" s="12">
        <v>5540246196046</v>
      </c>
      <c r="E1904" s="12" t="str">
        <f>VLOOKUP(D1904,'Catégorie des articles'!$A$2:$E$163,4,FALSE)</f>
        <v>BOULANGERIE</v>
      </c>
      <c r="F1904" s="22">
        <v>44932</v>
      </c>
      <c r="G1904" s="8">
        <v>335</v>
      </c>
      <c r="H1904" s="13"/>
      <c r="I1904" s="13"/>
      <c r="J1904" s="13"/>
      <c r="K1904" s="13"/>
      <c r="L1904" s="13"/>
      <c r="M1904" s="13"/>
      <c r="N1904" s="13"/>
      <c r="O1904" s="13"/>
      <c r="P1904" s="13"/>
      <c r="Q1904" s="13"/>
      <c r="R1904" s="13"/>
      <c r="S1904" s="13"/>
      <c r="T1904" s="13"/>
      <c r="U1904" s="13"/>
      <c r="V1904" s="13"/>
      <c r="W1904" s="13"/>
      <c r="X1904" s="13"/>
      <c r="Y1904" s="13"/>
    </row>
    <row r="1905" spans="1:25" ht="12.75" customHeight="1" x14ac:dyDescent="0.2">
      <c r="A1905" s="13" t="s">
        <v>1909</v>
      </c>
      <c r="B1905" s="6" t="s">
        <v>175</v>
      </c>
      <c r="C1905" s="9">
        <v>143490711</v>
      </c>
      <c r="D1905" s="14">
        <v>5540246174095</v>
      </c>
      <c r="E1905" s="12" t="str">
        <f>VLOOKUP(D1905,'Catégorie des articles'!$A$2:$E$163,4,FALSE)</f>
        <v>CREMERIE</v>
      </c>
      <c r="F1905" s="23">
        <v>44919</v>
      </c>
      <c r="G1905" s="10">
        <v>70</v>
      </c>
      <c r="H1905" s="13"/>
      <c r="I1905" s="13"/>
      <c r="J1905" s="13"/>
      <c r="K1905" s="13"/>
      <c r="L1905" s="13"/>
      <c r="M1905" s="13"/>
      <c r="N1905" s="13"/>
      <c r="O1905" s="13"/>
      <c r="P1905" s="13"/>
      <c r="Q1905" s="13"/>
      <c r="R1905" s="13"/>
      <c r="S1905" s="13"/>
      <c r="T1905" s="13"/>
      <c r="U1905" s="13"/>
      <c r="V1905" s="13"/>
      <c r="W1905" s="13"/>
      <c r="X1905" s="13"/>
      <c r="Y1905" s="13"/>
    </row>
    <row r="1906" spans="1:25" ht="12.75" customHeight="1" x14ac:dyDescent="0.2">
      <c r="A1906" s="13" t="s">
        <v>1910</v>
      </c>
      <c r="B1906" s="6" t="s">
        <v>175</v>
      </c>
      <c r="C1906" s="7">
        <v>143490711</v>
      </c>
      <c r="D1906" s="12">
        <v>5540246175049</v>
      </c>
      <c r="E1906" s="12" t="str">
        <f>VLOOKUP(D1906,'Catégorie des articles'!$A$2:$E$163,4,FALSE)</f>
        <v>CREMERIE</v>
      </c>
      <c r="F1906" s="22">
        <v>44919</v>
      </c>
      <c r="G1906" s="8">
        <v>696</v>
      </c>
      <c r="H1906" s="13"/>
      <c r="I1906" s="13"/>
      <c r="J1906" s="13"/>
      <c r="K1906" s="13"/>
      <c r="L1906" s="13"/>
      <c r="M1906" s="13"/>
      <c r="N1906" s="13"/>
      <c r="O1906" s="13"/>
      <c r="P1906" s="13"/>
      <c r="Q1906" s="13"/>
      <c r="R1906" s="13"/>
      <c r="S1906" s="13"/>
      <c r="T1906" s="13"/>
      <c r="U1906" s="13"/>
      <c r="V1906" s="13"/>
      <c r="W1906" s="13"/>
      <c r="X1906" s="13"/>
      <c r="Y1906" s="13"/>
    </row>
    <row r="1907" spans="1:25" ht="12.75" customHeight="1" x14ac:dyDescent="0.2">
      <c r="A1907" s="13" t="s">
        <v>1911</v>
      </c>
      <c r="B1907" s="6" t="s">
        <v>175</v>
      </c>
      <c r="C1907" s="9">
        <v>143490711</v>
      </c>
      <c r="D1907" s="14">
        <v>5540246175050</v>
      </c>
      <c r="E1907" s="12" t="str">
        <f>VLOOKUP(D1907,'Catégorie des articles'!$A$2:$E$163,4,FALSE)</f>
        <v>CREMERIE</v>
      </c>
      <c r="F1907" s="23">
        <v>44919</v>
      </c>
      <c r="G1907" s="10">
        <v>279</v>
      </c>
      <c r="H1907" s="13"/>
      <c r="I1907" s="13"/>
      <c r="J1907" s="13"/>
      <c r="K1907" s="13"/>
      <c r="L1907" s="13"/>
      <c r="M1907" s="13"/>
      <c r="N1907" s="13"/>
      <c r="O1907" s="13"/>
      <c r="P1907" s="13"/>
      <c r="Q1907" s="13"/>
      <c r="R1907" s="13"/>
      <c r="S1907" s="13"/>
      <c r="T1907" s="13"/>
      <c r="U1907" s="13"/>
      <c r="V1907" s="13"/>
      <c r="W1907" s="13"/>
      <c r="X1907" s="13"/>
      <c r="Y1907" s="13"/>
    </row>
    <row r="1908" spans="1:25" ht="12.75" customHeight="1" x14ac:dyDescent="0.2">
      <c r="A1908" s="13" t="s">
        <v>2488</v>
      </c>
      <c r="B1908" s="6" t="s">
        <v>176</v>
      </c>
      <c r="C1908" s="9">
        <v>143490732</v>
      </c>
      <c r="D1908" s="14">
        <v>5540246196148</v>
      </c>
      <c r="E1908" s="12" t="str">
        <f>VLOOKUP(D1908,'Catégorie des articles'!$A$2:$E$163,4,FALSE)</f>
        <v>EMBALLAGES</v>
      </c>
      <c r="F1908" s="23">
        <v>44942</v>
      </c>
      <c r="G1908" s="10">
        <v>975</v>
      </c>
      <c r="H1908" s="13"/>
      <c r="I1908" s="13"/>
      <c r="J1908" s="13"/>
      <c r="K1908" s="13"/>
      <c r="L1908" s="13"/>
      <c r="M1908" s="13"/>
      <c r="N1908" s="13"/>
      <c r="O1908" s="13"/>
      <c r="P1908" s="13"/>
      <c r="Q1908" s="13"/>
      <c r="R1908" s="13"/>
      <c r="S1908" s="13"/>
      <c r="T1908" s="13"/>
      <c r="U1908" s="13"/>
      <c r="V1908" s="13"/>
      <c r="W1908" s="13"/>
      <c r="X1908" s="13"/>
      <c r="Y1908" s="13"/>
    </row>
    <row r="1909" spans="1:25" ht="12.75" customHeight="1" x14ac:dyDescent="0.2">
      <c r="A1909" s="13" t="s">
        <v>1912</v>
      </c>
      <c r="B1909" s="6" t="s">
        <v>175</v>
      </c>
      <c r="C1909" s="9">
        <v>143490736</v>
      </c>
      <c r="D1909" s="14">
        <v>5540246172539</v>
      </c>
      <c r="E1909" s="12" t="str">
        <f>VLOOKUP(D1909,'Catégorie des articles'!$A$2:$E$163,4,FALSE)</f>
        <v>CREMERIE</v>
      </c>
      <c r="F1909" s="23">
        <v>44914</v>
      </c>
      <c r="G1909" s="10">
        <v>24</v>
      </c>
      <c r="H1909" s="13"/>
      <c r="I1909" s="13"/>
      <c r="J1909" s="13"/>
      <c r="K1909" s="13"/>
      <c r="L1909" s="13"/>
      <c r="M1909" s="13"/>
      <c r="N1909" s="13"/>
      <c r="O1909" s="13"/>
      <c r="P1909" s="13"/>
      <c r="Q1909" s="13"/>
      <c r="R1909" s="13"/>
      <c r="S1909" s="13"/>
      <c r="T1909" s="13"/>
      <c r="U1909" s="13"/>
      <c r="V1909" s="13"/>
      <c r="W1909" s="13"/>
      <c r="X1909" s="13"/>
      <c r="Y1909" s="13"/>
    </row>
    <row r="1910" spans="1:25" ht="12.75" customHeight="1" x14ac:dyDescent="0.2">
      <c r="A1910" s="13" t="s">
        <v>1913</v>
      </c>
      <c r="B1910" s="6" t="s">
        <v>175</v>
      </c>
      <c r="C1910" s="7">
        <v>143490736</v>
      </c>
      <c r="D1910" s="12">
        <v>5540246172669</v>
      </c>
      <c r="E1910" s="12" t="str">
        <f>VLOOKUP(D1910,'Catégorie des articles'!$A$2:$E$163,4,FALSE)</f>
        <v>CREMERIE</v>
      </c>
      <c r="F1910" s="22">
        <v>44914</v>
      </c>
      <c r="G1910" s="8">
        <v>279</v>
      </c>
      <c r="H1910" s="13"/>
      <c r="I1910" s="13"/>
      <c r="J1910" s="13"/>
      <c r="K1910" s="13"/>
      <c r="L1910" s="13"/>
      <c r="M1910" s="13"/>
      <c r="N1910" s="13"/>
      <c r="O1910" s="13"/>
      <c r="P1910" s="13"/>
      <c r="Q1910" s="13"/>
      <c r="R1910" s="13"/>
      <c r="S1910" s="13"/>
      <c r="T1910" s="13"/>
      <c r="U1910" s="13"/>
      <c r="V1910" s="13"/>
      <c r="W1910" s="13"/>
      <c r="X1910" s="13"/>
      <c r="Y1910" s="13"/>
    </row>
    <row r="1911" spans="1:25" ht="12.75" customHeight="1" x14ac:dyDescent="0.2">
      <c r="A1911" s="13" t="s">
        <v>1914</v>
      </c>
      <c r="B1911" s="6" t="s">
        <v>175</v>
      </c>
      <c r="C1911" s="9">
        <v>143490736</v>
      </c>
      <c r="D1911" s="14">
        <v>5540246172978</v>
      </c>
      <c r="E1911" s="12" t="str">
        <f>VLOOKUP(D1911,'Catégorie des articles'!$A$2:$E$163,4,FALSE)</f>
        <v>CREMERIE</v>
      </c>
      <c r="F1911" s="23">
        <v>44914</v>
      </c>
      <c r="G1911" s="10">
        <v>1671</v>
      </c>
      <c r="H1911" s="13"/>
      <c r="I1911" s="13"/>
      <c r="J1911" s="13"/>
      <c r="K1911" s="13"/>
      <c r="L1911" s="13"/>
      <c r="M1911" s="13"/>
      <c r="N1911" s="13"/>
      <c r="O1911" s="13"/>
      <c r="P1911" s="13"/>
      <c r="Q1911" s="13"/>
      <c r="R1911" s="13"/>
      <c r="S1911" s="13"/>
      <c r="T1911" s="13"/>
      <c r="U1911" s="13"/>
      <c r="V1911" s="13"/>
      <c r="W1911" s="13"/>
      <c r="X1911" s="13"/>
      <c r="Y1911" s="13"/>
    </row>
    <row r="1912" spans="1:25" ht="12.75" customHeight="1" x14ac:dyDescent="0.2">
      <c r="A1912" s="13" t="s">
        <v>1915</v>
      </c>
      <c r="B1912" s="6" t="s">
        <v>175</v>
      </c>
      <c r="C1912" s="9">
        <v>143490736</v>
      </c>
      <c r="D1912" s="14">
        <v>5540246174174</v>
      </c>
      <c r="E1912" s="12" t="str">
        <f>VLOOKUP(D1912,'Catégorie des articles'!$A$2:$E$163,4,FALSE)</f>
        <v>CREMERIE</v>
      </c>
      <c r="F1912" s="23">
        <v>44914</v>
      </c>
      <c r="G1912" s="10">
        <v>232</v>
      </c>
      <c r="H1912" s="13"/>
      <c r="I1912" s="13"/>
      <c r="J1912" s="13"/>
      <c r="K1912" s="13"/>
      <c r="L1912" s="13"/>
      <c r="M1912" s="13"/>
      <c r="N1912" s="13"/>
      <c r="O1912" s="13"/>
      <c r="P1912" s="13"/>
      <c r="Q1912" s="13"/>
      <c r="R1912" s="13"/>
      <c r="S1912" s="13"/>
      <c r="T1912" s="13"/>
      <c r="U1912" s="13"/>
      <c r="V1912" s="13"/>
      <c r="W1912" s="13"/>
      <c r="X1912" s="13"/>
      <c r="Y1912" s="13"/>
    </row>
    <row r="1913" spans="1:25" ht="12.75" customHeight="1" x14ac:dyDescent="0.2">
      <c r="A1913" s="13" t="s">
        <v>1916</v>
      </c>
      <c r="B1913" s="6" t="s">
        <v>175</v>
      </c>
      <c r="C1913" s="7">
        <v>143490736</v>
      </c>
      <c r="D1913" s="12">
        <v>5540246176699</v>
      </c>
      <c r="E1913" s="12" t="str">
        <f>VLOOKUP(D1913,'Catégorie des articles'!$A$2:$E$163,4,FALSE)</f>
        <v>CREMERIE</v>
      </c>
      <c r="F1913" s="22">
        <v>44914</v>
      </c>
      <c r="G1913" s="8">
        <v>6264</v>
      </c>
      <c r="H1913" s="13"/>
      <c r="I1913" s="13"/>
      <c r="J1913" s="13"/>
      <c r="K1913" s="13"/>
      <c r="L1913" s="13"/>
      <c r="M1913" s="13"/>
      <c r="N1913" s="13"/>
      <c r="O1913" s="13"/>
      <c r="P1913" s="13"/>
      <c r="Q1913" s="13"/>
      <c r="R1913" s="13"/>
      <c r="S1913" s="13"/>
      <c r="T1913" s="13"/>
      <c r="U1913" s="13"/>
      <c r="V1913" s="13"/>
      <c r="W1913" s="13"/>
      <c r="X1913" s="13"/>
      <c r="Y1913" s="13"/>
    </row>
    <row r="1914" spans="1:25" ht="12.75" customHeight="1" x14ac:dyDescent="0.2">
      <c r="A1914" s="13" t="s">
        <v>1917</v>
      </c>
      <c r="B1914" s="6" t="s">
        <v>175</v>
      </c>
      <c r="C1914" s="9">
        <v>143490737</v>
      </c>
      <c r="D1914" s="14">
        <v>5540246171933</v>
      </c>
      <c r="E1914" s="12" t="str">
        <f>VLOOKUP(D1914,'Catégorie des articles'!$A$2:$E$163,4,FALSE)</f>
        <v>CREMERIE</v>
      </c>
      <c r="F1914" s="23">
        <v>44914</v>
      </c>
      <c r="G1914" s="10">
        <v>1114</v>
      </c>
      <c r="H1914" s="13"/>
      <c r="I1914" s="13"/>
      <c r="J1914" s="13"/>
      <c r="K1914" s="13"/>
      <c r="L1914" s="13"/>
      <c r="M1914" s="13"/>
      <c r="N1914" s="13"/>
      <c r="O1914" s="13"/>
      <c r="P1914" s="13"/>
      <c r="Q1914" s="13"/>
      <c r="R1914" s="13"/>
      <c r="S1914" s="13"/>
      <c r="T1914" s="13"/>
      <c r="U1914" s="13"/>
      <c r="V1914" s="13"/>
      <c r="W1914" s="13"/>
      <c r="X1914" s="13"/>
      <c r="Y1914" s="13"/>
    </row>
    <row r="1915" spans="1:25" ht="12.75" customHeight="1" x14ac:dyDescent="0.2">
      <c r="A1915" s="13" t="s">
        <v>1918</v>
      </c>
      <c r="B1915" s="6" t="s">
        <v>175</v>
      </c>
      <c r="C1915" s="7">
        <v>143490737</v>
      </c>
      <c r="D1915" s="12">
        <v>5540246176294</v>
      </c>
      <c r="E1915" s="12" t="str">
        <f>VLOOKUP(D1915,'Catégorie des articles'!$A$2:$E$163,4,FALSE)</f>
        <v>CREMERIE</v>
      </c>
      <c r="F1915" s="22">
        <v>44914</v>
      </c>
      <c r="G1915" s="8">
        <v>1485</v>
      </c>
      <c r="H1915" s="13"/>
      <c r="I1915" s="13"/>
      <c r="J1915" s="13"/>
      <c r="K1915" s="13"/>
      <c r="L1915" s="13"/>
      <c r="M1915" s="13"/>
      <c r="N1915" s="13"/>
      <c r="O1915" s="13"/>
      <c r="P1915" s="13"/>
      <c r="Q1915" s="13"/>
      <c r="R1915" s="13"/>
      <c r="S1915" s="13"/>
      <c r="T1915" s="13"/>
      <c r="U1915" s="13"/>
      <c r="V1915" s="13"/>
      <c r="W1915" s="13"/>
      <c r="X1915" s="13"/>
      <c r="Y1915" s="13"/>
    </row>
    <row r="1916" spans="1:25" ht="12.75" customHeight="1" x14ac:dyDescent="0.2">
      <c r="A1916" s="13" t="s">
        <v>1919</v>
      </c>
      <c r="B1916" s="6" t="s">
        <v>175</v>
      </c>
      <c r="C1916" s="9">
        <v>143490737</v>
      </c>
      <c r="D1916" s="14">
        <v>5540246176295</v>
      </c>
      <c r="E1916" s="12" t="str">
        <f>VLOOKUP(D1916,'Catégorie des articles'!$A$2:$E$163,4,FALSE)</f>
        <v>CREMERIE</v>
      </c>
      <c r="F1916" s="23">
        <v>44914</v>
      </c>
      <c r="G1916" s="10">
        <v>6682</v>
      </c>
      <c r="H1916" s="13"/>
      <c r="I1916" s="13"/>
      <c r="J1916" s="13"/>
      <c r="K1916" s="13"/>
      <c r="L1916" s="13"/>
      <c r="M1916" s="13"/>
      <c r="N1916" s="13"/>
      <c r="O1916" s="13"/>
      <c r="P1916" s="13"/>
      <c r="Q1916" s="13"/>
      <c r="R1916" s="13"/>
      <c r="S1916" s="13"/>
      <c r="T1916" s="13"/>
      <c r="U1916" s="13"/>
      <c r="V1916" s="13"/>
      <c r="W1916" s="13"/>
      <c r="X1916" s="13"/>
      <c r="Y1916" s="13"/>
    </row>
    <row r="1917" spans="1:25" ht="12.75" customHeight="1" x14ac:dyDescent="0.2">
      <c r="A1917" s="13" t="s">
        <v>1920</v>
      </c>
      <c r="B1917" s="6" t="s">
        <v>175</v>
      </c>
      <c r="C1917" s="9">
        <v>143490737</v>
      </c>
      <c r="D1917" s="14">
        <v>5540246187987</v>
      </c>
      <c r="E1917" s="12" t="str">
        <f>VLOOKUP(D1917,'Catégorie des articles'!$A$2:$E$163,4,FALSE)</f>
        <v>CREMERIE</v>
      </c>
      <c r="F1917" s="23">
        <v>44914</v>
      </c>
      <c r="G1917" s="10">
        <v>3341</v>
      </c>
      <c r="H1917" s="13"/>
      <c r="I1917" s="13"/>
      <c r="J1917" s="13"/>
      <c r="K1917" s="13"/>
      <c r="L1917" s="13"/>
      <c r="M1917" s="13"/>
      <c r="N1917" s="13"/>
      <c r="O1917" s="13"/>
      <c r="P1917" s="13"/>
      <c r="Q1917" s="13"/>
      <c r="R1917" s="13"/>
      <c r="S1917" s="13"/>
      <c r="T1917" s="13"/>
      <c r="U1917" s="13"/>
      <c r="V1917" s="13"/>
      <c r="W1917" s="13"/>
      <c r="X1917" s="13"/>
      <c r="Y1917" s="13"/>
    </row>
    <row r="1918" spans="1:25" ht="12.75" customHeight="1" x14ac:dyDescent="0.2">
      <c r="A1918" s="13" t="s">
        <v>1921</v>
      </c>
      <c r="B1918" s="6" t="s">
        <v>175</v>
      </c>
      <c r="C1918" s="9">
        <v>143490747</v>
      </c>
      <c r="D1918" s="14">
        <v>5540246188175</v>
      </c>
      <c r="E1918" s="12" t="str">
        <f>VLOOKUP(D1918,'Catégorie des articles'!$A$2:$E$163,4,FALSE)</f>
        <v>CREMERIE</v>
      </c>
      <c r="F1918" s="23">
        <v>44918</v>
      </c>
      <c r="G1918" s="10">
        <v>836</v>
      </c>
      <c r="H1918" s="13"/>
      <c r="I1918" s="13"/>
      <c r="J1918" s="13"/>
      <c r="K1918" s="13"/>
      <c r="L1918" s="13"/>
      <c r="M1918" s="13"/>
      <c r="N1918" s="13"/>
      <c r="O1918" s="13"/>
      <c r="P1918" s="13"/>
      <c r="Q1918" s="13"/>
      <c r="R1918" s="13"/>
      <c r="S1918" s="13"/>
      <c r="T1918" s="13"/>
      <c r="U1918" s="13"/>
      <c r="V1918" s="13"/>
      <c r="W1918" s="13"/>
      <c r="X1918" s="13"/>
      <c r="Y1918" s="13"/>
    </row>
    <row r="1919" spans="1:25" ht="12.75" customHeight="1" x14ac:dyDescent="0.2">
      <c r="A1919" s="13" t="s">
        <v>2489</v>
      </c>
      <c r="B1919" s="6" t="s">
        <v>176</v>
      </c>
      <c r="C1919" s="9">
        <v>143490761</v>
      </c>
      <c r="D1919" s="14">
        <v>5540246191394</v>
      </c>
      <c r="E1919" s="12" t="str">
        <f>VLOOKUP(D1919,'Catégorie des articles'!$A$2:$E$163,4,FALSE)</f>
        <v>CREMERIE</v>
      </c>
      <c r="F1919" s="23">
        <v>44948</v>
      </c>
      <c r="G1919" s="10">
        <v>418</v>
      </c>
      <c r="H1919" s="13"/>
      <c r="I1919" s="13"/>
      <c r="J1919" s="13"/>
      <c r="K1919" s="13"/>
      <c r="L1919" s="13"/>
      <c r="M1919" s="13"/>
      <c r="N1919" s="13"/>
      <c r="O1919" s="13"/>
      <c r="P1919" s="13"/>
      <c r="Q1919" s="13"/>
      <c r="R1919" s="13"/>
      <c r="S1919" s="13"/>
      <c r="T1919" s="13"/>
      <c r="U1919" s="13"/>
      <c r="V1919" s="13"/>
      <c r="W1919" s="13"/>
      <c r="X1919" s="13"/>
      <c r="Y1919" s="13"/>
    </row>
    <row r="1920" spans="1:25" ht="12.75" customHeight="1" x14ac:dyDescent="0.2">
      <c r="A1920" s="13" t="s">
        <v>2490</v>
      </c>
      <c r="B1920" s="6" t="s">
        <v>176</v>
      </c>
      <c r="C1920" s="9">
        <v>143490763</v>
      </c>
      <c r="D1920" s="14">
        <v>5540246196002</v>
      </c>
      <c r="E1920" s="12" t="str">
        <f>VLOOKUP(D1920,'Catégorie des articles'!$A$2:$E$163,4,FALSE)</f>
        <v>CREMERIE</v>
      </c>
      <c r="F1920" s="23">
        <v>44948</v>
      </c>
      <c r="G1920" s="10">
        <v>423</v>
      </c>
      <c r="H1920" s="13"/>
      <c r="I1920" s="13"/>
      <c r="J1920" s="13"/>
      <c r="K1920" s="13"/>
      <c r="L1920" s="13"/>
      <c r="M1920" s="13"/>
      <c r="N1920" s="13"/>
      <c r="O1920" s="13"/>
      <c r="P1920" s="13"/>
      <c r="Q1920" s="13"/>
      <c r="R1920" s="13"/>
      <c r="S1920" s="13"/>
      <c r="T1920" s="13"/>
      <c r="U1920" s="13"/>
      <c r="V1920" s="13"/>
      <c r="W1920" s="13"/>
      <c r="X1920" s="13"/>
      <c r="Y1920" s="13"/>
    </row>
    <row r="1921" spans="1:25" ht="12.75" customHeight="1" x14ac:dyDescent="0.2">
      <c r="A1921" s="13" t="s">
        <v>2491</v>
      </c>
      <c r="B1921" s="6" t="s">
        <v>176</v>
      </c>
      <c r="C1921" s="9">
        <v>143490765</v>
      </c>
      <c r="D1921" s="14">
        <v>5540246177133</v>
      </c>
      <c r="E1921" s="12" t="str">
        <f>VLOOKUP(D1921,'Catégorie des articles'!$A$2:$E$163,4,FALSE)</f>
        <v>MIX LEGUMES</v>
      </c>
      <c r="F1921" s="23">
        <v>44931</v>
      </c>
      <c r="G1921" s="10">
        <v>6125</v>
      </c>
      <c r="H1921" s="13"/>
      <c r="I1921" s="13"/>
      <c r="J1921" s="13"/>
      <c r="K1921" s="13"/>
      <c r="L1921" s="13"/>
      <c r="M1921" s="13"/>
      <c r="N1921" s="13"/>
      <c r="O1921" s="13"/>
      <c r="P1921" s="13"/>
      <c r="Q1921" s="13"/>
      <c r="R1921" s="13"/>
      <c r="S1921" s="13"/>
      <c r="T1921" s="13"/>
      <c r="U1921" s="13"/>
      <c r="V1921" s="13"/>
      <c r="W1921" s="13"/>
      <c r="X1921" s="13"/>
      <c r="Y1921" s="13"/>
    </row>
    <row r="1922" spans="1:25" ht="12.75" customHeight="1" x14ac:dyDescent="0.2">
      <c r="A1922" s="13" t="s">
        <v>2492</v>
      </c>
      <c r="B1922" s="6" t="s">
        <v>176</v>
      </c>
      <c r="C1922" s="7">
        <v>143490765</v>
      </c>
      <c r="D1922" s="12">
        <v>5540246192148</v>
      </c>
      <c r="E1922" s="12" t="str">
        <f>VLOOKUP(D1922,'Catégorie des articles'!$A$2:$E$163,4,FALSE)</f>
        <v>MIX LEGUMES</v>
      </c>
      <c r="F1922" s="22">
        <v>44931</v>
      </c>
      <c r="G1922" s="8">
        <v>13920</v>
      </c>
      <c r="H1922" s="13"/>
      <c r="I1922" s="13"/>
      <c r="J1922" s="13"/>
      <c r="K1922" s="13"/>
      <c r="L1922" s="13"/>
      <c r="M1922" s="13"/>
      <c r="N1922" s="13"/>
      <c r="O1922" s="13"/>
      <c r="P1922" s="13"/>
      <c r="Q1922" s="13"/>
      <c r="R1922" s="13"/>
      <c r="S1922" s="13"/>
      <c r="T1922" s="13"/>
      <c r="U1922" s="13"/>
      <c r="V1922" s="13"/>
      <c r="W1922" s="13"/>
      <c r="X1922" s="13"/>
      <c r="Y1922" s="13"/>
    </row>
    <row r="1923" spans="1:25" ht="12.75" customHeight="1" x14ac:dyDescent="0.2">
      <c r="A1923" s="13" t="s">
        <v>2493</v>
      </c>
      <c r="B1923" s="6" t="s">
        <v>176</v>
      </c>
      <c r="C1923" s="9">
        <v>143490765</v>
      </c>
      <c r="D1923" s="14">
        <v>5540246192518</v>
      </c>
      <c r="E1923" s="12" t="str">
        <f>VLOOKUP(D1923,'Catégorie des articles'!$A$2:$E$163,4,FALSE)</f>
        <v>MIX LEGUMES</v>
      </c>
      <c r="F1923" s="23">
        <v>44931</v>
      </c>
      <c r="G1923" s="10">
        <v>9396</v>
      </c>
      <c r="H1923" s="13"/>
      <c r="I1923" s="13"/>
      <c r="J1923" s="13"/>
      <c r="K1923" s="13"/>
      <c r="L1923" s="13"/>
      <c r="M1923" s="13"/>
      <c r="N1923" s="13"/>
      <c r="O1923" s="13"/>
      <c r="P1923" s="13"/>
      <c r="Q1923" s="13"/>
      <c r="R1923" s="13"/>
      <c r="S1923" s="13"/>
      <c r="T1923" s="13"/>
      <c r="U1923" s="13"/>
      <c r="V1923" s="13"/>
      <c r="W1923" s="13"/>
      <c r="X1923" s="13"/>
      <c r="Y1923" s="13"/>
    </row>
    <row r="1924" spans="1:25" ht="12.75" customHeight="1" x14ac:dyDescent="0.2">
      <c r="A1924" s="13" t="s">
        <v>2494</v>
      </c>
      <c r="B1924" s="6" t="s">
        <v>176</v>
      </c>
      <c r="C1924" s="9">
        <v>143490767</v>
      </c>
      <c r="D1924" s="14">
        <v>5540246177376</v>
      </c>
      <c r="E1924" s="12" t="str">
        <f>VLOOKUP(D1924,'Catégorie des articles'!$A$2:$E$163,4,FALSE)</f>
        <v>BOULANGERIE</v>
      </c>
      <c r="F1924" s="23">
        <v>44932</v>
      </c>
      <c r="G1924" s="10">
        <v>1253</v>
      </c>
      <c r="H1924" s="13"/>
      <c r="I1924" s="13"/>
      <c r="J1924" s="13"/>
      <c r="K1924" s="13"/>
      <c r="L1924" s="13"/>
      <c r="M1924" s="13"/>
      <c r="N1924" s="13"/>
      <c r="O1924" s="13"/>
      <c r="P1924" s="13"/>
      <c r="Q1924" s="13"/>
      <c r="R1924" s="13"/>
      <c r="S1924" s="13"/>
      <c r="T1924" s="13"/>
      <c r="U1924" s="13"/>
      <c r="V1924" s="13"/>
      <c r="W1924" s="13"/>
      <c r="X1924" s="13"/>
      <c r="Y1924" s="13"/>
    </row>
    <row r="1925" spans="1:25" ht="12.75" customHeight="1" x14ac:dyDescent="0.2">
      <c r="A1925" s="13" t="s">
        <v>2495</v>
      </c>
      <c r="B1925" s="6" t="s">
        <v>176</v>
      </c>
      <c r="C1925" s="9">
        <v>143490772</v>
      </c>
      <c r="D1925" s="14">
        <v>5540246170256</v>
      </c>
      <c r="E1925" s="12" t="str">
        <f>VLOOKUP(D1925,'Catégorie des articles'!$A$2:$E$163,4,FALSE)</f>
        <v>BOULANGERIE</v>
      </c>
      <c r="F1925" s="23">
        <v>44947</v>
      </c>
      <c r="G1925" s="10">
        <v>2116</v>
      </c>
      <c r="H1925" s="13"/>
      <c r="I1925" s="13"/>
      <c r="J1925" s="13"/>
      <c r="K1925" s="13"/>
      <c r="L1925" s="13"/>
      <c r="M1925" s="13"/>
      <c r="N1925" s="13"/>
      <c r="O1925" s="13"/>
      <c r="P1925" s="13"/>
      <c r="Q1925" s="13"/>
      <c r="R1925" s="13"/>
      <c r="S1925" s="13"/>
      <c r="T1925" s="13"/>
      <c r="U1925" s="13"/>
      <c r="V1925" s="13"/>
      <c r="W1925" s="13"/>
      <c r="X1925" s="13"/>
      <c r="Y1925" s="13"/>
    </row>
    <row r="1926" spans="1:25" ht="12.75" customHeight="1" x14ac:dyDescent="0.2">
      <c r="A1926" s="13" t="s">
        <v>2496</v>
      </c>
      <c r="B1926" s="6" t="s">
        <v>176</v>
      </c>
      <c r="C1926" s="7">
        <v>143490772</v>
      </c>
      <c r="D1926" s="12">
        <v>5540246171888</v>
      </c>
      <c r="E1926" s="12" t="str">
        <f>VLOOKUP(D1926,'Catégorie des articles'!$A$2:$E$163,4,FALSE)</f>
        <v>BOULANGERIE</v>
      </c>
      <c r="F1926" s="22">
        <v>44947</v>
      </c>
      <c r="G1926" s="8">
        <v>1040</v>
      </c>
      <c r="H1926" s="13"/>
      <c r="I1926" s="13"/>
      <c r="J1926" s="13"/>
      <c r="K1926" s="13"/>
      <c r="L1926" s="13"/>
      <c r="M1926" s="13"/>
      <c r="N1926" s="13"/>
      <c r="O1926" s="13"/>
      <c r="P1926" s="13"/>
      <c r="Q1926" s="13"/>
      <c r="R1926" s="13"/>
      <c r="S1926" s="13"/>
      <c r="T1926" s="13"/>
      <c r="U1926" s="13"/>
      <c r="V1926" s="13"/>
      <c r="W1926" s="13"/>
      <c r="X1926" s="13"/>
      <c r="Y1926" s="13"/>
    </row>
    <row r="1927" spans="1:25" ht="12.75" customHeight="1" x14ac:dyDescent="0.2">
      <c r="A1927" s="13" t="s">
        <v>1922</v>
      </c>
      <c r="B1927" s="6" t="s">
        <v>175</v>
      </c>
      <c r="C1927" s="9">
        <v>143490786</v>
      </c>
      <c r="D1927" s="14">
        <v>5540246176295</v>
      </c>
      <c r="E1927" s="12" t="str">
        <f>VLOOKUP(D1927,'Catégorie des articles'!$A$2:$E$163,4,FALSE)</f>
        <v>CREMERIE</v>
      </c>
      <c r="F1927" s="23">
        <v>44917</v>
      </c>
      <c r="G1927" s="10">
        <v>6125</v>
      </c>
      <c r="H1927" s="13"/>
      <c r="I1927" s="13"/>
      <c r="J1927" s="13"/>
      <c r="K1927" s="13"/>
      <c r="L1927" s="13"/>
      <c r="M1927" s="13"/>
      <c r="N1927" s="13"/>
      <c r="O1927" s="13"/>
      <c r="P1927" s="13"/>
      <c r="Q1927" s="13"/>
      <c r="R1927" s="13"/>
      <c r="S1927" s="13"/>
      <c r="T1927" s="13"/>
      <c r="U1927" s="13"/>
      <c r="V1927" s="13"/>
      <c r="W1927" s="13"/>
      <c r="X1927" s="13"/>
      <c r="Y1927" s="13"/>
    </row>
    <row r="1928" spans="1:25" ht="12.75" customHeight="1" x14ac:dyDescent="0.2">
      <c r="A1928" s="13" t="s">
        <v>1923</v>
      </c>
      <c r="B1928" s="6" t="s">
        <v>175</v>
      </c>
      <c r="C1928" s="9">
        <v>143490786</v>
      </c>
      <c r="D1928" s="14">
        <v>5540246187987</v>
      </c>
      <c r="E1928" s="12" t="str">
        <f>VLOOKUP(D1928,'Catégorie des articles'!$A$2:$E$163,4,FALSE)</f>
        <v>CREMERIE</v>
      </c>
      <c r="F1928" s="23">
        <v>44917</v>
      </c>
      <c r="G1928" s="10">
        <v>4455</v>
      </c>
      <c r="H1928" s="13"/>
      <c r="I1928" s="13"/>
      <c r="J1928" s="13"/>
      <c r="K1928" s="13"/>
      <c r="L1928" s="13"/>
      <c r="M1928" s="13"/>
      <c r="N1928" s="13"/>
      <c r="O1928" s="13"/>
      <c r="P1928" s="13"/>
      <c r="Q1928" s="13"/>
      <c r="R1928" s="13"/>
      <c r="S1928" s="13"/>
      <c r="T1928" s="13"/>
      <c r="U1928" s="13"/>
      <c r="V1928" s="13"/>
      <c r="W1928" s="13"/>
      <c r="X1928" s="13"/>
      <c r="Y1928" s="13"/>
    </row>
    <row r="1929" spans="1:25" ht="12.75" customHeight="1" x14ac:dyDescent="0.2">
      <c r="A1929" s="13" t="s">
        <v>1924</v>
      </c>
      <c r="B1929" s="6" t="s">
        <v>175</v>
      </c>
      <c r="C1929" s="9">
        <v>143490787</v>
      </c>
      <c r="D1929" s="14">
        <v>5540246172978</v>
      </c>
      <c r="E1929" s="12" t="str">
        <f>VLOOKUP(D1929,'Catégorie des articles'!$A$2:$E$163,4,FALSE)</f>
        <v>CREMERIE</v>
      </c>
      <c r="F1929" s="23">
        <v>44917</v>
      </c>
      <c r="G1929" s="10">
        <v>836</v>
      </c>
      <c r="H1929" s="13"/>
      <c r="I1929" s="13"/>
      <c r="J1929" s="13"/>
      <c r="K1929" s="13"/>
      <c r="L1929" s="13"/>
      <c r="M1929" s="13"/>
      <c r="N1929" s="13"/>
      <c r="O1929" s="13"/>
      <c r="P1929" s="13"/>
      <c r="Q1929" s="13"/>
      <c r="R1929" s="13"/>
      <c r="S1929" s="13"/>
      <c r="T1929" s="13"/>
      <c r="U1929" s="13"/>
      <c r="V1929" s="13"/>
      <c r="W1929" s="13"/>
      <c r="X1929" s="13"/>
      <c r="Y1929" s="13"/>
    </row>
    <row r="1930" spans="1:25" ht="12.75" customHeight="1" x14ac:dyDescent="0.2">
      <c r="A1930" s="13" t="s">
        <v>1925</v>
      </c>
      <c r="B1930" s="6" t="s">
        <v>175</v>
      </c>
      <c r="C1930" s="7">
        <v>143490787</v>
      </c>
      <c r="D1930" s="12">
        <v>5540246176699</v>
      </c>
      <c r="E1930" s="12" t="str">
        <f>VLOOKUP(D1930,'Catégorie des articles'!$A$2:$E$163,4,FALSE)</f>
        <v>CREMERIE</v>
      </c>
      <c r="F1930" s="22">
        <v>44917</v>
      </c>
      <c r="G1930" s="8">
        <v>6264</v>
      </c>
      <c r="H1930" s="13"/>
      <c r="I1930" s="13"/>
      <c r="J1930" s="13"/>
      <c r="K1930" s="13"/>
      <c r="L1930" s="13"/>
      <c r="M1930" s="13"/>
      <c r="N1930" s="13"/>
      <c r="O1930" s="13"/>
      <c r="P1930" s="13"/>
      <c r="Q1930" s="13"/>
      <c r="R1930" s="13"/>
      <c r="S1930" s="13"/>
      <c r="T1930" s="13"/>
      <c r="U1930" s="13"/>
      <c r="V1930" s="13"/>
      <c r="W1930" s="13"/>
      <c r="X1930" s="13"/>
      <c r="Y1930" s="13"/>
    </row>
    <row r="1931" spans="1:25" ht="12.75" customHeight="1" x14ac:dyDescent="0.2">
      <c r="A1931" s="13" t="s">
        <v>1926</v>
      </c>
      <c r="B1931" s="6" t="s">
        <v>175</v>
      </c>
      <c r="C1931" s="9">
        <v>143490787</v>
      </c>
      <c r="D1931" s="14">
        <v>5540246188175</v>
      </c>
      <c r="E1931" s="12" t="str">
        <f>VLOOKUP(D1931,'Catégorie des articles'!$A$2:$E$163,4,FALSE)</f>
        <v>CREMERIE</v>
      </c>
      <c r="F1931" s="23">
        <v>44917</v>
      </c>
      <c r="G1931" s="10">
        <v>232</v>
      </c>
      <c r="H1931" s="13"/>
      <c r="I1931" s="13"/>
      <c r="J1931" s="13"/>
      <c r="K1931" s="13"/>
      <c r="L1931" s="13"/>
      <c r="M1931" s="13"/>
      <c r="N1931" s="13"/>
      <c r="O1931" s="13"/>
      <c r="P1931" s="13"/>
      <c r="Q1931" s="13"/>
      <c r="R1931" s="13"/>
      <c r="S1931" s="13"/>
      <c r="T1931" s="13"/>
      <c r="U1931" s="13"/>
      <c r="V1931" s="13"/>
      <c r="W1931" s="13"/>
      <c r="X1931" s="13"/>
      <c r="Y1931" s="13"/>
    </row>
    <row r="1932" spans="1:25" ht="12.75" customHeight="1" x14ac:dyDescent="0.2">
      <c r="A1932" s="13" t="s">
        <v>1927</v>
      </c>
      <c r="B1932" s="6" t="s">
        <v>175</v>
      </c>
      <c r="C1932" s="9">
        <v>143490790</v>
      </c>
      <c r="D1932" s="14">
        <v>5540246191598</v>
      </c>
      <c r="E1932" s="12" t="str">
        <f>VLOOKUP(D1932,'Catégorie des articles'!$A$2:$E$163,4,FALSE)</f>
        <v>CREMERIE</v>
      </c>
      <c r="F1932" s="23">
        <v>44919</v>
      </c>
      <c r="G1932" s="10">
        <v>1601</v>
      </c>
      <c r="H1932" s="13"/>
      <c r="I1932" s="13"/>
      <c r="J1932" s="13"/>
      <c r="K1932" s="13"/>
      <c r="L1932" s="13"/>
      <c r="M1932" s="13"/>
      <c r="N1932" s="13"/>
      <c r="O1932" s="13"/>
      <c r="P1932" s="13"/>
      <c r="Q1932" s="13"/>
      <c r="R1932" s="13"/>
      <c r="S1932" s="13"/>
      <c r="T1932" s="13"/>
      <c r="U1932" s="13"/>
      <c r="V1932" s="13"/>
      <c r="W1932" s="13"/>
      <c r="X1932" s="13"/>
      <c r="Y1932" s="13"/>
    </row>
    <row r="1933" spans="1:25" ht="12.75" customHeight="1" x14ac:dyDescent="0.2">
      <c r="A1933" s="13" t="s">
        <v>1928</v>
      </c>
      <c r="B1933" s="6" t="s">
        <v>175</v>
      </c>
      <c r="C1933" s="9">
        <v>143490803</v>
      </c>
      <c r="D1933" s="14">
        <v>5540246185562</v>
      </c>
      <c r="E1933" s="12" t="str">
        <f>VLOOKUP(D1933,'Catégorie des articles'!$A$2:$E$163,4,FALSE)</f>
        <v>CREMERIE</v>
      </c>
      <c r="F1933" s="23">
        <v>44919</v>
      </c>
      <c r="G1933" s="10">
        <v>279</v>
      </c>
      <c r="H1933" s="13"/>
      <c r="I1933" s="13"/>
      <c r="J1933" s="13"/>
      <c r="K1933" s="13"/>
      <c r="L1933" s="13"/>
      <c r="M1933" s="13"/>
      <c r="N1933" s="13"/>
      <c r="O1933" s="13"/>
      <c r="P1933" s="13"/>
      <c r="Q1933" s="13"/>
      <c r="R1933" s="13"/>
      <c r="S1933" s="13"/>
      <c r="T1933" s="13"/>
      <c r="U1933" s="13"/>
      <c r="V1933" s="13"/>
      <c r="W1933" s="13"/>
      <c r="X1933" s="13"/>
      <c r="Y1933" s="13"/>
    </row>
    <row r="1934" spans="1:25" ht="12.75" customHeight="1" x14ac:dyDescent="0.2">
      <c r="A1934" s="13" t="s">
        <v>1929</v>
      </c>
      <c r="B1934" s="6" t="s">
        <v>175</v>
      </c>
      <c r="C1934" s="9">
        <v>143490804</v>
      </c>
      <c r="D1934" s="14">
        <v>5540246174095</v>
      </c>
      <c r="E1934" s="12" t="str">
        <f>VLOOKUP(D1934,'Catégorie des articles'!$A$2:$E$163,4,FALSE)</f>
        <v>CREMERIE</v>
      </c>
      <c r="F1934" s="23">
        <v>44921</v>
      </c>
      <c r="G1934" s="10">
        <v>70</v>
      </c>
      <c r="H1934" s="13"/>
      <c r="I1934" s="13"/>
      <c r="J1934" s="13"/>
      <c r="K1934" s="13"/>
      <c r="L1934" s="13"/>
      <c r="M1934" s="13"/>
      <c r="N1934" s="13"/>
      <c r="O1934" s="13"/>
      <c r="P1934" s="13"/>
      <c r="Q1934" s="13"/>
      <c r="R1934" s="13"/>
      <c r="S1934" s="13"/>
      <c r="T1934" s="13"/>
      <c r="U1934" s="13"/>
      <c r="V1934" s="13"/>
      <c r="W1934" s="13"/>
      <c r="X1934" s="13"/>
      <c r="Y1934" s="13"/>
    </row>
    <row r="1935" spans="1:25" ht="12.75" customHeight="1" x14ac:dyDescent="0.2">
      <c r="A1935" s="13" t="s">
        <v>1930</v>
      </c>
      <c r="B1935" s="6" t="s">
        <v>175</v>
      </c>
      <c r="C1935" s="7">
        <v>143490804</v>
      </c>
      <c r="D1935" s="12">
        <v>5540246175047</v>
      </c>
      <c r="E1935" s="12" t="str">
        <f>VLOOKUP(D1935,'Catégorie des articles'!$A$2:$E$163,4,FALSE)</f>
        <v>CREMERIE</v>
      </c>
      <c r="F1935" s="22">
        <v>44921</v>
      </c>
      <c r="G1935" s="8">
        <v>279</v>
      </c>
      <c r="H1935" s="13"/>
      <c r="I1935" s="13"/>
      <c r="J1935" s="13"/>
      <c r="K1935" s="13"/>
      <c r="L1935" s="13"/>
      <c r="M1935" s="13"/>
      <c r="N1935" s="13"/>
      <c r="O1935" s="13"/>
      <c r="P1935" s="13"/>
      <c r="Q1935" s="13"/>
      <c r="R1935" s="13"/>
      <c r="S1935" s="13"/>
      <c r="T1935" s="13"/>
      <c r="U1935" s="13"/>
      <c r="V1935" s="13"/>
      <c r="W1935" s="13"/>
      <c r="X1935" s="13"/>
      <c r="Y1935" s="13"/>
    </row>
    <row r="1936" spans="1:25" ht="12.75" customHeight="1" x14ac:dyDescent="0.2">
      <c r="A1936" s="13" t="s">
        <v>1931</v>
      </c>
      <c r="B1936" s="6" t="s">
        <v>175</v>
      </c>
      <c r="C1936" s="9">
        <v>143490804</v>
      </c>
      <c r="D1936" s="14">
        <v>5540246175049</v>
      </c>
      <c r="E1936" s="12" t="str">
        <f>VLOOKUP(D1936,'Catégorie des articles'!$A$2:$E$163,4,FALSE)</f>
        <v>CREMERIE</v>
      </c>
      <c r="F1936" s="23">
        <v>44921</v>
      </c>
      <c r="G1936" s="10">
        <v>836</v>
      </c>
      <c r="H1936" s="13"/>
      <c r="I1936" s="13"/>
      <c r="J1936" s="13"/>
      <c r="K1936" s="13"/>
      <c r="L1936" s="13"/>
      <c r="M1936" s="13"/>
      <c r="N1936" s="13"/>
      <c r="O1936" s="13"/>
      <c r="P1936" s="13"/>
      <c r="Q1936" s="13"/>
      <c r="R1936" s="13"/>
      <c r="S1936" s="13"/>
      <c r="T1936" s="13"/>
      <c r="U1936" s="13"/>
      <c r="V1936" s="13"/>
      <c r="W1936" s="13"/>
      <c r="X1936" s="13"/>
      <c r="Y1936" s="13"/>
    </row>
    <row r="1937" spans="1:25" ht="12.75" customHeight="1" x14ac:dyDescent="0.2">
      <c r="A1937" s="13" t="s">
        <v>1932</v>
      </c>
      <c r="B1937" s="6" t="s">
        <v>175</v>
      </c>
      <c r="C1937" s="7">
        <v>143490804</v>
      </c>
      <c r="D1937" s="12">
        <v>5540246190743</v>
      </c>
      <c r="E1937" s="12" t="str">
        <f>VLOOKUP(D1937,'Catégorie des articles'!$A$2:$E$163,4,FALSE)</f>
        <v>CREMERIE</v>
      </c>
      <c r="F1937" s="22">
        <v>44921</v>
      </c>
      <c r="G1937" s="8">
        <v>557</v>
      </c>
      <c r="H1937" s="13"/>
      <c r="I1937" s="13"/>
      <c r="J1937" s="13"/>
      <c r="K1937" s="13"/>
      <c r="L1937" s="13"/>
      <c r="M1937" s="13"/>
      <c r="N1937" s="13"/>
      <c r="O1937" s="13"/>
      <c r="P1937" s="13"/>
      <c r="Q1937" s="13"/>
      <c r="R1937" s="13"/>
      <c r="S1937" s="13"/>
      <c r="T1937" s="13"/>
      <c r="U1937" s="13"/>
      <c r="V1937" s="13"/>
      <c r="W1937" s="13"/>
      <c r="X1937" s="13"/>
      <c r="Y1937" s="13"/>
    </row>
    <row r="1938" spans="1:25" ht="12.75" customHeight="1" x14ac:dyDescent="0.2">
      <c r="A1938" s="13" t="s">
        <v>2497</v>
      </c>
      <c r="B1938" s="6" t="s">
        <v>176</v>
      </c>
      <c r="C1938" s="7">
        <v>143490806</v>
      </c>
      <c r="D1938" s="12">
        <v>5540246194632</v>
      </c>
      <c r="E1938" s="12" t="str">
        <f>VLOOKUP(D1938,'Catégorie des articles'!$A$2:$E$163,4,FALSE)</f>
        <v>BOULANGERIE</v>
      </c>
      <c r="F1938" s="22">
        <v>44932</v>
      </c>
      <c r="G1938" s="8">
        <v>729</v>
      </c>
      <c r="H1938" s="13"/>
      <c r="I1938" s="13"/>
      <c r="J1938" s="13"/>
      <c r="K1938" s="13"/>
      <c r="L1938" s="13"/>
      <c r="M1938" s="13"/>
      <c r="N1938" s="13"/>
      <c r="O1938" s="13"/>
      <c r="P1938" s="13"/>
      <c r="Q1938" s="13"/>
      <c r="R1938" s="13"/>
      <c r="S1938" s="13"/>
      <c r="T1938" s="13"/>
      <c r="U1938" s="13"/>
      <c r="V1938" s="13"/>
      <c r="W1938" s="13"/>
      <c r="X1938" s="13"/>
      <c r="Y1938" s="13"/>
    </row>
    <row r="1939" spans="1:25" ht="12.75" customHeight="1" x14ac:dyDescent="0.2">
      <c r="A1939" s="13" t="s">
        <v>2498</v>
      </c>
      <c r="B1939" s="6" t="s">
        <v>176</v>
      </c>
      <c r="C1939" s="9">
        <v>143490806</v>
      </c>
      <c r="D1939" s="14">
        <v>5540246195250</v>
      </c>
      <c r="E1939" s="12" t="str">
        <f>VLOOKUP(D1939,'Catégorie des articles'!$A$2:$E$163,4,FALSE)</f>
        <v>BOULANGERIE</v>
      </c>
      <c r="F1939" s="23">
        <v>44932</v>
      </c>
      <c r="G1939" s="10">
        <v>151</v>
      </c>
      <c r="H1939" s="13"/>
      <c r="I1939" s="13"/>
      <c r="J1939" s="13"/>
      <c r="K1939" s="13"/>
      <c r="L1939" s="13"/>
      <c r="M1939" s="13"/>
      <c r="N1939" s="13"/>
      <c r="O1939" s="13"/>
      <c r="P1939" s="13"/>
      <c r="Q1939" s="13"/>
      <c r="R1939" s="13"/>
      <c r="S1939" s="13"/>
      <c r="T1939" s="13"/>
      <c r="U1939" s="13"/>
      <c r="V1939" s="13"/>
      <c r="W1939" s="13"/>
      <c r="X1939" s="13"/>
      <c r="Y1939" s="13"/>
    </row>
    <row r="1940" spans="1:25" ht="12.75" customHeight="1" x14ac:dyDescent="0.2">
      <c r="A1940" s="13" t="s">
        <v>2499</v>
      </c>
      <c r="B1940" s="6" t="s">
        <v>176</v>
      </c>
      <c r="C1940" s="7">
        <v>143490806</v>
      </c>
      <c r="D1940" s="12">
        <v>5540246196046</v>
      </c>
      <c r="E1940" s="12" t="str">
        <f>VLOOKUP(D1940,'Catégorie des articles'!$A$2:$E$163,4,FALSE)</f>
        <v>BOULANGERIE</v>
      </c>
      <c r="F1940" s="22">
        <v>44932</v>
      </c>
      <c r="G1940" s="8">
        <v>84</v>
      </c>
      <c r="H1940" s="13"/>
      <c r="I1940" s="13"/>
      <c r="J1940" s="13"/>
      <c r="K1940" s="13"/>
      <c r="L1940" s="13"/>
      <c r="M1940" s="13"/>
      <c r="N1940" s="13"/>
      <c r="O1940" s="13"/>
      <c r="P1940" s="13"/>
      <c r="Q1940" s="13"/>
      <c r="R1940" s="13"/>
      <c r="S1940" s="13"/>
      <c r="T1940" s="13"/>
      <c r="U1940" s="13"/>
      <c r="V1940" s="13"/>
      <c r="W1940" s="13"/>
      <c r="X1940" s="13"/>
      <c r="Y1940" s="13"/>
    </row>
    <row r="1941" spans="1:25" ht="12.75" customHeight="1" x14ac:dyDescent="0.2">
      <c r="A1941" s="13" t="s">
        <v>2500</v>
      </c>
      <c r="B1941" s="6" t="s">
        <v>176</v>
      </c>
      <c r="C1941" s="9">
        <v>143490807</v>
      </c>
      <c r="D1941" s="14">
        <v>5540246177133</v>
      </c>
      <c r="E1941" s="12" t="str">
        <f>VLOOKUP(D1941,'Catégorie des articles'!$A$2:$E$163,4,FALSE)</f>
        <v>MIX LEGUMES</v>
      </c>
      <c r="F1941" s="23">
        <v>44938</v>
      </c>
      <c r="G1941" s="10">
        <v>5568</v>
      </c>
      <c r="H1941" s="13"/>
      <c r="I1941" s="13"/>
      <c r="J1941" s="13"/>
      <c r="K1941" s="13"/>
      <c r="L1941" s="13"/>
      <c r="M1941" s="13"/>
      <c r="N1941" s="13"/>
      <c r="O1941" s="13"/>
      <c r="P1941" s="13"/>
      <c r="Q1941" s="13"/>
      <c r="R1941" s="13"/>
      <c r="S1941" s="13"/>
      <c r="T1941" s="13"/>
      <c r="U1941" s="13"/>
      <c r="V1941" s="13"/>
      <c r="W1941" s="13"/>
      <c r="X1941" s="13"/>
      <c r="Y1941" s="13"/>
    </row>
    <row r="1942" spans="1:25" ht="12.75" customHeight="1" x14ac:dyDescent="0.2">
      <c r="A1942" s="13" t="s">
        <v>2501</v>
      </c>
      <c r="B1942" s="6" t="s">
        <v>176</v>
      </c>
      <c r="C1942" s="7">
        <v>143490807</v>
      </c>
      <c r="D1942" s="12">
        <v>5540246192148</v>
      </c>
      <c r="E1942" s="12" t="str">
        <f>VLOOKUP(D1942,'Catégorie des articles'!$A$2:$E$163,4,FALSE)</f>
        <v>MIX LEGUMES</v>
      </c>
      <c r="F1942" s="22">
        <v>44938</v>
      </c>
      <c r="G1942" s="8">
        <v>23664</v>
      </c>
      <c r="H1942" s="13"/>
      <c r="I1942" s="13"/>
      <c r="J1942" s="13"/>
      <c r="K1942" s="13"/>
      <c r="L1942" s="13"/>
      <c r="M1942" s="13"/>
      <c r="N1942" s="13"/>
      <c r="O1942" s="13"/>
      <c r="P1942" s="13"/>
      <c r="Q1942" s="13"/>
      <c r="R1942" s="13"/>
      <c r="S1942" s="13"/>
      <c r="T1942" s="13"/>
      <c r="U1942" s="13"/>
      <c r="V1942" s="13"/>
      <c r="W1942" s="13"/>
      <c r="X1942" s="13"/>
      <c r="Y1942" s="13"/>
    </row>
    <row r="1943" spans="1:25" ht="12.75" customHeight="1" x14ac:dyDescent="0.2">
      <c r="A1943" s="13" t="s">
        <v>2502</v>
      </c>
      <c r="B1943" s="6" t="s">
        <v>176</v>
      </c>
      <c r="C1943" s="9">
        <v>143490807</v>
      </c>
      <c r="D1943" s="14">
        <v>5540246192518</v>
      </c>
      <c r="E1943" s="12" t="str">
        <f>VLOOKUP(D1943,'Catégorie des articles'!$A$2:$E$163,4,FALSE)</f>
        <v>MIX LEGUMES</v>
      </c>
      <c r="F1943" s="23">
        <v>44938</v>
      </c>
      <c r="G1943" s="10">
        <v>3132</v>
      </c>
      <c r="H1943" s="13"/>
      <c r="I1943" s="13"/>
      <c r="J1943" s="13"/>
      <c r="K1943" s="13"/>
      <c r="L1943" s="13"/>
      <c r="M1943" s="13"/>
      <c r="N1943" s="13"/>
      <c r="O1943" s="13"/>
      <c r="P1943" s="13"/>
      <c r="Q1943" s="13"/>
      <c r="R1943" s="13"/>
      <c r="S1943" s="13"/>
      <c r="T1943" s="13"/>
      <c r="U1943" s="13"/>
      <c r="V1943" s="13"/>
      <c r="W1943" s="13"/>
      <c r="X1943" s="13"/>
      <c r="Y1943" s="13"/>
    </row>
    <row r="1944" spans="1:25" ht="12.75" customHeight="1" x14ac:dyDescent="0.2">
      <c r="A1944" s="13" t="s">
        <v>2503</v>
      </c>
      <c r="B1944" s="6" t="s">
        <v>176</v>
      </c>
      <c r="C1944" s="9">
        <v>143490813</v>
      </c>
      <c r="D1944" s="14">
        <v>5540246173492</v>
      </c>
      <c r="E1944" s="12" t="str">
        <f>VLOOKUP(D1944,'Catégorie des articles'!$A$2:$E$163,4,FALSE)</f>
        <v>VOLAILLE</v>
      </c>
      <c r="F1944" s="23">
        <v>44928</v>
      </c>
      <c r="G1944" s="10">
        <v>8967</v>
      </c>
      <c r="H1944" s="13"/>
      <c r="I1944" s="13"/>
      <c r="J1944" s="13"/>
      <c r="K1944" s="13"/>
      <c r="L1944" s="13"/>
      <c r="M1944" s="13"/>
      <c r="N1944" s="13"/>
      <c r="O1944" s="13"/>
      <c r="P1944" s="13"/>
      <c r="Q1944" s="13"/>
      <c r="R1944" s="13"/>
      <c r="S1944" s="13"/>
      <c r="T1944" s="13"/>
      <c r="U1944" s="13"/>
      <c r="V1944" s="13"/>
      <c r="W1944" s="13"/>
      <c r="X1944" s="13"/>
      <c r="Y1944" s="13"/>
    </row>
    <row r="1945" spans="1:25" ht="12.75" customHeight="1" x14ac:dyDescent="0.2">
      <c r="A1945" s="13" t="s">
        <v>1933</v>
      </c>
      <c r="B1945" s="6" t="s">
        <v>175</v>
      </c>
      <c r="C1945" s="9">
        <v>143490814</v>
      </c>
      <c r="D1945" s="14">
        <v>5540246196046</v>
      </c>
      <c r="E1945" s="12" t="str">
        <f>VLOOKUP(D1945,'Catégorie des articles'!$A$2:$E$163,4,FALSE)</f>
        <v>BOULANGERIE</v>
      </c>
      <c r="F1945" s="23">
        <v>44914</v>
      </c>
      <c r="G1945" s="10">
        <v>335</v>
      </c>
      <c r="H1945" s="13"/>
      <c r="I1945" s="13"/>
      <c r="J1945" s="13"/>
      <c r="K1945" s="13"/>
      <c r="L1945" s="13"/>
      <c r="M1945" s="13"/>
      <c r="N1945" s="13"/>
      <c r="O1945" s="13"/>
      <c r="P1945" s="13"/>
      <c r="Q1945" s="13"/>
      <c r="R1945" s="13"/>
      <c r="S1945" s="13"/>
      <c r="T1945" s="13"/>
      <c r="U1945" s="13"/>
      <c r="V1945" s="13"/>
      <c r="W1945" s="13"/>
      <c r="X1945" s="13"/>
      <c r="Y1945" s="13"/>
    </row>
    <row r="1946" spans="1:25" ht="12.75" customHeight="1" x14ac:dyDescent="0.2">
      <c r="A1946" s="13" t="s">
        <v>2504</v>
      </c>
      <c r="B1946" s="6" t="s">
        <v>176</v>
      </c>
      <c r="C1946" s="7">
        <v>143490821</v>
      </c>
      <c r="D1946" s="12">
        <v>5540246181061</v>
      </c>
      <c r="E1946" s="12" t="str">
        <f>VLOOKUP(D1946,'Catégorie des articles'!$A$2:$E$163,4,FALSE)</f>
        <v>VOLAILLE</v>
      </c>
      <c r="F1946" s="22">
        <v>44927</v>
      </c>
      <c r="G1946" s="8">
        <v>2849</v>
      </c>
      <c r="H1946" s="13"/>
      <c r="I1946" s="13"/>
      <c r="J1946" s="13"/>
      <c r="K1946" s="13"/>
      <c r="L1946" s="13"/>
      <c r="M1946" s="13"/>
      <c r="N1946" s="13"/>
      <c r="O1946" s="13"/>
      <c r="P1946" s="13"/>
      <c r="Q1946" s="13"/>
      <c r="R1946" s="13"/>
      <c r="S1946" s="13"/>
      <c r="T1946" s="13"/>
      <c r="U1946" s="13"/>
      <c r="V1946" s="13"/>
      <c r="W1946" s="13"/>
      <c r="X1946" s="13"/>
      <c r="Y1946" s="13"/>
    </row>
    <row r="1947" spans="1:25" ht="12.75" customHeight="1" x14ac:dyDescent="0.2">
      <c r="A1947" s="13" t="s">
        <v>2505</v>
      </c>
      <c r="B1947" s="6" t="s">
        <v>176</v>
      </c>
      <c r="C1947" s="9">
        <v>143490821</v>
      </c>
      <c r="D1947" s="14">
        <v>5540246185278</v>
      </c>
      <c r="E1947" s="12" t="str">
        <f>VLOOKUP(D1947,'Catégorie des articles'!$A$2:$E$163,4,FALSE)</f>
        <v>VOLAILLE</v>
      </c>
      <c r="F1947" s="23">
        <v>44927</v>
      </c>
      <c r="G1947" s="10">
        <v>3358</v>
      </c>
      <c r="H1947" s="13"/>
      <c r="I1947" s="13"/>
      <c r="J1947" s="13"/>
      <c r="K1947" s="13"/>
      <c r="L1947" s="13"/>
      <c r="M1947" s="13"/>
      <c r="N1947" s="13"/>
      <c r="O1947" s="13"/>
      <c r="P1947" s="13"/>
      <c r="Q1947" s="13"/>
      <c r="R1947" s="13"/>
      <c r="S1947" s="13"/>
      <c r="T1947" s="13"/>
      <c r="U1947" s="13"/>
      <c r="V1947" s="13"/>
      <c r="W1947" s="13"/>
      <c r="X1947" s="13"/>
      <c r="Y1947" s="13"/>
    </row>
    <row r="1948" spans="1:25" ht="12.75" customHeight="1" x14ac:dyDescent="0.2">
      <c r="A1948" s="13" t="s">
        <v>1934</v>
      </c>
      <c r="B1948" s="6" t="s">
        <v>175</v>
      </c>
      <c r="C1948" s="9">
        <v>143490829</v>
      </c>
      <c r="D1948" s="14">
        <v>5540246176699</v>
      </c>
      <c r="E1948" s="12" t="str">
        <f>VLOOKUP(D1948,'Catégorie des articles'!$A$2:$E$163,4,FALSE)</f>
        <v>CREMERIE</v>
      </c>
      <c r="F1948" s="23">
        <v>44918</v>
      </c>
      <c r="G1948" s="10">
        <v>6264</v>
      </c>
      <c r="H1948" s="13"/>
      <c r="I1948" s="13"/>
      <c r="J1948" s="13"/>
      <c r="K1948" s="13"/>
      <c r="L1948" s="13"/>
      <c r="M1948" s="13"/>
      <c r="N1948" s="13"/>
      <c r="O1948" s="13"/>
      <c r="P1948" s="13"/>
      <c r="Q1948" s="13"/>
      <c r="R1948" s="13"/>
      <c r="S1948" s="13"/>
      <c r="T1948" s="13"/>
      <c r="U1948" s="13"/>
      <c r="V1948" s="13"/>
      <c r="W1948" s="13"/>
      <c r="X1948" s="13"/>
      <c r="Y1948" s="13"/>
    </row>
    <row r="1949" spans="1:25" ht="12.75" customHeight="1" x14ac:dyDescent="0.2">
      <c r="A1949" s="13" t="s">
        <v>1935</v>
      </c>
      <c r="B1949" s="6" t="s">
        <v>175</v>
      </c>
      <c r="C1949" s="7">
        <v>143490830</v>
      </c>
      <c r="D1949" s="12">
        <v>5540246176295</v>
      </c>
      <c r="E1949" s="12" t="str">
        <f>VLOOKUP(D1949,'Catégorie des articles'!$A$2:$E$163,4,FALSE)</f>
        <v>CREMERIE</v>
      </c>
      <c r="F1949" s="22">
        <v>44918</v>
      </c>
      <c r="G1949" s="8">
        <v>7424</v>
      </c>
      <c r="H1949" s="13"/>
      <c r="I1949" s="13"/>
      <c r="J1949" s="13"/>
      <c r="K1949" s="13"/>
      <c r="L1949" s="13"/>
      <c r="M1949" s="13"/>
      <c r="N1949" s="13"/>
      <c r="O1949" s="13"/>
      <c r="P1949" s="13"/>
      <c r="Q1949" s="13"/>
      <c r="R1949" s="13"/>
      <c r="S1949" s="13"/>
      <c r="T1949" s="13"/>
      <c r="U1949" s="13"/>
      <c r="V1949" s="13"/>
      <c r="W1949" s="13"/>
      <c r="X1949" s="13"/>
      <c r="Y1949" s="13"/>
    </row>
    <row r="1950" spans="1:25" ht="12.75" customHeight="1" x14ac:dyDescent="0.2">
      <c r="A1950" s="13" t="s">
        <v>1936</v>
      </c>
      <c r="B1950" s="6" t="s">
        <v>175</v>
      </c>
      <c r="C1950" s="9">
        <v>143490830</v>
      </c>
      <c r="D1950" s="14">
        <v>5540246187987</v>
      </c>
      <c r="E1950" s="12" t="str">
        <f>VLOOKUP(D1950,'Catégorie des articles'!$A$2:$E$163,4,FALSE)</f>
        <v>CREMERIE</v>
      </c>
      <c r="F1950" s="23">
        <v>44918</v>
      </c>
      <c r="G1950" s="10">
        <v>3341</v>
      </c>
      <c r="H1950" s="13"/>
      <c r="I1950" s="13"/>
      <c r="J1950" s="13"/>
      <c r="K1950" s="13"/>
      <c r="L1950" s="13"/>
      <c r="M1950" s="13"/>
      <c r="N1950" s="13"/>
      <c r="O1950" s="13"/>
      <c r="P1950" s="13"/>
      <c r="Q1950" s="13"/>
      <c r="R1950" s="13"/>
      <c r="S1950" s="13"/>
      <c r="T1950" s="13"/>
      <c r="U1950" s="13"/>
      <c r="V1950" s="13"/>
      <c r="W1950" s="13"/>
      <c r="X1950" s="13"/>
      <c r="Y1950" s="13"/>
    </row>
    <row r="1951" spans="1:25" ht="12.75" customHeight="1" x14ac:dyDescent="0.2">
      <c r="A1951" s="13" t="s">
        <v>2506</v>
      </c>
      <c r="B1951" s="6" t="s">
        <v>176</v>
      </c>
      <c r="C1951" s="9">
        <v>143490837</v>
      </c>
      <c r="D1951" s="14">
        <v>5540246194632</v>
      </c>
      <c r="E1951" s="12" t="str">
        <f>VLOOKUP(D1951,'Catégorie des articles'!$A$2:$E$163,4,FALSE)</f>
        <v>BOULANGERIE</v>
      </c>
      <c r="F1951" s="23">
        <v>44935</v>
      </c>
      <c r="G1951" s="10">
        <v>1381</v>
      </c>
      <c r="H1951" s="13"/>
      <c r="I1951" s="13"/>
      <c r="J1951" s="13"/>
      <c r="K1951" s="13"/>
      <c r="L1951" s="13"/>
      <c r="M1951" s="13"/>
      <c r="N1951" s="13"/>
      <c r="O1951" s="13"/>
      <c r="P1951" s="13"/>
      <c r="Q1951" s="13"/>
      <c r="R1951" s="13"/>
      <c r="S1951" s="13"/>
      <c r="T1951" s="13"/>
      <c r="U1951" s="13"/>
      <c r="V1951" s="13"/>
      <c r="W1951" s="13"/>
      <c r="X1951" s="13"/>
      <c r="Y1951" s="13"/>
    </row>
    <row r="1952" spans="1:25" ht="12.75" customHeight="1" x14ac:dyDescent="0.2">
      <c r="A1952" s="13" t="s">
        <v>1937</v>
      </c>
      <c r="B1952" s="6" t="s">
        <v>175</v>
      </c>
      <c r="C1952" s="7">
        <v>143500850</v>
      </c>
      <c r="D1952" s="12">
        <v>5540246174174</v>
      </c>
      <c r="E1952" s="12" t="str">
        <f>VLOOKUP(D1952,'Catégorie des articles'!$A$2:$E$163,4,FALSE)</f>
        <v>CREMERIE</v>
      </c>
      <c r="F1952" s="22">
        <v>44919</v>
      </c>
      <c r="G1952" s="8">
        <v>696</v>
      </c>
      <c r="H1952" s="13"/>
      <c r="I1952" s="13"/>
      <c r="J1952" s="13"/>
      <c r="K1952" s="13"/>
      <c r="L1952" s="13"/>
      <c r="M1952" s="13"/>
      <c r="N1952" s="13"/>
      <c r="O1952" s="13"/>
      <c r="P1952" s="13"/>
      <c r="Q1952" s="13"/>
      <c r="R1952" s="13"/>
      <c r="S1952" s="13"/>
      <c r="T1952" s="13"/>
      <c r="U1952" s="13"/>
      <c r="V1952" s="13"/>
      <c r="W1952" s="13"/>
      <c r="X1952" s="13"/>
      <c r="Y1952" s="13"/>
    </row>
    <row r="1953" spans="1:25" ht="12.75" customHeight="1" x14ac:dyDescent="0.2">
      <c r="A1953" s="13" t="s">
        <v>1938</v>
      </c>
      <c r="B1953" s="6" t="s">
        <v>175</v>
      </c>
      <c r="C1953" s="7">
        <v>143500851</v>
      </c>
      <c r="D1953" s="12">
        <v>5540246187987</v>
      </c>
      <c r="E1953" s="12" t="str">
        <f>VLOOKUP(D1953,'Catégorie des articles'!$A$2:$E$163,4,FALSE)</f>
        <v>CREMERIE</v>
      </c>
      <c r="F1953" s="22">
        <v>44919</v>
      </c>
      <c r="G1953" s="8">
        <v>2228</v>
      </c>
      <c r="H1953" s="13"/>
      <c r="I1953" s="13"/>
      <c r="J1953" s="13"/>
      <c r="K1953" s="13"/>
      <c r="L1953" s="13"/>
      <c r="M1953" s="13"/>
      <c r="N1953" s="13"/>
      <c r="O1953" s="13"/>
      <c r="P1953" s="13"/>
      <c r="Q1953" s="13"/>
      <c r="R1953" s="13"/>
      <c r="S1953" s="13"/>
      <c r="T1953" s="13"/>
      <c r="U1953" s="13"/>
      <c r="V1953" s="13"/>
      <c r="W1953" s="13"/>
      <c r="X1953" s="13"/>
      <c r="Y1953" s="13"/>
    </row>
    <row r="1954" spans="1:25" ht="12.75" customHeight="1" x14ac:dyDescent="0.2">
      <c r="A1954" s="13" t="s">
        <v>1939</v>
      </c>
      <c r="B1954" s="6" t="s">
        <v>175</v>
      </c>
      <c r="C1954" s="9">
        <v>143500860</v>
      </c>
      <c r="D1954" s="14">
        <v>5540246173472</v>
      </c>
      <c r="E1954" s="12" t="str">
        <f>VLOOKUP(D1954,'Catégorie des articles'!$A$2:$E$163,4,FALSE)</f>
        <v>CREMERIE</v>
      </c>
      <c r="F1954" s="23">
        <v>44925</v>
      </c>
      <c r="G1954" s="10">
        <v>279</v>
      </c>
      <c r="H1954" s="13"/>
      <c r="I1954" s="13"/>
      <c r="J1954" s="13"/>
      <c r="K1954" s="13"/>
      <c r="L1954" s="13"/>
      <c r="M1954" s="13"/>
      <c r="N1954" s="13"/>
      <c r="O1954" s="13"/>
      <c r="P1954" s="13"/>
      <c r="Q1954" s="13"/>
      <c r="R1954" s="13"/>
      <c r="S1954" s="13"/>
      <c r="T1954" s="13"/>
      <c r="U1954" s="13"/>
      <c r="V1954" s="13"/>
      <c r="W1954" s="13"/>
      <c r="X1954" s="13"/>
      <c r="Y1954" s="13"/>
    </row>
    <row r="1955" spans="1:25" ht="12.75" customHeight="1" x14ac:dyDescent="0.2">
      <c r="A1955" s="13" t="s">
        <v>1940</v>
      </c>
      <c r="B1955" s="6" t="s">
        <v>175</v>
      </c>
      <c r="C1955" s="7">
        <v>143500860</v>
      </c>
      <c r="D1955" s="12">
        <v>5540246175049</v>
      </c>
      <c r="E1955" s="12" t="str">
        <f>VLOOKUP(D1955,'Catégorie des articles'!$A$2:$E$163,4,FALSE)</f>
        <v>CREMERIE</v>
      </c>
      <c r="F1955" s="22">
        <v>44925</v>
      </c>
      <c r="G1955" s="8">
        <v>557</v>
      </c>
      <c r="H1955" s="13"/>
      <c r="I1955" s="13"/>
      <c r="J1955" s="13"/>
      <c r="K1955" s="13"/>
      <c r="L1955" s="13"/>
      <c r="M1955" s="13"/>
      <c r="N1955" s="13"/>
      <c r="O1955" s="13"/>
      <c r="P1955" s="13"/>
      <c r="Q1955" s="13"/>
      <c r="R1955" s="13"/>
      <c r="S1955" s="13"/>
      <c r="T1955" s="13"/>
      <c r="U1955" s="13"/>
      <c r="V1955" s="13"/>
      <c r="W1955" s="13"/>
      <c r="X1955" s="13"/>
      <c r="Y1955" s="13"/>
    </row>
    <row r="1956" spans="1:25" ht="12.75" customHeight="1" x14ac:dyDescent="0.2">
      <c r="A1956" s="13" t="s">
        <v>1941</v>
      </c>
      <c r="B1956" s="6" t="s">
        <v>175</v>
      </c>
      <c r="C1956" s="9">
        <v>143500860</v>
      </c>
      <c r="D1956" s="14">
        <v>5540246175050</v>
      </c>
      <c r="E1956" s="12" t="str">
        <f>VLOOKUP(D1956,'Catégorie des articles'!$A$2:$E$163,4,FALSE)</f>
        <v>CREMERIE</v>
      </c>
      <c r="F1956" s="23">
        <v>44925</v>
      </c>
      <c r="G1956" s="10">
        <v>1114</v>
      </c>
      <c r="H1956" s="13"/>
      <c r="I1956" s="13"/>
      <c r="J1956" s="13"/>
      <c r="K1956" s="13"/>
      <c r="L1956" s="13"/>
      <c r="M1956" s="13"/>
      <c r="N1956" s="13"/>
      <c r="O1956" s="13"/>
      <c r="P1956" s="13"/>
      <c r="Q1956" s="13"/>
      <c r="R1956" s="13"/>
      <c r="S1956" s="13"/>
      <c r="T1956" s="13"/>
      <c r="U1956" s="13"/>
      <c r="V1956" s="13"/>
      <c r="W1956" s="13"/>
      <c r="X1956" s="13"/>
      <c r="Y1956" s="13"/>
    </row>
    <row r="1957" spans="1:25" ht="12.75" customHeight="1" x14ac:dyDescent="0.2">
      <c r="A1957" s="13" t="s">
        <v>2507</v>
      </c>
      <c r="B1957" s="6" t="s">
        <v>176</v>
      </c>
      <c r="C1957" s="7">
        <v>143500865</v>
      </c>
      <c r="D1957" s="12">
        <v>5540246194632</v>
      </c>
      <c r="E1957" s="12" t="str">
        <f>VLOOKUP(D1957,'Catégorie des articles'!$A$2:$E$163,4,FALSE)</f>
        <v>BOULANGERIE</v>
      </c>
      <c r="F1957" s="22">
        <v>44939</v>
      </c>
      <c r="G1957" s="8">
        <v>669</v>
      </c>
      <c r="H1957" s="13"/>
      <c r="I1957" s="13"/>
      <c r="J1957" s="13"/>
      <c r="K1957" s="13"/>
      <c r="L1957" s="13"/>
      <c r="M1957" s="13"/>
      <c r="N1957" s="13"/>
      <c r="O1957" s="13"/>
      <c r="P1957" s="13"/>
      <c r="Q1957" s="13"/>
      <c r="R1957" s="13"/>
      <c r="S1957" s="13"/>
      <c r="T1957" s="13"/>
      <c r="U1957" s="13"/>
      <c r="V1957" s="13"/>
      <c r="W1957" s="13"/>
      <c r="X1957" s="13"/>
      <c r="Y1957" s="13"/>
    </row>
    <row r="1958" spans="1:25" ht="12.75" customHeight="1" x14ac:dyDescent="0.2">
      <c r="A1958" s="13" t="s">
        <v>2508</v>
      </c>
      <c r="B1958" s="6" t="s">
        <v>176</v>
      </c>
      <c r="C1958" s="9">
        <v>143500865</v>
      </c>
      <c r="D1958" s="14">
        <v>5540246195250</v>
      </c>
      <c r="E1958" s="12" t="str">
        <f>VLOOKUP(D1958,'Catégorie des articles'!$A$2:$E$163,4,FALSE)</f>
        <v>BOULANGERIE</v>
      </c>
      <c r="F1958" s="23">
        <v>44939</v>
      </c>
      <c r="G1958" s="10">
        <v>168</v>
      </c>
      <c r="H1958" s="13"/>
      <c r="I1958" s="13"/>
      <c r="J1958" s="13"/>
      <c r="K1958" s="13"/>
      <c r="L1958" s="13"/>
      <c r="M1958" s="13"/>
      <c r="N1958" s="13"/>
      <c r="O1958" s="13"/>
      <c r="P1958" s="13"/>
      <c r="Q1958" s="13"/>
      <c r="R1958" s="13"/>
      <c r="S1958" s="13"/>
      <c r="T1958" s="13"/>
      <c r="U1958" s="13"/>
      <c r="V1958" s="13"/>
      <c r="W1958" s="13"/>
      <c r="X1958" s="13"/>
      <c r="Y1958" s="13"/>
    </row>
    <row r="1959" spans="1:25" ht="12.75" customHeight="1" x14ac:dyDescent="0.2">
      <c r="A1959" s="13" t="s">
        <v>2509</v>
      </c>
      <c r="B1959" s="6" t="s">
        <v>176</v>
      </c>
      <c r="C1959" s="7">
        <v>143500866</v>
      </c>
      <c r="D1959" s="12">
        <v>5540246182684</v>
      </c>
      <c r="E1959" s="12" t="str">
        <f>VLOOKUP(D1959,'Catégorie des articles'!$A$2:$E$163,4,FALSE)</f>
        <v>BOULANGERIE</v>
      </c>
      <c r="F1959" s="22">
        <v>44941</v>
      </c>
      <c r="G1959" s="8">
        <v>372</v>
      </c>
      <c r="H1959" s="13"/>
      <c r="I1959" s="13"/>
      <c r="J1959" s="13"/>
      <c r="K1959" s="13"/>
      <c r="L1959" s="13"/>
      <c r="M1959" s="13"/>
      <c r="N1959" s="13"/>
      <c r="O1959" s="13"/>
      <c r="P1959" s="13"/>
      <c r="Q1959" s="13"/>
      <c r="R1959" s="13"/>
      <c r="S1959" s="13"/>
      <c r="T1959" s="13"/>
      <c r="U1959" s="13"/>
      <c r="V1959" s="13"/>
      <c r="W1959" s="13"/>
      <c r="X1959" s="13"/>
      <c r="Y1959" s="13"/>
    </row>
    <row r="1960" spans="1:25" ht="12.75" customHeight="1" x14ac:dyDescent="0.2">
      <c r="A1960" s="13" t="s">
        <v>2510</v>
      </c>
      <c r="B1960" s="6" t="s">
        <v>176</v>
      </c>
      <c r="C1960" s="7">
        <v>143500866</v>
      </c>
      <c r="D1960" s="12">
        <v>5540246194467</v>
      </c>
      <c r="E1960" s="12" t="str">
        <f>VLOOKUP(D1960,'Catégorie des articles'!$A$2:$E$163,4,FALSE)</f>
        <v>BOULANGERIE</v>
      </c>
      <c r="F1960" s="22">
        <v>44941</v>
      </c>
      <c r="G1960" s="8">
        <v>14255</v>
      </c>
      <c r="H1960" s="13"/>
      <c r="I1960" s="13"/>
      <c r="J1960" s="13"/>
      <c r="K1960" s="13"/>
      <c r="L1960" s="13"/>
      <c r="M1960" s="13"/>
      <c r="N1960" s="13"/>
      <c r="O1960" s="13"/>
      <c r="P1960" s="13"/>
      <c r="Q1960" s="13"/>
      <c r="R1960" s="13"/>
      <c r="S1960" s="13"/>
      <c r="T1960" s="13"/>
      <c r="U1960" s="13"/>
      <c r="V1960" s="13"/>
      <c r="W1960" s="13"/>
      <c r="X1960" s="13"/>
      <c r="Y1960" s="13"/>
    </row>
    <row r="1961" spans="1:25" ht="12.75" customHeight="1" x14ac:dyDescent="0.2">
      <c r="A1961" s="13" t="s">
        <v>2511</v>
      </c>
      <c r="B1961" s="6" t="s">
        <v>176</v>
      </c>
      <c r="C1961" s="7">
        <v>143500873</v>
      </c>
      <c r="D1961" s="12">
        <v>5540246173906</v>
      </c>
      <c r="E1961" s="12" t="str">
        <f>VLOOKUP(D1961,'Catégorie des articles'!$A$2:$E$163,4,FALSE)</f>
        <v>VOLAILLE</v>
      </c>
      <c r="F1961" s="22">
        <v>44932</v>
      </c>
      <c r="G1961" s="8">
        <v>4900</v>
      </c>
      <c r="H1961" s="13"/>
      <c r="I1961" s="13"/>
      <c r="J1961" s="13"/>
      <c r="K1961" s="13"/>
      <c r="L1961" s="13"/>
      <c r="M1961" s="13"/>
      <c r="N1961" s="13"/>
      <c r="O1961" s="13"/>
      <c r="P1961" s="13"/>
      <c r="Q1961" s="13"/>
      <c r="R1961" s="13"/>
      <c r="S1961" s="13"/>
      <c r="T1961" s="13"/>
      <c r="U1961" s="13"/>
      <c r="V1961" s="13"/>
      <c r="W1961" s="13"/>
      <c r="X1961" s="13"/>
      <c r="Y1961" s="13"/>
    </row>
    <row r="1962" spans="1:25" ht="12.75" customHeight="1" x14ac:dyDescent="0.2">
      <c r="A1962" s="13" t="s">
        <v>2512</v>
      </c>
      <c r="B1962" s="6" t="s">
        <v>176</v>
      </c>
      <c r="C1962" s="9">
        <v>143500873</v>
      </c>
      <c r="D1962" s="14">
        <v>5540246181016</v>
      </c>
      <c r="E1962" s="12" t="str">
        <f>VLOOKUP(D1962,'Catégorie des articles'!$A$2:$E$163,4,FALSE)</f>
        <v>VOLAILLE</v>
      </c>
      <c r="F1962" s="23">
        <v>44932</v>
      </c>
      <c r="G1962" s="10">
        <v>10691</v>
      </c>
      <c r="H1962" s="13"/>
      <c r="I1962" s="13"/>
      <c r="J1962" s="13"/>
      <c r="K1962" s="13"/>
      <c r="L1962" s="13"/>
      <c r="M1962" s="13"/>
      <c r="N1962" s="13"/>
      <c r="O1962" s="13"/>
      <c r="P1962" s="13"/>
      <c r="Q1962" s="13"/>
      <c r="R1962" s="13"/>
      <c r="S1962" s="13"/>
      <c r="T1962" s="13"/>
      <c r="U1962" s="13"/>
      <c r="V1962" s="13"/>
      <c r="W1962" s="13"/>
      <c r="X1962" s="13"/>
      <c r="Y1962" s="13"/>
    </row>
    <row r="1963" spans="1:25" ht="12.75" customHeight="1" x14ac:dyDescent="0.2">
      <c r="A1963" s="13" t="s">
        <v>2513</v>
      </c>
      <c r="B1963" s="6" t="s">
        <v>176</v>
      </c>
      <c r="C1963" s="7">
        <v>143500874</v>
      </c>
      <c r="D1963" s="12">
        <v>5540246183130</v>
      </c>
      <c r="E1963" s="12" t="str">
        <f>VLOOKUP(D1963,'Catégorie des articles'!$A$2:$E$163,4,FALSE)</f>
        <v>MIX LEGUMES</v>
      </c>
      <c r="F1963" s="22">
        <v>44940</v>
      </c>
      <c r="G1963" s="8">
        <v>1128</v>
      </c>
      <c r="H1963" s="13"/>
      <c r="I1963" s="13"/>
      <c r="J1963" s="13"/>
      <c r="K1963" s="13"/>
      <c r="L1963" s="13"/>
      <c r="M1963" s="13"/>
      <c r="N1963" s="13"/>
      <c r="O1963" s="13"/>
      <c r="P1963" s="13"/>
      <c r="Q1963" s="13"/>
      <c r="R1963" s="13"/>
      <c r="S1963" s="13"/>
      <c r="T1963" s="13"/>
      <c r="U1963" s="13"/>
      <c r="V1963" s="13"/>
      <c r="W1963" s="13"/>
      <c r="X1963" s="13"/>
      <c r="Y1963" s="13"/>
    </row>
    <row r="1964" spans="1:25" ht="12.75" customHeight="1" x14ac:dyDescent="0.2">
      <c r="A1964" s="13" t="s">
        <v>2514</v>
      </c>
      <c r="B1964" s="6" t="s">
        <v>176</v>
      </c>
      <c r="C1964" s="9">
        <v>143500874</v>
      </c>
      <c r="D1964" s="14">
        <v>5540246183455</v>
      </c>
      <c r="E1964" s="12" t="str">
        <f>VLOOKUP(D1964,'Catégorie des articles'!$A$2:$E$163,4,FALSE)</f>
        <v>MIX LEGUMES</v>
      </c>
      <c r="F1964" s="23">
        <v>44940</v>
      </c>
      <c r="G1964" s="10">
        <v>1044</v>
      </c>
      <c r="H1964" s="13"/>
      <c r="I1964" s="13"/>
      <c r="J1964" s="13"/>
      <c r="K1964" s="13"/>
      <c r="L1964" s="13"/>
      <c r="M1964" s="13"/>
      <c r="N1964" s="13"/>
      <c r="O1964" s="13"/>
      <c r="P1964" s="13"/>
      <c r="Q1964" s="13"/>
      <c r="R1964" s="13"/>
      <c r="S1964" s="13"/>
      <c r="T1964" s="13"/>
      <c r="U1964" s="13"/>
      <c r="V1964" s="13"/>
      <c r="W1964" s="13"/>
      <c r="X1964" s="13"/>
      <c r="Y1964" s="13"/>
    </row>
    <row r="1965" spans="1:25" ht="12.75" customHeight="1" x14ac:dyDescent="0.2">
      <c r="A1965" s="13" t="s">
        <v>2515</v>
      </c>
      <c r="B1965" s="6" t="s">
        <v>176</v>
      </c>
      <c r="C1965" s="7">
        <v>143500874</v>
      </c>
      <c r="D1965" s="12">
        <v>5540246183538</v>
      </c>
      <c r="E1965" s="12" t="str">
        <f>VLOOKUP(D1965,'Catégorie des articles'!$A$2:$E$163,4,FALSE)</f>
        <v>MIX LEGUMES</v>
      </c>
      <c r="F1965" s="22">
        <v>44940</v>
      </c>
      <c r="G1965" s="8">
        <v>919</v>
      </c>
      <c r="H1965" s="13"/>
      <c r="I1965" s="13"/>
      <c r="J1965" s="13"/>
      <c r="K1965" s="13"/>
      <c r="L1965" s="13"/>
      <c r="M1965" s="13"/>
      <c r="N1965" s="13"/>
      <c r="O1965" s="13"/>
      <c r="P1965" s="13"/>
      <c r="Q1965" s="13"/>
      <c r="R1965" s="13"/>
      <c r="S1965" s="13"/>
      <c r="T1965" s="13"/>
      <c r="U1965" s="13"/>
      <c r="V1965" s="13"/>
      <c r="W1965" s="13"/>
      <c r="X1965" s="13"/>
      <c r="Y1965" s="13"/>
    </row>
    <row r="1966" spans="1:25" ht="12.75" customHeight="1" x14ac:dyDescent="0.2">
      <c r="A1966" s="13" t="s">
        <v>2516</v>
      </c>
      <c r="B1966" s="6" t="s">
        <v>176</v>
      </c>
      <c r="C1966" s="7">
        <v>143500876</v>
      </c>
      <c r="D1966" s="12">
        <v>5540246183587</v>
      </c>
      <c r="E1966" s="12" t="str">
        <f>VLOOKUP(D1966,'Catégorie des articles'!$A$2:$E$163,4,FALSE)</f>
        <v>MIX LEGUMES</v>
      </c>
      <c r="F1966" s="22">
        <v>44941</v>
      </c>
      <c r="G1966" s="8">
        <v>502</v>
      </c>
      <c r="H1966" s="13"/>
      <c r="I1966" s="13"/>
      <c r="J1966" s="13"/>
      <c r="K1966" s="13"/>
      <c r="L1966" s="13"/>
      <c r="M1966" s="13"/>
      <c r="N1966" s="13"/>
      <c r="O1966" s="13"/>
      <c r="P1966" s="13"/>
      <c r="Q1966" s="13"/>
      <c r="R1966" s="13"/>
      <c r="S1966" s="13"/>
      <c r="T1966" s="13"/>
      <c r="U1966" s="13"/>
      <c r="V1966" s="13"/>
      <c r="W1966" s="13"/>
      <c r="X1966" s="13"/>
      <c r="Y1966" s="13"/>
    </row>
    <row r="1967" spans="1:25" ht="12.75" customHeight="1" x14ac:dyDescent="0.2">
      <c r="A1967" s="13" t="s">
        <v>2517</v>
      </c>
      <c r="B1967" s="6" t="s">
        <v>176</v>
      </c>
      <c r="C1967" s="9">
        <v>143500876</v>
      </c>
      <c r="D1967" s="14">
        <v>5540246183589</v>
      </c>
      <c r="E1967" s="12" t="str">
        <f>VLOOKUP(D1967,'Catégorie des articles'!$A$2:$E$163,4,FALSE)</f>
        <v>MIX LEGUMES</v>
      </c>
      <c r="F1967" s="23">
        <v>44941</v>
      </c>
      <c r="G1967" s="10">
        <v>1300</v>
      </c>
      <c r="H1967" s="13"/>
      <c r="I1967" s="13"/>
      <c r="J1967" s="13"/>
      <c r="K1967" s="13"/>
      <c r="L1967" s="13"/>
      <c r="M1967" s="13"/>
      <c r="N1967" s="13"/>
      <c r="O1967" s="13"/>
      <c r="P1967" s="13"/>
      <c r="Q1967" s="13"/>
      <c r="R1967" s="13"/>
      <c r="S1967" s="13"/>
      <c r="T1967" s="13"/>
      <c r="U1967" s="13"/>
      <c r="V1967" s="13"/>
      <c r="W1967" s="13"/>
      <c r="X1967" s="13"/>
      <c r="Y1967" s="13"/>
    </row>
    <row r="1968" spans="1:25" ht="12.75" customHeight="1" x14ac:dyDescent="0.2">
      <c r="A1968" s="13" t="s">
        <v>2518</v>
      </c>
      <c r="B1968" s="6" t="s">
        <v>176</v>
      </c>
      <c r="C1968" s="7">
        <v>143500876</v>
      </c>
      <c r="D1968" s="12">
        <v>5540246186352</v>
      </c>
      <c r="E1968" s="12" t="str">
        <f>VLOOKUP(D1968,'Catégorie des articles'!$A$2:$E$163,4,FALSE)</f>
        <v>MIX LEGUMES</v>
      </c>
      <c r="F1968" s="22">
        <v>44941</v>
      </c>
      <c r="G1968" s="8">
        <v>940</v>
      </c>
      <c r="H1968" s="13"/>
      <c r="I1968" s="13"/>
      <c r="J1968" s="13"/>
      <c r="K1968" s="13"/>
      <c r="L1968" s="13"/>
      <c r="M1968" s="13"/>
      <c r="N1968" s="13"/>
      <c r="O1968" s="13"/>
      <c r="P1968" s="13"/>
      <c r="Q1968" s="13"/>
      <c r="R1968" s="13"/>
      <c r="S1968" s="13"/>
      <c r="T1968" s="13"/>
      <c r="U1968" s="13"/>
      <c r="V1968" s="13"/>
      <c r="W1968" s="13"/>
      <c r="X1968" s="13"/>
      <c r="Y1968" s="13"/>
    </row>
    <row r="1969" spans="1:25" ht="12.75" customHeight="1" x14ac:dyDescent="0.2">
      <c r="A1969" s="13" t="s">
        <v>1942</v>
      </c>
      <c r="B1969" s="6" t="s">
        <v>175</v>
      </c>
      <c r="C1969" s="7">
        <v>143500892</v>
      </c>
      <c r="D1969" s="12">
        <v>5540246188175</v>
      </c>
      <c r="E1969" s="12" t="str">
        <f>VLOOKUP(D1969,'Catégorie des articles'!$A$2:$E$163,4,FALSE)</f>
        <v>CREMERIE</v>
      </c>
      <c r="F1969" s="22">
        <v>44920</v>
      </c>
      <c r="G1969" s="8">
        <v>348</v>
      </c>
      <c r="H1969" s="13"/>
      <c r="I1969" s="13"/>
      <c r="J1969" s="13"/>
      <c r="K1969" s="13"/>
      <c r="L1969" s="13"/>
      <c r="M1969" s="13"/>
      <c r="N1969" s="13"/>
      <c r="O1969" s="13"/>
      <c r="P1969" s="13"/>
      <c r="Q1969" s="13"/>
      <c r="R1969" s="13"/>
      <c r="S1969" s="13"/>
      <c r="T1969" s="13"/>
      <c r="U1969" s="13"/>
      <c r="V1969" s="13"/>
      <c r="W1969" s="13"/>
      <c r="X1969" s="13"/>
      <c r="Y1969" s="13"/>
    </row>
    <row r="1970" spans="1:25" ht="12.75" customHeight="1" x14ac:dyDescent="0.2">
      <c r="A1970" s="13" t="s">
        <v>1943</v>
      </c>
      <c r="B1970" s="6" t="s">
        <v>175</v>
      </c>
      <c r="C1970" s="9">
        <v>143500892</v>
      </c>
      <c r="D1970" s="14">
        <v>5540246192102</v>
      </c>
      <c r="E1970" s="12" t="str">
        <f>VLOOKUP(D1970,'Catégorie des articles'!$A$2:$E$163,4,FALSE)</f>
        <v>CREMERIE</v>
      </c>
      <c r="F1970" s="23">
        <v>44920</v>
      </c>
      <c r="G1970" s="10">
        <v>4009</v>
      </c>
      <c r="H1970" s="13"/>
      <c r="I1970" s="13"/>
      <c r="J1970" s="13"/>
      <c r="K1970" s="13"/>
      <c r="L1970" s="13"/>
      <c r="M1970" s="13"/>
      <c r="N1970" s="13"/>
      <c r="O1970" s="13"/>
      <c r="P1970" s="13"/>
      <c r="Q1970" s="13"/>
      <c r="R1970" s="13"/>
      <c r="S1970" s="13"/>
      <c r="T1970" s="13"/>
      <c r="U1970" s="13"/>
      <c r="V1970" s="13"/>
      <c r="W1970" s="13"/>
      <c r="X1970" s="13"/>
      <c r="Y1970" s="13"/>
    </row>
    <row r="1971" spans="1:25" ht="12.75" customHeight="1" x14ac:dyDescent="0.2">
      <c r="A1971" s="13" t="s">
        <v>1944</v>
      </c>
      <c r="B1971" s="6" t="s">
        <v>175</v>
      </c>
      <c r="C1971" s="7">
        <v>143500931</v>
      </c>
      <c r="D1971" s="12">
        <v>5540246171933</v>
      </c>
      <c r="E1971" s="12" t="str">
        <f>VLOOKUP(D1971,'Catégorie des articles'!$A$2:$E$163,4,FALSE)</f>
        <v>CREMERIE</v>
      </c>
      <c r="F1971" s="22">
        <v>44921</v>
      </c>
      <c r="G1971" s="8">
        <v>1671</v>
      </c>
      <c r="H1971" s="13"/>
      <c r="I1971" s="13"/>
      <c r="J1971" s="13"/>
      <c r="K1971" s="13"/>
      <c r="L1971" s="13"/>
      <c r="M1971" s="13"/>
      <c r="N1971" s="13"/>
      <c r="O1971" s="13"/>
      <c r="P1971" s="13"/>
      <c r="Q1971" s="13"/>
      <c r="R1971" s="13"/>
      <c r="S1971" s="13"/>
      <c r="T1971" s="13"/>
      <c r="U1971" s="13"/>
      <c r="V1971" s="13"/>
      <c r="W1971" s="13"/>
      <c r="X1971" s="13"/>
      <c r="Y1971" s="13"/>
    </row>
    <row r="1972" spans="1:25" ht="12.75" customHeight="1" x14ac:dyDescent="0.2">
      <c r="A1972" s="13" t="s">
        <v>1945</v>
      </c>
      <c r="B1972" s="6" t="s">
        <v>175</v>
      </c>
      <c r="C1972" s="9">
        <v>143500931</v>
      </c>
      <c r="D1972" s="14">
        <v>5540246176294</v>
      </c>
      <c r="E1972" s="12" t="str">
        <f>VLOOKUP(D1972,'Catégorie des articles'!$A$2:$E$163,4,FALSE)</f>
        <v>CREMERIE</v>
      </c>
      <c r="F1972" s="23">
        <v>44921</v>
      </c>
      <c r="G1972" s="10">
        <v>1114</v>
      </c>
      <c r="H1972" s="13"/>
      <c r="I1972" s="13"/>
      <c r="J1972" s="13"/>
      <c r="K1972" s="13"/>
      <c r="L1972" s="13"/>
      <c r="M1972" s="13"/>
      <c r="N1972" s="13"/>
      <c r="O1972" s="13"/>
      <c r="P1972" s="13"/>
      <c r="Q1972" s="13"/>
      <c r="R1972" s="13"/>
      <c r="S1972" s="13"/>
      <c r="T1972" s="13"/>
      <c r="U1972" s="13"/>
      <c r="V1972" s="13"/>
      <c r="W1972" s="13"/>
      <c r="X1972" s="13"/>
      <c r="Y1972" s="13"/>
    </row>
    <row r="1973" spans="1:25" ht="12.75" customHeight="1" x14ac:dyDescent="0.2">
      <c r="A1973" s="13" t="s">
        <v>1946</v>
      </c>
      <c r="B1973" s="6" t="s">
        <v>175</v>
      </c>
      <c r="C1973" s="7">
        <v>143500931</v>
      </c>
      <c r="D1973" s="12">
        <v>5540246176295</v>
      </c>
      <c r="E1973" s="12" t="str">
        <f>VLOOKUP(D1973,'Catégorie des articles'!$A$2:$E$163,4,FALSE)</f>
        <v>CREMERIE</v>
      </c>
      <c r="F1973" s="22">
        <v>44921</v>
      </c>
      <c r="G1973" s="8">
        <v>3712</v>
      </c>
      <c r="H1973" s="13"/>
      <c r="I1973" s="13"/>
      <c r="J1973" s="13"/>
      <c r="K1973" s="13"/>
      <c r="L1973" s="13"/>
      <c r="M1973" s="13"/>
      <c r="N1973" s="13"/>
      <c r="O1973" s="13"/>
      <c r="P1973" s="13"/>
      <c r="Q1973" s="13"/>
      <c r="R1973" s="13"/>
      <c r="S1973" s="13"/>
      <c r="T1973" s="13"/>
      <c r="U1973" s="13"/>
      <c r="V1973" s="13"/>
      <c r="W1973" s="13"/>
      <c r="X1973" s="13"/>
      <c r="Y1973" s="13"/>
    </row>
    <row r="1974" spans="1:25" ht="12.75" customHeight="1" x14ac:dyDescent="0.2">
      <c r="A1974" s="13" t="s">
        <v>1947</v>
      </c>
      <c r="B1974" s="6" t="s">
        <v>175</v>
      </c>
      <c r="C1974" s="7">
        <v>143500931</v>
      </c>
      <c r="D1974" s="12">
        <v>5540246187987</v>
      </c>
      <c r="E1974" s="12" t="str">
        <f>VLOOKUP(D1974,'Catégorie des articles'!$A$2:$E$163,4,FALSE)</f>
        <v>CREMERIE</v>
      </c>
      <c r="F1974" s="22">
        <v>44921</v>
      </c>
      <c r="G1974" s="8">
        <v>2228</v>
      </c>
      <c r="H1974" s="13"/>
      <c r="I1974" s="13"/>
      <c r="J1974" s="13"/>
      <c r="K1974" s="13"/>
      <c r="L1974" s="13"/>
      <c r="M1974" s="13"/>
      <c r="N1974" s="13"/>
      <c r="O1974" s="13"/>
      <c r="P1974" s="13"/>
      <c r="Q1974" s="13"/>
      <c r="R1974" s="13"/>
      <c r="S1974" s="13"/>
      <c r="T1974" s="13"/>
      <c r="U1974" s="13"/>
      <c r="V1974" s="13"/>
      <c r="W1974" s="13"/>
      <c r="X1974" s="13"/>
      <c r="Y1974" s="13"/>
    </row>
    <row r="1975" spans="1:25" ht="12.75" customHeight="1" x14ac:dyDescent="0.2">
      <c r="A1975" s="13" t="s">
        <v>1948</v>
      </c>
      <c r="B1975" s="6" t="s">
        <v>175</v>
      </c>
      <c r="C1975" s="9">
        <v>143500936</v>
      </c>
      <c r="D1975" s="14">
        <v>5540246185429</v>
      </c>
      <c r="E1975" s="12" t="str">
        <f>VLOOKUP(D1975,'Catégorie des articles'!$A$2:$E$163,4,FALSE)</f>
        <v>CREMERIE</v>
      </c>
      <c r="F1975" s="23">
        <v>44924</v>
      </c>
      <c r="G1975" s="10">
        <v>140</v>
      </c>
      <c r="H1975" s="13"/>
      <c r="I1975" s="13"/>
      <c r="J1975" s="13"/>
      <c r="K1975" s="13"/>
      <c r="L1975" s="13"/>
      <c r="M1975" s="13"/>
      <c r="N1975" s="13"/>
      <c r="O1975" s="13"/>
      <c r="P1975" s="13"/>
      <c r="Q1975" s="13"/>
      <c r="R1975" s="13"/>
      <c r="S1975" s="13"/>
      <c r="T1975" s="13"/>
      <c r="U1975" s="13"/>
      <c r="V1975" s="13"/>
      <c r="W1975" s="13"/>
      <c r="X1975" s="13"/>
      <c r="Y1975" s="13"/>
    </row>
    <row r="1976" spans="1:25" ht="12.75" customHeight="1" x14ac:dyDescent="0.2">
      <c r="A1976" s="13" t="s">
        <v>1949</v>
      </c>
      <c r="B1976" s="6" t="s">
        <v>175</v>
      </c>
      <c r="C1976" s="7">
        <v>143500942</v>
      </c>
      <c r="D1976" s="12">
        <v>5540246191598</v>
      </c>
      <c r="E1976" s="12" t="str">
        <f>VLOOKUP(D1976,'Catégorie des articles'!$A$2:$E$163,4,FALSE)</f>
        <v>CREMERIE</v>
      </c>
      <c r="F1976" s="22">
        <v>44924</v>
      </c>
      <c r="G1976" s="8">
        <v>42</v>
      </c>
      <c r="H1976" s="13"/>
      <c r="I1976" s="13"/>
      <c r="J1976" s="13"/>
      <c r="K1976" s="13"/>
      <c r="L1976" s="13"/>
      <c r="M1976" s="13"/>
      <c r="N1976" s="13"/>
      <c r="O1976" s="13"/>
      <c r="P1976" s="13"/>
      <c r="Q1976" s="13"/>
      <c r="R1976" s="13"/>
      <c r="S1976" s="13"/>
      <c r="T1976" s="13"/>
      <c r="U1976" s="13"/>
      <c r="V1976" s="13"/>
      <c r="W1976" s="13"/>
      <c r="X1976" s="13"/>
      <c r="Y1976" s="13"/>
    </row>
    <row r="1977" spans="1:25" ht="12.75" customHeight="1" x14ac:dyDescent="0.2">
      <c r="A1977" s="13" t="s">
        <v>1950</v>
      </c>
      <c r="B1977" s="6" t="s">
        <v>175</v>
      </c>
      <c r="C1977" s="9">
        <v>143500943</v>
      </c>
      <c r="D1977" s="14">
        <v>5540246191594</v>
      </c>
      <c r="E1977" s="12" t="str">
        <f>VLOOKUP(D1977,'Catégorie des articles'!$A$2:$E$163,4,FALSE)</f>
        <v>CREMERIE</v>
      </c>
      <c r="F1977" s="23">
        <v>44924</v>
      </c>
      <c r="G1977" s="10">
        <v>1392</v>
      </c>
      <c r="H1977" s="13"/>
      <c r="I1977" s="13"/>
      <c r="J1977" s="13"/>
      <c r="K1977" s="13"/>
      <c r="L1977" s="13"/>
      <c r="M1977" s="13"/>
      <c r="N1977" s="13"/>
      <c r="O1977" s="13"/>
      <c r="P1977" s="13"/>
      <c r="Q1977" s="13"/>
      <c r="R1977" s="13"/>
      <c r="S1977" s="13"/>
      <c r="T1977" s="13"/>
      <c r="U1977" s="13"/>
      <c r="V1977" s="13"/>
      <c r="W1977" s="13"/>
      <c r="X1977" s="13"/>
      <c r="Y1977" s="13"/>
    </row>
    <row r="1978" spans="1:25" ht="12.75" customHeight="1" x14ac:dyDescent="0.2">
      <c r="A1978" s="13" t="s">
        <v>2519</v>
      </c>
      <c r="B1978" s="6" t="s">
        <v>176</v>
      </c>
      <c r="C1978" s="7">
        <v>143500947</v>
      </c>
      <c r="D1978" s="12">
        <v>5540246191596</v>
      </c>
      <c r="E1978" s="12" t="str">
        <f>VLOOKUP(D1978,'Catégorie des articles'!$A$2:$E$163,4,FALSE)</f>
        <v>BOULANGERIE</v>
      </c>
      <c r="F1978" s="22">
        <v>44938</v>
      </c>
      <c r="G1978" s="8">
        <v>149</v>
      </c>
      <c r="H1978" s="13"/>
      <c r="I1978" s="13"/>
      <c r="J1978" s="13"/>
      <c r="K1978" s="13"/>
      <c r="L1978" s="13"/>
      <c r="M1978" s="13"/>
      <c r="N1978" s="13"/>
      <c r="O1978" s="13"/>
      <c r="P1978" s="13"/>
      <c r="Q1978" s="13"/>
      <c r="R1978" s="13"/>
      <c r="S1978" s="13"/>
      <c r="T1978" s="13"/>
      <c r="U1978" s="13"/>
      <c r="V1978" s="13"/>
      <c r="W1978" s="13"/>
      <c r="X1978" s="13"/>
      <c r="Y1978" s="13"/>
    </row>
    <row r="1979" spans="1:25" ht="12.75" customHeight="1" x14ac:dyDescent="0.2">
      <c r="A1979" s="13" t="s">
        <v>2520</v>
      </c>
      <c r="B1979" s="6" t="s">
        <v>176</v>
      </c>
      <c r="C1979" s="9">
        <v>143500947</v>
      </c>
      <c r="D1979" s="14">
        <v>5540246196466</v>
      </c>
      <c r="E1979" s="12" t="str">
        <f>VLOOKUP(D1979,'Catégorie des articles'!$A$2:$E$163,4,FALSE)</f>
        <v>BOULANGERIE</v>
      </c>
      <c r="F1979" s="23">
        <v>44938</v>
      </c>
      <c r="G1979" s="10">
        <v>594</v>
      </c>
      <c r="H1979" s="13"/>
      <c r="I1979" s="13"/>
      <c r="J1979" s="13"/>
      <c r="K1979" s="13"/>
      <c r="L1979" s="13"/>
      <c r="M1979" s="13"/>
      <c r="N1979" s="13"/>
      <c r="O1979" s="13"/>
      <c r="P1979" s="13"/>
      <c r="Q1979" s="13"/>
      <c r="R1979" s="13"/>
      <c r="S1979" s="13"/>
      <c r="T1979" s="13"/>
      <c r="U1979" s="13"/>
      <c r="V1979" s="13"/>
      <c r="W1979" s="13"/>
      <c r="X1979" s="13"/>
      <c r="Y1979" s="13"/>
    </row>
    <row r="1980" spans="1:25" ht="12.75" customHeight="1" x14ac:dyDescent="0.2">
      <c r="A1980" s="13" t="s">
        <v>1951</v>
      </c>
      <c r="B1980" s="6" t="s">
        <v>175</v>
      </c>
      <c r="C1980" s="9">
        <v>143500967</v>
      </c>
      <c r="D1980" s="14">
        <v>5540246172978</v>
      </c>
      <c r="E1980" s="12" t="str">
        <f>VLOOKUP(D1980,'Catégorie des articles'!$A$2:$E$163,4,FALSE)</f>
        <v>CREMERIE</v>
      </c>
      <c r="F1980" s="23">
        <v>44924</v>
      </c>
      <c r="G1980" s="10">
        <v>1671</v>
      </c>
      <c r="H1980" s="13"/>
      <c r="I1980" s="13"/>
      <c r="J1980" s="13"/>
      <c r="K1980" s="13"/>
      <c r="L1980" s="13"/>
      <c r="M1980" s="13"/>
      <c r="N1980" s="13"/>
      <c r="O1980" s="13"/>
      <c r="P1980" s="13"/>
      <c r="Q1980" s="13"/>
      <c r="R1980" s="13"/>
      <c r="S1980" s="13"/>
      <c r="T1980" s="13"/>
      <c r="U1980" s="13"/>
      <c r="V1980" s="13"/>
      <c r="W1980" s="13"/>
      <c r="X1980" s="13"/>
      <c r="Y1980" s="13"/>
    </row>
    <row r="1981" spans="1:25" ht="12.75" customHeight="1" x14ac:dyDescent="0.2">
      <c r="A1981" s="13" t="s">
        <v>1952</v>
      </c>
      <c r="B1981" s="6" t="s">
        <v>175</v>
      </c>
      <c r="C1981" s="7">
        <v>143500967</v>
      </c>
      <c r="D1981" s="12">
        <v>5540246176699</v>
      </c>
      <c r="E1981" s="12" t="str">
        <f>VLOOKUP(D1981,'Catégorie des articles'!$A$2:$E$163,4,FALSE)</f>
        <v>CREMERIE</v>
      </c>
      <c r="F1981" s="22">
        <v>44924</v>
      </c>
      <c r="G1981" s="8">
        <v>12528</v>
      </c>
      <c r="H1981" s="13"/>
      <c r="I1981" s="13"/>
      <c r="J1981" s="13"/>
      <c r="K1981" s="13"/>
      <c r="L1981" s="13"/>
      <c r="M1981" s="13"/>
      <c r="N1981" s="13"/>
      <c r="O1981" s="13"/>
      <c r="P1981" s="13"/>
      <c r="Q1981" s="13"/>
      <c r="R1981" s="13"/>
      <c r="S1981" s="13"/>
      <c r="T1981" s="13"/>
      <c r="U1981" s="13"/>
      <c r="V1981" s="13"/>
      <c r="W1981" s="13"/>
      <c r="X1981" s="13"/>
      <c r="Y1981" s="13"/>
    </row>
    <row r="1982" spans="1:25" ht="12.75" customHeight="1" x14ac:dyDescent="0.2">
      <c r="A1982" s="13" t="s">
        <v>1953</v>
      </c>
      <c r="B1982" s="6" t="s">
        <v>175</v>
      </c>
      <c r="C1982" s="9">
        <v>143500969</v>
      </c>
      <c r="D1982" s="14">
        <v>5540246171933</v>
      </c>
      <c r="E1982" s="12" t="str">
        <f>VLOOKUP(D1982,'Catégorie des articles'!$A$2:$E$163,4,FALSE)</f>
        <v>CREMERIE</v>
      </c>
      <c r="F1982" s="23">
        <v>44924</v>
      </c>
      <c r="G1982" s="10">
        <v>1671</v>
      </c>
      <c r="H1982" s="13"/>
      <c r="I1982" s="13"/>
      <c r="J1982" s="13"/>
      <c r="K1982" s="13"/>
      <c r="L1982" s="13"/>
      <c r="M1982" s="13"/>
      <c r="N1982" s="13"/>
      <c r="O1982" s="13"/>
      <c r="P1982" s="13"/>
      <c r="Q1982" s="13"/>
      <c r="R1982" s="13"/>
      <c r="S1982" s="13"/>
      <c r="T1982" s="13"/>
      <c r="U1982" s="13"/>
      <c r="V1982" s="13"/>
      <c r="W1982" s="13"/>
      <c r="X1982" s="13"/>
      <c r="Y1982" s="13"/>
    </row>
    <row r="1983" spans="1:25" ht="12.75" customHeight="1" x14ac:dyDescent="0.2">
      <c r="A1983" s="13" t="s">
        <v>1954</v>
      </c>
      <c r="B1983" s="6" t="s">
        <v>175</v>
      </c>
      <c r="C1983" s="9">
        <v>143500969</v>
      </c>
      <c r="D1983" s="14">
        <v>5540246187987</v>
      </c>
      <c r="E1983" s="12" t="str">
        <f>VLOOKUP(D1983,'Catégorie des articles'!$A$2:$E$163,4,FALSE)</f>
        <v>CREMERIE</v>
      </c>
      <c r="F1983" s="23">
        <v>44924</v>
      </c>
      <c r="G1983" s="10">
        <v>5568</v>
      </c>
      <c r="H1983" s="13"/>
      <c r="I1983" s="13"/>
      <c r="J1983" s="13"/>
      <c r="K1983" s="13"/>
      <c r="L1983" s="13"/>
      <c r="M1983" s="13"/>
      <c r="N1983" s="13"/>
      <c r="O1983" s="13"/>
      <c r="P1983" s="13"/>
      <c r="Q1983" s="13"/>
      <c r="R1983" s="13"/>
      <c r="S1983" s="13"/>
      <c r="T1983" s="13"/>
      <c r="U1983" s="13"/>
      <c r="V1983" s="13"/>
      <c r="W1983" s="13"/>
      <c r="X1983" s="13"/>
      <c r="Y1983" s="13"/>
    </row>
    <row r="1984" spans="1:25" ht="12.75" customHeight="1" x14ac:dyDescent="0.2">
      <c r="A1984" s="13" t="s">
        <v>1955</v>
      </c>
      <c r="B1984" s="6" t="s">
        <v>175</v>
      </c>
      <c r="C1984" s="7">
        <v>143500969</v>
      </c>
      <c r="D1984" s="12">
        <v>5540246188200</v>
      </c>
      <c r="E1984" s="12" t="str">
        <f>VLOOKUP(D1984,'Catégorie des articles'!$A$2:$E$163,4,FALSE)</f>
        <v>CREMERIE</v>
      </c>
      <c r="F1984" s="22">
        <v>44924</v>
      </c>
      <c r="G1984" s="8">
        <v>2228</v>
      </c>
      <c r="H1984" s="13"/>
      <c r="I1984" s="13"/>
      <c r="J1984" s="13"/>
      <c r="K1984" s="13"/>
      <c r="L1984" s="13"/>
      <c r="M1984" s="13"/>
      <c r="N1984" s="13"/>
      <c r="O1984" s="13"/>
      <c r="P1984" s="13"/>
      <c r="Q1984" s="13"/>
      <c r="R1984" s="13"/>
      <c r="S1984" s="13"/>
      <c r="T1984" s="13"/>
      <c r="U1984" s="13"/>
      <c r="V1984" s="13"/>
      <c r="W1984" s="13"/>
      <c r="X1984" s="13"/>
      <c r="Y1984" s="13"/>
    </row>
    <row r="1985" spans="1:25" ht="12.75" customHeight="1" x14ac:dyDescent="0.2">
      <c r="A1985" s="13" t="s">
        <v>1956</v>
      </c>
      <c r="B1985" s="6" t="s">
        <v>175</v>
      </c>
      <c r="C1985" s="9">
        <v>143500973</v>
      </c>
      <c r="D1985" s="14">
        <v>5540246185278</v>
      </c>
      <c r="E1985" s="12" t="str">
        <f>VLOOKUP(D1985,'Catégorie des articles'!$A$2:$E$163,4,FALSE)</f>
        <v>VOLAILLE</v>
      </c>
      <c r="F1985" s="23">
        <v>44921</v>
      </c>
      <c r="G1985" s="10">
        <v>1120</v>
      </c>
      <c r="H1985" s="13"/>
      <c r="I1985" s="13"/>
      <c r="J1985" s="13"/>
      <c r="K1985" s="13"/>
      <c r="L1985" s="13"/>
      <c r="M1985" s="13"/>
      <c r="N1985" s="13"/>
      <c r="O1985" s="13"/>
      <c r="P1985" s="13"/>
      <c r="Q1985" s="13"/>
      <c r="R1985" s="13"/>
      <c r="S1985" s="13"/>
      <c r="T1985" s="13"/>
      <c r="U1985" s="13"/>
      <c r="V1985" s="13"/>
      <c r="W1985" s="13"/>
      <c r="X1985" s="13"/>
      <c r="Y1985" s="13"/>
    </row>
    <row r="1986" spans="1:25" ht="12.75" customHeight="1" x14ac:dyDescent="0.2">
      <c r="A1986" s="13" t="s">
        <v>2521</v>
      </c>
      <c r="B1986" s="6" t="s">
        <v>176</v>
      </c>
      <c r="C1986" s="9">
        <v>143500984</v>
      </c>
      <c r="D1986" s="14">
        <v>5540246194632</v>
      </c>
      <c r="E1986" s="12" t="str">
        <f>VLOOKUP(D1986,'Catégorie des articles'!$A$2:$E$163,4,FALSE)</f>
        <v>BOULANGERIE</v>
      </c>
      <c r="F1986" s="23">
        <v>44941</v>
      </c>
      <c r="G1986" s="10">
        <v>502</v>
      </c>
      <c r="H1986" s="13"/>
      <c r="I1986" s="13"/>
      <c r="J1986" s="13"/>
      <c r="K1986" s="13"/>
      <c r="L1986" s="13"/>
      <c r="M1986" s="13"/>
      <c r="N1986" s="13"/>
      <c r="O1986" s="13"/>
      <c r="P1986" s="13"/>
      <c r="Q1986" s="13"/>
      <c r="R1986" s="13"/>
      <c r="S1986" s="13"/>
      <c r="T1986" s="13"/>
      <c r="U1986" s="13"/>
      <c r="V1986" s="13"/>
      <c r="W1986" s="13"/>
      <c r="X1986" s="13"/>
      <c r="Y1986" s="13"/>
    </row>
    <row r="1987" spans="1:25" ht="12.75" customHeight="1" x14ac:dyDescent="0.2">
      <c r="A1987" s="13" t="s">
        <v>2522</v>
      </c>
      <c r="B1987" s="6" t="s">
        <v>176</v>
      </c>
      <c r="C1987" s="9">
        <v>143500987</v>
      </c>
      <c r="D1987" s="14">
        <v>5540246192148</v>
      </c>
      <c r="E1987" s="12" t="str">
        <f>VLOOKUP(D1987,'Catégorie des articles'!$A$2:$E$163,4,FALSE)</f>
        <v>MIX LEGUMES</v>
      </c>
      <c r="F1987" s="23">
        <v>44938</v>
      </c>
      <c r="G1987" s="10">
        <v>45936</v>
      </c>
      <c r="H1987" s="13"/>
      <c r="I1987" s="13"/>
      <c r="J1987" s="13"/>
      <c r="K1987" s="13"/>
      <c r="L1987" s="13"/>
      <c r="M1987" s="13"/>
      <c r="N1987" s="13"/>
      <c r="O1987" s="13"/>
      <c r="P1987" s="13"/>
      <c r="Q1987" s="13"/>
      <c r="R1987" s="13"/>
      <c r="S1987" s="13"/>
      <c r="T1987" s="13"/>
      <c r="U1987" s="13"/>
      <c r="V1987" s="13"/>
      <c r="W1987" s="13"/>
      <c r="X1987" s="13"/>
      <c r="Y1987" s="13"/>
    </row>
    <row r="1988" spans="1:25" ht="12.75" customHeight="1" x14ac:dyDescent="0.2">
      <c r="A1988" s="13" t="s">
        <v>2523</v>
      </c>
      <c r="B1988" s="6" t="s">
        <v>176</v>
      </c>
      <c r="C1988" s="9">
        <v>143500988</v>
      </c>
      <c r="D1988" s="14">
        <v>5540246171759</v>
      </c>
      <c r="E1988" s="12" t="str">
        <f>VLOOKUP(D1988,'Catégorie des articles'!$A$2:$E$163,4,FALSE)</f>
        <v>MIX LEGUMES</v>
      </c>
      <c r="F1988" s="23">
        <v>44941</v>
      </c>
      <c r="G1988" s="10">
        <v>7308</v>
      </c>
      <c r="H1988" s="13"/>
      <c r="I1988" s="13"/>
      <c r="J1988" s="13"/>
      <c r="K1988" s="13"/>
      <c r="L1988" s="13"/>
      <c r="M1988" s="13"/>
      <c r="N1988" s="13"/>
      <c r="O1988" s="13"/>
      <c r="P1988" s="13"/>
      <c r="Q1988" s="13"/>
      <c r="R1988" s="13"/>
      <c r="S1988" s="13"/>
      <c r="T1988" s="13"/>
      <c r="U1988" s="13"/>
      <c r="V1988" s="13"/>
      <c r="W1988" s="13"/>
      <c r="X1988" s="13"/>
      <c r="Y1988" s="13"/>
    </row>
    <row r="1989" spans="1:25" ht="12.75" customHeight="1" x14ac:dyDescent="0.2">
      <c r="A1989" s="13" t="s">
        <v>2524</v>
      </c>
      <c r="B1989" s="6" t="s">
        <v>176</v>
      </c>
      <c r="C1989" s="7">
        <v>143500988</v>
      </c>
      <c r="D1989" s="12">
        <v>5540246177133</v>
      </c>
      <c r="E1989" s="12" t="str">
        <f>VLOOKUP(D1989,'Catégorie des articles'!$A$2:$E$163,4,FALSE)</f>
        <v>MIX LEGUMES</v>
      </c>
      <c r="F1989" s="22">
        <v>44941</v>
      </c>
      <c r="G1989" s="8">
        <v>8352</v>
      </c>
      <c r="H1989" s="13"/>
      <c r="I1989" s="13"/>
      <c r="J1989" s="13"/>
      <c r="K1989" s="13"/>
      <c r="L1989" s="13"/>
      <c r="M1989" s="13"/>
      <c r="N1989" s="13"/>
      <c r="O1989" s="13"/>
      <c r="P1989" s="13"/>
      <c r="Q1989" s="13"/>
      <c r="R1989" s="13"/>
      <c r="S1989" s="13"/>
      <c r="T1989" s="13"/>
      <c r="U1989" s="13"/>
      <c r="V1989" s="13"/>
      <c r="W1989" s="13"/>
      <c r="X1989" s="13"/>
      <c r="Y1989" s="13"/>
    </row>
    <row r="1990" spans="1:25" ht="12.75" customHeight="1" x14ac:dyDescent="0.2">
      <c r="A1990" s="13" t="s">
        <v>2525</v>
      </c>
      <c r="B1990" s="6" t="s">
        <v>176</v>
      </c>
      <c r="C1990" s="9">
        <v>143500988</v>
      </c>
      <c r="D1990" s="14">
        <v>5540246192518</v>
      </c>
      <c r="E1990" s="12" t="str">
        <f>VLOOKUP(D1990,'Catégorie des articles'!$A$2:$E$163,4,FALSE)</f>
        <v>MIX LEGUMES</v>
      </c>
      <c r="F1990" s="23">
        <v>44941</v>
      </c>
      <c r="G1990" s="10">
        <v>5220</v>
      </c>
      <c r="H1990" s="13"/>
      <c r="I1990" s="13"/>
      <c r="J1990" s="13"/>
      <c r="K1990" s="13"/>
      <c r="L1990" s="13"/>
      <c r="M1990" s="13"/>
      <c r="N1990" s="13"/>
      <c r="O1990" s="13"/>
      <c r="P1990" s="13"/>
      <c r="Q1990" s="13"/>
      <c r="R1990" s="13"/>
      <c r="S1990" s="13"/>
      <c r="T1990" s="13"/>
      <c r="U1990" s="13"/>
      <c r="V1990" s="13"/>
      <c r="W1990" s="13"/>
      <c r="X1990" s="13"/>
      <c r="Y1990" s="13"/>
    </row>
    <row r="1991" spans="1:25" ht="12.75" customHeight="1" x14ac:dyDescent="0.2">
      <c r="A1991" s="13" t="s">
        <v>1957</v>
      </c>
      <c r="B1991" s="6" t="s">
        <v>175</v>
      </c>
      <c r="C1991" s="9">
        <v>143501007</v>
      </c>
      <c r="D1991" s="14">
        <v>5540246172539</v>
      </c>
      <c r="E1991" s="12" t="str">
        <f>VLOOKUP(D1991,'Catégorie des articles'!$A$2:$E$163,4,FALSE)</f>
        <v>CREMERIE</v>
      </c>
      <c r="F1991" s="23">
        <v>44925</v>
      </c>
      <c r="G1991" s="10">
        <v>47</v>
      </c>
      <c r="H1991" s="13"/>
      <c r="I1991" s="13"/>
      <c r="J1991" s="13"/>
      <c r="K1991" s="13"/>
      <c r="L1991" s="13"/>
      <c r="M1991" s="13"/>
      <c r="N1991" s="13"/>
      <c r="O1991" s="13"/>
      <c r="P1991" s="13"/>
      <c r="Q1991" s="13"/>
      <c r="R1991" s="13"/>
      <c r="S1991" s="13"/>
      <c r="T1991" s="13"/>
      <c r="U1991" s="13"/>
      <c r="V1991" s="13"/>
      <c r="W1991" s="13"/>
      <c r="X1991" s="13"/>
      <c r="Y1991" s="13"/>
    </row>
    <row r="1992" spans="1:25" ht="12.75" customHeight="1" x14ac:dyDescent="0.2">
      <c r="A1992" s="13" t="s">
        <v>1958</v>
      </c>
      <c r="B1992" s="6" t="s">
        <v>175</v>
      </c>
      <c r="C1992" s="7">
        <v>143501007</v>
      </c>
      <c r="D1992" s="12">
        <v>5540246172669</v>
      </c>
      <c r="E1992" s="12" t="str">
        <f>VLOOKUP(D1992,'Catégorie des articles'!$A$2:$E$163,4,FALSE)</f>
        <v>CREMERIE</v>
      </c>
      <c r="F1992" s="22">
        <v>44925</v>
      </c>
      <c r="G1992" s="8">
        <v>251</v>
      </c>
      <c r="H1992" s="13"/>
      <c r="I1992" s="13"/>
      <c r="J1992" s="13"/>
      <c r="K1992" s="13"/>
      <c r="L1992" s="13"/>
      <c r="M1992" s="13"/>
      <c r="N1992" s="13"/>
      <c r="O1992" s="13"/>
      <c r="P1992" s="13"/>
      <c r="Q1992" s="13"/>
      <c r="R1992" s="13"/>
      <c r="S1992" s="13"/>
      <c r="T1992" s="13"/>
      <c r="U1992" s="13"/>
      <c r="V1992" s="13"/>
      <c r="W1992" s="13"/>
      <c r="X1992" s="13"/>
      <c r="Y1992" s="13"/>
    </row>
    <row r="1993" spans="1:25" ht="12.75" customHeight="1" x14ac:dyDescent="0.2">
      <c r="A1993" s="13" t="s">
        <v>1959</v>
      </c>
      <c r="B1993" s="6" t="s">
        <v>175</v>
      </c>
      <c r="C1993" s="9">
        <v>143501007</v>
      </c>
      <c r="D1993" s="14">
        <v>5540246172978</v>
      </c>
      <c r="E1993" s="12" t="str">
        <f>VLOOKUP(D1993,'Catégorie des articles'!$A$2:$E$163,4,FALSE)</f>
        <v>CREMERIE</v>
      </c>
      <c r="F1993" s="23">
        <v>44925</v>
      </c>
      <c r="G1993" s="10">
        <v>1671</v>
      </c>
      <c r="H1993" s="13"/>
      <c r="I1993" s="13"/>
      <c r="J1993" s="13"/>
      <c r="K1993" s="13"/>
      <c r="L1993" s="13"/>
      <c r="M1993" s="13"/>
      <c r="N1993" s="13"/>
      <c r="O1993" s="13"/>
      <c r="P1993" s="13"/>
      <c r="Q1993" s="13"/>
      <c r="R1993" s="13"/>
      <c r="S1993" s="13"/>
      <c r="T1993" s="13"/>
      <c r="U1993" s="13"/>
      <c r="V1993" s="13"/>
      <c r="W1993" s="13"/>
      <c r="X1993" s="13"/>
      <c r="Y1993" s="13"/>
    </row>
    <row r="1994" spans="1:25" ht="12.75" customHeight="1" x14ac:dyDescent="0.2">
      <c r="A1994" s="13" t="s">
        <v>1960</v>
      </c>
      <c r="B1994" s="6" t="s">
        <v>175</v>
      </c>
      <c r="C1994" s="9">
        <v>143501008</v>
      </c>
      <c r="D1994" s="14">
        <v>5540246191598</v>
      </c>
      <c r="E1994" s="12" t="str">
        <f>VLOOKUP(D1994,'Catégorie des articles'!$A$2:$E$163,4,FALSE)</f>
        <v>CREMERIE</v>
      </c>
      <c r="F1994" s="23">
        <v>44925</v>
      </c>
      <c r="G1994" s="10">
        <v>1601</v>
      </c>
      <c r="H1994" s="13"/>
      <c r="I1994" s="13"/>
      <c r="J1994" s="13"/>
      <c r="K1994" s="13"/>
      <c r="L1994" s="13"/>
      <c r="M1994" s="13"/>
      <c r="N1994" s="13"/>
      <c r="O1994" s="13"/>
      <c r="P1994" s="13"/>
      <c r="Q1994" s="13"/>
      <c r="R1994" s="13"/>
      <c r="S1994" s="13"/>
      <c r="T1994" s="13"/>
      <c r="U1994" s="13"/>
      <c r="V1994" s="13"/>
      <c r="W1994" s="13"/>
      <c r="X1994" s="13"/>
      <c r="Y1994" s="13"/>
    </row>
    <row r="1995" spans="1:25" ht="12.75" customHeight="1" x14ac:dyDescent="0.2">
      <c r="A1995" s="13" t="s">
        <v>1961</v>
      </c>
      <c r="B1995" s="6" t="s">
        <v>175</v>
      </c>
      <c r="C1995" s="9">
        <v>143501009</v>
      </c>
      <c r="D1995" s="14">
        <v>5540246171933</v>
      </c>
      <c r="E1995" s="12" t="str">
        <f>VLOOKUP(D1995,'Catégorie des articles'!$A$2:$E$163,4,FALSE)</f>
        <v>CREMERIE</v>
      </c>
      <c r="F1995" s="23">
        <v>44925</v>
      </c>
      <c r="G1995" s="10">
        <v>1671</v>
      </c>
      <c r="H1995" s="13"/>
      <c r="I1995" s="13"/>
      <c r="J1995" s="13"/>
      <c r="K1995" s="13"/>
      <c r="L1995" s="13"/>
      <c r="M1995" s="13"/>
      <c r="N1995" s="13"/>
      <c r="O1995" s="13"/>
      <c r="P1995" s="13"/>
      <c r="Q1995" s="13"/>
      <c r="R1995" s="13"/>
      <c r="S1995" s="13"/>
      <c r="T1995" s="13"/>
      <c r="U1995" s="13"/>
      <c r="V1995" s="13"/>
      <c r="W1995" s="13"/>
      <c r="X1995" s="13"/>
      <c r="Y1995" s="13"/>
    </row>
    <row r="1996" spans="1:25" ht="12.75" customHeight="1" x14ac:dyDescent="0.2">
      <c r="A1996" s="13" t="s">
        <v>1962</v>
      </c>
      <c r="B1996" s="6" t="s">
        <v>175</v>
      </c>
      <c r="C1996" s="7">
        <v>143501009</v>
      </c>
      <c r="D1996" s="12">
        <v>5540246176294</v>
      </c>
      <c r="E1996" s="12" t="str">
        <f>VLOOKUP(D1996,'Catégorie des articles'!$A$2:$E$163,4,FALSE)</f>
        <v>CREMERIE</v>
      </c>
      <c r="F1996" s="22">
        <v>44925</v>
      </c>
      <c r="G1996" s="8">
        <v>2228</v>
      </c>
      <c r="H1996" s="13"/>
      <c r="I1996" s="13"/>
      <c r="J1996" s="13"/>
      <c r="K1996" s="13"/>
      <c r="L1996" s="13"/>
      <c r="M1996" s="13"/>
      <c r="N1996" s="13"/>
      <c r="O1996" s="13"/>
      <c r="P1996" s="13"/>
      <c r="Q1996" s="13"/>
      <c r="R1996" s="13"/>
      <c r="S1996" s="13"/>
      <c r="T1996" s="13"/>
      <c r="U1996" s="13"/>
      <c r="V1996" s="13"/>
      <c r="W1996" s="13"/>
      <c r="X1996" s="13"/>
      <c r="Y1996" s="13"/>
    </row>
    <row r="1997" spans="1:25" ht="12.75" customHeight="1" x14ac:dyDescent="0.2">
      <c r="A1997" s="13" t="s">
        <v>1963</v>
      </c>
      <c r="B1997" s="6" t="s">
        <v>175</v>
      </c>
      <c r="C1997" s="9">
        <v>143501009</v>
      </c>
      <c r="D1997" s="14">
        <v>5540246176295</v>
      </c>
      <c r="E1997" s="12" t="str">
        <f>VLOOKUP(D1997,'Catégorie des articles'!$A$2:$E$163,4,FALSE)</f>
        <v>CREMERIE</v>
      </c>
      <c r="F1997" s="23">
        <v>44925</v>
      </c>
      <c r="G1997" s="10">
        <v>4455</v>
      </c>
      <c r="H1997" s="13"/>
      <c r="I1997" s="13"/>
      <c r="J1997" s="13"/>
      <c r="K1997" s="13"/>
      <c r="L1997" s="13"/>
      <c r="M1997" s="13"/>
      <c r="N1997" s="13"/>
      <c r="O1997" s="13"/>
      <c r="P1997" s="13"/>
      <c r="Q1997" s="13"/>
      <c r="R1997" s="13"/>
      <c r="S1997" s="13"/>
      <c r="T1997" s="13"/>
      <c r="U1997" s="13"/>
      <c r="V1997" s="13"/>
      <c r="W1997" s="13"/>
      <c r="X1997" s="13"/>
      <c r="Y1997" s="13"/>
    </row>
    <row r="1998" spans="1:25" ht="12.75" customHeight="1" x14ac:dyDescent="0.2">
      <c r="A1998" s="13" t="s">
        <v>1964</v>
      </c>
      <c r="B1998" s="6" t="s">
        <v>175</v>
      </c>
      <c r="C1998" s="9">
        <v>143501009</v>
      </c>
      <c r="D1998" s="14">
        <v>5540246187987</v>
      </c>
      <c r="E1998" s="12" t="str">
        <f>VLOOKUP(D1998,'Catégorie des articles'!$A$2:$E$163,4,FALSE)</f>
        <v>CREMERIE</v>
      </c>
      <c r="F1998" s="23">
        <v>44925</v>
      </c>
      <c r="G1998" s="10">
        <v>4455</v>
      </c>
      <c r="H1998" s="13"/>
      <c r="I1998" s="13"/>
      <c r="J1998" s="13"/>
      <c r="K1998" s="13"/>
      <c r="L1998" s="13"/>
      <c r="M1998" s="13"/>
      <c r="N1998" s="13"/>
      <c r="O1998" s="13"/>
      <c r="P1998" s="13"/>
      <c r="Q1998" s="13"/>
      <c r="R1998" s="13"/>
      <c r="S1998" s="13"/>
      <c r="T1998" s="13"/>
      <c r="U1998" s="13"/>
      <c r="V1998" s="13"/>
      <c r="W1998" s="13"/>
      <c r="X1998" s="13"/>
      <c r="Y1998" s="13"/>
    </row>
    <row r="1999" spans="1:25" ht="12.75" customHeight="1" x14ac:dyDescent="0.2">
      <c r="A1999" s="13" t="s">
        <v>1965</v>
      </c>
      <c r="B1999" s="6" t="s">
        <v>175</v>
      </c>
      <c r="C1999" s="7">
        <v>143501009</v>
      </c>
      <c r="D1999" s="12">
        <v>5540246188200</v>
      </c>
      <c r="E1999" s="12" t="str">
        <f>VLOOKUP(D1999,'Catégorie des articles'!$A$2:$E$163,4,FALSE)</f>
        <v>CREMERIE</v>
      </c>
      <c r="F1999" s="22">
        <v>44925</v>
      </c>
      <c r="G1999" s="8">
        <v>1485</v>
      </c>
      <c r="H1999" s="13"/>
      <c r="I1999" s="13"/>
      <c r="J1999" s="13"/>
      <c r="K1999" s="13"/>
      <c r="L1999" s="13"/>
      <c r="M1999" s="13"/>
      <c r="N1999" s="13"/>
      <c r="O1999" s="13"/>
      <c r="P1999" s="13"/>
      <c r="Q1999" s="13"/>
      <c r="R1999" s="13"/>
      <c r="S1999" s="13"/>
      <c r="T1999" s="13"/>
      <c r="U1999" s="13"/>
      <c r="V1999" s="13"/>
      <c r="W1999" s="13"/>
      <c r="X1999" s="13"/>
      <c r="Y1999" s="13"/>
    </row>
    <row r="2000" spans="1:25" ht="12.75" customHeight="1" x14ac:dyDescent="0.2">
      <c r="A2000" s="13" t="s">
        <v>2526</v>
      </c>
      <c r="B2000" s="6" t="s">
        <v>176</v>
      </c>
      <c r="C2000" s="7">
        <v>143501014</v>
      </c>
      <c r="D2000" s="12">
        <v>5540246186325</v>
      </c>
      <c r="E2000" s="12" t="str">
        <f>VLOOKUP(D2000,'Catégorie des articles'!$A$2:$E$163,4,FALSE)</f>
        <v>CREMERIE</v>
      </c>
      <c r="F2000" s="22">
        <v>44927</v>
      </c>
      <c r="G2000" s="8">
        <v>140</v>
      </c>
      <c r="H2000" s="13"/>
      <c r="I2000" s="13"/>
      <c r="J2000" s="13"/>
      <c r="K2000" s="13"/>
      <c r="L2000" s="13"/>
      <c r="M2000" s="13"/>
      <c r="N2000" s="13"/>
      <c r="O2000" s="13"/>
      <c r="P2000" s="13"/>
      <c r="Q2000" s="13"/>
      <c r="R2000" s="13"/>
      <c r="S2000" s="13"/>
      <c r="T2000" s="13"/>
      <c r="U2000" s="13"/>
      <c r="V2000" s="13"/>
      <c r="W2000" s="13"/>
      <c r="X2000" s="13"/>
      <c r="Y2000" s="13"/>
    </row>
    <row r="2001" spans="1:25" ht="12.75" customHeight="1" x14ac:dyDescent="0.2">
      <c r="A2001" s="13" t="s">
        <v>1966</v>
      </c>
      <c r="B2001" s="6" t="s">
        <v>175</v>
      </c>
      <c r="C2001" s="7">
        <v>143501015</v>
      </c>
      <c r="D2001" s="12">
        <v>5540246188175</v>
      </c>
      <c r="E2001" s="12" t="str">
        <f>VLOOKUP(D2001,'Catégorie des articles'!$A$2:$E$163,4,FALSE)</f>
        <v>CREMERIE</v>
      </c>
      <c r="F2001" s="22">
        <v>44925</v>
      </c>
      <c r="G2001" s="8">
        <v>348</v>
      </c>
      <c r="H2001" s="13"/>
      <c r="I2001" s="13"/>
      <c r="J2001" s="13"/>
      <c r="K2001" s="13"/>
      <c r="L2001" s="13"/>
      <c r="M2001" s="13"/>
      <c r="N2001" s="13"/>
      <c r="O2001" s="13"/>
      <c r="P2001" s="13"/>
      <c r="Q2001" s="13"/>
      <c r="R2001" s="13"/>
      <c r="S2001" s="13"/>
      <c r="T2001" s="13"/>
      <c r="U2001" s="13"/>
      <c r="V2001" s="13"/>
      <c r="W2001" s="13"/>
      <c r="X2001" s="13"/>
      <c r="Y2001" s="13"/>
    </row>
    <row r="2002" spans="1:25" ht="12.75" customHeight="1" x14ac:dyDescent="0.2">
      <c r="A2002" s="13" t="s">
        <v>1967</v>
      </c>
      <c r="B2002" s="6" t="s">
        <v>175</v>
      </c>
      <c r="C2002" s="9">
        <v>143501016</v>
      </c>
      <c r="D2002" s="14">
        <v>5540246196800</v>
      </c>
      <c r="E2002" s="12" t="str">
        <f>VLOOKUP(D2002,'Catégorie des articles'!$A$2:$E$163,4,FALSE)</f>
        <v>MIX LEGUMES</v>
      </c>
      <c r="F2002" s="23">
        <v>44926</v>
      </c>
      <c r="G2002" s="10">
        <v>669</v>
      </c>
      <c r="H2002" s="13"/>
      <c r="I2002" s="13"/>
      <c r="J2002" s="13"/>
      <c r="K2002" s="13"/>
      <c r="L2002" s="13"/>
      <c r="M2002" s="13"/>
      <c r="N2002" s="13"/>
      <c r="O2002" s="13"/>
      <c r="P2002" s="13"/>
      <c r="Q2002" s="13"/>
      <c r="R2002" s="13"/>
      <c r="S2002" s="13"/>
      <c r="T2002" s="13"/>
      <c r="U2002" s="13"/>
      <c r="V2002" s="13"/>
      <c r="W2002" s="13"/>
      <c r="X2002" s="13"/>
      <c r="Y2002" s="13"/>
    </row>
    <row r="2003" spans="1:25" ht="12.75" customHeight="1" x14ac:dyDescent="0.2">
      <c r="A2003" s="13" t="s">
        <v>2527</v>
      </c>
      <c r="B2003" s="6" t="s">
        <v>176</v>
      </c>
      <c r="C2003" s="9">
        <v>143501018</v>
      </c>
      <c r="D2003" s="14">
        <v>5540246173472</v>
      </c>
      <c r="E2003" s="12" t="str">
        <f>VLOOKUP(D2003,'Catégorie des articles'!$A$2:$E$163,4,FALSE)</f>
        <v>CREMERIE</v>
      </c>
      <c r="F2003" s="23">
        <v>44928</v>
      </c>
      <c r="G2003" s="10">
        <v>279</v>
      </c>
      <c r="H2003" s="13"/>
      <c r="I2003" s="13"/>
      <c r="J2003" s="13"/>
      <c r="K2003" s="13"/>
      <c r="L2003" s="13"/>
      <c r="M2003" s="13"/>
      <c r="N2003" s="13"/>
      <c r="O2003" s="13"/>
      <c r="P2003" s="13"/>
      <c r="Q2003" s="13"/>
      <c r="R2003" s="13"/>
      <c r="S2003" s="13"/>
      <c r="T2003" s="13"/>
      <c r="U2003" s="13"/>
      <c r="V2003" s="13"/>
      <c r="W2003" s="13"/>
      <c r="X2003" s="13"/>
      <c r="Y2003" s="13"/>
    </row>
    <row r="2004" spans="1:25" ht="12.75" customHeight="1" x14ac:dyDescent="0.2">
      <c r="A2004" s="13" t="s">
        <v>2528</v>
      </c>
      <c r="B2004" s="6" t="s">
        <v>176</v>
      </c>
      <c r="C2004" s="7">
        <v>143501018</v>
      </c>
      <c r="D2004" s="12">
        <v>5540246174095</v>
      </c>
      <c r="E2004" s="12" t="str">
        <f>VLOOKUP(D2004,'Catégorie des articles'!$A$2:$E$163,4,FALSE)</f>
        <v>CREMERIE</v>
      </c>
      <c r="F2004" s="22">
        <v>44928</v>
      </c>
      <c r="G2004" s="8">
        <v>279</v>
      </c>
      <c r="H2004" s="13"/>
      <c r="I2004" s="13"/>
      <c r="J2004" s="13"/>
      <c r="K2004" s="13"/>
      <c r="L2004" s="13"/>
      <c r="M2004" s="13"/>
      <c r="N2004" s="13"/>
      <c r="O2004" s="13"/>
      <c r="P2004" s="13"/>
      <c r="Q2004" s="13"/>
      <c r="R2004" s="13"/>
      <c r="S2004" s="13"/>
      <c r="T2004" s="13"/>
      <c r="U2004" s="13"/>
      <c r="V2004" s="13"/>
      <c r="W2004" s="13"/>
      <c r="X2004" s="13"/>
      <c r="Y2004" s="13"/>
    </row>
    <row r="2005" spans="1:25" ht="12.75" customHeight="1" x14ac:dyDescent="0.2">
      <c r="A2005" s="13" t="s">
        <v>2529</v>
      </c>
      <c r="B2005" s="6" t="s">
        <v>176</v>
      </c>
      <c r="C2005" s="9">
        <v>143501018</v>
      </c>
      <c r="D2005" s="14">
        <v>5540246175049</v>
      </c>
      <c r="E2005" s="12" t="str">
        <f>VLOOKUP(D2005,'Catégorie des articles'!$A$2:$E$163,4,FALSE)</f>
        <v>CREMERIE</v>
      </c>
      <c r="F2005" s="23">
        <v>44928</v>
      </c>
      <c r="G2005" s="10">
        <v>836</v>
      </c>
      <c r="H2005" s="13"/>
      <c r="I2005" s="13"/>
      <c r="J2005" s="13"/>
      <c r="K2005" s="13"/>
      <c r="L2005" s="13"/>
      <c r="M2005" s="13"/>
      <c r="N2005" s="13"/>
      <c r="O2005" s="13"/>
      <c r="P2005" s="13"/>
      <c r="Q2005" s="13"/>
      <c r="R2005" s="13"/>
      <c r="S2005" s="13"/>
      <c r="T2005" s="13"/>
      <c r="U2005" s="13"/>
      <c r="V2005" s="13"/>
      <c r="W2005" s="13"/>
      <c r="X2005" s="13"/>
      <c r="Y2005" s="13"/>
    </row>
    <row r="2006" spans="1:25" ht="12.75" customHeight="1" x14ac:dyDescent="0.2">
      <c r="A2006" s="13" t="s">
        <v>2530</v>
      </c>
      <c r="B2006" s="6" t="s">
        <v>176</v>
      </c>
      <c r="C2006" s="7">
        <v>143501018</v>
      </c>
      <c r="D2006" s="12">
        <v>5540246175050</v>
      </c>
      <c r="E2006" s="12" t="str">
        <f>VLOOKUP(D2006,'Catégorie des articles'!$A$2:$E$163,4,FALSE)</f>
        <v>CREMERIE</v>
      </c>
      <c r="F2006" s="22">
        <v>44928</v>
      </c>
      <c r="G2006" s="8">
        <v>557</v>
      </c>
      <c r="H2006" s="13"/>
      <c r="I2006" s="13"/>
      <c r="J2006" s="13"/>
      <c r="K2006" s="13"/>
      <c r="L2006" s="13"/>
      <c r="M2006" s="13"/>
      <c r="N2006" s="13"/>
      <c r="O2006" s="13"/>
      <c r="P2006" s="13"/>
      <c r="Q2006" s="13"/>
      <c r="R2006" s="13"/>
      <c r="S2006" s="13"/>
      <c r="T2006" s="13"/>
      <c r="U2006" s="13"/>
      <c r="V2006" s="13"/>
      <c r="W2006" s="13"/>
      <c r="X2006" s="13"/>
      <c r="Y2006" s="13"/>
    </row>
    <row r="2007" spans="1:25" ht="12.75" customHeight="1" x14ac:dyDescent="0.2">
      <c r="A2007" s="13" t="s">
        <v>2531</v>
      </c>
      <c r="B2007" s="6" t="s">
        <v>175</v>
      </c>
      <c r="C2007" s="7">
        <v>143511044</v>
      </c>
      <c r="D2007" s="12">
        <v>5540246174174</v>
      </c>
      <c r="E2007" s="12" t="str">
        <f>VLOOKUP(D2007,'Catégorie des articles'!$A$2:$E$163,4,FALSE)</f>
        <v>CREMERIE</v>
      </c>
      <c r="F2007" s="22">
        <v>44926</v>
      </c>
      <c r="G2007" s="8">
        <v>464</v>
      </c>
      <c r="H2007" s="13"/>
      <c r="I2007" s="13"/>
      <c r="J2007" s="13"/>
      <c r="K2007" s="13"/>
      <c r="L2007" s="13"/>
      <c r="M2007" s="13"/>
      <c r="N2007" s="13"/>
      <c r="O2007" s="13"/>
      <c r="P2007" s="13"/>
      <c r="Q2007" s="13"/>
      <c r="R2007" s="13"/>
      <c r="S2007" s="13"/>
      <c r="T2007" s="13"/>
      <c r="U2007" s="13"/>
      <c r="V2007" s="13"/>
      <c r="W2007" s="13"/>
      <c r="X2007" s="13"/>
      <c r="Y2007" s="13"/>
    </row>
    <row r="2008" spans="1:25" ht="12.75" customHeight="1" x14ac:dyDescent="0.2">
      <c r="A2008" s="13" t="s">
        <v>2532</v>
      </c>
      <c r="B2008" s="6" t="s">
        <v>175</v>
      </c>
      <c r="C2008" s="7">
        <v>143511045</v>
      </c>
      <c r="D2008" s="12">
        <v>5540246176295</v>
      </c>
      <c r="E2008" s="12" t="str">
        <f>VLOOKUP(D2008,'Catégorie des articles'!$A$2:$E$163,4,FALSE)</f>
        <v>CREMERIE</v>
      </c>
      <c r="F2008" s="22">
        <v>44926</v>
      </c>
      <c r="G2008" s="8">
        <v>7424</v>
      </c>
      <c r="H2008" s="13"/>
      <c r="I2008" s="13"/>
      <c r="J2008" s="13"/>
      <c r="K2008" s="13"/>
      <c r="L2008" s="13"/>
      <c r="M2008" s="13"/>
      <c r="N2008" s="13"/>
      <c r="O2008" s="13"/>
      <c r="P2008" s="13"/>
      <c r="Q2008" s="13"/>
      <c r="R2008" s="13"/>
      <c r="S2008" s="13"/>
      <c r="T2008" s="13"/>
      <c r="U2008" s="13"/>
      <c r="V2008" s="13"/>
      <c r="W2008" s="13"/>
      <c r="X2008" s="13"/>
      <c r="Y2008" s="13"/>
    </row>
    <row r="2009" spans="1:25" ht="12.75" customHeight="1" x14ac:dyDescent="0.2">
      <c r="A2009" s="13" t="s">
        <v>2533</v>
      </c>
      <c r="B2009" s="6" t="s">
        <v>175</v>
      </c>
      <c r="C2009" s="9">
        <v>143511045</v>
      </c>
      <c r="D2009" s="14">
        <v>5540246188200</v>
      </c>
      <c r="E2009" s="12" t="str">
        <f>VLOOKUP(D2009,'Catégorie des articles'!$A$2:$E$163,4,FALSE)</f>
        <v>CREMERIE</v>
      </c>
      <c r="F2009" s="23">
        <v>44926</v>
      </c>
      <c r="G2009" s="10">
        <v>2228</v>
      </c>
      <c r="H2009" s="13"/>
      <c r="I2009" s="13"/>
      <c r="J2009" s="13"/>
      <c r="K2009" s="13"/>
      <c r="L2009" s="13"/>
      <c r="M2009" s="13"/>
      <c r="N2009" s="13"/>
      <c r="O2009" s="13"/>
      <c r="P2009" s="13"/>
      <c r="Q2009" s="13"/>
      <c r="R2009" s="13"/>
      <c r="S2009" s="13"/>
      <c r="T2009" s="13"/>
      <c r="U2009" s="13"/>
      <c r="V2009" s="13"/>
      <c r="W2009" s="13"/>
      <c r="X2009" s="13"/>
      <c r="Y2009" s="13"/>
    </row>
    <row r="2010" spans="1:25" ht="12.75" customHeight="1" x14ac:dyDescent="0.2">
      <c r="A2010" s="13" t="s">
        <v>1971</v>
      </c>
      <c r="B2010" s="6" t="s">
        <v>176</v>
      </c>
      <c r="C2010" s="9">
        <v>143511052</v>
      </c>
      <c r="D2010" s="14">
        <v>5540246175049</v>
      </c>
      <c r="E2010" s="12" t="str">
        <f>VLOOKUP(D2010,'Catégorie des articles'!$A$2:$E$163,4,FALSE)</f>
        <v>CREMERIE</v>
      </c>
      <c r="F2010" s="23">
        <v>44932</v>
      </c>
      <c r="G2010" s="10">
        <v>1114</v>
      </c>
      <c r="H2010" s="13"/>
      <c r="I2010" s="13"/>
      <c r="J2010" s="13"/>
      <c r="K2010" s="13"/>
      <c r="L2010" s="13"/>
      <c r="M2010" s="13"/>
      <c r="N2010" s="13"/>
      <c r="O2010" s="13"/>
      <c r="P2010" s="13"/>
      <c r="Q2010" s="13"/>
      <c r="R2010" s="13"/>
      <c r="S2010" s="13"/>
      <c r="T2010" s="13"/>
      <c r="U2010" s="13"/>
      <c r="V2010" s="13"/>
      <c r="W2010" s="13"/>
      <c r="X2010" s="13"/>
      <c r="Y2010" s="13"/>
    </row>
    <row r="2011" spans="1:25" ht="12.75" customHeight="1" x14ac:dyDescent="0.2">
      <c r="A2011" s="13" t="s">
        <v>1972</v>
      </c>
      <c r="B2011" s="6" t="s">
        <v>176</v>
      </c>
      <c r="C2011" s="7">
        <v>143511052</v>
      </c>
      <c r="D2011" s="12">
        <v>5540246175050</v>
      </c>
      <c r="E2011" s="12" t="str">
        <f>VLOOKUP(D2011,'Catégorie des articles'!$A$2:$E$163,4,FALSE)</f>
        <v>CREMERIE</v>
      </c>
      <c r="F2011" s="22">
        <v>44932</v>
      </c>
      <c r="G2011" s="8">
        <v>557</v>
      </c>
      <c r="H2011" s="13"/>
      <c r="I2011" s="13"/>
      <c r="J2011" s="13"/>
      <c r="K2011" s="13"/>
      <c r="L2011" s="13"/>
      <c r="M2011" s="13"/>
      <c r="N2011" s="13"/>
      <c r="O2011" s="13"/>
      <c r="P2011" s="13"/>
      <c r="Q2011" s="13"/>
      <c r="R2011" s="13"/>
      <c r="S2011" s="13"/>
      <c r="T2011" s="13"/>
      <c r="U2011" s="13"/>
      <c r="V2011" s="13"/>
      <c r="W2011" s="13"/>
      <c r="X2011" s="13"/>
      <c r="Y2011" s="13"/>
    </row>
    <row r="2012" spans="1:25" ht="12.75" customHeight="1" x14ac:dyDescent="0.2">
      <c r="A2012" s="13" t="s">
        <v>1973</v>
      </c>
      <c r="B2012" s="6" t="s">
        <v>176</v>
      </c>
      <c r="C2012" s="9">
        <v>143511064</v>
      </c>
      <c r="D2012" s="14">
        <v>5540246194632</v>
      </c>
      <c r="E2012" s="12" t="str">
        <f>VLOOKUP(D2012,'Catégorie des articles'!$A$2:$E$163,4,FALSE)</f>
        <v>BOULANGERIE</v>
      </c>
      <c r="F2012" s="23">
        <v>44945</v>
      </c>
      <c r="G2012" s="10">
        <v>539</v>
      </c>
      <c r="H2012" s="13"/>
      <c r="I2012" s="13"/>
      <c r="J2012" s="13"/>
      <c r="K2012" s="13"/>
      <c r="L2012" s="13"/>
      <c r="M2012" s="13"/>
      <c r="N2012" s="13"/>
      <c r="O2012" s="13"/>
      <c r="P2012" s="13"/>
      <c r="Q2012" s="13"/>
      <c r="R2012" s="13"/>
      <c r="S2012" s="13"/>
      <c r="T2012" s="13"/>
      <c r="U2012" s="13"/>
      <c r="V2012" s="13"/>
      <c r="W2012" s="13"/>
      <c r="X2012" s="13"/>
      <c r="Y2012" s="13"/>
    </row>
    <row r="2013" spans="1:25" ht="12.75" customHeight="1" x14ac:dyDescent="0.2">
      <c r="A2013" s="13" t="s">
        <v>1974</v>
      </c>
      <c r="B2013" s="6" t="s">
        <v>176</v>
      </c>
      <c r="C2013" s="7">
        <v>143511068</v>
      </c>
      <c r="D2013" s="12">
        <v>5540246192209</v>
      </c>
      <c r="E2013" s="12" t="str">
        <f>VLOOKUP(D2013,'Catégorie des articles'!$A$2:$E$163,4,FALSE)</f>
        <v>MIX LEGUMES</v>
      </c>
      <c r="F2013" s="22">
        <v>44940</v>
      </c>
      <c r="G2013" s="8">
        <v>1114</v>
      </c>
      <c r="H2013" s="13"/>
      <c r="I2013" s="13"/>
      <c r="J2013" s="13"/>
      <c r="K2013" s="13"/>
      <c r="L2013" s="13"/>
      <c r="M2013" s="13"/>
      <c r="N2013" s="13"/>
      <c r="O2013" s="13"/>
      <c r="P2013" s="13"/>
      <c r="Q2013" s="13"/>
      <c r="R2013" s="13"/>
      <c r="S2013" s="13"/>
      <c r="T2013" s="13"/>
      <c r="U2013" s="13"/>
      <c r="V2013" s="13"/>
      <c r="W2013" s="13"/>
      <c r="X2013" s="13"/>
      <c r="Y2013" s="13"/>
    </row>
    <row r="2014" spans="1:25" ht="12.75" customHeight="1" x14ac:dyDescent="0.2">
      <c r="A2014" s="13" t="s">
        <v>1975</v>
      </c>
      <c r="B2014" s="6" t="s">
        <v>176</v>
      </c>
      <c r="C2014" s="9">
        <v>143511068</v>
      </c>
      <c r="D2014" s="14">
        <v>5540246192594</v>
      </c>
      <c r="E2014" s="12" t="str">
        <f>VLOOKUP(D2014,'Catégorie des articles'!$A$2:$E$163,4,FALSE)</f>
        <v>MIX LEGUMES</v>
      </c>
      <c r="F2014" s="23">
        <v>44940</v>
      </c>
      <c r="G2014" s="10">
        <v>743</v>
      </c>
      <c r="H2014" s="13"/>
      <c r="I2014" s="13"/>
      <c r="J2014" s="13"/>
      <c r="K2014" s="13"/>
      <c r="L2014" s="13"/>
      <c r="M2014" s="13"/>
      <c r="N2014" s="13"/>
      <c r="O2014" s="13"/>
      <c r="P2014" s="13"/>
      <c r="Q2014" s="13"/>
      <c r="R2014" s="13"/>
      <c r="S2014" s="13"/>
      <c r="T2014" s="13"/>
      <c r="U2014" s="13"/>
      <c r="V2014" s="13"/>
      <c r="W2014" s="13"/>
      <c r="X2014" s="13"/>
      <c r="Y2014" s="13"/>
    </row>
    <row r="2015" spans="1:25" ht="12.75" customHeight="1" x14ac:dyDescent="0.2">
      <c r="A2015" s="13" t="s">
        <v>1976</v>
      </c>
      <c r="B2015" s="6" t="s">
        <v>176</v>
      </c>
      <c r="C2015" s="7">
        <v>143511068</v>
      </c>
      <c r="D2015" s="12">
        <v>5540246192831</v>
      </c>
      <c r="E2015" s="12" t="str">
        <f>VLOOKUP(D2015,'Catégorie des articles'!$A$2:$E$163,4,FALSE)</f>
        <v>MIX LEGUMES</v>
      </c>
      <c r="F2015" s="22">
        <v>44940</v>
      </c>
      <c r="G2015" s="8">
        <v>1300</v>
      </c>
      <c r="H2015" s="13"/>
      <c r="I2015" s="13"/>
      <c r="J2015" s="13"/>
      <c r="K2015" s="13"/>
      <c r="L2015" s="13"/>
      <c r="M2015" s="13"/>
      <c r="N2015" s="13"/>
      <c r="O2015" s="13"/>
      <c r="P2015" s="13"/>
      <c r="Q2015" s="13"/>
      <c r="R2015" s="13"/>
      <c r="S2015" s="13"/>
      <c r="T2015" s="13"/>
      <c r="U2015" s="13"/>
      <c r="V2015" s="13"/>
      <c r="W2015" s="13"/>
      <c r="X2015" s="13"/>
      <c r="Y2015" s="13"/>
    </row>
    <row r="2016" spans="1:25" ht="12.75" customHeight="1" x14ac:dyDescent="0.2">
      <c r="A2016" s="13" t="s">
        <v>1977</v>
      </c>
      <c r="B2016" s="6" t="s">
        <v>176</v>
      </c>
      <c r="C2016" s="7">
        <v>143511070</v>
      </c>
      <c r="D2016" s="12">
        <v>5540246193316</v>
      </c>
      <c r="E2016" s="12" t="str">
        <f>VLOOKUP(D2016,'Catégorie des articles'!$A$2:$E$163,4,FALSE)</f>
        <v>BOULANGERIE</v>
      </c>
      <c r="F2016" s="22">
        <v>44945</v>
      </c>
      <c r="G2016" s="8">
        <v>669</v>
      </c>
      <c r="H2016" s="13"/>
      <c r="I2016" s="13"/>
      <c r="J2016" s="13"/>
      <c r="K2016" s="13"/>
      <c r="L2016" s="13"/>
      <c r="M2016" s="13"/>
      <c r="N2016" s="13"/>
      <c r="O2016" s="13"/>
      <c r="P2016" s="13"/>
      <c r="Q2016" s="13"/>
      <c r="R2016" s="13"/>
      <c r="S2016" s="13"/>
      <c r="T2016" s="13"/>
      <c r="U2016" s="13"/>
      <c r="V2016" s="13"/>
      <c r="W2016" s="13"/>
      <c r="X2016" s="13"/>
      <c r="Y2016" s="13"/>
    </row>
    <row r="2017" spans="1:25" ht="12.75" customHeight="1" x14ac:dyDescent="0.2">
      <c r="A2017" s="13" t="s">
        <v>1978</v>
      </c>
      <c r="B2017" s="6" t="s">
        <v>176</v>
      </c>
      <c r="C2017" s="9">
        <v>143511082</v>
      </c>
      <c r="D2017" s="14">
        <v>5540246172669</v>
      </c>
      <c r="E2017" s="12" t="str">
        <f>VLOOKUP(D2017,'Catégorie des articles'!$A$2:$E$163,4,FALSE)</f>
        <v>CREMERIE</v>
      </c>
      <c r="F2017" s="23">
        <v>44927</v>
      </c>
      <c r="G2017" s="10">
        <v>279</v>
      </c>
      <c r="H2017" s="13"/>
      <c r="I2017" s="13"/>
      <c r="J2017" s="13"/>
      <c r="K2017" s="13"/>
      <c r="L2017" s="13"/>
      <c r="M2017" s="13"/>
      <c r="N2017" s="13"/>
      <c r="O2017" s="13"/>
      <c r="P2017" s="13"/>
      <c r="Q2017" s="13"/>
      <c r="R2017" s="13"/>
      <c r="S2017" s="13"/>
      <c r="T2017" s="13"/>
      <c r="U2017" s="13"/>
      <c r="V2017" s="13"/>
      <c r="W2017" s="13"/>
      <c r="X2017" s="13"/>
      <c r="Y2017" s="13"/>
    </row>
    <row r="2018" spans="1:25" ht="12.75" customHeight="1" x14ac:dyDescent="0.2">
      <c r="A2018" s="13" t="s">
        <v>1979</v>
      </c>
      <c r="B2018" s="6" t="s">
        <v>176</v>
      </c>
      <c r="C2018" s="9">
        <v>143511082</v>
      </c>
      <c r="D2018" s="14">
        <v>5540246174174</v>
      </c>
      <c r="E2018" s="12" t="str">
        <f>VLOOKUP(D2018,'Catégorie des articles'!$A$2:$E$163,4,FALSE)</f>
        <v>CREMERIE</v>
      </c>
      <c r="F2018" s="23">
        <v>44927</v>
      </c>
      <c r="G2018" s="10">
        <v>464</v>
      </c>
      <c r="H2018" s="13"/>
      <c r="I2018" s="13"/>
      <c r="J2018" s="13"/>
      <c r="K2018" s="13"/>
      <c r="L2018" s="13"/>
      <c r="M2018" s="13"/>
      <c r="N2018" s="13"/>
      <c r="O2018" s="13"/>
      <c r="P2018" s="13"/>
      <c r="Q2018" s="13"/>
      <c r="R2018" s="13"/>
      <c r="S2018" s="13"/>
      <c r="T2018" s="13"/>
      <c r="U2018" s="13"/>
      <c r="V2018" s="13"/>
      <c r="W2018" s="13"/>
      <c r="X2018" s="13"/>
      <c r="Y2018" s="13"/>
    </row>
    <row r="2019" spans="1:25" ht="12.75" customHeight="1" x14ac:dyDescent="0.2">
      <c r="A2019" s="13" t="s">
        <v>1980</v>
      </c>
      <c r="B2019" s="6" t="s">
        <v>176</v>
      </c>
      <c r="C2019" s="7">
        <v>143511082</v>
      </c>
      <c r="D2019" s="12">
        <v>5540246176699</v>
      </c>
      <c r="E2019" s="12" t="str">
        <f>VLOOKUP(D2019,'Catégorie des articles'!$A$2:$E$163,4,FALSE)</f>
        <v>CREMERIE</v>
      </c>
      <c r="F2019" s="22">
        <v>44927</v>
      </c>
      <c r="G2019" s="8">
        <v>8352</v>
      </c>
      <c r="H2019" s="13"/>
      <c r="I2019" s="13"/>
      <c r="J2019" s="13"/>
      <c r="K2019" s="13"/>
      <c r="L2019" s="13"/>
      <c r="M2019" s="13"/>
      <c r="N2019" s="13"/>
      <c r="O2019" s="13"/>
      <c r="P2019" s="13"/>
      <c r="Q2019" s="13"/>
      <c r="R2019" s="13"/>
      <c r="S2019" s="13"/>
      <c r="T2019" s="13"/>
      <c r="U2019" s="13"/>
      <c r="V2019" s="13"/>
      <c r="W2019" s="13"/>
      <c r="X2019" s="13"/>
      <c r="Y2019" s="13"/>
    </row>
    <row r="2020" spans="1:25" ht="12.75" customHeight="1" x14ac:dyDescent="0.2">
      <c r="A2020" s="13" t="s">
        <v>1981</v>
      </c>
      <c r="B2020" s="6" t="s">
        <v>176</v>
      </c>
      <c r="C2020" s="7">
        <v>143511082</v>
      </c>
      <c r="D2020" s="12">
        <v>5540246192102</v>
      </c>
      <c r="E2020" s="12" t="str">
        <f>VLOOKUP(D2020,'Catégorie des articles'!$A$2:$E$163,4,FALSE)</f>
        <v>CREMERIE</v>
      </c>
      <c r="F2020" s="22">
        <v>44927</v>
      </c>
      <c r="G2020" s="8">
        <v>2005</v>
      </c>
      <c r="H2020" s="13"/>
      <c r="I2020" s="13"/>
      <c r="J2020" s="13"/>
      <c r="K2020" s="13"/>
      <c r="L2020" s="13"/>
      <c r="M2020" s="13"/>
      <c r="N2020" s="13"/>
      <c r="O2020" s="13"/>
      <c r="P2020" s="13"/>
      <c r="Q2020" s="13"/>
      <c r="R2020" s="13"/>
      <c r="S2020" s="13"/>
      <c r="T2020" s="13"/>
      <c r="U2020" s="13"/>
      <c r="V2020" s="13"/>
      <c r="W2020" s="13"/>
      <c r="X2020" s="13"/>
      <c r="Y2020" s="13"/>
    </row>
    <row r="2021" spans="1:25" ht="12.75" customHeight="1" x14ac:dyDescent="0.2">
      <c r="A2021" s="13" t="s">
        <v>1982</v>
      </c>
      <c r="B2021" s="6" t="s">
        <v>176</v>
      </c>
      <c r="C2021" s="7">
        <v>143511083</v>
      </c>
      <c r="D2021" s="12">
        <v>5540246176295</v>
      </c>
      <c r="E2021" s="12" t="str">
        <f>VLOOKUP(D2021,'Catégorie des articles'!$A$2:$E$163,4,FALSE)</f>
        <v>CREMERIE</v>
      </c>
      <c r="F2021" s="22">
        <v>44927</v>
      </c>
      <c r="G2021" s="8">
        <v>7424</v>
      </c>
      <c r="H2021" s="13"/>
      <c r="I2021" s="13"/>
      <c r="J2021" s="13"/>
      <c r="K2021" s="13"/>
      <c r="L2021" s="13"/>
      <c r="M2021" s="13"/>
      <c r="N2021" s="13"/>
      <c r="O2021" s="13"/>
      <c r="P2021" s="13"/>
      <c r="Q2021" s="13"/>
      <c r="R2021" s="13"/>
      <c r="S2021" s="13"/>
      <c r="T2021" s="13"/>
      <c r="U2021" s="13"/>
      <c r="V2021" s="13"/>
      <c r="W2021" s="13"/>
      <c r="X2021" s="13"/>
      <c r="Y2021" s="13"/>
    </row>
    <row r="2022" spans="1:25" ht="12.75" customHeight="1" x14ac:dyDescent="0.2">
      <c r="A2022" s="13" t="s">
        <v>1983</v>
      </c>
      <c r="B2022" s="6" t="s">
        <v>176</v>
      </c>
      <c r="C2022" s="9">
        <v>143511083</v>
      </c>
      <c r="D2022" s="14">
        <v>5540246187987</v>
      </c>
      <c r="E2022" s="12" t="str">
        <f>VLOOKUP(D2022,'Catégorie des articles'!$A$2:$E$163,4,FALSE)</f>
        <v>CREMERIE</v>
      </c>
      <c r="F2022" s="23">
        <v>44927</v>
      </c>
      <c r="G2022" s="10">
        <v>2228</v>
      </c>
      <c r="H2022" s="13"/>
      <c r="I2022" s="13"/>
      <c r="J2022" s="13"/>
      <c r="K2022" s="13"/>
      <c r="L2022" s="13"/>
      <c r="M2022" s="13"/>
      <c r="N2022" s="13"/>
      <c r="O2022" s="13"/>
      <c r="P2022" s="13"/>
      <c r="Q2022" s="13"/>
      <c r="R2022" s="13"/>
      <c r="S2022" s="13"/>
      <c r="T2022" s="13"/>
      <c r="U2022" s="13"/>
      <c r="V2022" s="13"/>
      <c r="W2022" s="13"/>
      <c r="X2022" s="13"/>
      <c r="Y2022" s="13"/>
    </row>
    <row r="2023" spans="1:25" ht="12.75" customHeight="1" x14ac:dyDescent="0.2">
      <c r="A2023" s="13" t="s">
        <v>1984</v>
      </c>
      <c r="B2023" s="6" t="s">
        <v>176</v>
      </c>
      <c r="C2023" s="9">
        <v>143511097</v>
      </c>
      <c r="D2023" s="14">
        <v>5540246183130</v>
      </c>
      <c r="E2023" s="12" t="str">
        <f>VLOOKUP(D2023,'Catégorie des articles'!$A$2:$E$163,4,FALSE)</f>
        <v>MIX LEGUMES</v>
      </c>
      <c r="F2023" s="23">
        <v>44948</v>
      </c>
      <c r="G2023" s="10">
        <v>1692</v>
      </c>
      <c r="H2023" s="13"/>
      <c r="I2023" s="13"/>
      <c r="J2023" s="13"/>
      <c r="K2023" s="13"/>
      <c r="L2023" s="13"/>
      <c r="M2023" s="13"/>
      <c r="N2023" s="13"/>
      <c r="O2023" s="13"/>
      <c r="P2023" s="13"/>
      <c r="Q2023" s="13"/>
      <c r="R2023" s="13"/>
      <c r="S2023" s="13"/>
      <c r="T2023" s="13"/>
      <c r="U2023" s="13"/>
      <c r="V2023" s="13"/>
      <c r="W2023" s="13"/>
      <c r="X2023" s="13"/>
      <c r="Y2023" s="13"/>
    </row>
    <row r="2024" spans="1:25" ht="12.75" customHeight="1" x14ac:dyDescent="0.2">
      <c r="A2024" s="13" t="s">
        <v>1985</v>
      </c>
      <c r="B2024" s="6" t="s">
        <v>176</v>
      </c>
      <c r="C2024" s="7">
        <v>143511097</v>
      </c>
      <c r="D2024" s="12">
        <v>5540246183537</v>
      </c>
      <c r="E2024" s="12" t="str">
        <f>VLOOKUP(D2024,'Catégorie des articles'!$A$2:$E$163,4,FALSE)</f>
        <v>MIX LEGUMES</v>
      </c>
      <c r="F2024" s="22">
        <v>44948</v>
      </c>
      <c r="G2024" s="8">
        <v>961</v>
      </c>
      <c r="H2024" s="13"/>
      <c r="I2024" s="13"/>
      <c r="J2024" s="13"/>
      <c r="K2024" s="13"/>
      <c r="L2024" s="13"/>
      <c r="M2024" s="13"/>
      <c r="N2024" s="13"/>
      <c r="O2024" s="13"/>
      <c r="P2024" s="13"/>
      <c r="Q2024" s="13"/>
      <c r="R2024" s="13"/>
      <c r="S2024" s="13"/>
      <c r="T2024" s="13"/>
      <c r="U2024" s="13"/>
      <c r="V2024" s="13"/>
      <c r="W2024" s="13"/>
      <c r="X2024" s="13"/>
      <c r="Y2024" s="13"/>
    </row>
    <row r="2025" spans="1:25" ht="12.75" customHeight="1" x14ac:dyDescent="0.2">
      <c r="A2025" s="13" t="s">
        <v>1986</v>
      </c>
      <c r="B2025" s="6" t="s">
        <v>176</v>
      </c>
      <c r="C2025" s="9">
        <v>143511097</v>
      </c>
      <c r="D2025" s="14">
        <v>5540246183538</v>
      </c>
      <c r="E2025" s="12" t="str">
        <f>VLOOKUP(D2025,'Catégorie des articles'!$A$2:$E$163,4,FALSE)</f>
        <v>MIX LEGUMES</v>
      </c>
      <c r="F2025" s="23">
        <v>44948</v>
      </c>
      <c r="G2025" s="10">
        <v>919</v>
      </c>
      <c r="H2025" s="13"/>
      <c r="I2025" s="13"/>
      <c r="J2025" s="13"/>
      <c r="K2025" s="13"/>
      <c r="L2025" s="13"/>
      <c r="M2025" s="13"/>
      <c r="N2025" s="13"/>
      <c r="O2025" s="13"/>
      <c r="P2025" s="13"/>
      <c r="Q2025" s="13"/>
      <c r="R2025" s="13"/>
      <c r="S2025" s="13"/>
      <c r="T2025" s="13"/>
      <c r="U2025" s="13"/>
      <c r="V2025" s="13"/>
      <c r="W2025" s="13"/>
      <c r="X2025" s="13"/>
      <c r="Y2025" s="13"/>
    </row>
    <row r="2026" spans="1:25" ht="12.75" customHeight="1" x14ac:dyDescent="0.2">
      <c r="A2026" s="13" t="s">
        <v>1987</v>
      </c>
      <c r="B2026" s="6" t="s">
        <v>176</v>
      </c>
      <c r="C2026" s="7">
        <v>143511097</v>
      </c>
      <c r="D2026" s="12">
        <v>5540246183541</v>
      </c>
      <c r="E2026" s="12" t="str">
        <f>VLOOKUP(D2026,'Catégorie des articles'!$A$2:$E$163,4,FALSE)</f>
        <v>MIX LEGUMES</v>
      </c>
      <c r="F2026" s="22">
        <v>44948</v>
      </c>
      <c r="G2026" s="8">
        <v>928</v>
      </c>
      <c r="H2026" s="13"/>
      <c r="I2026" s="13"/>
      <c r="J2026" s="13"/>
      <c r="K2026" s="13"/>
      <c r="L2026" s="13"/>
      <c r="M2026" s="13"/>
      <c r="N2026" s="13"/>
      <c r="O2026" s="13"/>
      <c r="P2026" s="13"/>
      <c r="Q2026" s="13"/>
      <c r="R2026" s="13"/>
      <c r="S2026" s="13"/>
      <c r="T2026" s="13"/>
      <c r="U2026" s="13"/>
      <c r="V2026" s="13"/>
      <c r="W2026" s="13"/>
      <c r="X2026" s="13"/>
      <c r="Y2026" s="13"/>
    </row>
    <row r="2027" spans="1:25" ht="12.75" customHeight="1" x14ac:dyDescent="0.2">
      <c r="A2027" s="13" t="s">
        <v>1988</v>
      </c>
      <c r="B2027" s="6" t="s">
        <v>176</v>
      </c>
      <c r="C2027" s="9">
        <v>143511097</v>
      </c>
      <c r="D2027" s="14">
        <v>5540246183552</v>
      </c>
      <c r="E2027" s="12" t="str">
        <f>VLOOKUP(D2027,'Catégorie des articles'!$A$2:$E$163,4,FALSE)</f>
        <v>MIX LEGUMES</v>
      </c>
      <c r="F2027" s="23">
        <v>44948</v>
      </c>
      <c r="G2027" s="10">
        <v>2172</v>
      </c>
      <c r="H2027" s="13"/>
      <c r="I2027" s="13"/>
      <c r="J2027" s="13"/>
      <c r="K2027" s="13"/>
      <c r="L2027" s="13"/>
      <c r="M2027" s="13"/>
      <c r="N2027" s="13"/>
      <c r="O2027" s="13"/>
      <c r="P2027" s="13"/>
      <c r="Q2027" s="13"/>
      <c r="R2027" s="13"/>
      <c r="S2027" s="13"/>
      <c r="T2027" s="13"/>
      <c r="U2027" s="13"/>
      <c r="V2027" s="13"/>
      <c r="W2027" s="13"/>
      <c r="X2027" s="13"/>
      <c r="Y2027" s="13"/>
    </row>
    <row r="2028" spans="1:25" ht="12.75" customHeight="1" x14ac:dyDescent="0.2">
      <c r="A2028" s="13" t="s">
        <v>1989</v>
      </c>
      <c r="B2028" s="6" t="s">
        <v>176</v>
      </c>
      <c r="C2028" s="9">
        <v>143511097</v>
      </c>
      <c r="D2028" s="14">
        <v>5540246192571</v>
      </c>
      <c r="E2028" s="12" t="str">
        <f>VLOOKUP(D2028,'Catégorie des articles'!$A$2:$E$163,4,FALSE)</f>
        <v>MIX LEGUMES</v>
      </c>
      <c r="F2028" s="23">
        <v>44948</v>
      </c>
      <c r="G2028" s="10">
        <v>669</v>
      </c>
      <c r="H2028" s="13"/>
      <c r="I2028" s="13"/>
      <c r="J2028" s="13"/>
      <c r="K2028" s="13"/>
      <c r="L2028" s="13"/>
      <c r="M2028" s="13"/>
      <c r="N2028" s="13"/>
      <c r="O2028" s="13"/>
      <c r="P2028" s="13"/>
      <c r="Q2028" s="13"/>
      <c r="R2028" s="13"/>
      <c r="S2028" s="13"/>
      <c r="T2028" s="13"/>
      <c r="U2028" s="13"/>
      <c r="V2028" s="13"/>
      <c r="W2028" s="13"/>
      <c r="X2028" s="13"/>
      <c r="Y2028" s="13"/>
    </row>
    <row r="2029" spans="1:25" ht="12.75" customHeight="1" x14ac:dyDescent="0.2">
      <c r="A2029" s="13" t="s">
        <v>1990</v>
      </c>
      <c r="B2029" s="6" t="s">
        <v>176</v>
      </c>
      <c r="C2029" s="9">
        <v>143511101</v>
      </c>
      <c r="D2029" s="14">
        <v>5540246180522</v>
      </c>
      <c r="E2029" s="12" t="str">
        <f>VLOOKUP(D2029,'Catégorie des articles'!$A$2:$E$163,4,FALSE)</f>
        <v>BOULANGERIE</v>
      </c>
      <c r="F2029" s="23">
        <v>44949</v>
      </c>
      <c r="G2029" s="10">
        <v>1782</v>
      </c>
      <c r="H2029" s="13"/>
      <c r="I2029" s="13"/>
      <c r="J2029" s="13"/>
      <c r="K2029" s="13"/>
      <c r="L2029" s="13"/>
      <c r="M2029" s="13"/>
      <c r="N2029" s="13"/>
      <c r="O2029" s="13"/>
      <c r="P2029" s="13"/>
      <c r="Q2029" s="13"/>
      <c r="R2029" s="13"/>
      <c r="S2029" s="13"/>
      <c r="T2029" s="13"/>
      <c r="U2029" s="13"/>
      <c r="V2029" s="13"/>
      <c r="W2029" s="13"/>
      <c r="X2029" s="13"/>
      <c r="Y2029" s="13"/>
    </row>
    <row r="2030" spans="1:25" ht="12.75" customHeight="1" x14ac:dyDescent="0.2">
      <c r="A2030" s="13" t="s">
        <v>1991</v>
      </c>
      <c r="B2030" s="6" t="s">
        <v>176</v>
      </c>
      <c r="C2030" s="7">
        <v>143511101</v>
      </c>
      <c r="D2030" s="12">
        <v>5540246193409</v>
      </c>
      <c r="E2030" s="12" t="str">
        <f>VLOOKUP(D2030,'Catégorie des articles'!$A$2:$E$163,4,FALSE)</f>
        <v>BOULANGERIE</v>
      </c>
      <c r="F2030" s="22">
        <v>44949</v>
      </c>
      <c r="G2030" s="8">
        <v>65</v>
      </c>
      <c r="H2030" s="13"/>
      <c r="I2030" s="13"/>
      <c r="J2030" s="13"/>
      <c r="K2030" s="13"/>
      <c r="L2030" s="13"/>
      <c r="M2030" s="13"/>
      <c r="N2030" s="13"/>
      <c r="O2030" s="13"/>
      <c r="P2030" s="13"/>
      <c r="Q2030" s="13"/>
      <c r="R2030" s="13"/>
      <c r="S2030" s="13"/>
      <c r="T2030" s="13"/>
      <c r="U2030" s="13"/>
      <c r="V2030" s="13"/>
      <c r="W2030" s="13"/>
      <c r="X2030" s="13"/>
      <c r="Y2030" s="13"/>
    </row>
    <row r="2031" spans="1:25" ht="12.75" customHeight="1" x14ac:dyDescent="0.2">
      <c r="A2031" s="13" t="s">
        <v>1992</v>
      </c>
      <c r="B2031" s="6" t="s">
        <v>176</v>
      </c>
      <c r="C2031" s="9">
        <v>143511102</v>
      </c>
      <c r="D2031" s="14">
        <v>5540246191596</v>
      </c>
      <c r="E2031" s="12" t="str">
        <f>VLOOKUP(D2031,'Catégorie des articles'!$A$2:$E$163,4,FALSE)</f>
        <v>BOULANGERIE</v>
      </c>
      <c r="F2031" s="23">
        <v>44946</v>
      </c>
      <c r="G2031" s="10">
        <v>297</v>
      </c>
      <c r="H2031" s="13"/>
      <c r="I2031" s="13"/>
      <c r="J2031" s="13"/>
      <c r="K2031" s="13"/>
      <c r="L2031" s="13"/>
      <c r="M2031" s="13"/>
      <c r="N2031" s="13"/>
      <c r="O2031" s="13"/>
      <c r="P2031" s="13"/>
      <c r="Q2031" s="13"/>
      <c r="R2031" s="13"/>
      <c r="S2031" s="13"/>
      <c r="T2031" s="13"/>
      <c r="U2031" s="13"/>
      <c r="V2031" s="13"/>
      <c r="W2031" s="13"/>
      <c r="X2031" s="13"/>
      <c r="Y2031" s="13"/>
    </row>
    <row r="2032" spans="1:25" ht="12.75" customHeight="1" x14ac:dyDescent="0.2">
      <c r="A2032" s="13" t="s">
        <v>1993</v>
      </c>
      <c r="B2032" s="6" t="s">
        <v>176</v>
      </c>
      <c r="C2032" s="7">
        <v>143511102</v>
      </c>
      <c r="D2032" s="12">
        <v>5540246196466</v>
      </c>
      <c r="E2032" s="12" t="str">
        <f>VLOOKUP(D2032,'Catégorie des articles'!$A$2:$E$163,4,FALSE)</f>
        <v>BOULANGERIE</v>
      </c>
      <c r="F2032" s="22">
        <v>44946</v>
      </c>
      <c r="G2032" s="8">
        <v>1188</v>
      </c>
      <c r="H2032" s="13"/>
      <c r="I2032" s="13"/>
      <c r="J2032" s="13"/>
      <c r="K2032" s="13"/>
      <c r="L2032" s="13"/>
      <c r="M2032" s="13"/>
      <c r="N2032" s="13"/>
      <c r="O2032" s="13"/>
      <c r="P2032" s="13"/>
      <c r="Q2032" s="13"/>
      <c r="R2032" s="13"/>
      <c r="S2032" s="13"/>
      <c r="T2032" s="13"/>
      <c r="U2032" s="13"/>
      <c r="V2032" s="13"/>
      <c r="W2032" s="13"/>
      <c r="X2032" s="13"/>
      <c r="Y2032" s="13"/>
    </row>
    <row r="2033" spans="1:25" ht="12.75" customHeight="1" x14ac:dyDescent="0.2">
      <c r="A2033" s="13" t="s">
        <v>1994</v>
      </c>
      <c r="B2033" s="6" t="s">
        <v>176</v>
      </c>
      <c r="C2033" s="7">
        <v>143511120</v>
      </c>
      <c r="D2033" s="12">
        <v>5540246172978</v>
      </c>
      <c r="E2033" s="12" t="str">
        <f>VLOOKUP(D2033,'Catégorie des articles'!$A$2:$E$163,4,FALSE)</f>
        <v>CREMERIE</v>
      </c>
      <c r="F2033" s="22">
        <v>44928</v>
      </c>
      <c r="G2033" s="8">
        <v>2506</v>
      </c>
      <c r="H2033" s="13"/>
      <c r="I2033" s="13"/>
      <c r="J2033" s="13"/>
      <c r="K2033" s="13"/>
      <c r="L2033" s="13"/>
      <c r="M2033" s="13"/>
      <c r="N2033" s="13"/>
      <c r="O2033" s="13"/>
      <c r="P2033" s="13"/>
      <c r="Q2033" s="13"/>
      <c r="R2033" s="13"/>
      <c r="S2033" s="13"/>
      <c r="T2033" s="13"/>
      <c r="U2033" s="13"/>
      <c r="V2033" s="13"/>
      <c r="W2033" s="13"/>
      <c r="X2033" s="13"/>
      <c r="Y2033" s="13"/>
    </row>
    <row r="2034" spans="1:25" ht="12.75" customHeight="1" x14ac:dyDescent="0.2">
      <c r="A2034" s="13" t="s">
        <v>1995</v>
      </c>
      <c r="B2034" s="6" t="s">
        <v>176</v>
      </c>
      <c r="C2034" s="7">
        <v>143511120</v>
      </c>
      <c r="D2034" s="12">
        <v>5540246174174</v>
      </c>
      <c r="E2034" s="12" t="str">
        <f>VLOOKUP(D2034,'Catégorie des articles'!$A$2:$E$163,4,FALSE)</f>
        <v>CREMERIE</v>
      </c>
      <c r="F2034" s="22">
        <v>44928</v>
      </c>
      <c r="G2034" s="8">
        <v>348</v>
      </c>
      <c r="H2034" s="13"/>
      <c r="I2034" s="13"/>
      <c r="J2034" s="13"/>
      <c r="K2034" s="13"/>
      <c r="L2034" s="13"/>
      <c r="M2034" s="13"/>
      <c r="N2034" s="13"/>
      <c r="O2034" s="13"/>
      <c r="P2034" s="13"/>
      <c r="Q2034" s="13"/>
      <c r="R2034" s="13"/>
      <c r="S2034" s="13"/>
      <c r="T2034" s="13"/>
      <c r="U2034" s="13"/>
      <c r="V2034" s="13"/>
      <c r="W2034" s="13"/>
      <c r="X2034" s="13"/>
      <c r="Y2034" s="13"/>
    </row>
    <row r="2035" spans="1:25" ht="12.75" customHeight="1" x14ac:dyDescent="0.2">
      <c r="A2035" s="13" t="s">
        <v>1996</v>
      </c>
      <c r="B2035" s="6" t="s">
        <v>176</v>
      </c>
      <c r="C2035" s="7">
        <v>143511120</v>
      </c>
      <c r="D2035" s="12">
        <v>5540246176699</v>
      </c>
      <c r="E2035" s="12" t="str">
        <f>VLOOKUP(D2035,'Catégorie des articles'!$A$2:$E$163,4,FALSE)</f>
        <v>CREMERIE</v>
      </c>
      <c r="F2035" s="22">
        <v>44928</v>
      </c>
      <c r="G2035" s="8">
        <v>4176</v>
      </c>
      <c r="H2035" s="13"/>
      <c r="I2035" s="13"/>
      <c r="J2035" s="13"/>
      <c r="K2035" s="13"/>
      <c r="L2035" s="13"/>
      <c r="M2035" s="13"/>
      <c r="N2035" s="13"/>
      <c r="O2035" s="13"/>
      <c r="P2035" s="13"/>
      <c r="Q2035" s="13"/>
      <c r="R2035" s="13"/>
      <c r="S2035" s="13"/>
      <c r="T2035" s="13"/>
      <c r="U2035" s="13"/>
      <c r="V2035" s="13"/>
      <c r="W2035" s="13"/>
      <c r="X2035" s="13"/>
      <c r="Y2035" s="13"/>
    </row>
    <row r="2036" spans="1:25" ht="12.75" customHeight="1" x14ac:dyDescent="0.2">
      <c r="A2036" s="13" t="s">
        <v>1997</v>
      </c>
      <c r="B2036" s="6" t="s">
        <v>176</v>
      </c>
      <c r="C2036" s="9">
        <v>143511120</v>
      </c>
      <c r="D2036" s="14">
        <v>5540246188175</v>
      </c>
      <c r="E2036" s="12" t="str">
        <f>VLOOKUP(D2036,'Catégorie des articles'!$A$2:$E$163,4,FALSE)</f>
        <v>CREMERIE</v>
      </c>
      <c r="F2036" s="23">
        <v>44928</v>
      </c>
      <c r="G2036" s="10">
        <v>696</v>
      </c>
      <c r="H2036" s="13"/>
      <c r="I2036" s="13"/>
      <c r="J2036" s="13"/>
      <c r="K2036" s="13"/>
      <c r="L2036" s="13"/>
      <c r="M2036" s="13"/>
      <c r="N2036" s="13"/>
      <c r="O2036" s="13"/>
      <c r="P2036" s="13"/>
      <c r="Q2036" s="13"/>
      <c r="R2036" s="13"/>
      <c r="S2036" s="13"/>
      <c r="T2036" s="13"/>
      <c r="U2036" s="13"/>
      <c r="V2036" s="13"/>
      <c r="W2036" s="13"/>
      <c r="X2036" s="13"/>
      <c r="Y2036" s="13"/>
    </row>
    <row r="2037" spans="1:25" ht="12.75" customHeight="1" x14ac:dyDescent="0.2">
      <c r="A2037" s="13" t="s">
        <v>1998</v>
      </c>
      <c r="B2037" s="6" t="s">
        <v>176</v>
      </c>
      <c r="C2037" s="7">
        <v>143511121</v>
      </c>
      <c r="D2037" s="12">
        <v>5540246176294</v>
      </c>
      <c r="E2037" s="12" t="str">
        <f>VLOOKUP(D2037,'Catégorie des articles'!$A$2:$E$163,4,FALSE)</f>
        <v>CREMERIE</v>
      </c>
      <c r="F2037" s="22">
        <v>44928</v>
      </c>
      <c r="G2037" s="8">
        <v>743</v>
      </c>
      <c r="H2037" s="13"/>
      <c r="I2037" s="13"/>
      <c r="J2037" s="13"/>
      <c r="K2037" s="13"/>
      <c r="L2037" s="13"/>
      <c r="M2037" s="13"/>
      <c r="N2037" s="13"/>
      <c r="O2037" s="13"/>
      <c r="P2037" s="13"/>
      <c r="Q2037" s="13"/>
      <c r="R2037" s="13"/>
      <c r="S2037" s="13"/>
      <c r="T2037" s="13"/>
      <c r="U2037" s="13"/>
      <c r="V2037" s="13"/>
      <c r="W2037" s="13"/>
      <c r="X2037" s="13"/>
      <c r="Y2037" s="13"/>
    </row>
    <row r="2038" spans="1:25" ht="12.75" customHeight="1" x14ac:dyDescent="0.2">
      <c r="A2038" s="13" t="s">
        <v>1999</v>
      </c>
      <c r="B2038" s="6" t="s">
        <v>176</v>
      </c>
      <c r="C2038" s="9">
        <v>143511121</v>
      </c>
      <c r="D2038" s="14">
        <v>5540246176295</v>
      </c>
      <c r="E2038" s="12" t="str">
        <f>VLOOKUP(D2038,'Catégorie des articles'!$A$2:$E$163,4,FALSE)</f>
        <v>CREMERIE</v>
      </c>
      <c r="F2038" s="23">
        <v>44928</v>
      </c>
      <c r="G2038" s="10">
        <v>4455</v>
      </c>
      <c r="H2038" s="13"/>
      <c r="I2038" s="13"/>
      <c r="J2038" s="13"/>
      <c r="K2038" s="13"/>
      <c r="L2038" s="13"/>
      <c r="M2038" s="13"/>
      <c r="N2038" s="13"/>
      <c r="O2038" s="13"/>
      <c r="P2038" s="13"/>
      <c r="Q2038" s="13"/>
      <c r="R2038" s="13"/>
      <c r="S2038" s="13"/>
      <c r="T2038" s="13"/>
      <c r="U2038" s="13"/>
      <c r="V2038" s="13"/>
      <c r="W2038" s="13"/>
      <c r="X2038" s="13"/>
      <c r="Y2038" s="13"/>
    </row>
    <row r="2039" spans="1:25" ht="12.75" customHeight="1" x14ac:dyDescent="0.2">
      <c r="A2039" s="13" t="s">
        <v>2000</v>
      </c>
      <c r="B2039" s="6" t="s">
        <v>176</v>
      </c>
      <c r="C2039" s="9">
        <v>143511121</v>
      </c>
      <c r="D2039" s="14">
        <v>5540246188200</v>
      </c>
      <c r="E2039" s="12" t="str">
        <f>VLOOKUP(D2039,'Catégorie des articles'!$A$2:$E$163,4,FALSE)</f>
        <v>CREMERIE</v>
      </c>
      <c r="F2039" s="23">
        <v>44928</v>
      </c>
      <c r="G2039" s="10">
        <v>1485</v>
      </c>
      <c r="H2039" s="13"/>
      <c r="I2039" s="13"/>
      <c r="J2039" s="13"/>
      <c r="K2039" s="13"/>
      <c r="L2039" s="13"/>
      <c r="M2039" s="13"/>
      <c r="N2039" s="13"/>
      <c r="O2039" s="13"/>
      <c r="P2039" s="13"/>
      <c r="Q2039" s="13"/>
      <c r="R2039" s="13"/>
      <c r="S2039" s="13"/>
      <c r="T2039" s="13"/>
      <c r="U2039" s="13"/>
      <c r="V2039" s="13"/>
      <c r="W2039" s="13"/>
      <c r="X2039" s="13"/>
      <c r="Y2039" s="13"/>
    </row>
    <row r="2040" spans="1:25" ht="12.75" customHeight="1" x14ac:dyDescent="0.2">
      <c r="A2040" s="13" t="s">
        <v>2001</v>
      </c>
      <c r="B2040" s="6" t="s">
        <v>176</v>
      </c>
      <c r="C2040" s="9">
        <v>143511127</v>
      </c>
      <c r="D2040" s="14">
        <v>5540246191598</v>
      </c>
      <c r="E2040" s="12" t="str">
        <f>VLOOKUP(D2040,'Catégorie des articles'!$A$2:$E$163,4,FALSE)</f>
        <v>CREMERIE</v>
      </c>
      <c r="F2040" s="23">
        <v>44932</v>
      </c>
      <c r="G2040" s="10">
        <v>1601</v>
      </c>
      <c r="H2040" s="13"/>
      <c r="I2040" s="13"/>
      <c r="J2040" s="13"/>
      <c r="K2040" s="13"/>
      <c r="L2040" s="13"/>
      <c r="M2040" s="13"/>
      <c r="N2040" s="13"/>
      <c r="O2040" s="13"/>
      <c r="P2040" s="13"/>
      <c r="Q2040" s="13"/>
      <c r="R2040" s="13"/>
      <c r="S2040" s="13"/>
      <c r="T2040" s="13"/>
      <c r="U2040" s="13"/>
      <c r="V2040" s="13"/>
      <c r="W2040" s="13"/>
      <c r="X2040" s="13"/>
      <c r="Y2040" s="13"/>
    </row>
    <row r="2041" spans="1:25" ht="12.75" customHeight="1" x14ac:dyDescent="0.2">
      <c r="A2041" s="13" t="s">
        <v>2002</v>
      </c>
      <c r="B2041" s="6" t="s">
        <v>176</v>
      </c>
      <c r="C2041" s="9">
        <v>143511129</v>
      </c>
      <c r="D2041" s="14">
        <v>5540246195242</v>
      </c>
      <c r="E2041" s="12" t="str">
        <f>VLOOKUP(D2041,'Catégorie des articles'!$A$2:$E$163,4,FALSE)</f>
        <v>MIX LEGUMES</v>
      </c>
      <c r="F2041" s="23">
        <v>44946</v>
      </c>
      <c r="G2041" s="10">
        <v>743</v>
      </c>
      <c r="H2041" s="13"/>
      <c r="I2041" s="13"/>
      <c r="J2041" s="13"/>
      <c r="K2041" s="13"/>
      <c r="L2041" s="13"/>
      <c r="M2041" s="13"/>
      <c r="N2041" s="13"/>
      <c r="O2041" s="13"/>
      <c r="P2041" s="13"/>
      <c r="Q2041" s="13"/>
      <c r="R2041" s="13"/>
      <c r="S2041" s="13"/>
      <c r="T2041" s="13"/>
      <c r="U2041" s="13"/>
      <c r="V2041" s="13"/>
      <c r="W2041" s="13"/>
      <c r="X2041" s="13"/>
      <c r="Y2041" s="13"/>
    </row>
    <row r="2042" spans="1:25" ht="12.75" customHeight="1" x14ac:dyDescent="0.2">
      <c r="A2042" s="13" t="s">
        <v>2003</v>
      </c>
      <c r="B2042" s="6" t="s">
        <v>176</v>
      </c>
      <c r="C2042" s="9">
        <v>143511148</v>
      </c>
      <c r="D2042" s="14">
        <v>5540246174174</v>
      </c>
      <c r="E2042" s="12" t="str">
        <f>VLOOKUP(D2042,'Catégorie des articles'!$A$2:$E$163,4,FALSE)</f>
        <v>CREMERIE</v>
      </c>
      <c r="F2042" s="23">
        <v>44931</v>
      </c>
      <c r="G2042" s="10">
        <v>232</v>
      </c>
      <c r="H2042" s="13"/>
      <c r="I2042" s="13"/>
      <c r="J2042" s="13"/>
      <c r="K2042" s="13"/>
      <c r="L2042" s="13"/>
      <c r="M2042" s="13"/>
      <c r="N2042" s="13"/>
      <c r="O2042" s="13"/>
      <c r="P2042" s="13"/>
      <c r="Q2042" s="13"/>
      <c r="R2042" s="13"/>
      <c r="S2042" s="13"/>
      <c r="T2042" s="13"/>
      <c r="U2042" s="13"/>
      <c r="V2042" s="13"/>
      <c r="W2042" s="13"/>
      <c r="X2042" s="13"/>
      <c r="Y2042" s="13"/>
    </row>
    <row r="2043" spans="1:25" ht="12.75" customHeight="1" x14ac:dyDescent="0.2">
      <c r="A2043" s="13" t="s">
        <v>2004</v>
      </c>
      <c r="B2043" s="6" t="s">
        <v>176</v>
      </c>
      <c r="C2043" s="7">
        <v>143511148</v>
      </c>
      <c r="D2043" s="12">
        <v>5540246176699</v>
      </c>
      <c r="E2043" s="12" t="str">
        <f>VLOOKUP(D2043,'Catégorie des articles'!$A$2:$E$163,4,FALSE)</f>
        <v>CREMERIE</v>
      </c>
      <c r="F2043" s="22">
        <v>44931</v>
      </c>
      <c r="G2043" s="8">
        <v>8352</v>
      </c>
      <c r="H2043" s="13"/>
      <c r="I2043" s="13"/>
      <c r="J2043" s="13"/>
      <c r="K2043" s="13"/>
      <c r="L2043" s="13"/>
      <c r="M2043" s="13"/>
      <c r="N2043" s="13"/>
      <c r="O2043" s="13"/>
      <c r="P2043" s="13"/>
      <c r="Q2043" s="13"/>
      <c r="R2043" s="13"/>
      <c r="S2043" s="13"/>
      <c r="T2043" s="13"/>
      <c r="U2043" s="13"/>
      <c r="V2043" s="13"/>
      <c r="W2043" s="13"/>
      <c r="X2043" s="13"/>
      <c r="Y2043" s="13"/>
    </row>
    <row r="2044" spans="1:25" ht="12.75" customHeight="1" x14ac:dyDescent="0.2">
      <c r="A2044" s="13" t="s">
        <v>2005</v>
      </c>
      <c r="B2044" s="6" t="s">
        <v>176</v>
      </c>
      <c r="C2044" s="9">
        <v>143511149</v>
      </c>
      <c r="D2044" s="14">
        <v>5540246176294</v>
      </c>
      <c r="E2044" s="12" t="str">
        <f>VLOOKUP(D2044,'Catégorie des articles'!$A$2:$E$163,4,FALSE)</f>
        <v>CREMERIE</v>
      </c>
      <c r="F2044" s="23">
        <v>44931</v>
      </c>
      <c r="G2044" s="10">
        <v>1485</v>
      </c>
      <c r="H2044" s="13"/>
      <c r="I2044" s="13"/>
      <c r="J2044" s="13"/>
      <c r="K2044" s="13"/>
      <c r="L2044" s="13"/>
      <c r="M2044" s="13"/>
      <c r="N2044" s="13"/>
      <c r="O2044" s="13"/>
      <c r="P2044" s="13"/>
      <c r="Q2044" s="13"/>
      <c r="R2044" s="13"/>
      <c r="S2044" s="13"/>
      <c r="T2044" s="13"/>
      <c r="U2044" s="13"/>
      <c r="V2044" s="13"/>
      <c r="W2044" s="13"/>
      <c r="X2044" s="13"/>
      <c r="Y2044" s="13"/>
    </row>
    <row r="2045" spans="1:25" ht="12.75" customHeight="1" x14ac:dyDescent="0.2">
      <c r="A2045" s="13" t="s">
        <v>2006</v>
      </c>
      <c r="B2045" s="6" t="s">
        <v>176</v>
      </c>
      <c r="C2045" s="7">
        <v>143511149</v>
      </c>
      <c r="D2045" s="12">
        <v>5540246187987</v>
      </c>
      <c r="E2045" s="12" t="str">
        <f>VLOOKUP(D2045,'Catégorie des articles'!$A$2:$E$163,4,FALSE)</f>
        <v>CREMERIE</v>
      </c>
      <c r="F2045" s="22">
        <v>44931</v>
      </c>
      <c r="G2045" s="8">
        <v>2784</v>
      </c>
      <c r="H2045" s="13"/>
      <c r="I2045" s="13"/>
      <c r="J2045" s="13"/>
      <c r="K2045" s="13"/>
      <c r="L2045" s="13"/>
      <c r="M2045" s="13"/>
      <c r="N2045" s="13"/>
      <c r="O2045" s="13"/>
      <c r="P2045" s="13"/>
      <c r="Q2045" s="13"/>
      <c r="R2045" s="13"/>
      <c r="S2045" s="13"/>
      <c r="T2045" s="13"/>
      <c r="U2045" s="13"/>
      <c r="V2045" s="13"/>
      <c r="W2045" s="13"/>
      <c r="X2045" s="13"/>
      <c r="Y2045" s="13"/>
    </row>
    <row r="2046" spans="1:25" ht="12.75" customHeight="1" x14ac:dyDescent="0.2">
      <c r="A2046" s="13" t="s">
        <v>2007</v>
      </c>
      <c r="B2046" s="6" t="s">
        <v>176</v>
      </c>
      <c r="C2046" s="9">
        <v>143511152</v>
      </c>
      <c r="D2046" s="14">
        <v>5540246175049</v>
      </c>
      <c r="E2046" s="12" t="str">
        <f>VLOOKUP(D2046,'Catégorie des articles'!$A$2:$E$163,4,FALSE)</f>
        <v>CREMERIE</v>
      </c>
      <c r="F2046" s="23">
        <v>44935</v>
      </c>
      <c r="G2046" s="10">
        <v>836</v>
      </c>
      <c r="H2046" s="13"/>
      <c r="I2046" s="13"/>
      <c r="J2046" s="13"/>
      <c r="K2046" s="13"/>
      <c r="L2046" s="13"/>
      <c r="M2046" s="13"/>
      <c r="N2046" s="13"/>
      <c r="O2046" s="13"/>
      <c r="P2046" s="13"/>
      <c r="Q2046" s="13"/>
      <c r="R2046" s="13"/>
      <c r="S2046" s="13"/>
      <c r="T2046" s="13"/>
      <c r="U2046" s="13"/>
      <c r="V2046" s="13"/>
      <c r="W2046" s="13"/>
      <c r="X2046" s="13"/>
      <c r="Y2046" s="13"/>
    </row>
    <row r="2047" spans="1:25" ht="12.75" customHeight="1" x14ac:dyDescent="0.2">
      <c r="A2047" s="13" t="s">
        <v>2008</v>
      </c>
      <c r="B2047" s="6" t="s">
        <v>176</v>
      </c>
      <c r="C2047" s="7">
        <v>143511168</v>
      </c>
      <c r="D2047" s="12">
        <v>5540246183587</v>
      </c>
      <c r="E2047" s="12" t="str">
        <f>VLOOKUP(D2047,'Catégorie des articles'!$A$2:$E$163,4,FALSE)</f>
        <v>MIX LEGUMES</v>
      </c>
      <c r="F2047" s="22">
        <v>44948</v>
      </c>
      <c r="G2047" s="8">
        <v>502</v>
      </c>
      <c r="H2047" s="13"/>
      <c r="I2047" s="13"/>
      <c r="J2047" s="13"/>
      <c r="K2047" s="13"/>
      <c r="L2047" s="13"/>
      <c r="M2047" s="13"/>
      <c r="N2047" s="13"/>
      <c r="O2047" s="13"/>
      <c r="P2047" s="13"/>
      <c r="Q2047" s="13"/>
      <c r="R2047" s="13"/>
      <c r="S2047" s="13"/>
      <c r="T2047" s="13"/>
      <c r="U2047" s="13"/>
      <c r="V2047" s="13"/>
      <c r="W2047" s="13"/>
      <c r="X2047" s="13"/>
      <c r="Y2047" s="13"/>
    </row>
    <row r="2048" spans="1:25" ht="12.75" customHeight="1" x14ac:dyDescent="0.2">
      <c r="A2048" s="13" t="s">
        <v>2009</v>
      </c>
      <c r="B2048" s="6" t="s">
        <v>176</v>
      </c>
      <c r="C2048" s="9">
        <v>143511168</v>
      </c>
      <c r="D2048" s="14">
        <v>5540246183589</v>
      </c>
      <c r="E2048" s="12" t="str">
        <f>VLOOKUP(D2048,'Catégorie des articles'!$A$2:$E$163,4,FALSE)</f>
        <v>MIX LEGUMES</v>
      </c>
      <c r="F2048" s="23">
        <v>44948</v>
      </c>
      <c r="G2048" s="10">
        <v>1300</v>
      </c>
      <c r="H2048" s="13"/>
      <c r="I2048" s="13"/>
      <c r="J2048" s="13"/>
      <c r="K2048" s="13"/>
      <c r="L2048" s="13"/>
      <c r="M2048" s="13"/>
      <c r="N2048" s="13"/>
      <c r="O2048" s="13"/>
      <c r="P2048" s="13"/>
      <c r="Q2048" s="13"/>
      <c r="R2048" s="13"/>
      <c r="S2048" s="13"/>
      <c r="T2048" s="13"/>
      <c r="U2048" s="13"/>
      <c r="V2048" s="13"/>
      <c r="W2048" s="13"/>
      <c r="X2048" s="13"/>
      <c r="Y2048" s="13"/>
    </row>
    <row r="2049" spans="1:25" ht="12.75" customHeight="1" x14ac:dyDescent="0.2">
      <c r="A2049" s="13" t="s">
        <v>2010</v>
      </c>
      <c r="B2049" s="6" t="s">
        <v>176</v>
      </c>
      <c r="C2049" s="7">
        <v>143511168</v>
      </c>
      <c r="D2049" s="12">
        <v>5540246186352</v>
      </c>
      <c r="E2049" s="12" t="str">
        <f>VLOOKUP(D2049,'Catégorie des articles'!$A$2:$E$163,4,FALSE)</f>
        <v>MIX LEGUMES</v>
      </c>
      <c r="F2049" s="22">
        <v>44948</v>
      </c>
      <c r="G2049" s="8">
        <v>940</v>
      </c>
      <c r="H2049" s="13"/>
      <c r="I2049" s="13"/>
      <c r="J2049" s="13"/>
      <c r="K2049" s="13"/>
      <c r="L2049" s="13"/>
      <c r="M2049" s="13"/>
      <c r="N2049" s="13"/>
      <c r="O2049" s="13"/>
      <c r="P2049" s="13"/>
      <c r="Q2049" s="13"/>
      <c r="R2049" s="13"/>
      <c r="S2049" s="13"/>
      <c r="T2049" s="13"/>
      <c r="U2049" s="13"/>
      <c r="V2049" s="13"/>
      <c r="W2049" s="13"/>
      <c r="X2049" s="13"/>
      <c r="Y2049" s="13"/>
    </row>
    <row r="2050" spans="1:25" ht="12.75" customHeight="1" x14ac:dyDescent="0.2">
      <c r="A2050" s="13" t="s">
        <v>2011</v>
      </c>
      <c r="B2050" s="6" t="s">
        <v>176</v>
      </c>
      <c r="C2050" s="9">
        <v>143511168</v>
      </c>
      <c r="D2050" s="14">
        <v>5540246194790</v>
      </c>
      <c r="E2050" s="12" t="str">
        <f>VLOOKUP(D2050,'Catégorie des articles'!$A$2:$E$163,4,FALSE)</f>
        <v>MIX LEGUMES</v>
      </c>
      <c r="F2050" s="23">
        <v>44948</v>
      </c>
      <c r="G2050" s="10">
        <v>1316</v>
      </c>
      <c r="H2050" s="13"/>
      <c r="I2050" s="13"/>
      <c r="J2050" s="13"/>
      <c r="K2050" s="13"/>
      <c r="L2050" s="13"/>
      <c r="M2050" s="13"/>
      <c r="N2050" s="13"/>
      <c r="O2050" s="13"/>
      <c r="P2050" s="13"/>
      <c r="Q2050" s="13"/>
      <c r="R2050" s="13"/>
      <c r="S2050" s="13"/>
      <c r="T2050" s="13"/>
      <c r="U2050" s="13"/>
      <c r="V2050" s="13"/>
      <c r="W2050" s="13"/>
      <c r="X2050" s="13"/>
      <c r="Y2050" s="13"/>
    </row>
    <row r="2051" spans="1:25" ht="12.75" customHeight="1" x14ac:dyDescent="0.2">
      <c r="A2051" s="13" t="s">
        <v>2012</v>
      </c>
      <c r="B2051" s="6" t="s">
        <v>176</v>
      </c>
      <c r="C2051" s="7">
        <v>143511173</v>
      </c>
      <c r="D2051" s="12">
        <v>5540246192148</v>
      </c>
      <c r="E2051" s="12" t="str">
        <f>VLOOKUP(D2051,'Catégorie des articles'!$A$2:$E$163,4,FALSE)</f>
        <v>MIX LEGUMES</v>
      </c>
      <c r="F2051" s="22">
        <v>44946</v>
      </c>
      <c r="G2051" s="8">
        <v>45936</v>
      </c>
      <c r="H2051" s="13"/>
      <c r="I2051" s="13"/>
      <c r="J2051" s="13"/>
      <c r="K2051" s="13"/>
      <c r="L2051" s="13"/>
      <c r="M2051" s="13"/>
      <c r="N2051" s="13"/>
      <c r="O2051" s="13"/>
      <c r="P2051" s="13"/>
      <c r="Q2051" s="13"/>
      <c r="R2051" s="13"/>
      <c r="S2051" s="13"/>
      <c r="T2051" s="13"/>
      <c r="U2051" s="13"/>
      <c r="V2051" s="13"/>
      <c r="W2051" s="13"/>
      <c r="X2051" s="13"/>
      <c r="Y2051" s="13"/>
    </row>
    <row r="2052" spans="1:25" ht="12.75" customHeight="1" x14ac:dyDescent="0.2">
      <c r="A2052" s="13" t="s">
        <v>2013</v>
      </c>
      <c r="B2052" s="6" t="s">
        <v>176</v>
      </c>
      <c r="C2052" s="9">
        <v>143511174</v>
      </c>
      <c r="D2052" s="14">
        <v>5540246192148</v>
      </c>
      <c r="E2052" s="12" t="str">
        <f>VLOOKUP(D2052,'Catégorie des articles'!$A$2:$E$163,4,FALSE)</f>
        <v>MIX LEGUMES</v>
      </c>
      <c r="F2052" s="23">
        <v>44949</v>
      </c>
      <c r="G2052" s="10">
        <v>45936</v>
      </c>
      <c r="H2052" s="13"/>
      <c r="I2052" s="13"/>
      <c r="J2052" s="13"/>
      <c r="K2052" s="13"/>
      <c r="L2052" s="13"/>
      <c r="M2052" s="13"/>
      <c r="N2052" s="13"/>
      <c r="O2052" s="13"/>
      <c r="P2052" s="13"/>
      <c r="Q2052" s="13"/>
      <c r="R2052" s="13"/>
      <c r="S2052" s="13"/>
      <c r="T2052" s="13"/>
      <c r="U2052" s="13"/>
      <c r="V2052" s="13"/>
      <c r="W2052" s="13"/>
      <c r="X2052" s="13"/>
      <c r="Y2052" s="13"/>
    </row>
    <row r="2053" spans="1:25" ht="12.75" customHeight="1" x14ac:dyDescent="0.2">
      <c r="A2053" s="13" t="s">
        <v>2014</v>
      </c>
      <c r="B2053" s="6" t="s">
        <v>176</v>
      </c>
      <c r="C2053" s="9">
        <v>143511175</v>
      </c>
      <c r="D2053" s="14">
        <v>5540246171759</v>
      </c>
      <c r="E2053" s="12" t="str">
        <f>VLOOKUP(D2053,'Catégorie des articles'!$A$2:$E$163,4,FALSE)</f>
        <v>MIX LEGUMES</v>
      </c>
      <c r="F2053" s="23">
        <v>44947</v>
      </c>
      <c r="G2053" s="10">
        <v>5847</v>
      </c>
      <c r="H2053" s="13"/>
      <c r="I2053" s="13"/>
      <c r="J2053" s="13"/>
      <c r="K2053" s="13"/>
      <c r="L2053" s="13"/>
      <c r="M2053" s="13"/>
      <c r="N2053" s="13"/>
      <c r="O2053" s="13"/>
      <c r="P2053" s="13"/>
      <c r="Q2053" s="13"/>
      <c r="R2053" s="13"/>
      <c r="S2053" s="13"/>
      <c r="T2053" s="13"/>
      <c r="U2053" s="13"/>
      <c r="V2053" s="13"/>
      <c r="W2053" s="13"/>
      <c r="X2053" s="13"/>
      <c r="Y2053" s="13"/>
    </row>
    <row r="2054" spans="1:25" ht="12.75" customHeight="1" x14ac:dyDescent="0.2">
      <c r="A2054" s="13" t="s">
        <v>2015</v>
      </c>
      <c r="B2054" s="6" t="s">
        <v>176</v>
      </c>
      <c r="C2054" s="7">
        <v>143511175</v>
      </c>
      <c r="D2054" s="12">
        <v>5540246177133</v>
      </c>
      <c r="E2054" s="12" t="str">
        <f>VLOOKUP(D2054,'Catégorie des articles'!$A$2:$E$163,4,FALSE)</f>
        <v>MIX LEGUMES</v>
      </c>
      <c r="F2054" s="22">
        <v>44947</v>
      </c>
      <c r="G2054" s="8">
        <v>8352</v>
      </c>
      <c r="H2054" s="13"/>
      <c r="I2054" s="13"/>
      <c r="J2054" s="13"/>
      <c r="K2054" s="13"/>
      <c r="L2054" s="13"/>
      <c r="M2054" s="13"/>
      <c r="N2054" s="13"/>
      <c r="O2054" s="13"/>
      <c r="P2054" s="13"/>
      <c r="Q2054" s="13"/>
      <c r="R2054" s="13"/>
      <c r="S2054" s="13"/>
      <c r="T2054" s="13"/>
      <c r="U2054" s="13"/>
      <c r="V2054" s="13"/>
      <c r="W2054" s="13"/>
      <c r="X2054" s="13"/>
      <c r="Y2054" s="13"/>
    </row>
    <row r="2055" spans="1:25" ht="12.75" customHeight="1" x14ac:dyDescent="0.2">
      <c r="A2055" s="13" t="s">
        <v>2016</v>
      </c>
      <c r="B2055" s="6" t="s">
        <v>176</v>
      </c>
      <c r="C2055" s="9">
        <v>143511175</v>
      </c>
      <c r="D2055" s="14">
        <v>5540246192518</v>
      </c>
      <c r="E2055" s="12" t="str">
        <f>VLOOKUP(D2055,'Catégorie des articles'!$A$2:$E$163,4,FALSE)</f>
        <v>MIX LEGUMES</v>
      </c>
      <c r="F2055" s="23">
        <v>44947</v>
      </c>
      <c r="G2055" s="10">
        <v>4176</v>
      </c>
      <c r="H2055" s="13"/>
      <c r="I2055" s="13"/>
      <c r="J2055" s="13"/>
      <c r="K2055" s="13"/>
      <c r="L2055" s="13"/>
      <c r="M2055" s="13"/>
      <c r="N2055" s="13"/>
      <c r="O2055" s="13"/>
      <c r="P2055" s="13"/>
      <c r="Q2055" s="13"/>
      <c r="R2055" s="13"/>
      <c r="S2055" s="13"/>
      <c r="T2055" s="13"/>
      <c r="U2055" s="13"/>
      <c r="V2055" s="13"/>
      <c r="W2055" s="13"/>
      <c r="X2055" s="13"/>
      <c r="Y2055" s="13"/>
    </row>
    <row r="2056" spans="1:25" ht="12.75" customHeight="1" x14ac:dyDescent="0.2">
      <c r="A2056" s="13" t="s">
        <v>2017</v>
      </c>
      <c r="B2056" s="6" t="s">
        <v>176</v>
      </c>
      <c r="C2056" s="7">
        <v>143511188</v>
      </c>
      <c r="D2056" s="12">
        <v>5540246174174</v>
      </c>
      <c r="E2056" s="12" t="str">
        <f>VLOOKUP(D2056,'Catégorie des articles'!$A$2:$E$163,4,FALSE)</f>
        <v>CREMERIE</v>
      </c>
      <c r="F2056" s="22">
        <v>44932</v>
      </c>
      <c r="G2056" s="8">
        <v>232</v>
      </c>
      <c r="H2056" s="13"/>
      <c r="I2056" s="13"/>
      <c r="J2056" s="13"/>
      <c r="K2056" s="13"/>
      <c r="L2056" s="13"/>
      <c r="M2056" s="13"/>
      <c r="N2056" s="13"/>
      <c r="O2056" s="13"/>
      <c r="P2056" s="13"/>
      <c r="Q2056" s="13"/>
      <c r="R2056" s="13"/>
      <c r="S2056" s="13"/>
      <c r="T2056" s="13"/>
      <c r="U2056" s="13"/>
      <c r="V2056" s="13"/>
      <c r="W2056" s="13"/>
      <c r="X2056" s="13"/>
      <c r="Y2056" s="13"/>
    </row>
    <row r="2057" spans="1:25" ht="12.75" customHeight="1" x14ac:dyDescent="0.2">
      <c r="A2057" s="13" t="s">
        <v>2018</v>
      </c>
      <c r="B2057" s="6" t="s">
        <v>176</v>
      </c>
      <c r="C2057" s="7">
        <v>143511188</v>
      </c>
      <c r="D2057" s="12">
        <v>5540246188175</v>
      </c>
      <c r="E2057" s="12" t="str">
        <f>VLOOKUP(D2057,'Catégorie des articles'!$A$2:$E$163,4,FALSE)</f>
        <v>CREMERIE</v>
      </c>
      <c r="F2057" s="22">
        <v>44932</v>
      </c>
      <c r="G2057" s="8">
        <v>464</v>
      </c>
      <c r="H2057" s="13"/>
      <c r="I2057" s="13"/>
      <c r="J2057" s="13"/>
      <c r="K2057" s="13"/>
      <c r="L2057" s="13"/>
      <c r="M2057" s="13"/>
      <c r="N2057" s="13"/>
      <c r="O2057" s="13"/>
      <c r="P2057" s="13"/>
      <c r="Q2057" s="13"/>
      <c r="R2057" s="13"/>
      <c r="S2057" s="13"/>
      <c r="T2057" s="13"/>
      <c r="U2057" s="13"/>
      <c r="V2057" s="13"/>
      <c r="W2057" s="13"/>
      <c r="X2057" s="13"/>
      <c r="Y2057" s="13"/>
    </row>
    <row r="2058" spans="1:25" ht="12.75" customHeight="1" x14ac:dyDescent="0.2">
      <c r="A2058" s="13" t="s">
        <v>2019</v>
      </c>
      <c r="B2058" s="6" t="s">
        <v>176</v>
      </c>
      <c r="C2058" s="7">
        <v>143511189</v>
      </c>
      <c r="D2058" s="12">
        <v>5540246176294</v>
      </c>
      <c r="E2058" s="12" t="str">
        <f>VLOOKUP(D2058,'Catégorie des articles'!$A$2:$E$163,4,FALSE)</f>
        <v>CREMERIE</v>
      </c>
      <c r="F2058" s="22">
        <v>44932</v>
      </c>
      <c r="G2058" s="8">
        <v>2228</v>
      </c>
      <c r="H2058" s="13"/>
      <c r="I2058" s="13"/>
      <c r="J2058" s="13"/>
      <c r="K2058" s="13"/>
      <c r="L2058" s="13"/>
      <c r="M2058" s="13"/>
      <c r="N2058" s="13"/>
      <c r="O2058" s="13"/>
      <c r="P2058" s="13"/>
      <c r="Q2058" s="13"/>
      <c r="R2058" s="13"/>
      <c r="S2058" s="13"/>
      <c r="T2058" s="13"/>
      <c r="U2058" s="13"/>
      <c r="V2058" s="13"/>
      <c r="W2058" s="13"/>
      <c r="X2058" s="13"/>
      <c r="Y2058" s="13"/>
    </row>
    <row r="2059" spans="1:25" ht="12.75" customHeight="1" x14ac:dyDescent="0.2">
      <c r="A2059" s="13" t="s">
        <v>2020</v>
      </c>
      <c r="B2059" s="6" t="s">
        <v>176</v>
      </c>
      <c r="C2059" s="7">
        <v>143511189</v>
      </c>
      <c r="D2059" s="12">
        <v>5540246187987</v>
      </c>
      <c r="E2059" s="12" t="str">
        <f>VLOOKUP(D2059,'Catégorie des articles'!$A$2:$E$163,4,FALSE)</f>
        <v>CREMERIE</v>
      </c>
      <c r="F2059" s="22">
        <v>44932</v>
      </c>
      <c r="G2059" s="8">
        <v>4455</v>
      </c>
      <c r="H2059" s="13"/>
      <c r="I2059" s="13"/>
      <c r="J2059" s="13"/>
      <c r="K2059" s="13"/>
      <c r="L2059" s="13"/>
      <c r="M2059" s="13"/>
      <c r="N2059" s="13"/>
      <c r="O2059" s="13"/>
      <c r="P2059" s="13"/>
      <c r="Q2059" s="13"/>
      <c r="R2059" s="13"/>
      <c r="S2059" s="13"/>
      <c r="T2059" s="13"/>
      <c r="U2059" s="13"/>
      <c r="V2059" s="13"/>
      <c r="W2059" s="13"/>
      <c r="X2059" s="13"/>
      <c r="Y2059" s="13"/>
    </row>
    <row r="2060" spans="1:25" ht="12.75" customHeight="1" x14ac:dyDescent="0.2">
      <c r="A2060" s="13" t="s">
        <v>2021</v>
      </c>
      <c r="B2060" s="6" t="s">
        <v>176</v>
      </c>
      <c r="C2060" s="9">
        <v>143511189</v>
      </c>
      <c r="D2060" s="14">
        <v>5540246188200</v>
      </c>
      <c r="E2060" s="12" t="str">
        <f>VLOOKUP(D2060,'Catégorie des articles'!$A$2:$E$163,4,FALSE)</f>
        <v>CREMERIE</v>
      </c>
      <c r="F2060" s="23">
        <v>44932</v>
      </c>
      <c r="G2060" s="10">
        <v>743</v>
      </c>
      <c r="H2060" s="13"/>
      <c r="I2060" s="13"/>
      <c r="J2060" s="13"/>
      <c r="K2060" s="13"/>
      <c r="L2060" s="13"/>
      <c r="M2060" s="13"/>
      <c r="N2060" s="13"/>
      <c r="O2060" s="13"/>
      <c r="P2060" s="13"/>
      <c r="Q2060" s="13"/>
      <c r="R2060" s="13"/>
      <c r="S2060" s="13"/>
      <c r="T2060" s="13"/>
      <c r="U2060" s="13"/>
      <c r="V2060" s="13"/>
      <c r="W2060" s="13"/>
      <c r="X2060" s="13"/>
      <c r="Y2060" s="13"/>
    </row>
    <row r="2061" spans="1:25" ht="12.75" customHeight="1" x14ac:dyDescent="0.2">
      <c r="A2061" s="13" t="s">
        <v>2022</v>
      </c>
      <c r="B2061" s="6" t="s">
        <v>176</v>
      </c>
      <c r="C2061" s="7">
        <v>143511194</v>
      </c>
      <c r="D2061" s="12">
        <v>5540246185429</v>
      </c>
      <c r="E2061" s="12" t="str">
        <f>VLOOKUP(D2061,'Catégorie des articles'!$A$2:$E$163,4,FALSE)</f>
        <v>CREMERIE</v>
      </c>
      <c r="F2061" s="22">
        <v>44935</v>
      </c>
      <c r="G2061" s="8">
        <v>140</v>
      </c>
      <c r="H2061" s="13"/>
      <c r="I2061" s="13"/>
      <c r="J2061" s="13"/>
      <c r="K2061" s="13"/>
      <c r="L2061" s="13"/>
      <c r="M2061" s="13"/>
      <c r="N2061" s="13"/>
      <c r="O2061" s="13"/>
      <c r="P2061" s="13"/>
      <c r="Q2061" s="13"/>
      <c r="R2061" s="13"/>
      <c r="S2061" s="13"/>
      <c r="T2061" s="13"/>
      <c r="U2061" s="13"/>
      <c r="V2061" s="13"/>
      <c r="W2061" s="13"/>
      <c r="X2061" s="13"/>
      <c r="Y2061" s="13"/>
    </row>
    <row r="2062" spans="1:25" ht="12.75" customHeight="1" x14ac:dyDescent="0.2">
      <c r="A2062" s="13" t="s">
        <v>2023</v>
      </c>
      <c r="B2062" s="6" t="s">
        <v>176</v>
      </c>
      <c r="C2062" s="9">
        <v>143511194</v>
      </c>
      <c r="D2062" s="14">
        <v>5540246185562</v>
      </c>
      <c r="E2062" s="12" t="str">
        <f>VLOOKUP(D2062,'Catégorie des articles'!$A$2:$E$163,4,FALSE)</f>
        <v>CREMERIE</v>
      </c>
      <c r="F2062" s="23">
        <v>44935</v>
      </c>
      <c r="G2062" s="10">
        <v>140</v>
      </c>
      <c r="H2062" s="13"/>
      <c r="I2062" s="13"/>
      <c r="J2062" s="13"/>
      <c r="K2062" s="13"/>
      <c r="L2062" s="13"/>
      <c r="M2062" s="13"/>
      <c r="N2062" s="13"/>
      <c r="O2062" s="13"/>
      <c r="P2062" s="13"/>
      <c r="Q2062" s="13"/>
      <c r="R2062" s="13"/>
      <c r="S2062" s="13"/>
      <c r="T2062" s="13"/>
      <c r="U2062" s="13"/>
      <c r="V2062" s="13"/>
      <c r="W2062" s="13"/>
      <c r="X2062" s="13"/>
      <c r="Y2062" s="13"/>
    </row>
    <row r="2063" spans="1:25" ht="12.75" customHeight="1" x14ac:dyDescent="0.2">
      <c r="A2063" s="13" t="s">
        <v>2024</v>
      </c>
      <c r="B2063" s="6" t="s">
        <v>176</v>
      </c>
      <c r="C2063" s="9">
        <v>143511201</v>
      </c>
      <c r="D2063" s="14">
        <v>5540246173906</v>
      </c>
      <c r="E2063" s="12" t="str">
        <f>VLOOKUP(D2063,'Catégorie des articles'!$A$2:$E$163,4,FALSE)</f>
        <v>VOLAILLE</v>
      </c>
      <c r="F2063" s="23">
        <v>44942</v>
      </c>
      <c r="G2063" s="10">
        <v>3267</v>
      </c>
      <c r="H2063" s="13"/>
      <c r="I2063" s="13"/>
      <c r="J2063" s="13"/>
      <c r="K2063" s="13"/>
      <c r="L2063" s="13"/>
      <c r="M2063" s="13"/>
      <c r="N2063" s="13"/>
      <c r="O2063" s="13"/>
      <c r="P2063" s="13"/>
      <c r="Q2063" s="13"/>
      <c r="R2063" s="13"/>
      <c r="S2063" s="13"/>
      <c r="T2063" s="13"/>
      <c r="U2063" s="13"/>
      <c r="V2063" s="13"/>
      <c r="W2063" s="13"/>
      <c r="X2063" s="13"/>
      <c r="Y2063" s="13"/>
    </row>
    <row r="2064" spans="1:25" ht="12.75" customHeight="1" x14ac:dyDescent="0.2">
      <c r="A2064" s="13" t="s">
        <v>2025</v>
      </c>
      <c r="B2064" s="6" t="s">
        <v>176</v>
      </c>
      <c r="C2064" s="7">
        <v>143511201</v>
      </c>
      <c r="D2064" s="12">
        <v>5540246181016</v>
      </c>
      <c r="E2064" s="12" t="str">
        <f>VLOOKUP(D2064,'Catégorie des articles'!$A$2:$E$163,4,FALSE)</f>
        <v>VOLAILLE</v>
      </c>
      <c r="F2064" s="22">
        <v>44942</v>
      </c>
      <c r="G2064" s="8">
        <v>10691</v>
      </c>
      <c r="H2064" s="13"/>
      <c r="I2064" s="13"/>
      <c r="J2064" s="13"/>
      <c r="K2064" s="13"/>
      <c r="L2064" s="13"/>
      <c r="M2064" s="13"/>
      <c r="N2064" s="13"/>
      <c r="O2064" s="13"/>
      <c r="P2064" s="13"/>
      <c r="Q2064" s="13"/>
      <c r="R2064" s="13"/>
      <c r="S2064" s="13"/>
      <c r="T2064" s="13"/>
      <c r="U2064" s="13"/>
      <c r="V2064" s="13"/>
      <c r="W2064" s="13"/>
      <c r="X2064" s="13"/>
      <c r="Y2064" s="13"/>
    </row>
    <row r="2065" spans="1:25" ht="12.75" customHeight="1" x14ac:dyDescent="0.2">
      <c r="A2065" s="13" t="s">
        <v>2026</v>
      </c>
      <c r="B2065" s="6" t="s">
        <v>176</v>
      </c>
      <c r="C2065" s="7">
        <v>143511209</v>
      </c>
      <c r="D2065" s="12">
        <v>5540246194632</v>
      </c>
      <c r="E2065" s="12" t="str">
        <f>VLOOKUP(D2065,'Catégorie des articles'!$A$2:$E$163,4,FALSE)</f>
        <v>BOULANGERIE</v>
      </c>
      <c r="F2065" s="22">
        <v>44948</v>
      </c>
      <c r="G2065" s="8">
        <v>713</v>
      </c>
      <c r="H2065" s="13"/>
      <c r="I2065" s="13"/>
      <c r="J2065" s="13"/>
      <c r="K2065" s="13"/>
      <c r="L2065" s="13"/>
      <c r="M2065" s="13"/>
      <c r="N2065" s="13"/>
      <c r="O2065" s="13"/>
      <c r="P2065" s="13"/>
      <c r="Q2065" s="13"/>
      <c r="R2065" s="13"/>
      <c r="S2065" s="13"/>
      <c r="T2065" s="13"/>
      <c r="U2065" s="13"/>
      <c r="V2065" s="13"/>
      <c r="W2065" s="13"/>
      <c r="X2065" s="13"/>
      <c r="Y2065" s="13"/>
    </row>
    <row r="2066" spans="1:25" ht="12.75" customHeight="1" x14ac:dyDescent="0.2">
      <c r="A2066" s="13" t="s">
        <v>2027</v>
      </c>
      <c r="B2066" s="6" t="s">
        <v>176</v>
      </c>
      <c r="C2066" s="9">
        <v>143521222</v>
      </c>
      <c r="D2066" s="14">
        <v>5540246172539</v>
      </c>
      <c r="E2066" s="12" t="str">
        <f>VLOOKUP(D2066,'Catégorie des articles'!$A$2:$E$163,4,FALSE)</f>
        <v>CREMERIE</v>
      </c>
      <c r="F2066" s="23">
        <v>44933</v>
      </c>
      <c r="G2066" s="10">
        <v>47</v>
      </c>
      <c r="H2066" s="13"/>
      <c r="I2066" s="13"/>
      <c r="J2066" s="13"/>
      <c r="K2066" s="13"/>
      <c r="L2066" s="13"/>
      <c r="M2066" s="13"/>
      <c r="N2066" s="13"/>
      <c r="O2066" s="13"/>
      <c r="P2066" s="13"/>
      <c r="Q2066" s="13"/>
      <c r="R2066" s="13"/>
      <c r="S2066" s="13"/>
      <c r="T2066" s="13"/>
      <c r="U2066" s="13"/>
      <c r="V2066" s="13"/>
      <c r="W2066" s="13"/>
      <c r="X2066" s="13"/>
      <c r="Y2066" s="13"/>
    </row>
    <row r="2067" spans="1:25" ht="12.75" customHeight="1" x14ac:dyDescent="0.2">
      <c r="A2067" s="13" t="s">
        <v>2028</v>
      </c>
      <c r="B2067" s="6" t="s">
        <v>176</v>
      </c>
      <c r="C2067" s="7">
        <v>143521222</v>
      </c>
      <c r="D2067" s="12">
        <v>5540246172669</v>
      </c>
      <c r="E2067" s="12" t="str">
        <f>VLOOKUP(D2067,'Catégorie des articles'!$A$2:$E$163,4,FALSE)</f>
        <v>CREMERIE</v>
      </c>
      <c r="F2067" s="22">
        <v>44933</v>
      </c>
      <c r="G2067" s="8">
        <v>279</v>
      </c>
      <c r="H2067" s="13"/>
      <c r="I2067" s="13"/>
      <c r="J2067" s="13"/>
      <c r="K2067" s="13"/>
      <c r="L2067" s="13"/>
      <c r="M2067" s="13"/>
      <c r="N2067" s="13"/>
      <c r="O2067" s="13"/>
      <c r="P2067" s="13"/>
      <c r="Q2067" s="13"/>
      <c r="R2067" s="13"/>
      <c r="S2067" s="13"/>
      <c r="T2067" s="13"/>
      <c r="U2067" s="13"/>
      <c r="V2067" s="13"/>
      <c r="W2067" s="13"/>
      <c r="X2067" s="13"/>
      <c r="Y2067" s="13"/>
    </row>
    <row r="2068" spans="1:25" ht="12.75" customHeight="1" x14ac:dyDescent="0.2">
      <c r="A2068" s="13" t="s">
        <v>2029</v>
      </c>
      <c r="B2068" s="6" t="s">
        <v>176</v>
      </c>
      <c r="C2068" s="9">
        <v>143521222</v>
      </c>
      <c r="D2068" s="14">
        <v>5540246172978</v>
      </c>
      <c r="E2068" s="12" t="str">
        <f>VLOOKUP(D2068,'Catégorie des articles'!$A$2:$E$163,4,FALSE)</f>
        <v>CREMERIE</v>
      </c>
      <c r="F2068" s="23">
        <v>44933</v>
      </c>
      <c r="G2068" s="10">
        <v>1671</v>
      </c>
      <c r="H2068" s="13"/>
      <c r="I2068" s="13"/>
      <c r="J2068" s="13"/>
      <c r="K2068" s="13"/>
      <c r="L2068" s="13"/>
      <c r="M2068" s="13"/>
      <c r="N2068" s="13"/>
      <c r="O2068" s="13"/>
      <c r="P2068" s="13"/>
      <c r="Q2068" s="13"/>
      <c r="R2068" s="13"/>
      <c r="S2068" s="13"/>
      <c r="T2068" s="13"/>
      <c r="U2068" s="13"/>
      <c r="V2068" s="13"/>
      <c r="W2068" s="13"/>
      <c r="X2068" s="13"/>
      <c r="Y2068" s="13"/>
    </row>
    <row r="2069" spans="1:25" ht="12.75" customHeight="1" x14ac:dyDescent="0.2">
      <c r="A2069" s="13" t="s">
        <v>2030</v>
      </c>
      <c r="B2069" s="6" t="s">
        <v>176</v>
      </c>
      <c r="C2069" s="9">
        <v>143521222</v>
      </c>
      <c r="D2069" s="14">
        <v>5540246174174</v>
      </c>
      <c r="E2069" s="12" t="str">
        <f>VLOOKUP(D2069,'Catégorie des articles'!$A$2:$E$163,4,FALSE)</f>
        <v>CREMERIE</v>
      </c>
      <c r="F2069" s="23">
        <v>44933</v>
      </c>
      <c r="G2069" s="10">
        <v>348</v>
      </c>
      <c r="H2069" s="13"/>
      <c r="I2069" s="13"/>
      <c r="J2069" s="13"/>
      <c r="K2069" s="13"/>
      <c r="L2069" s="13"/>
      <c r="M2069" s="13"/>
      <c r="N2069" s="13"/>
      <c r="O2069" s="13"/>
      <c r="P2069" s="13"/>
      <c r="Q2069" s="13"/>
      <c r="R2069" s="13"/>
      <c r="S2069" s="13"/>
      <c r="T2069" s="13"/>
      <c r="U2069" s="13"/>
      <c r="V2069" s="13"/>
      <c r="W2069" s="13"/>
      <c r="X2069" s="13"/>
      <c r="Y2069" s="13"/>
    </row>
    <row r="2070" spans="1:25" ht="12.75" customHeight="1" x14ac:dyDescent="0.2">
      <c r="A2070" s="13" t="s">
        <v>2031</v>
      </c>
      <c r="B2070" s="6" t="s">
        <v>176</v>
      </c>
      <c r="C2070" s="7">
        <v>143521222</v>
      </c>
      <c r="D2070" s="12">
        <v>5540246176699</v>
      </c>
      <c r="E2070" s="12" t="str">
        <f>VLOOKUP(D2070,'Catégorie des articles'!$A$2:$E$163,4,FALSE)</f>
        <v>CREMERIE</v>
      </c>
      <c r="F2070" s="22">
        <v>44933</v>
      </c>
      <c r="G2070" s="8">
        <v>8352</v>
      </c>
      <c r="H2070" s="13"/>
      <c r="I2070" s="13"/>
      <c r="J2070" s="13"/>
      <c r="K2070" s="13"/>
      <c r="L2070" s="13"/>
      <c r="M2070" s="13"/>
      <c r="N2070" s="13"/>
      <c r="O2070" s="13"/>
      <c r="P2070" s="13"/>
      <c r="Q2070" s="13"/>
      <c r="R2070" s="13"/>
      <c r="S2070" s="13"/>
      <c r="T2070" s="13"/>
      <c r="U2070" s="13"/>
      <c r="V2070" s="13"/>
      <c r="W2070" s="13"/>
      <c r="X2070" s="13"/>
      <c r="Y2070" s="13"/>
    </row>
    <row r="2071" spans="1:25" ht="12.75" customHeight="1" x14ac:dyDescent="0.2">
      <c r="A2071" s="13" t="s">
        <v>2032</v>
      </c>
      <c r="B2071" s="6" t="s">
        <v>176</v>
      </c>
      <c r="C2071" s="9">
        <v>143521224</v>
      </c>
      <c r="D2071" s="14">
        <v>5540246176294</v>
      </c>
      <c r="E2071" s="12" t="str">
        <f>VLOOKUP(D2071,'Catégorie des articles'!$A$2:$E$163,4,FALSE)</f>
        <v>CREMERIE</v>
      </c>
      <c r="F2071" s="23">
        <v>44933</v>
      </c>
      <c r="G2071" s="10">
        <v>1485</v>
      </c>
      <c r="H2071" s="13"/>
      <c r="I2071" s="13"/>
      <c r="J2071" s="13"/>
      <c r="K2071" s="13"/>
      <c r="L2071" s="13"/>
      <c r="M2071" s="13"/>
      <c r="N2071" s="13"/>
      <c r="O2071" s="13"/>
      <c r="P2071" s="13"/>
      <c r="Q2071" s="13"/>
      <c r="R2071" s="13"/>
      <c r="S2071" s="13"/>
      <c r="T2071" s="13"/>
      <c r="U2071" s="13"/>
      <c r="V2071" s="13"/>
      <c r="W2071" s="13"/>
      <c r="X2071" s="13"/>
      <c r="Y2071" s="13"/>
    </row>
    <row r="2072" spans="1:25" ht="12.75" customHeight="1" x14ac:dyDescent="0.2">
      <c r="A2072" s="13" t="s">
        <v>2033</v>
      </c>
      <c r="B2072" s="6" t="s">
        <v>176</v>
      </c>
      <c r="C2072" s="7">
        <v>143521224</v>
      </c>
      <c r="D2072" s="12">
        <v>5540246176295</v>
      </c>
      <c r="E2072" s="12" t="str">
        <f>VLOOKUP(D2072,'Catégorie des articles'!$A$2:$E$163,4,FALSE)</f>
        <v>CREMERIE</v>
      </c>
      <c r="F2072" s="22">
        <v>44933</v>
      </c>
      <c r="G2072" s="8">
        <v>14848</v>
      </c>
      <c r="H2072" s="13"/>
      <c r="I2072" s="13"/>
      <c r="J2072" s="13"/>
      <c r="K2072" s="13"/>
      <c r="L2072" s="13"/>
      <c r="M2072" s="13"/>
      <c r="N2072" s="13"/>
      <c r="O2072" s="13"/>
      <c r="P2072" s="13"/>
      <c r="Q2072" s="13"/>
      <c r="R2072" s="13"/>
      <c r="S2072" s="13"/>
      <c r="T2072" s="13"/>
      <c r="U2072" s="13"/>
      <c r="V2072" s="13"/>
      <c r="W2072" s="13"/>
      <c r="X2072" s="13"/>
      <c r="Y2072" s="13"/>
    </row>
    <row r="2073" spans="1:25" ht="12.75" customHeight="1" x14ac:dyDescent="0.2">
      <c r="A2073" s="13" t="s">
        <v>2034</v>
      </c>
      <c r="B2073" s="6" t="s">
        <v>176</v>
      </c>
      <c r="C2073" s="7">
        <v>143521224</v>
      </c>
      <c r="D2073" s="12">
        <v>5540246187987</v>
      </c>
      <c r="E2073" s="12" t="str">
        <f>VLOOKUP(D2073,'Catégorie des articles'!$A$2:$E$163,4,FALSE)</f>
        <v>CREMERIE</v>
      </c>
      <c r="F2073" s="22">
        <v>44933</v>
      </c>
      <c r="G2073" s="8">
        <v>6682</v>
      </c>
      <c r="H2073" s="13"/>
      <c r="I2073" s="13"/>
      <c r="J2073" s="13"/>
      <c r="K2073" s="13"/>
      <c r="L2073" s="13"/>
      <c r="M2073" s="13"/>
      <c r="N2073" s="13"/>
      <c r="O2073" s="13"/>
      <c r="P2073" s="13"/>
      <c r="Q2073" s="13"/>
      <c r="R2073" s="13"/>
      <c r="S2073" s="13"/>
      <c r="T2073" s="13"/>
      <c r="U2073" s="13"/>
      <c r="V2073" s="13"/>
      <c r="W2073" s="13"/>
      <c r="X2073" s="13"/>
      <c r="Y2073" s="13"/>
    </row>
    <row r="2074" spans="1:25" ht="12.75" customHeight="1" x14ac:dyDescent="0.2">
      <c r="A2074" s="13" t="s">
        <v>2035</v>
      </c>
      <c r="B2074" s="6" t="s">
        <v>176</v>
      </c>
      <c r="C2074" s="9">
        <v>143521224</v>
      </c>
      <c r="D2074" s="14">
        <v>5540246188200</v>
      </c>
      <c r="E2074" s="12" t="str">
        <f>VLOOKUP(D2074,'Catégorie des articles'!$A$2:$E$163,4,FALSE)</f>
        <v>CREMERIE</v>
      </c>
      <c r="F2074" s="23">
        <v>44933</v>
      </c>
      <c r="G2074" s="10">
        <v>2228</v>
      </c>
      <c r="H2074" s="13"/>
      <c r="I2074" s="13"/>
      <c r="J2074" s="13"/>
      <c r="K2074" s="13"/>
      <c r="L2074" s="13"/>
      <c r="M2074" s="13"/>
      <c r="N2074" s="13"/>
      <c r="O2074" s="13"/>
      <c r="P2074" s="13"/>
      <c r="Q2074" s="13"/>
      <c r="R2074" s="13"/>
      <c r="S2074" s="13"/>
      <c r="T2074" s="13"/>
      <c r="U2074" s="13"/>
      <c r="V2074" s="13"/>
      <c r="W2074" s="13"/>
      <c r="X2074" s="13"/>
      <c r="Y2074" s="13"/>
    </row>
    <row r="2075" spans="1:25" ht="12.75" customHeight="1" x14ac:dyDescent="0.2">
      <c r="A2075" s="13" t="s">
        <v>2036</v>
      </c>
      <c r="B2075" s="6" t="s">
        <v>176</v>
      </c>
      <c r="C2075" s="7">
        <v>143521231</v>
      </c>
      <c r="D2075" s="12">
        <v>5540246191598</v>
      </c>
      <c r="E2075" s="12" t="str">
        <f>VLOOKUP(D2075,'Catégorie des articles'!$A$2:$E$163,4,FALSE)</f>
        <v>CREMERIE</v>
      </c>
      <c r="F2075" s="22">
        <v>44935</v>
      </c>
      <c r="G2075" s="8">
        <v>1601</v>
      </c>
      <c r="H2075" s="13"/>
      <c r="I2075" s="13"/>
      <c r="J2075" s="13"/>
      <c r="K2075" s="13"/>
      <c r="L2075" s="13"/>
      <c r="M2075" s="13"/>
      <c r="N2075" s="13"/>
      <c r="O2075" s="13"/>
      <c r="P2075" s="13"/>
      <c r="Q2075" s="13"/>
      <c r="R2075" s="13"/>
      <c r="S2075" s="13"/>
      <c r="T2075" s="13"/>
      <c r="U2075" s="13"/>
      <c r="V2075" s="13"/>
      <c r="W2075" s="13"/>
      <c r="X2075" s="13"/>
      <c r="Y2075" s="13"/>
    </row>
    <row r="2076" spans="1:25" ht="12.75" customHeight="1" x14ac:dyDescent="0.2">
      <c r="A2076" s="13" t="s">
        <v>2037</v>
      </c>
      <c r="B2076" s="6" t="s">
        <v>176</v>
      </c>
      <c r="C2076" s="9">
        <v>143521245</v>
      </c>
      <c r="D2076" s="14">
        <v>5540246175047</v>
      </c>
      <c r="E2076" s="12" t="str">
        <f>VLOOKUP(D2076,'Catégorie des articles'!$A$2:$E$163,4,FALSE)</f>
        <v>CREMERIE</v>
      </c>
      <c r="F2076" s="23">
        <v>44939</v>
      </c>
      <c r="G2076" s="10">
        <v>418</v>
      </c>
      <c r="H2076" s="13"/>
      <c r="I2076" s="13"/>
      <c r="J2076" s="13"/>
      <c r="K2076" s="13"/>
      <c r="L2076" s="13"/>
      <c r="M2076" s="13"/>
      <c r="N2076" s="13"/>
      <c r="O2076" s="13"/>
      <c r="P2076" s="13"/>
      <c r="Q2076" s="13"/>
      <c r="R2076" s="13"/>
      <c r="S2076" s="13"/>
      <c r="T2076" s="13"/>
      <c r="U2076" s="13"/>
      <c r="V2076" s="13"/>
      <c r="W2076" s="13"/>
      <c r="X2076" s="13"/>
      <c r="Y2076" s="13"/>
    </row>
    <row r="2077" spans="1:25" ht="12.75" customHeight="1" x14ac:dyDescent="0.2">
      <c r="A2077" s="13" t="s">
        <v>2038</v>
      </c>
      <c r="B2077" s="6" t="s">
        <v>176</v>
      </c>
      <c r="C2077" s="7">
        <v>143521245</v>
      </c>
      <c r="D2077" s="12">
        <v>5540246175049</v>
      </c>
      <c r="E2077" s="12" t="str">
        <f>VLOOKUP(D2077,'Catégorie des articles'!$A$2:$E$163,4,FALSE)</f>
        <v>CREMERIE</v>
      </c>
      <c r="F2077" s="22">
        <v>44939</v>
      </c>
      <c r="G2077" s="8">
        <v>1114</v>
      </c>
      <c r="H2077" s="13"/>
      <c r="I2077" s="13"/>
      <c r="J2077" s="13"/>
      <c r="K2077" s="13"/>
      <c r="L2077" s="13"/>
      <c r="M2077" s="13"/>
      <c r="N2077" s="13"/>
      <c r="O2077" s="13"/>
      <c r="P2077" s="13"/>
      <c r="Q2077" s="13"/>
      <c r="R2077" s="13"/>
      <c r="S2077" s="13"/>
      <c r="T2077" s="13"/>
      <c r="U2077" s="13"/>
      <c r="V2077" s="13"/>
      <c r="W2077" s="13"/>
      <c r="X2077" s="13"/>
      <c r="Y2077" s="13"/>
    </row>
    <row r="2078" spans="1:25" ht="12.75" customHeight="1" x14ac:dyDescent="0.2">
      <c r="A2078" s="13" t="s">
        <v>2039</v>
      </c>
      <c r="B2078" s="6" t="s">
        <v>176</v>
      </c>
      <c r="C2078" s="9">
        <v>143521245</v>
      </c>
      <c r="D2078" s="14">
        <v>5540246175050</v>
      </c>
      <c r="E2078" s="12" t="str">
        <f>VLOOKUP(D2078,'Catégorie des articles'!$A$2:$E$163,4,FALSE)</f>
        <v>CREMERIE</v>
      </c>
      <c r="F2078" s="23">
        <v>44939</v>
      </c>
      <c r="G2078" s="10">
        <v>1114</v>
      </c>
      <c r="H2078" s="13"/>
      <c r="I2078" s="13"/>
      <c r="J2078" s="13"/>
      <c r="K2078" s="13"/>
      <c r="L2078" s="13"/>
      <c r="M2078" s="13"/>
      <c r="N2078" s="13"/>
      <c r="O2078" s="13"/>
      <c r="P2078" s="13"/>
      <c r="Q2078" s="13"/>
      <c r="R2078" s="13"/>
      <c r="S2078" s="13"/>
      <c r="T2078" s="13"/>
      <c r="U2078" s="13"/>
      <c r="V2078" s="13"/>
      <c r="W2078" s="13"/>
      <c r="X2078" s="13"/>
      <c r="Y2078" s="13"/>
    </row>
    <row r="2079" spans="1:25" ht="12.75" customHeight="1" x14ac:dyDescent="0.2">
      <c r="A2079" s="13" t="s">
        <v>2040</v>
      </c>
      <c r="B2079" s="6" t="s">
        <v>176</v>
      </c>
      <c r="C2079" s="7">
        <v>143521272</v>
      </c>
      <c r="D2079" s="12">
        <v>5540246176699</v>
      </c>
      <c r="E2079" s="12" t="str">
        <f>VLOOKUP(D2079,'Catégorie des articles'!$A$2:$E$163,4,FALSE)</f>
        <v>CREMERIE</v>
      </c>
      <c r="F2079" s="22">
        <v>44935</v>
      </c>
      <c r="G2079" s="8">
        <v>6264</v>
      </c>
      <c r="H2079" s="13"/>
      <c r="I2079" s="13"/>
      <c r="J2079" s="13"/>
      <c r="K2079" s="13"/>
      <c r="L2079" s="13"/>
      <c r="M2079" s="13"/>
      <c r="N2079" s="13"/>
      <c r="O2079" s="13"/>
      <c r="P2079" s="13"/>
      <c r="Q2079" s="13"/>
      <c r="R2079" s="13"/>
      <c r="S2079" s="13"/>
      <c r="T2079" s="13"/>
      <c r="U2079" s="13"/>
      <c r="V2079" s="13"/>
      <c r="W2079" s="13"/>
      <c r="X2079" s="13"/>
      <c r="Y2079" s="13"/>
    </row>
    <row r="2080" spans="1:25" ht="12.75" customHeight="1" x14ac:dyDescent="0.2">
      <c r="A2080" s="13" t="s">
        <v>2041</v>
      </c>
      <c r="B2080" s="6" t="s">
        <v>176</v>
      </c>
      <c r="C2080" s="7">
        <v>143521272</v>
      </c>
      <c r="D2080" s="12">
        <v>5540246188175</v>
      </c>
      <c r="E2080" s="12" t="str">
        <f>VLOOKUP(D2080,'Catégorie des articles'!$A$2:$E$163,4,FALSE)</f>
        <v>CREMERIE</v>
      </c>
      <c r="F2080" s="22">
        <v>44935</v>
      </c>
      <c r="G2080" s="8">
        <v>580</v>
      </c>
      <c r="H2080" s="13"/>
      <c r="I2080" s="13"/>
      <c r="J2080" s="13"/>
      <c r="K2080" s="13"/>
      <c r="L2080" s="13"/>
      <c r="M2080" s="13"/>
      <c r="N2080" s="13"/>
      <c r="O2080" s="13"/>
      <c r="P2080" s="13"/>
      <c r="Q2080" s="13"/>
      <c r="R2080" s="13"/>
      <c r="S2080" s="13"/>
      <c r="T2080" s="13"/>
      <c r="U2080" s="13"/>
      <c r="V2080" s="13"/>
      <c r="W2080" s="13"/>
      <c r="X2080" s="13"/>
      <c r="Y2080" s="13"/>
    </row>
    <row r="2081" spans="1:25" ht="12.75" customHeight="1" x14ac:dyDescent="0.2">
      <c r="A2081" s="13" t="s">
        <v>2042</v>
      </c>
      <c r="B2081" s="6" t="s">
        <v>176</v>
      </c>
      <c r="C2081" s="9">
        <v>143521274</v>
      </c>
      <c r="D2081" s="14">
        <v>5540246176295</v>
      </c>
      <c r="E2081" s="12" t="str">
        <f>VLOOKUP(D2081,'Catégorie des articles'!$A$2:$E$163,4,FALSE)</f>
        <v>CREMERIE</v>
      </c>
      <c r="F2081" s="23">
        <v>44935</v>
      </c>
      <c r="G2081" s="10">
        <v>7424</v>
      </c>
      <c r="H2081" s="13"/>
      <c r="I2081" s="13"/>
      <c r="J2081" s="13"/>
      <c r="K2081" s="13"/>
      <c r="L2081" s="13"/>
      <c r="M2081" s="13"/>
      <c r="N2081" s="13"/>
      <c r="O2081" s="13"/>
      <c r="P2081" s="13"/>
      <c r="Q2081" s="13"/>
      <c r="R2081" s="13"/>
      <c r="S2081" s="13"/>
      <c r="T2081" s="13"/>
      <c r="U2081" s="13"/>
      <c r="V2081" s="13"/>
      <c r="W2081" s="13"/>
      <c r="X2081" s="13"/>
      <c r="Y2081" s="13"/>
    </row>
    <row r="2082" spans="1:25" ht="12.75" customHeight="1" x14ac:dyDescent="0.2">
      <c r="A2082" s="13" t="s">
        <v>2043</v>
      </c>
      <c r="B2082" s="6" t="s">
        <v>176</v>
      </c>
      <c r="C2082" s="7">
        <v>143521274</v>
      </c>
      <c r="D2082" s="12">
        <v>5540246187987</v>
      </c>
      <c r="E2082" s="12" t="str">
        <f>VLOOKUP(D2082,'Catégorie des articles'!$A$2:$E$163,4,FALSE)</f>
        <v>CREMERIE</v>
      </c>
      <c r="F2082" s="22">
        <v>44935</v>
      </c>
      <c r="G2082" s="8">
        <v>4455</v>
      </c>
      <c r="H2082" s="13"/>
      <c r="I2082" s="13"/>
      <c r="J2082" s="13"/>
      <c r="K2082" s="13"/>
      <c r="L2082" s="13"/>
      <c r="M2082" s="13"/>
      <c r="N2082" s="13"/>
      <c r="O2082" s="13"/>
      <c r="P2082" s="13"/>
      <c r="Q2082" s="13"/>
      <c r="R2082" s="13"/>
      <c r="S2082" s="13"/>
      <c r="T2082" s="13"/>
      <c r="U2082" s="13"/>
      <c r="V2082" s="13"/>
      <c r="W2082" s="13"/>
      <c r="X2082" s="13"/>
      <c r="Y2082" s="13"/>
    </row>
    <row r="2083" spans="1:25" ht="12.75" customHeight="1" x14ac:dyDescent="0.2">
      <c r="A2083" s="13" t="s">
        <v>2044</v>
      </c>
      <c r="B2083" s="6" t="s">
        <v>176</v>
      </c>
      <c r="C2083" s="9">
        <v>143521285</v>
      </c>
      <c r="D2083" s="14">
        <v>5540246194632</v>
      </c>
      <c r="E2083" s="12" t="str">
        <f>VLOOKUP(D2083,'Catégorie des articles'!$A$2:$E$163,4,FALSE)</f>
        <v>BOULANGERIE</v>
      </c>
      <c r="F2083" s="23">
        <v>44942</v>
      </c>
      <c r="G2083" s="10">
        <v>418</v>
      </c>
      <c r="H2083" s="13"/>
      <c r="I2083" s="13"/>
      <c r="J2083" s="13"/>
      <c r="K2083" s="13"/>
      <c r="L2083" s="13"/>
      <c r="M2083" s="13"/>
      <c r="N2083" s="13"/>
      <c r="O2083" s="13"/>
      <c r="P2083" s="13"/>
      <c r="Q2083" s="13"/>
      <c r="R2083" s="13"/>
      <c r="S2083" s="13"/>
      <c r="T2083" s="13"/>
      <c r="U2083" s="13"/>
      <c r="V2083" s="13"/>
      <c r="W2083" s="13"/>
      <c r="X2083" s="13"/>
      <c r="Y2083" s="13"/>
    </row>
    <row r="2084" spans="1:25" ht="12.75" customHeight="1" x14ac:dyDescent="0.2">
      <c r="A2084" s="13" t="s">
        <v>2045</v>
      </c>
      <c r="B2084" s="6" t="s">
        <v>176</v>
      </c>
      <c r="C2084" s="9">
        <v>143521289</v>
      </c>
      <c r="D2084" s="14">
        <v>5540246195250</v>
      </c>
      <c r="E2084" s="12" t="str">
        <f>VLOOKUP(D2084,'Catégorie des articles'!$A$2:$E$163,4,FALSE)</f>
        <v>BOULANGERIE</v>
      </c>
      <c r="F2084" s="23">
        <v>44940</v>
      </c>
      <c r="G2084" s="10">
        <v>84</v>
      </c>
      <c r="H2084" s="13"/>
      <c r="I2084" s="13"/>
      <c r="J2084" s="13"/>
      <c r="K2084" s="13"/>
      <c r="L2084" s="13"/>
      <c r="M2084" s="13"/>
      <c r="N2084" s="13"/>
      <c r="O2084" s="13"/>
      <c r="P2084" s="13"/>
      <c r="Q2084" s="13"/>
      <c r="R2084" s="13"/>
      <c r="S2084" s="13"/>
      <c r="T2084" s="13"/>
      <c r="U2084" s="13"/>
      <c r="V2084" s="13"/>
      <c r="W2084" s="13"/>
      <c r="X2084" s="13"/>
      <c r="Y2084" s="13"/>
    </row>
    <row r="2085" spans="1:25" ht="12.75" customHeight="1" x14ac:dyDescent="0.2">
      <c r="A2085" s="13" t="s">
        <v>2046</v>
      </c>
      <c r="B2085" s="6" t="s">
        <v>176</v>
      </c>
      <c r="C2085" s="9">
        <v>143521300</v>
      </c>
      <c r="D2085" s="14">
        <v>5540246176699</v>
      </c>
      <c r="E2085" s="12" t="str">
        <f>VLOOKUP(D2085,'Catégorie des articles'!$A$2:$E$163,4,FALSE)</f>
        <v>CREMERIE</v>
      </c>
      <c r="F2085" s="23">
        <v>44938</v>
      </c>
      <c r="G2085" s="10">
        <v>4176</v>
      </c>
      <c r="H2085" s="13"/>
      <c r="I2085" s="13"/>
      <c r="J2085" s="13"/>
      <c r="K2085" s="13"/>
      <c r="L2085" s="13"/>
      <c r="M2085" s="13"/>
      <c r="N2085" s="13"/>
      <c r="O2085" s="13"/>
      <c r="P2085" s="13"/>
      <c r="Q2085" s="13"/>
      <c r="R2085" s="13"/>
      <c r="S2085" s="13"/>
      <c r="T2085" s="13"/>
      <c r="U2085" s="13"/>
      <c r="V2085" s="13"/>
      <c r="W2085" s="13"/>
      <c r="X2085" s="13"/>
      <c r="Y2085" s="13"/>
    </row>
    <row r="2086" spans="1:25" ht="12.75" customHeight="1" x14ac:dyDescent="0.2">
      <c r="A2086" s="13" t="s">
        <v>2047</v>
      </c>
      <c r="B2086" s="6" t="s">
        <v>176</v>
      </c>
      <c r="C2086" s="7">
        <v>143521300</v>
      </c>
      <c r="D2086" s="12">
        <v>5540246192102</v>
      </c>
      <c r="E2086" s="12" t="str">
        <f>VLOOKUP(D2086,'Catégorie des articles'!$A$2:$E$163,4,FALSE)</f>
        <v>CREMERIE</v>
      </c>
      <c r="F2086" s="22">
        <v>44938</v>
      </c>
      <c r="G2086" s="8">
        <v>4009</v>
      </c>
      <c r="H2086" s="13"/>
      <c r="I2086" s="13"/>
      <c r="J2086" s="13"/>
      <c r="K2086" s="13"/>
      <c r="L2086" s="13"/>
      <c r="M2086" s="13"/>
      <c r="N2086" s="13"/>
      <c r="O2086" s="13"/>
      <c r="P2086" s="13"/>
      <c r="Q2086" s="13"/>
      <c r="R2086" s="13"/>
      <c r="S2086" s="13"/>
      <c r="T2086" s="13"/>
      <c r="U2086" s="13"/>
      <c r="V2086" s="13"/>
      <c r="W2086" s="13"/>
      <c r="X2086" s="13"/>
      <c r="Y2086" s="13"/>
    </row>
    <row r="2087" spans="1:25" ht="12.75" customHeight="1" x14ac:dyDescent="0.2">
      <c r="A2087" s="13" t="s">
        <v>2048</v>
      </c>
      <c r="B2087" s="6" t="s">
        <v>176</v>
      </c>
      <c r="C2087" s="7">
        <v>143521302</v>
      </c>
      <c r="D2087" s="12">
        <v>5540246187987</v>
      </c>
      <c r="E2087" s="12" t="str">
        <f>VLOOKUP(D2087,'Catégorie des articles'!$A$2:$E$163,4,FALSE)</f>
        <v>CREMERIE</v>
      </c>
      <c r="F2087" s="22">
        <v>44938</v>
      </c>
      <c r="G2087" s="8">
        <v>3341</v>
      </c>
      <c r="H2087" s="13"/>
      <c r="I2087" s="13"/>
      <c r="J2087" s="13"/>
      <c r="K2087" s="13"/>
      <c r="L2087" s="13"/>
      <c r="M2087" s="13"/>
      <c r="N2087" s="13"/>
      <c r="O2087" s="13"/>
      <c r="P2087" s="13"/>
      <c r="Q2087" s="13"/>
      <c r="R2087" s="13"/>
      <c r="S2087" s="13"/>
      <c r="T2087" s="13"/>
      <c r="U2087" s="13"/>
      <c r="V2087" s="13"/>
      <c r="W2087" s="13"/>
      <c r="X2087" s="13"/>
      <c r="Y2087" s="13"/>
    </row>
    <row r="2088" spans="1:25" ht="12.75" customHeight="1" x14ac:dyDescent="0.2">
      <c r="A2088" s="13" t="s">
        <v>2049</v>
      </c>
      <c r="B2088" s="6" t="s">
        <v>176</v>
      </c>
      <c r="C2088" s="9">
        <v>143521324</v>
      </c>
      <c r="D2088" s="14">
        <v>5540246172978</v>
      </c>
      <c r="E2088" s="12" t="str">
        <f>VLOOKUP(D2088,'Catégorie des articles'!$A$2:$E$163,4,FALSE)</f>
        <v>CREMERIE</v>
      </c>
      <c r="F2088" s="23">
        <v>44939</v>
      </c>
      <c r="G2088" s="10">
        <v>836</v>
      </c>
      <c r="H2088" s="13"/>
      <c r="I2088" s="13"/>
      <c r="J2088" s="13"/>
      <c r="K2088" s="13"/>
      <c r="L2088" s="13"/>
      <c r="M2088" s="13"/>
      <c r="N2088" s="13"/>
      <c r="O2088" s="13"/>
      <c r="P2088" s="13"/>
      <c r="Q2088" s="13"/>
      <c r="R2088" s="13"/>
      <c r="S2088" s="13"/>
      <c r="T2088" s="13"/>
      <c r="U2088" s="13"/>
      <c r="V2088" s="13"/>
      <c r="W2088" s="13"/>
      <c r="X2088" s="13"/>
      <c r="Y2088" s="13"/>
    </row>
    <row r="2089" spans="1:25" ht="12.75" customHeight="1" x14ac:dyDescent="0.2">
      <c r="A2089" s="13" t="s">
        <v>2050</v>
      </c>
      <c r="B2089" s="6" t="s">
        <v>176</v>
      </c>
      <c r="C2089" s="7">
        <v>143521324</v>
      </c>
      <c r="D2089" s="12">
        <v>5540246174174</v>
      </c>
      <c r="E2089" s="12" t="str">
        <f>VLOOKUP(D2089,'Catégorie des articles'!$A$2:$E$163,4,FALSE)</f>
        <v>CREMERIE</v>
      </c>
      <c r="F2089" s="22">
        <v>44939</v>
      </c>
      <c r="G2089" s="8">
        <v>464</v>
      </c>
      <c r="H2089" s="13"/>
      <c r="I2089" s="13"/>
      <c r="J2089" s="13"/>
      <c r="K2089" s="13"/>
      <c r="L2089" s="13"/>
      <c r="M2089" s="13"/>
      <c r="N2089" s="13"/>
      <c r="O2089" s="13"/>
      <c r="P2089" s="13"/>
      <c r="Q2089" s="13"/>
      <c r="R2089" s="13"/>
      <c r="S2089" s="13"/>
      <c r="T2089" s="13"/>
      <c r="U2089" s="13"/>
      <c r="V2089" s="13"/>
      <c r="W2089" s="13"/>
      <c r="X2089" s="13"/>
      <c r="Y2089" s="13"/>
    </row>
    <row r="2090" spans="1:25" ht="12.75" customHeight="1" x14ac:dyDescent="0.2">
      <c r="A2090" s="13" t="s">
        <v>2051</v>
      </c>
      <c r="B2090" s="6" t="s">
        <v>176</v>
      </c>
      <c r="C2090" s="7">
        <v>143521324</v>
      </c>
      <c r="D2090" s="12">
        <v>5540246176699</v>
      </c>
      <c r="E2090" s="12" t="str">
        <f>VLOOKUP(D2090,'Catégorie des articles'!$A$2:$E$163,4,FALSE)</f>
        <v>CREMERIE</v>
      </c>
      <c r="F2090" s="22">
        <v>44939</v>
      </c>
      <c r="G2090" s="8">
        <v>4176</v>
      </c>
      <c r="H2090" s="13"/>
      <c r="I2090" s="13"/>
      <c r="J2090" s="13"/>
      <c r="K2090" s="13"/>
      <c r="L2090" s="13"/>
      <c r="M2090" s="13"/>
      <c r="N2090" s="13"/>
      <c r="O2090" s="13"/>
      <c r="P2090" s="13"/>
      <c r="Q2090" s="13"/>
      <c r="R2090" s="13"/>
      <c r="S2090" s="13"/>
      <c r="T2090" s="13"/>
      <c r="U2090" s="13"/>
      <c r="V2090" s="13"/>
      <c r="W2090" s="13"/>
      <c r="X2090" s="13"/>
      <c r="Y2090" s="13"/>
    </row>
    <row r="2091" spans="1:25" ht="12.75" customHeight="1" x14ac:dyDescent="0.2">
      <c r="A2091" s="13" t="s">
        <v>2052</v>
      </c>
      <c r="B2091" s="6" t="s">
        <v>176</v>
      </c>
      <c r="C2091" s="9">
        <v>143521324</v>
      </c>
      <c r="D2091" s="14">
        <v>5540246188175</v>
      </c>
      <c r="E2091" s="12" t="str">
        <f>VLOOKUP(D2091,'Catégorie des articles'!$A$2:$E$163,4,FALSE)</f>
        <v>CREMERIE</v>
      </c>
      <c r="F2091" s="23">
        <v>44939</v>
      </c>
      <c r="G2091" s="10">
        <v>464</v>
      </c>
      <c r="H2091" s="13"/>
      <c r="I2091" s="13"/>
      <c r="J2091" s="13"/>
      <c r="K2091" s="13"/>
      <c r="L2091" s="13"/>
      <c r="M2091" s="13"/>
      <c r="N2091" s="13"/>
      <c r="O2091" s="13"/>
      <c r="P2091" s="13"/>
      <c r="Q2091" s="13"/>
      <c r="R2091" s="13"/>
      <c r="S2091" s="13"/>
      <c r="T2091" s="13"/>
      <c r="U2091" s="13"/>
      <c r="V2091" s="13"/>
      <c r="W2091" s="13"/>
      <c r="X2091" s="13"/>
      <c r="Y2091" s="13"/>
    </row>
    <row r="2092" spans="1:25" ht="12.75" customHeight="1" x14ac:dyDescent="0.2">
      <c r="A2092" s="13" t="s">
        <v>2053</v>
      </c>
      <c r="B2092" s="6" t="s">
        <v>176</v>
      </c>
      <c r="C2092" s="9">
        <v>143521325</v>
      </c>
      <c r="D2092" s="14">
        <v>5540246171933</v>
      </c>
      <c r="E2092" s="12" t="str">
        <f>VLOOKUP(D2092,'Catégorie des articles'!$A$2:$E$163,4,FALSE)</f>
        <v>CREMERIE</v>
      </c>
      <c r="F2092" s="23">
        <v>44939</v>
      </c>
      <c r="G2092" s="10">
        <v>1671</v>
      </c>
      <c r="H2092" s="13"/>
      <c r="I2092" s="13"/>
      <c r="J2092" s="13"/>
      <c r="K2092" s="13"/>
      <c r="L2092" s="13"/>
      <c r="M2092" s="13"/>
      <c r="N2092" s="13"/>
      <c r="O2092" s="13"/>
      <c r="P2092" s="13"/>
      <c r="Q2092" s="13"/>
      <c r="R2092" s="13"/>
      <c r="S2092" s="13"/>
      <c r="T2092" s="13"/>
      <c r="U2092" s="13"/>
      <c r="V2092" s="13"/>
      <c r="W2092" s="13"/>
      <c r="X2092" s="13"/>
      <c r="Y2092" s="13"/>
    </row>
    <row r="2093" spans="1:25" ht="12.75" customHeight="1" x14ac:dyDescent="0.2">
      <c r="A2093" s="13" t="s">
        <v>2054</v>
      </c>
      <c r="B2093" s="6" t="s">
        <v>176</v>
      </c>
      <c r="C2093" s="7">
        <v>143521325</v>
      </c>
      <c r="D2093" s="12">
        <v>5540246188200</v>
      </c>
      <c r="E2093" s="12" t="str">
        <f>VLOOKUP(D2093,'Catégorie des articles'!$A$2:$E$163,4,FALSE)</f>
        <v>CREMERIE</v>
      </c>
      <c r="F2093" s="22">
        <v>44939</v>
      </c>
      <c r="G2093" s="8">
        <v>743</v>
      </c>
      <c r="H2093" s="13"/>
      <c r="I2093" s="13"/>
      <c r="J2093" s="13"/>
      <c r="K2093" s="13"/>
      <c r="L2093" s="13"/>
      <c r="M2093" s="13"/>
      <c r="N2093" s="13"/>
      <c r="O2093" s="13"/>
      <c r="P2093" s="13"/>
      <c r="Q2093" s="13"/>
      <c r="R2093" s="13"/>
      <c r="S2093" s="13"/>
      <c r="T2093" s="13"/>
      <c r="U2093" s="13"/>
      <c r="V2093" s="13"/>
      <c r="W2093" s="13"/>
      <c r="X2093" s="13"/>
      <c r="Y2093" s="13"/>
    </row>
    <row r="2094" spans="1:25" ht="12.75" customHeight="1" x14ac:dyDescent="0.2">
      <c r="A2094" s="13" t="s">
        <v>2055</v>
      </c>
      <c r="B2094" s="6" t="s">
        <v>176</v>
      </c>
      <c r="C2094" s="7">
        <v>143521342</v>
      </c>
      <c r="D2094" s="12">
        <v>5540246185429</v>
      </c>
      <c r="E2094" s="12" t="str">
        <f>VLOOKUP(D2094,'Catégorie des articles'!$A$2:$E$163,4,FALSE)</f>
        <v>CREMERIE</v>
      </c>
      <c r="F2094" s="22">
        <v>44940</v>
      </c>
      <c r="G2094" s="8">
        <v>140</v>
      </c>
      <c r="H2094" s="13"/>
      <c r="I2094" s="13"/>
      <c r="J2094" s="13"/>
      <c r="K2094" s="13"/>
      <c r="L2094" s="13"/>
      <c r="M2094" s="13"/>
      <c r="N2094" s="13"/>
      <c r="O2094" s="13"/>
      <c r="P2094" s="13"/>
      <c r="Q2094" s="13"/>
      <c r="R2094" s="13"/>
      <c r="S2094" s="13"/>
      <c r="T2094" s="13"/>
      <c r="U2094" s="13"/>
      <c r="V2094" s="13"/>
      <c r="W2094" s="13"/>
      <c r="X2094" s="13"/>
      <c r="Y2094" s="13"/>
    </row>
    <row r="2095" spans="1:25" ht="12.75" customHeight="1" x14ac:dyDescent="0.2">
      <c r="A2095" s="13" t="s">
        <v>2056</v>
      </c>
      <c r="B2095" s="6" t="s">
        <v>176</v>
      </c>
      <c r="C2095" s="9">
        <v>143521342</v>
      </c>
      <c r="D2095" s="14">
        <v>5540246185562</v>
      </c>
      <c r="E2095" s="12" t="str">
        <f>VLOOKUP(D2095,'Catégorie des articles'!$A$2:$E$163,4,FALSE)</f>
        <v>CREMERIE</v>
      </c>
      <c r="F2095" s="23">
        <v>44940</v>
      </c>
      <c r="G2095" s="10">
        <v>279</v>
      </c>
      <c r="H2095" s="13"/>
      <c r="I2095" s="13"/>
      <c r="J2095" s="13"/>
      <c r="K2095" s="13"/>
      <c r="L2095" s="13"/>
      <c r="M2095" s="13"/>
      <c r="N2095" s="13"/>
      <c r="O2095" s="13"/>
      <c r="P2095" s="13"/>
      <c r="Q2095" s="13"/>
      <c r="R2095" s="13"/>
      <c r="S2095" s="13"/>
      <c r="T2095" s="13"/>
      <c r="U2095" s="13"/>
      <c r="V2095" s="13"/>
      <c r="W2095" s="13"/>
      <c r="X2095" s="13"/>
      <c r="Y2095" s="13"/>
    </row>
    <row r="2096" spans="1:25" ht="12.75" customHeight="1" x14ac:dyDescent="0.2">
      <c r="A2096" s="13" t="s">
        <v>2057</v>
      </c>
      <c r="B2096" s="6" t="s">
        <v>176</v>
      </c>
      <c r="C2096" s="7">
        <v>143521342</v>
      </c>
      <c r="D2096" s="12">
        <v>5540246186325</v>
      </c>
      <c r="E2096" s="12" t="str">
        <f>VLOOKUP(D2096,'Catégorie des articles'!$A$2:$E$163,4,FALSE)</f>
        <v>CREMERIE</v>
      </c>
      <c r="F2096" s="22">
        <v>44940</v>
      </c>
      <c r="G2096" s="8">
        <v>279</v>
      </c>
      <c r="H2096" s="13"/>
      <c r="I2096" s="13"/>
      <c r="J2096" s="13"/>
      <c r="K2096" s="13"/>
      <c r="L2096" s="13"/>
      <c r="M2096" s="13"/>
      <c r="N2096" s="13"/>
      <c r="O2096" s="13"/>
      <c r="P2096" s="13"/>
      <c r="Q2096" s="13"/>
      <c r="R2096" s="13"/>
      <c r="S2096" s="13"/>
      <c r="T2096" s="13"/>
      <c r="U2096" s="13"/>
      <c r="V2096" s="13"/>
      <c r="W2096" s="13"/>
      <c r="X2096" s="13"/>
      <c r="Y2096" s="13"/>
    </row>
    <row r="2097" spans="1:25" ht="12.75" customHeight="1" x14ac:dyDescent="0.2">
      <c r="A2097" s="13" t="s">
        <v>2058</v>
      </c>
      <c r="B2097" s="6" t="s">
        <v>176</v>
      </c>
      <c r="C2097" s="7">
        <v>143531365</v>
      </c>
      <c r="D2097" s="12">
        <v>5540246174174</v>
      </c>
      <c r="E2097" s="12" t="str">
        <f>VLOOKUP(D2097,'Catégorie des articles'!$A$2:$E$163,4,FALSE)</f>
        <v>CREMERIE</v>
      </c>
      <c r="F2097" s="22">
        <v>44940</v>
      </c>
      <c r="G2097" s="8">
        <v>464</v>
      </c>
      <c r="H2097" s="13"/>
      <c r="I2097" s="13"/>
      <c r="J2097" s="13"/>
      <c r="K2097" s="13"/>
      <c r="L2097" s="13"/>
      <c r="M2097" s="13"/>
      <c r="N2097" s="13"/>
      <c r="O2097" s="13"/>
      <c r="P2097" s="13"/>
      <c r="Q2097" s="13"/>
      <c r="R2097" s="13"/>
      <c r="S2097" s="13"/>
      <c r="T2097" s="13"/>
      <c r="U2097" s="13"/>
      <c r="V2097" s="13"/>
      <c r="W2097" s="13"/>
      <c r="X2097" s="13"/>
      <c r="Y2097" s="13"/>
    </row>
    <row r="2098" spans="1:25" ht="12.75" customHeight="1" x14ac:dyDescent="0.2">
      <c r="A2098" s="13" t="s">
        <v>2059</v>
      </c>
      <c r="B2098" s="6" t="s">
        <v>176</v>
      </c>
      <c r="C2098" s="9">
        <v>143531365</v>
      </c>
      <c r="D2098" s="14">
        <v>5540246188175</v>
      </c>
      <c r="E2098" s="12" t="str">
        <f>VLOOKUP(D2098,'Catégorie des articles'!$A$2:$E$163,4,FALSE)</f>
        <v>CREMERIE</v>
      </c>
      <c r="F2098" s="23">
        <v>44940</v>
      </c>
      <c r="G2098" s="10">
        <v>464</v>
      </c>
      <c r="H2098" s="13"/>
      <c r="I2098" s="13"/>
      <c r="J2098" s="13"/>
      <c r="K2098" s="13"/>
      <c r="L2098" s="13"/>
      <c r="M2098" s="13"/>
      <c r="N2098" s="13"/>
      <c r="O2098" s="13"/>
      <c r="P2098" s="13"/>
      <c r="Q2098" s="13"/>
      <c r="R2098" s="13"/>
      <c r="S2098" s="13"/>
      <c r="T2098" s="13"/>
      <c r="U2098" s="13"/>
      <c r="V2098" s="13"/>
      <c r="W2098" s="13"/>
      <c r="X2098" s="13"/>
      <c r="Y2098" s="13"/>
    </row>
    <row r="2099" spans="1:25" ht="12.75" customHeight="1" x14ac:dyDescent="0.2">
      <c r="A2099" s="13" t="s">
        <v>2060</v>
      </c>
      <c r="B2099" s="6" t="s">
        <v>176</v>
      </c>
      <c r="C2099" s="9">
        <v>143531366</v>
      </c>
      <c r="D2099" s="14">
        <v>5540246176294</v>
      </c>
      <c r="E2099" s="12" t="str">
        <f>VLOOKUP(D2099,'Catégorie des articles'!$A$2:$E$163,4,FALSE)</f>
        <v>CREMERIE</v>
      </c>
      <c r="F2099" s="23">
        <v>44940</v>
      </c>
      <c r="G2099" s="10">
        <v>1114</v>
      </c>
      <c r="H2099" s="13"/>
      <c r="I2099" s="13"/>
      <c r="J2099" s="13"/>
      <c r="K2099" s="13"/>
      <c r="L2099" s="13"/>
      <c r="M2099" s="13"/>
      <c r="N2099" s="13"/>
      <c r="O2099" s="13"/>
      <c r="P2099" s="13"/>
      <c r="Q2099" s="13"/>
      <c r="R2099" s="13"/>
      <c r="S2099" s="13"/>
      <c r="T2099" s="13"/>
      <c r="U2099" s="13"/>
      <c r="V2099" s="13"/>
      <c r="W2099" s="13"/>
      <c r="X2099" s="13"/>
      <c r="Y2099" s="13"/>
    </row>
    <row r="2100" spans="1:25" ht="12.75" customHeight="1" x14ac:dyDescent="0.2">
      <c r="A2100" s="13" t="s">
        <v>2061</v>
      </c>
      <c r="B2100" s="6" t="s">
        <v>176</v>
      </c>
      <c r="C2100" s="7">
        <v>143531366</v>
      </c>
      <c r="D2100" s="12">
        <v>5540246176295</v>
      </c>
      <c r="E2100" s="12" t="str">
        <f>VLOOKUP(D2100,'Catégorie des articles'!$A$2:$E$163,4,FALSE)</f>
        <v>CREMERIE</v>
      </c>
      <c r="F2100" s="22">
        <v>44940</v>
      </c>
      <c r="G2100" s="8">
        <v>4381</v>
      </c>
      <c r="H2100" s="13"/>
      <c r="I2100" s="13"/>
      <c r="J2100" s="13"/>
      <c r="K2100" s="13"/>
      <c r="L2100" s="13"/>
      <c r="M2100" s="13"/>
      <c r="N2100" s="13"/>
      <c r="O2100" s="13"/>
      <c r="P2100" s="13"/>
      <c r="Q2100" s="13"/>
      <c r="R2100" s="13"/>
      <c r="S2100" s="13"/>
      <c r="T2100" s="13"/>
      <c r="U2100" s="13"/>
      <c r="V2100" s="13"/>
      <c r="W2100" s="13"/>
      <c r="X2100" s="13"/>
      <c r="Y2100" s="13"/>
    </row>
    <row r="2101" spans="1:25" ht="12.75" customHeight="1" x14ac:dyDescent="0.2">
      <c r="A2101" s="13" t="s">
        <v>2062</v>
      </c>
      <c r="B2101" s="6" t="s">
        <v>176</v>
      </c>
      <c r="C2101" s="7">
        <v>143531382</v>
      </c>
      <c r="D2101" s="12">
        <v>5540246171933</v>
      </c>
      <c r="E2101" s="12" t="str">
        <f>VLOOKUP(D2101,'Catégorie des articles'!$A$2:$E$163,4,FALSE)</f>
        <v>CREMERIE</v>
      </c>
      <c r="F2101" s="22">
        <v>44941</v>
      </c>
      <c r="G2101" s="8">
        <v>446</v>
      </c>
      <c r="H2101" s="13"/>
      <c r="I2101" s="13"/>
      <c r="J2101" s="13"/>
      <c r="K2101" s="13"/>
      <c r="L2101" s="13"/>
      <c r="M2101" s="13"/>
      <c r="N2101" s="13"/>
      <c r="O2101" s="13"/>
      <c r="P2101" s="13"/>
      <c r="Q2101" s="13"/>
      <c r="R2101" s="13"/>
      <c r="S2101" s="13"/>
      <c r="T2101" s="13"/>
      <c r="U2101" s="13"/>
      <c r="V2101" s="13"/>
      <c r="W2101" s="13"/>
      <c r="X2101" s="13"/>
      <c r="Y2101" s="13"/>
    </row>
    <row r="2102" spans="1:25" ht="12.75" customHeight="1" x14ac:dyDescent="0.2">
      <c r="A2102" s="13" t="s">
        <v>2063</v>
      </c>
      <c r="B2102" s="6" t="s">
        <v>176</v>
      </c>
      <c r="C2102" s="7">
        <v>143531393</v>
      </c>
      <c r="D2102" s="12">
        <v>5540246194632</v>
      </c>
      <c r="E2102" s="12" t="str">
        <f>VLOOKUP(D2102,'Catégorie des articles'!$A$2:$E$163,4,FALSE)</f>
        <v>BOULANGERIE</v>
      </c>
      <c r="F2102" s="22">
        <v>44940</v>
      </c>
      <c r="G2102" s="8">
        <v>251</v>
      </c>
      <c r="H2102" s="13"/>
      <c r="I2102" s="13"/>
      <c r="J2102" s="13"/>
      <c r="K2102" s="13"/>
      <c r="L2102" s="13"/>
      <c r="M2102" s="13"/>
      <c r="N2102" s="13"/>
      <c r="O2102" s="13"/>
      <c r="P2102" s="13"/>
      <c r="Q2102" s="13"/>
      <c r="R2102" s="13"/>
      <c r="S2102" s="13"/>
      <c r="T2102" s="13"/>
      <c r="U2102" s="13"/>
      <c r="V2102" s="13"/>
      <c r="W2102" s="13"/>
      <c r="X2102" s="13"/>
      <c r="Y2102" s="13"/>
    </row>
    <row r="2103" spans="1:25" ht="12.75" customHeight="1" x14ac:dyDescent="0.2">
      <c r="A2103" s="13" t="s">
        <v>2064</v>
      </c>
      <c r="B2103" s="6" t="s">
        <v>176</v>
      </c>
      <c r="C2103" s="9">
        <v>143531423</v>
      </c>
      <c r="D2103" s="14">
        <v>5540246188175</v>
      </c>
      <c r="E2103" s="12" t="str">
        <f>VLOOKUP(D2103,'Catégorie des articles'!$A$2:$E$163,4,FALSE)</f>
        <v>CREMERIE</v>
      </c>
      <c r="F2103" s="23">
        <v>44945</v>
      </c>
      <c r="G2103" s="10">
        <v>464</v>
      </c>
      <c r="H2103" s="13"/>
      <c r="I2103" s="13"/>
      <c r="J2103" s="13"/>
      <c r="K2103" s="13"/>
      <c r="L2103" s="13"/>
      <c r="M2103" s="13"/>
      <c r="N2103" s="13"/>
      <c r="O2103" s="13"/>
      <c r="P2103" s="13"/>
      <c r="Q2103" s="13"/>
      <c r="R2103" s="13"/>
      <c r="S2103" s="13"/>
      <c r="T2103" s="13"/>
      <c r="U2103" s="13"/>
      <c r="V2103" s="13"/>
      <c r="W2103" s="13"/>
      <c r="X2103" s="13"/>
      <c r="Y2103" s="13"/>
    </row>
    <row r="2104" spans="1:25" ht="12.75" customHeight="1" x14ac:dyDescent="0.2">
      <c r="A2104" s="13" t="s">
        <v>2065</v>
      </c>
      <c r="B2104" s="6" t="s">
        <v>176</v>
      </c>
      <c r="C2104" s="7">
        <v>143531425</v>
      </c>
      <c r="D2104" s="12">
        <v>5540246171933</v>
      </c>
      <c r="E2104" s="12" t="str">
        <f>VLOOKUP(D2104,'Catégorie des articles'!$A$2:$E$163,4,FALSE)</f>
        <v>CREMERIE</v>
      </c>
      <c r="F2104" s="22">
        <v>44945</v>
      </c>
      <c r="G2104" s="8">
        <v>1114</v>
      </c>
      <c r="H2104" s="13"/>
      <c r="I2104" s="13"/>
      <c r="J2104" s="13"/>
      <c r="K2104" s="13"/>
      <c r="L2104" s="13"/>
      <c r="M2104" s="13"/>
      <c r="N2104" s="13"/>
      <c r="O2104" s="13"/>
      <c r="P2104" s="13"/>
      <c r="Q2104" s="13"/>
      <c r="R2104" s="13"/>
      <c r="S2104" s="13"/>
      <c r="T2104" s="13"/>
      <c r="U2104" s="13"/>
      <c r="V2104" s="13"/>
      <c r="W2104" s="13"/>
      <c r="X2104" s="13"/>
      <c r="Y2104" s="13"/>
    </row>
    <row r="2105" spans="1:25" ht="12.75" customHeight="1" x14ac:dyDescent="0.2">
      <c r="A2105" s="13" t="s">
        <v>2066</v>
      </c>
      <c r="B2105" s="6" t="s">
        <v>176</v>
      </c>
      <c r="C2105" s="9">
        <v>143531425</v>
      </c>
      <c r="D2105" s="14">
        <v>5540246176294</v>
      </c>
      <c r="E2105" s="12" t="str">
        <f>VLOOKUP(D2105,'Catégorie des articles'!$A$2:$E$163,4,FALSE)</f>
        <v>CREMERIE</v>
      </c>
      <c r="F2105" s="23">
        <v>44945</v>
      </c>
      <c r="G2105" s="10">
        <v>743</v>
      </c>
      <c r="H2105" s="13"/>
      <c r="I2105" s="13"/>
      <c r="J2105" s="13"/>
      <c r="K2105" s="13"/>
      <c r="L2105" s="13"/>
      <c r="M2105" s="13"/>
      <c r="N2105" s="13"/>
      <c r="O2105" s="13"/>
      <c r="P2105" s="13"/>
      <c r="Q2105" s="13"/>
      <c r="R2105" s="13"/>
      <c r="S2105" s="13"/>
      <c r="T2105" s="13"/>
      <c r="U2105" s="13"/>
      <c r="V2105" s="13"/>
      <c r="W2105" s="13"/>
      <c r="X2105" s="13"/>
      <c r="Y2105" s="13"/>
    </row>
    <row r="2106" spans="1:25" ht="12.75" customHeight="1" x14ac:dyDescent="0.2">
      <c r="A2106" s="13" t="s">
        <v>2067</v>
      </c>
      <c r="B2106" s="6" t="s">
        <v>176</v>
      </c>
      <c r="C2106" s="7">
        <v>143531425</v>
      </c>
      <c r="D2106" s="12">
        <v>5540246176295</v>
      </c>
      <c r="E2106" s="12" t="str">
        <f>VLOOKUP(D2106,'Catégorie des articles'!$A$2:$E$163,4,FALSE)</f>
        <v>CREMERIE</v>
      </c>
      <c r="F2106" s="22">
        <v>44945</v>
      </c>
      <c r="G2106" s="8">
        <v>7424</v>
      </c>
      <c r="H2106" s="13"/>
      <c r="I2106" s="13"/>
      <c r="J2106" s="13"/>
      <c r="K2106" s="13"/>
      <c r="L2106" s="13"/>
      <c r="M2106" s="13"/>
      <c r="N2106" s="13"/>
      <c r="O2106" s="13"/>
      <c r="P2106" s="13"/>
      <c r="Q2106" s="13"/>
      <c r="R2106" s="13"/>
      <c r="S2106" s="13"/>
      <c r="T2106" s="13"/>
      <c r="U2106" s="13"/>
      <c r="V2106" s="13"/>
      <c r="W2106" s="13"/>
      <c r="X2106" s="13"/>
      <c r="Y2106" s="13"/>
    </row>
    <row r="2107" spans="1:25" ht="12.75" customHeight="1" x14ac:dyDescent="0.2">
      <c r="A2107" s="13" t="s">
        <v>2068</v>
      </c>
      <c r="B2107" s="6" t="s">
        <v>176</v>
      </c>
      <c r="C2107" s="7">
        <v>143531425</v>
      </c>
      <c r="D2107" s="12">
        <v>5540246187987</v>
      </c>
      <c r="E2107" s="12" t="str">
        <f>VLOOKUP(D2107,'Catégorie des articles'!$A$2:$E$163,4,FALSE)</f>
        <v>CREMERIE</v>
      </c>
      <c r="F2107" s="22">
        <v>44945</v>
      </c>
      <c r="G2107" s="8">
        <v>4455</v>
      </c>
      <c r="H2107" s="13"/>
      <c r="I2107" s="13"/>
      <c r="J2107" s="13"/>
      <c r="K2107" s="13"/>
      <c r="L2107" s="13"/>
      <c r="M2107" s="13"/>
      <c r="N2107" s="13"/>
      <c r="O2107" s="13"/>
      <c r="P2107" s="13"/>
      <c r="Q2107" s="13"/>
      <c r="R2107" s="13"/>
      <c r="S2107" s="13"/>
      <c r="T2107" s="13"/>
      <c r="U2107" s="13"/>
      <c r="V2107" s="13"/>
      <c r="W2107" s="13"/>
      <c r="X2107" s="13"/>
      <c r="Y2107" s="13"/>
    </row>
    <row r="2108" spans="1:25" ht="12.75" customHeight="1" x14ac:dyDescent="0.2">
      <c r="A2108" s="13" t="s">
        <v>2069</v>
      </c>
      <c r="B2108" s="6" t="s">
        <v>176</v>
      </c>
      <c r="C2108" s="9">
        <v>143531430</v>
      </c>
      <c r="D2108" s="14">
        <v>5540246194632</v>
      </c>
      <c r="E2108" s="12" t="str">
        <f>VLOOKUP(D2108,'Catégorie des articles'!$A$2:$E$163,4,FALSE)</f>
        <v>BOULANGERIE</v>
      </c>
      <c r="F2108" s="23">
        <v>44947</v>
      </c>
      <c r="G2108" s="10">
        <v>1253</v>
      </c>
      <c r="H2108" s="13"/>
      <c r="I2108" s="13"/>
      <c r="J2108" s="13"/>
      <c r="K2108" s="13"/>
      <c r="L2108" s="13"/>
      <c r="M2108" s="13"/>
      <c r="N2108" s="13"/>
      <c r="O2108" s="13"/>
      <c r="P2108" s="13"/>
      <c r="Q2108" s="13"/>
      <c r="R2108" s="13"/>
      <c r="S2108" s="13"/>
      <c r="T2108" s="13"/>
      <c r="U2108" s="13"/>
      <c r="V2108" s="13"/>
      <c r="W2108" s="13"/>
      <c r="X2108" s="13"/>
      <c r="Y2108" s="13"/>
    </row>
    <row r="2109" spans="1:25" ht="12.75" customHeight="1" x14ac:dyDescent="0.2">
      <c r="A2109" s="13" t="s">
        <v>2070</v>
      </c>
      <c r="B2109" s="6" t="s">
        <v>176</v>
      </c>
      <c r="C2109" s="9">
        <v>143531432</v>
      </c>
      <c r="D2109" s="14">
        <v>5540246188175</v>
      </c>
      <c r="E2109" s="12" t="str">
        <f>VLOOKUP(D2109,'Catégorie des articles'!$A$2:$E$163,4,FALSE)</f>
        <v>CREMERIE</v>
      </c>
      <c r="F2109" s="23">
        <v>44942</v>
      </c>
      <c r="G2109" s="10">
        <v>464</v>
      </c>
      <c r="H2109" s="13"/>
      <c r="I2109" s="13"/>
      <c r="J2109" s="13"/>
      <c r="K2109" s="13"/>
      <c r="L2109" s="13"/>
      <c r="M2109" s="13"/>
      <c r="N2109" s="13"/>
      <c r="O2109" s="13"/>
      <c r="P2109" s="13"/>
      <c r="Q2109" s="13"/>
      <c r="R2109" s="13"/>
      <c r="S2109" s="13"/>
      <c r="T2109" s="13"/>
      <c r="U2109" s="13"/>
      <c r="V2109" s="13"/>
      <c r="W2109" s="13"/>
      <c r="X2109" s="13"/>
      <c r="Y2109" s="13"/>
    </row>
    <row r="2110" spans="1:25" ht="12.75" customHeight="1" x14ac:dyDescent="0.2">
      <c r="A2110" s="13" t="s">
        <v>2071</v>
      </c>
      <c r="B2110" s="6" t="s">
        <v>176</v>
      </c>
      <c r="C2110" s="7">
        <v>143531433</v>
      </c>
      <c r="D2110" s="12">
        <v>5540246188175</v>
      </c>
      <c r="E2110" s="12" t="str">
        <f>VLOOKUP(D2110,'Catégorie des articles'!$A$2:$E$163,4,FALSE)</f>
        <v>CREMERIE</v>
      </c>
      <c r="F2110" s="22">
        <v>44946</v>
      </c>
      <c r="G2110" s="8">
        <v>1044</v>
      </c>
      <c r="H2110" s="13"/>
      <c r="I2110" s="13"/>
      <c r="J2110" s="13"/>
      <c r="K2110" s="13"/>
      <c r="L2110" s="13"/>
      <c r="M2110" s="13"/>
      <c r="N2110" s="13"/>
      <c r="O2110" s="13"/>
      <c r="P2110" s="13"/>
      <c r="Q2110" s="13"/>
      <c r="R2110" s="13"/>
      <c r="S2110" s="13"/>
      <c r="T2110" s="13"/>
      <c r="U2110" s="13"/>
      <c r="V2110" s="13"/>
      <c r="W2110" s="13"/>
      <c r="X2110" s="13"/>
      <c r="Y2110" s="13"/>
    </row>
    <row r="2111" spans="1:25" ht="12.75" customHeight="1" x14ac:dyDescent="0.2">
      <c r="A2111" s="13" t="s">
        <v>2072</v>
      </c>
      <c r="B2111" s="6" t="s">
        <v>176</v>
      </c>
      <c r="C2111" s="7">
        <v>143531435</v>
      </c>
      <c r="D2111" s="12">
        <v>5540246183844</v>
      </c>
      <c r="E2111" s="12" t="str">
        <f>VLOOKUP(D2111,'Catégorie des articles'!$A$2:$E$163,4,FALSE)</f>
        <v>BOULANGERIE</v>
      </c>
      <c r="F2111" s="22">
        <v>44946</v>
      </c>
      <c r="G2111" s="8">
        <v>325</v>
      </c>
      <c r="H2111" s="13"/>
      <c r="I2111" s="13"/>
      <c r="J2111" s="13"/>
      <c r="K2111" s="13"/>
      <c r="L2111" s="13"/>
      <c r="M2111" s="13"/>
      <c r="N2111" s="13"/>
      <c r="O2111" s="13"/>
      <c r="P2111" s="13"/>
      <c r="Q2111" s="13"/>
      <c r="R2111" s="13"/>
      <c r="S2111" s="13"/>
      <c r="T2111" s="13"/>
      <c r="U2111" s="13"/>
      <c r="V2111" s="13"/>
      <c r="W2111" s="13"/>
      <c r="X2111" s="13"/>
      <c r="Y2111" s="13"/>
    </row>
    <row r="2112" spans="1:25" ht="12.75" customHeight="1" x14ac:dyDescent="0.2">
      <c r="A2112" s="13" t="s">
        <v>2073</v>
      </c>
      <c r="B2112" s="6" t="s">
        <v>176</v>
      </c>
      <c r="C2112" s="9">
        <v>143531453</v>
      </c>
      <c r="D2112" s="14">
        <v>5540246172978</v>
      </c>
      <c r="E2112" s="12" t="str">
        <f>VLOOKUP(D2112,'Catégorie des articles'!$A$2:$E$163,4,FALSE)</f>
        <v>CREMERIE</v>
      </c>
      <c r="F2112" s="23">
        <v>44946</v>
      </c>
      <c r="G2112" s="10">
        <v>1671</v>
      </c>
      <c r="H2112" s="13"/>
      <c r="I2112" s="13"/>
      <c r="J2112" s="13"/>
      <c r="K2112" s="13"/>
      <c r="L2112" s="13"/>
      <c r="M2112" s="13"/>
      <c r="N2112" s="13"/>
      <c r="O2112" s="13"/>
      <c r="P2112" s="13"/>
      <c r="Q2112" s="13"/>
      <c r="R2112" s="13"/>
      <c r="S2112" s="13"/>
      <c r="T2112" s="13"/>
      <c r="U2112" s="13"/>
      <c r="V2112" s="13"/>
      <c r="W2112" s="13"/>
      <c r="X2112" s="13"/>
      <c r="Y2112" s="13"/>
    </row>
    <row r="2113" spans="1:25" ht="12.75" customHeight="1" x14ac:dyDescent="0.2">
      <c r="A2113" s="13" t="s">
        <v>2074</v>
      </c>
      <c r="B2113" s="6" t="s">
        <v>176</v>
      </c>
      <c r="C2113" s="9">
        <v>143531453</v>
      </c>
      <c r="D2113" s="14">
        <v>5540246174174</v>
      </c>
      <c r="E2113" s="12" t="str">
        <f>VLOOKUP(D2113,'Catégorie des articles'!$A$2:$E$163,4,FALSE)</f>
        <v>CREMERIE</v>
      </c>
      <c r="F2113" s="23">
        <v>44946</v>
      </c>
      <c r="G2113" s="10">
        <v>464</v>
      </c>
      <c r="H2113" s="13"/>
      <c r="I2113" s="13"/>
      <c r="J2113" s="13"/>
      <c r="K2113" s="13"/>
      <c r="L2113" s="13"/>
      <c r="M2113" s="13"/>
      <c r="N2113" s="13"/>
      <c r="O2113" s="13"/>
      <c r="P2113" s="13"/>
      <c r="Q2113" s="13"/>
      <c r="R2113" s="13"/>
      <c r="S2113" s="13"/>
      <c r="T2113" s="13"/>
      <c r="U2113" s="13"/>
      <c r="V2113" s="13"/>
      <c r="W2113" s="13"/>
      <c r="X2113" s="13"/>
      <c r="Y2113" s="13"/>
    </row>
    <row r="2114" spans="1:25" ht="12.75" customHeight="1" x14ac:dyDescent="0.2">
      <c r="A2114" s="13" t="s">
        <v>2075</v>
      </c>
      <c r="B2114" s="6" t="s">
        <v>176</v>
      </c>
      <c r="C2114" s="7">
        <v>143531453</v>
      </c>
      <c r="D2114" s="12">
        <v>5540246176699</v>
      </c>
      <c r="E2114" s="12" t="str">
        <f>VLOOKUP(D2114,'Catégorie des articles'!$A$2:$E$163,4,FALSE)</f>
        <v>CREMERIE</v>
      </c>
      <c r="F2114" s="22">
        <v>44946</v>
      </c>
      <c r="G2114" s="8">
        <v>4176</v>
      </c>
      <c r="H2114" s="13"/>
      <c r="I2114" s="13"/>
      <c r="J2114" s="13"/>
      <c r="K2114" s="13"/>
      <c r="L2114" s="13"/>
      <c r="M2114" s="13"/>
      <c r="N2114" s="13"/>
      <c r="O2114" s="13"/>
      <c r="P2114" s="13"/>
      <c r="Q2114" s="13"/>
      <c r="R2114" s="13"/>
      <c r="S2114" s="13"/>
      <c r="T2114" s="13"/>
      <c r="U2114" s="13"/>
      <c r="V2114" s="13"/>
      <c r="W2114" s="13"/>
      <c r="X2114" s="13"/>
      <c r="Y2114" s="13"/>
    </row>
    <row r="2115" spans="1:25" ht="12.75" customHeight="1" x14ac:dyDescent="0.2">
      <c r="A2115" s="13" t="s">
        <v>2076</v>
      </c>
      <c r="B2115" s="6" t="s">
        <v>176</v>
      </c>
      <c r="C2115" s="9">
        <v>143531453</v>
      </c>
      <c r="D2115" s="14">
        <v>5540246192102</v>
      </c>
      <c r="E2115" s="12" t="str">
        <f>VLOOKUP(D2115,'Catégorie des articles'!$A$2:$E$163,4,FALSE)</f>
        <v>CREMERIE</v>
      </c>
      <c r="F2115" s="23">
        <v>44946</v>
      </c>
      <c r="G2115" s="10">
        <v>2005</v>
      </c>
      <c r="H2115" s="13"/>
      <c r="I2115" s="13"/>
      <c r="J2115" s="13"/>
      <c r="K2115" s="13"/>
      <c r="L2115" s="13"/>
      <c r="M2115" s="13"/>
      <c r="N2115" s="13"/>
      <c r="O2115" s="13"/>
      <c r="P2115" s="13"/>
      <c r="Q2115" s="13"/>
      <c r="R2115" s="13"/>
      <c r="S2115" s="13"/>
      <c r="T2115" s="13"/>
      <c r="U2115" s="13"/>
      <c r="V2115" s="13"/>
      <c r="W2115" s="13"/>
      <c r="X2115" s="13"/>
      <c r="Y2115" s="13"/>
    </row>
    <row r="2116" spans="1:25" ht="12.75" customHeight="1" x14ac:dyDescent="0.2">
      <c r="A2116" s="13" t="s">
        <v>2077</v>
      </c>
      <c r="B2116" s="6" t="s">
        <v>176</v>
      </c>
      <c r="C2116" s="9">
        <v>143531454</v>
      </c>
      <c r="D2116" s="14">
        <v>5540246171933</v>
      </c>
      <c r="E2116" s="12" t="str">
        <f>VLOOKUP(D2116,'Catégorie des articles'!$A$2:$E$163,4,FALSE)</f>
        <v>CREMERIE</v>
      </c>
      <c r="F2116" s="23">
        <v>44946</v>
      </c>
      <c r="G2116" s="10">
        <v>557</v>
      </c>
      <c r="H2116" s="13"/>
      <c r="I2116" s="13"/>
      <c r="J2116" s="13"/>
      <c r="K2116" s="13"/>
      <c r="L2116" s="13"/>
      <c r="M2116" s="13"/>
      <c r="N2116" s="13"/>
      <c r="O2116" s="13"/>
      <c r="P2116" s="13"/>
      <c r="Q2116" s="13"/>
      <c r="R2116" s="13"/>
      <c r="S2116" s="13"/>
      <c r="T2116" s="13"/>
      <c r="U2116" s="13"/>
      <c r="V2116" s="13"/>
      <c r="W2116" s="13"/>
      <c r="X2116" s="13"/>
      <c r="Y2116" s="13"/>
    </row>
    <row r="2117" spans="1:25" ht="12.75" customHeight="1" x14ac:dyDescent="0.2">
      <c r="A2117" s="13" t="s">
        <v>2078</v>
      </c>
      <c r="B2117" s="6" t="s">
        <v>176</v>
      </c>
      <c r="C2117" s="7">
        <v>143531454</v>
      </c>
      <c r="D2117" s="12">
        <v>5540246176294</v>
      </c>
      <c r="E2117" s="12" t="str">
        <f>VLOOKUP(D2117,'Catégorie des articles'!$A$2:$E$163,4,FALSE)</f>
        <v>CREMERIE</v>
      </c>
      <c r="F2117" s="22">
        <v>44946</v>
      </c>
      <c r="G2117" s="8">
        <v>743</v>
      </c>
      <c r="H2117" s="13"/>
      <c r="I2117" s="13"/>
      <c r="J2117" s="13"/>
      <c r="K2117" s="13"/>
      <c r="L2117" s="13"/>
      <c r="M2117" s="13"/>
      <c r="N2117" s="13"/>
      <c r="O2117" s="13"/>
      <c r="P2117" s="13"/>
      <c r="Q2117" s="13"/>
      <c r="R2117" s="13"/>
      <c r="S2117" s="13"/>
      <c r="T2117" s="13"/>
      <c r="U2117" s="13"/>
      <c r="V2117" s="13"/>
      <c r="W2117" s="13"/>
      <c r="X2117" s="13"/>
      <c r="Y2117" s="13"/>
    </row>
    <row r="2118" spans="1:25" ht="12.75" customHeight="1" x14ac:dyDescent="0.2">
      <c r="A2118" s="13" t="s">
        <v>2079</v>
      </c>
      <c r="B2118" s="6" t="s">
        <v>176</v>
      </c>
      <c r="C2118" s="9">
        <v>143531454</v>
      </c>
      <c r="D2118" s="14">
        <v>5540246176295</v>
      </c>
      <c r="E2118" s="12" t="str">
        <f>VLOOKUP(D2118,'Catégorie des articles'!$A$2:$E$163,4,FALSE)</f>
        <v>CREMERIE</v>
      </c>
      <c r="F2118" s="23">
        <v>44946</v>
      </c>
      <c r="G2118" s="10">
        <v>7424</v>
      </c>
      <c r="H2118" s="13"/>
      <c r="I2118" s="13"/>
      <c r="J2118" s="13"/>
      <c r="K2118" s="13"/>
      <c r="L2118" s="13"/>
      <c r="M2118" s="13"/>
      <c r="N2118" s="13"/>
      <c r="O2118" s="13"/>
      <c r="P2118" s="13"/>
      <c r="Q2118" s="13"/>
      <c r="R2118" s="13"/>
      <c r="S2118" s="13"/>
      <c r="T2118" s="13"/>
      <c r="U2118" s="13"/>
      <c r="V2118" s="13"/>
      <c r="W2118" s="13"/>
      <c r="X2118" s="13"/>
      <c r="Y2118" s="13"/>
    </row>
    <row r="2119" spans="1:25" ht="12.75" customHeight="1" x14ac:dyDescent="0.2">
      <c r="A2119" s="13" t="s">
        <v>2080</v>
      </c>
      <c r="B2119" s="6" t="s">
        <v>176</v>
      </c>
      <c r="C2119" s="7">
        <v>143531454</v>
      </c>
      <c r="D2119" s="12">
        <v>5540246187987</v>
      </c>
      <c r="E2119" s="12" t="str">
        <f>VLOOKUP(D2119,'Catégorie des articles'!$A$2:$E$163,4,FALSE)</f>
        <v>CREMERIE</v>
      </c>
      <c r="F2119" s="22">
        <v>44946</v>
      </c>
      <c r="G2119" s="8">
        <v>4455</v>
      </c>
      <c r="H2119" s="13"/>
      <c r="I2119" s="13"/>
      <c r="J2119" s="13"/>
      <c r="K2119" s="13"/>
      <c r="L2119" s="13"/>
      <c r="M2119" s="13"/>
      <c r="N2119" s="13"/>
      <c r="O2119" s="13"/>
      <c r="P2119" s="13"/>
      <c r="Q2119" s="13"/>
      <c r="R2119" s="13"/>
      <c r="S2119" s="13"/>
      <c r="T2119" s="13"/>
      <c r="U2119" s="13"/>
      <c r="V2119" s="13"/>
      <c r="W2119" s="13"/>
      <c r="X2119" s="13"/>
      <c r="Y2119" s="13"/>
    </row>
    <row r="2120" spans="1:25" ht="12.75" customHeight="1" x14ac:dyDescent="0.2">
      <c r="A2120" s="13" t="s">
        <v>2081</v>
      </c>
      <c r="B2120" s="6" t="s">
        <v>176</v>
      </c>
      <c r="C2120" s="9">
        <v>143531458</v>
      </c>
      <c r="D2120" s="14">
        <v>5540246188175</v>
      </c>
      <c r="E2120" s="12" t="str">
        <f>VLOOKUP(D2120,'Catégorie des articles'!$A$2:$E$163,4,FALSE)</f>
        <v>CREMERIE</v>
      </c>
      <c r="F2120" s="23">
        <v>44943</v>
      </c>
      <c r="G2120" s="10">
        <v>1392</v>
      </c>
      <c r="H2120" s="13"/>
      <c r="I2120" s="13"/>
      <c r="J2120" s="13"/>
      <c r="K2120" s="13"/>
      <c r="L2120" s="13"/>
      <c r="M2120" s="13"/>
      <c r="N2120" s="13"/>
      <c r="O2120" s="13"/>
      <c r="P2120" s="13"/>
      <c r="Q2120" s="13"/>
      <c r="R2120" s="13"/>
      <c r="S2120" s="13"/>
      <c r="T2120" s="13"/>
      <c r="U2120" s="13"/>
      <c r="V2120" s="13"/>
      <c r="W2120" s="13"/>
      <c r="X2120" s="13"/>
      <c r="Y2120" s="13"/>
    </row>
    <row r="2121" spans="1:25" ht="12.75" customHeight="1" x14ac:dyDescent="0.2">
      <c r="A2121" s="13" t="s">
        <v>2082</v>
      </c>
      <c r="B2121" s="6" t="s">
        <v>176</v>
      </c>
      <c r="C2121" s="9">
        <v>143531460</v>
      </c>
      <c r="D2121" s="14">
        <v>5540246191598</v>
      </c>
      <c r="E2121" s="12" t="str">
        <f>VLOOKUP(D2121,'Catégorie des articles'!$A$2:$E$163,4,FALSE)</f>
        <v>CREMERIE</v>
      </c>
      <c r="F2121" s="23">
        <v>44947</v>
      </c>
      <c r="G2121" s="10">
        <v>1601</v>
      </c>
      <c r="H2121" s="13"/>
      <c r="I2121" s="13"/>
      <c r="J2121" s="13"/>
      <c r="K2121" s="13"/>
      <c r="L2121" s="13"/>
      <c r="M2121" s="13"/>
      <c r="N2121" s="13"/>
      <c r="O2121" s="13"/>
      <c r="P2121" s="13"/>
      <c r="Q2121" s="13"/>
      <c r="R2121" s="13"/>
      <c r="S2121" s="13"/>
      <c r="T2121" s="13"/>
      <c r="U2121" s="13"/>
      <c r="V2121" s="13"/>
      <c r="W2121" s="13"/>
      <c r="X2121" s="13"/>
      <c r="Y2121" s="13"/>
    </row>
    <row r="2122" spans="1:25" ht="12.75" customHeight="1" x14ac:dyDescent="0.2">
      <c r="A2122" s="13" t="s">
        <v>2083</v>
      </c>
      <c r="B2122" s="6" t="s">
        <v>176</v>
      </c>
      <c r="C2122" s="7">
        <v>143541475</v>
      </c>
      <c r="D2122" s="12">
        <v>5540246172669</v>
      </c>
      <c r="E2122" s="12" t="str">
        <f>VLOOKUP(D2122,'Catégorie des articles'!$A$2:$E$163,4,FALSE)</f>
        <v>CREMERIE</v>
      </c>
      <c r="F2122" s="22">
        <v>44947</v>
      </c>
      <c r="G2122" s="8">
        <v>279</v>
      </c>
      <c r="H2122" s="13"/>
      <c r="I2122" s="13"/>
      <c r="J2122" s="13"/>
      <c r="K2122" s="13"/>
      <c r="L2122" s="13"/>
      <c r="M2122" s="13"/>
      <c r="N2122" s="13"/>
      <c r="O2122" s="13"/>
      <c r="P2122" s="13"/>
      <c r="Q2122" s="13"/>
      <c r="R2122" s="13"/>
      <c r="S2122" s="13"/>
      <c r="T2122" s="13"/>
      <c r="U2122" s="13"/>
      <c r="V2122" s="13"/>
      <c r="W2122" s="13"/>
      <c r="X2122" s="13"/>
      <c r="Y2122" s="13"/>
    </row>
    <row r="2123" spans="1:25" ht="12.75" customHeight="1" x14ac:dyDescent="0.2">
      <c r="A2123" s="13" t="s">
        <v>2084</v>
      </c>
      <c r="B2123" s="6" t="s">
        <v>176</v>
      </c>
      <c r="C2123" s="9">
        <v>143541475</v>
      </c>
      <c r="D2123" s="14">
        <v>5540246172978</v>
      </c>
      <c r="E2123" s="12" t="str">
        <f>VLOOKUP(D2123,'Catégorie des articles'!$A$2:$E$163,4,FALSE)</f>
        <v>CREMERIE</v>
      </c>
      <c r="F2123" s="23">
        <v>44947</v>
      </c>
      <c r="G2123" s="10">
        <v>1253</v>
      </c>
      <c r="H2123" s="13"/>
      <c r="I2123" s="13"/>
      <c r="J2123" s="13"/>
      <c r="K2123" s="13"/>
      <c r="L2123" s="13"/>
      <c r="M2123" s="13"/>
      <c r="N2123" s="13"/>
      <c r="O2123" s="13"/>
      <c r="P2123" s="13"/>
      <c r="Q2123" s="13"/>
      <c r="R2123" s="13"/>
      <c r="S2123" s="13"/>
      <c r="T2123" s="13"/>
      <c r="U2123" s="13"/>
      <c r="V2123" s="13"/>
      <c r="W2123" s="13"/>
      <c r="X2123" s="13"/>
      <c r="Y2123" s="13"/>
    </row>
    <row r="2124" spans="1:25" ht="12.75" customHeight="1" x14ac:dyDescent="0.2">
      <c r="A2124" s="13" t="s">
        <v>2085</v>
      </c>
      <c r="B2124" s="6" t="s">
        <v>176</v>
      </c>
      <c r="C2124" s="9">
        <v>143541475</v>
      </c>
      <c r="D2124" s="14">
        <v>5540246174174</v>
      </c>
      <c r="E2124" s="12" t="str">
        <f>VLOOKUP(D2124,'Catégorie des articles'!$A$2:$E$163,4,FALSE)</f>
        <v>CREMERIE</v>
      </c>
      <c r="F2124" s="23">
        <v>44947</v>
      </c>
      <c r="G2124" s="10">
        <v>464</v>
      </c>
      <c r="H2124" s="13"/>
      <c r="I2124" s="13"/>
      <c r="J2124" s="13"/>
      <c r="K2124" s="13"/>
      <c r="L2124" s="13"/>
      <c r="M2124" s="13"/>
      <c r="N2124" s="13"/>
      <c r="O2124" s="13"/>
      <c r="P2124" s="13"/>
      <c r="Q2124" s="13"/>
      <c r="R2124" s="13"/>
      <c r="S2124" s="13"/>
      <c r="T2124" s="13"/>
      <c r="U2124" s="13"/>
      <c r="V2124" s="13"/>
      <c r="W2124" s="13"/>
      <c r="X2124" s="13"/>
      <c r="Y2124" s="13"/>
    </row>
    <row r="2125" spans="1:25" ht="12.75" customHeight="1" x14ac:dyDescent="0.2">
      <c r="A2125" s="13" t="s">
        <v>2086</v>
      </c>
      <c r="B2125" s="6" t="s">
        <v>176</v>
      </c>
      <c r="C2125" s="9">
        <v>143541475</v>
      </c>
      <c r="D2125" s="14">
        <v>5540246176699</v>
      </c>
      <c r="E2125" s="12" t="str">
        <f>VLOOKUP(D2125,'Catégorie des articles'!$A$2:$E$163,4,FALSE)</f>
        <v>CREMERIE</v>
      </c>
      <c r="F2125" s="23">
        <v>44947</v>
      </c>
      <c r="G2125" s="10">
        <v>4176</v>
      </c>
      <c r="H2125" s="13"/>
      <c r="I2125" s="13"/>
      <c r="J2125" s="13"/>
      <c r="K2125" s="13"/>
      <c r="L2125" s="13"/>
      <c r="M2125" s="13"/>
      <c r="N2125" s="13"/>
      <c r="O2125" s="13"/>
      <c r="P2125" s="13"/>
      <c r="Q2125" s="13"/>
      <c r="R2125" s="13"/>
      <c r="S2125" s="13"/>
      <c r="T2125" s="13"/>
      <c r="U2125" s="13"/>
      <c r="V2125" s="13"/>
      <c r="W2125" s="13"/>
      <c r="X2125" s="13"/>
      <c r="Y2125" s="13"/>
    </row>
    <row r="2126" spans="1:25" ht="12.75" customHeight="1" x14ac:dyDescent="0.2">
      <c r="A2126" s="13" t="s">
        <v>2087</v>
      </c>
      <c r="B2126" s="6" t="s">
        <v>176</v>
      </c>
      <c r="C2126" s="9">
        <v>143541477</v>
      </c>
      <c r="D2126" s="14">
        <v>5540246176294</v>
      </c>
      <c r="E2126" s="12" t="str">
        <f>VLOOKUP(D2126,'Catégorie des articles'!$A$2:$E$163,4,FALSE)</f>
        <v>CREMERIE</v>
      </c>
      <c r="F2126" s="23">
        <v>44947</v>
      </c>
      <c r="G2126" s="10">
        <v>1485</v>
      </c>
      <c r="H2126" s="13"/>
      <c r="I2126" s="13"/>
      <c r="J2126" s="13"/>
      <c r="K2126" s="13"/>
      <c r="L2126" s="13"/>
      <c r="M2126" s="13"/>
      <c r="N2126" s="13"/>
      <c r="O2126" s="13"/>
      <c r="P2126" s="13"/>
      <c r="Q2126" s="13"/>
      <c r="R2126" s="13"/>
      <c r="S2126" s="13"/>
      <c r="T2126" s="13"/>
      <c r="U2126" s="13"/>
      <c r="V2126" s="13"/>
      <c r="W2126" s="13"/>
      <c r="X2126" s="13"/>
      <c r="Y2126" s="13"/>
    </row>
    <row r="2127" spans="1:25" ht="12.75" customHeight="1" x14ac:dyDescent="0.2">
      <c r="A2127" s="13" t="s">
        <v>2088</v>
      </c>
      <c r="B2127" s="6" t="s">
        <v>176</v>
      </c>
      <c r="C2127" s="7">
        <v>143541477</v>
      </c>
      <c r="D2127" s="12">
        <v>5540246176295</v>
      </c>
      <c r="E2127" s="12" t="str">
        <f>VLOOKUP(D2127,'Catégorie des articles'!$A$2:$E$163,4,FALSE)</f>
        <v>CREMERIE</v>
      </c>
      <c r="F2127" s="22">
        <v>44947</v>
      </c>
      <c r="G2127" s="8">
        <v>11099</v>
      </c>
      <c r="H2127" s="13"/>
      <c r="I2127" s="13"/>
      <c r="J2127" s="13"/>
      <c r="K2127" s="13"/>
      <c r="L2127" s="13"/>
      <c r="M2127" s="13"/>
      <c r="N2127" s="13"/>
      <c r="O2127" s="13"/>
      <c r="P2127" s="13"/>
      <c r="Q2127" s="13"/>
      <c r="R2127" s="13"/>
      <c r="S2127" s="13"/>
      <c r="T2127" s="13"/>
      <c r="U2127" s="13"/>
      <c r="V2127" s="13"/>
      <c r="W2127" s="13"/>
      <c r="X2127" s="13"/>
      <c r="Y2127" s="13"/>
    </row>
    <row r="2128" spans="1:25" ht="12.75" customHeight="1" x14ac:dyDescent="0.2">
      <c r="A2128" s="13" t="s">
        <v>2089</v>
      </c>
      <c r="B2128" s="6" t="s">
        <v>176</v>
      </c>
      <c r="C2128" s="9">
        <v>143541486</v>
      </c>
      <c r="D2128" s="14">
        <v>5540246173472</v>
      </c>
      <c r="E2128" s="12" t="str">
        <f>VLOOKUP(D2128,'Catégorie des articles'!$A$2:$E$163,4,FALSE)</f>
        <v>CREMERIE</v>
      </c>
      <c r="F2128" s="23">
        <v>44949</v>
      </c>
      <c r="G2128" s="10">
        <v>140</v>
      </c>
      <c r="H2128" s="13"/>
      <c r="I2128" s="13"/>
      <c r="J2128" s="13"/>
      <c r="K2128" s="13"/>
      <c r="L2128" s="13"/>
      <c r="M2128" s="13"/>
      <c r="N2128" s="13"/>
      <c r="O2128" s="13"/>
      <c r="P2128" s="13"/>
      <c r="Q2128" s="13"/>
      <c r="R2128" s="13"/>
      <c r="S2128" s="13"/>
      <c r="T2128" s="13"/>
      <c r="U2128" s="13"/>
      <c r="V2128" s="13"/>
      <c r="W2128" s="13"/>
      <c r="X2128" s="13"/>
      <c r="Y2128" s="13"/>
    </row>
    <row r="2129" spans="1:25" ht="12.75" customHeight="1" x14ac:dyDescent="0.2">
      <c r="A2129" s="13" t="s">
        <v>2090</v>
      </c>
      <c r="B2129" s="6" t="s">
        <v>176</v>
      </c>
      <c r="C2129" s="7">
        <v>143541486</v>
      </c>
      <c r="D2129" s="12">
        <v>5540246174095</v>
      </c>
      <c r="E2129" s="12" t="str">
        <f>VLOOKUP(D2129,'Catégorie des articles'!$A$2:$E$163,4,FALSE)</f>
        <v>CREMERIE</v>
      </c>
      <c r="F2129" s="22">
        <v>44949</v>
      </c>
      <c r="G2129" s="8">
        <v>140</v>
      </c>
      <c r="H2129" s="13"/>
      <c r="I2129" s="13"/>
      <c r="J2129" s="13"/>
      <c r="K2129" s="13"/>
      <c r="L2129" s="13"/>
      <c r="M2129" s="13"/>
      <c r="N2129" s="13"/>
      <c r="O2129" s="13"/>
      <c r="P2129" s="13"/>
      <c r="Q2129" s="13"/>
      <c r="R2129" s="13"/>
      <c r="S2129" s="13"/>
      <c r="T2129" s="13"/>
      <c r="U2129" s="13"/>
      <c r="V2129" s="13"/>
      <c r="W2129" s="13"/>
      <c r="X2129" s="13"/>
      <c r="Y2129" s="13"/>
    </row>
    <row r="2130" spans="1:25" ht="12.75" customHeight="1" x14ac:dyDescent="0.2">
      <c r="A2130" s="13" t="s">
        <v>2091</v>
      </c>
      <c r="B2130" s="6" t="s">
        <v>176</v>
      </c>
      <c r="C2130" s="9">
        <v>143541486</v>
      </c>
      <c r="D2130" s="14">
        <v>5540246175049</v>
      </c>
      <c r="E2130" s="12" t="str">
        <f>VLOOKUP(D2130,'Catégorie des articles'!$A$2:$E$163,4,FALSE)</f>
        <v>CREMERIE</v>
      </c>
      <c r="F2130" s="23">
        <v>44949</v>
      </c>
      <c r="G2130" s="10">
        <v>836</v>
      </c>
      <c r="H2130" s="13"/>
      <c r="I2130" s="13"/>
      <c r="J2130" s="13"/>
      <c r="K2130" s="13"/>
      <c r="L2130" s="13"/>
      <c r="M2130" s="13"/>
      <c r="N2130" s="13"/>
      <c r="O2130" s="13"/>
      <c r="P2130" s="13"/>
      <c r="Q2130" s="13"/>
      <c r="R2130" s="13"/>
      <c r="S2130" s="13"/>
      <c r="T2130" s="13"/>
      <c r="U2130" s="13"/>
      <c r="V2130" s="13"/>
      <c r="W2130" s="13"/>
      <c r="X2130" s="13"/>
      <c r="Y2130" s="13"/>
    </row>
    <row r="2131" spans="1:25" ht="12.75" customHeight="1" x14ac:dyDescent="0.2">
      <c r="A2131" s="13" t="s">
        <v>2092</v>
      </c>
      <c r="B2131" s="6" t="s">
        <v>176</v>
      </c>
      <c r="C2131" s="7">
        <v>143541486</v>
      </c>
      <c r="D2131" s="12">
        <v>5540246175050</v>
      </c>
      <c r="E2131" s="12" t="str">
        <f>VLOOKUP(D2131,'Catégorie des articles'!$A$2:$E$163,4,FALSE)</f>
        <v>CREMERIE</v>
      </c>
      <c r="F2131" s="22">
        <v>44949</v>
      </c>
      <c r="G2131" s="8">
        <v>836</v>
      </c>
      <c r="H2131" s="13"/>
      <c r="I2131" s="13"/>
      <c r="J2131" s="13"/>
      <c r="K2131" s="13"/>
      <c r="L2131" s="13"/>
      <c r="M2131" s="13"/>
      <c r="N2131" s="13"/>
      <c r="O2131" s="13"/>
      <c r="P2131" s="13"/>
      <c r="Q2131" s="13"/>
      <c r="R2131" s="13"/>
      <c r="S2131" s="13"/>
      <c r="T2131" s="13"/>
      <c r="U2131" s="13"/>
      <c r="V2131" s="13"/>
      <c r="W2131" s="13"/>
      <c r="X2131" s="13"/>
      <c r="Y2131" s="13"/>
    </row>
    <row r="2132" spans="1:25" ht="12.75" customHeight="1" x14ac:dyDescent="0.2">
      <c r="A2132" s="13" t="s">
        <v>2093</v>
      </c>
      <c r="B2132" s="6" t="s">
        <v>176</v>
      </c>
      <c r="C2132" s="9">
        <v>143541486</v>
      </c>
      <c r="D2132" s="14">
        <v>5540246190743</v>
      </c>
      <c r="E2132" s="12" t="str">
        <f>VLOOKUP(D2132,'Catégorie des articles'!$A$2:$E$163,4,FALSE)</f>
        <v>CREMERIE</v>
      </c>
      <c r="F2132" s="23">
        <v>44949</v>
      </c>
      <c r="G2132" s="10">
        <v>140</v>
      </c>
      <c r="H2132" s="13"/>
      <c r="I2132" s="13"/>
      <c r="J2132" s="13"/>
      <c r="K2132" s="13"/>
      <c r="L2132" s="13"/>
      <c r="M2132" s="13"/>
      <c r="N2132" s="13"/>
      <c r="O2132" s="13"/>
      <c r="P2132" s="13"/>
      <c r="Q2132" s="13"/>
      <c r="R2132" s="13"/>
      <c r="S2132" s="13"/>
      <c r="T2132" s="13"/>
      <c r="U2132" s="13"/>
      <c r="V2132" s="13"/>
      <c r="W2132" s="13"/>
      <c r="X2132" s="13"/>
      <c r="Y2132" s="13"/>
    </row>
    <row r="2133" spans="1:25" ht="12.75" customHeight="1" x14ac:dyDescent="0.2">
      <c r="A2133" s="13" t="s">
        <v>2094</v>
      </c>
      <c r="B2133" s="6" t="s">
        <v>176</v>
      </c>
      <c r="C2133" s="9">
        <v>143541505</v>
      </c>
      <c r="D2133" s="14">
        <v>5540246172539</v>
      </c>
      <c r="E2133" s="12" t="str">
        <f>VLOOKUP(D2133,'Catégorie des articles'!$A$2:$E$163,4,FALSE)</f>
        <v>CREMERIE</v>
      </c>
      <c r="F2133" s="23">
        <v>44948</v>
      </c>
      <c r="G2133" s="10">
        <v>70</v>
      </c>
      <c r="H2133" s="13"/>
      <c r="I2133" s="13"/>
      <c r="J2133" s="13"/>
      <c r="K2133" s="13"/>
      <c r="L2133" s="13"/>
      <c r="M2133" s="13"/>
      <c r="N2133" s="13"/>
      <c r="O2133" s="13"/>
      <c r="P2133" s="13"/>
      <c r="Q2133" s="13"/>
      <c r="R2133" s="13"/>
      <c r="S2133" s="13"/>
      <c r="T2133" s="13"/>
      <c r="U2133" s="13"/>
      <c r="V2133" s="13"/>
      <c r="W2133" s="13"/>
      <c r="X2133" s="13"/>
      <c r="Y2133" s="13"/>
    </row>
    <row r="2134" spans="1:25" ht="12.75" customHeight="1" x14ac:dyDescent="0.2">
      <c r="A2134" s="13" t="s">
        <v>2095</v>
      </c>
      <c r="B2134" s="6" t="s">
        <v>176</v>
      </c>
      <c r="C2134" s="7">
        <v>143541505</v>
      </c>
      <c r="D2134" s="12">
        <v>5540246172669</v>
      </c>
      <c r="E2134" s="12" t="str">
        <f>VLOOKUP(D2134,'Catégorie des articles'!$A$2:$E$163,4,FALSE)</f>
        <v>CREMERIE</v>
      </c>
      <c r="F2134" s="22">
        <v>44948</v>
      </c>
      <c r="G2134" s="8">
        <v>279</v>
      </c>
      <c r="H2134" s="13"/>
      <c r="I2134" s="13"/>
      <c r="J2134" s="13"/>
      <c r="K2134" s="13"/>
      <c r="L2134" s="13"/>
      <c r="M2134" s="13"/>
      <c r="N2134" s="13"/>
      <c r="O2134" s="13"/>
      <c r="P2134" s="13"/>
      <c r="Q2134" s="13"/>
      <c r="R2134" s="13"/>
      <c r="S2134" s="13"/>
      <c r="T2134" s="13"/>
      <c r="U2134" s="13"/>
      <c r="V2134" s="13"/>
      <c r="W2134" s="13"/>
      <c r="X2134" s="13"/>
      <c r="Y2134" s="13"/>
    </row>
    <row r="2135" spans="1:25" ht="12.75" customHeight="1" x14ac:dyDescent="0.2">
      <c r="A2135" s="13" t="s">
        <v>2096</v>
      </c>
      <c r="B2135" s="6" t="s">
        <v>176</v>
      </c>
      <c r="C2135" s="9">
        <v>143541505</v>
      </c>
      <c r="D2135" s="14">
        <v>5540246172978</v>
      </c>
      <c r="E2135" s="12" t="str">
        <f>VLOOKUP(D2135,'Catégorie des articles'!$A$2:$E$163,4,FALSE)</f>
        <v>CREMERIE</v>
      </c>
      <c r="F2135" s="23">
        <v>44948</v>
      </c>
      <c r="G2135" s="10">
        <v>418</v>
      </c>
      <c r="H2135" s="13"/>
      <c r="I2135" s="13"/>
      <c r="J2135" s="13"/>
      <c r="K2135" s="13"/>
      <c r="L2135" s="13"/>
      <c r="M2135" s="13"/>
      <c r="N2135" s="13"/>
      <c r="O2135" s="13"/>
      <c r="P2135" s="13"/>
      <c r="Q2135" s="13"/>
      <c r="R2135" s="13"/>
      <c r="S2135" s="13"/>
      <c r="T2135" s="13"/>
      <c r="U2135" s="13"/>
      <c r="V2135" s="13"/>
      <c r="W2135" s="13"/>
      <c r="X2135" s="13"/>
      <c r="Y2135" s="13"/>
    </row>
    <row r="2136" spans="1:25" ht="12.75" customHeight="1" x14ac:dyDescent="0.2">
      <c r="A2136" s="13" t="s">
        <v>2097</v>
      </c>
      <c r="B2136" s="6" t="s">
        <v>176</v>
      </c>
      <c r="C2136" s="9">
        <v>143541505</v>
      </c>
      <c r="D2136" s="14">
        <v>5540246174174</v>
      </c>
      <c r="E2136" s="12" t="str">
        <f>VLOOKUP(D2136,'Catégorie des articles'!$A$2:$E$163,4,FALSE)</f>
        <v>CREMERIE</v>
      </c>
      <c r="F2136" s="23">
        <v>44948</v>
      </c>
      <c r="G2136" s="10">
        <v>464</v>
      </c>
      <c r="H2136" s="13"/>
      <c r="I2136" s="13"/>
      <c r="J2136" s="13"/>
      <c r="K2136" s="13"/>
      <c r="L2136" s="13"/>
      <c r="M2136" s="13"/>
      <c r="N2136" s="13"/>
      <c r="O2136" s="13"/>
      <c r="P2136" s="13"/>
      <c r="Q2136" s="13"/>
      <c r="R2136" s="13"/>
      <c r="S2136" s="13"/>
      <c r="T2136" s="13"/>
      <c r="U2136" s="13"/>
      <c r="V2136" s="13"/>
      <c r="W2136" s="13"/>
      <c r="X2136" s="13"/>
      <c r="Y2136" s="13"/>
    </row>
    <row r="2137" spans="1:25" ht="12.75" customHeight="1" x14ac:dyDescent="0.2">
      <c r="A2137" s="13" t="s">
        <v>2098</v>
      </c>
      <c r="B2137" s="6" t="s">
        <v>176</v>
      </c>
      <c r="C2137" s="7">
        <v>143541505</v>
      </c>
      <c r="D2137" s="12">
        <v>5540246176699</v>
      </c>
      <c r="E2137" s="12" t="str">
        <f>VLOOKUP(D2137,'Catégorie des articles'!$A$2:$E$163,4,FALSE)</f>
        <v>CREMERIE</v>
      </c>
      <c r="F2137" s="22">
        <v>44948</v>
      </c>
      <c r="G2137" s="8">
        <v>12528</v>
      </c>
      <c r="H2137" s="13"/>
      <c r="I2137" s="13"/>
      <c r="J2137" s="13"/>
      <c r="K2137" s="13"/>
      <c r="L2137" s="13"/>
      <c r="M2137" s="13"/>
      <c r="N2137" s="13"/>
      <c r="O2137" s="13"/>
      <c r="P2137" s="13"/>
      <c r="Q2137" s="13"/>
      <c r="R2137" s="13"/>
      <c r="S2137" s="13"/>
      <c r="T2137" s="13"/>
      <c r="U2137" s="13"/>
      <c r="V2137" s="13"/>
      <c r="W2137" s="13"/>
      <c r="X2137" s="13"/>
      <c r="Y2137" s="13"/>
    </row>
    <row r="2138" spans="1:25" ht="12.75" customHeight="1" x14ac:dyDescent="0.2">
      <c r="A2138" s="13" t="s">
        <v>2099</v>
      </c>
      <c r="B2138" s="6" t="s">
        <v>176</v>
      </c>
      <c r="C2138" s="9">
        <v>143541506</v>
      </c>
      <c r="D2138" s="14">
        <v>5540246171933</v>
      </c>
      <c r="E2138" s="12" t="str">
        <f>VLOOKUP(D2138,'Catégorie des articles'!$A$2:$E$163,4,FALSE)</f>
        <v>CREMERIE</v>
      </c>
      <c r="F2138" s="23">
        <v>44948</v>
      </c>
      <c r="G2138" s="10">
        <v>1114</v>
      </c>
      <c r="H2138" s="13"/>
      <c r="I2138" s="13"/>
      <c r="J2138" s="13"/>
      <c r="K2138" s="13"/>
      <c r="L2138" s="13"/>
      <c r="M2138" s="13"/>
      <c r="N2138" s="13"/>
      <c r="O2138" s="13"/>
      <c r="P2138" s="13"/>
      <c r="Q2138" s="13"/>
      <c r="R2138" s="13"/>
      <c r="S2138" s="13"/>
      <c r="T2138" s="13"/>
      <c r="U2138" s="13"/>
      <c r="V2138" s="13"/>
      <c r="W2138" s="13"/>
      <c r="X2138" s="13"/>
      <c r="Y2138" s="13"/>
    </row>
    <row r="2139" spans="1:25" ht="12.75" customHeight="1" x14ac:dyDescent="0.2">
      <c r="A2139" s="13" t="s">
        <v>2100</v>
      </c>
      <c r="B2139" s="6" t="s">
        <v>176</v>
      </c>
      <c r="C2139" s="9">
        <v>143541506</v>
      </c>
      <c r="D2139" s="14">
        <v>5540246187987</v>
      </c>
      <c r="E2139" s="12" t="str">
        <f>VLOOKUP(D2139,'Catégorie des articles'!$A$2:$E$163,4,FALSE)</f>
        <v>CREMERIE</v>
      </c>
      <c r="F2139" s="23">
        <v>44948</v>
      </c>
      <c r="G2139" s="10">
        <v>4455</v>
      </c>
      <c r="H2139" s="13"/>
      <c r="I2139" s="13"/>
      <c r="J2139" s="13"/>
      <c r="K2139" s="13"/>
      <c r="L2139" s="13"/>
      <c r="M2139" s="13"/>
      <c r="N2139" s="13"/>
      <c r="O2139" s="13"/>
      <c r="P2139" s="13"/>
      <c r="Q2139" s="13"/>
      <c r="R2139" s="13"/>
      <c r="S2139" s="13"/>
      <c r="T2139" s="13"/>
      <c r="U2139" s="13"/>
      <c r="V2139" s="13"/>
      <c r="W2139" s="13"/>
      <c r="X2139" s="13"/>
      <c r="Y2139" s="13"/>
    </row>
    <row r="2140" spans="1:25" ht="12.75" customHeight="1" x14ac:dyDescent="0.2">
      <c r="A2140" s="13" t="s">
        <v>2101</v>
      </c>
      <c r="B2140" s="6" t="s">
        <v>176</v>
      </c>
      <c r="C2140" s="7">
        <v>143541532</v>
      </c>
      <c r="D2140" s="12">
        <v>5540246172978</v>
      </c>
      <c r="E2140" s="12" t="str">
        <f>VLOOKUP(D2140,'Catégorie des articles'!$A$2:$E$163,4,FALSE)</f>
        <v>CREMERIE</v>
      </c>
      <c r="F2140" s="22">
        <v>44949</v>
      </c>
      <c r="G2140" s="8">
        <v>2506</v>
      </c>
      <c r="H2140" s="13"/>
      <c r="I2140" s="13"/>
      <c r="J2140" s="13"/>
      <c r="K2140" s="13"/>
      <c r="L2140" s="13"/>
      <c r="M2140" s="13"/>
      <c r="N2140" s="13"/>
      <c r="O2140" s="13"/>
      <c r="P2140" s="13"/>
      <c r="Q2140" s="13"/>
      <c r="R2140" s="13"/>
      <c r="S2140" s="13"/>
      <c r="T2140" s="13"/>
      <c r="U2140" s="13"/>
      <c r="V2140" s="13"/>
      <c r="W2140" s="13"/>
      <c r="X2140" s="13"/>
      <c r="Y2140" s="13"/>
    </row>
    <row r="2141" spans="1:25" ht="12.75" customHeight="1" x14ac:dyDescent="0.2">
      <c r="A2141" s="13" t="s">
        <v>2102</v>
      </c>
      <c r="B2141" s="6" t="s">
        <v>176</v>
      </c>
      <c r="C2141" s="9">
        <v>143541535</v>
      </c>
      <c r="D2141" s="14">
        <v>5540246171933</v>
      </c>
      <c r="E2141" s="12" t="str">
        <f>VLOOKUP(D2141,'Catégorie des articles'!$A$2:$E$163,4,FALSE)</f>
        <v>CREMERIE</v>
      </c>
      <c r="F2141" s="23">
        <v>44949</v>
      </c>
      <c r="G2141" s="10">
        <v>557</v>
      </c>
      <c r="H2141" s="13"/>
      <c r="I2141" s="13"/>
      <c r="J2141" s="13"/>
      <c r="K2141" s="13"/>
      <c r="L2141" s="13"/>
      <c r="M2141" s="13"/>
      <c r="N2141" s="13"/>
      <c r="O2141" s="13"/>
      <c r="P2141" s="13"/>
      <c r="Q2141" s="13"/>
      <c r="R2141" s="13"/>
      <c r="S2141" s="13"/>
      <c r="T2141" s="13"/>
      <c r="U2141" s="13"/>
      <c r="V2141" s="13"/>
      <c r="W2141" s="13"/>
      <c r="X2141" s="13"/>
      <c r="Y2141" s="13"/>
    </row>
    <row r="2142" spans="1:25" ht="12.75" customHeight="1" x14ac:dyDescent="0.2">
      <c r="A2142" s="13" t="s">
        <v>2103</v>
      </c>
      <c r="B2142" s="6" t="s">
        <v>176</v>
      </c>
      <c r="C2142" s="9">
        <v>143541535</v>
      </c>
      <c r="D2142" s="14">
        <v>5540246176294</v>
      </c>
      <c r="E2142" s="12" t="str">
        <f>VLOOKUP(D2142,'Catégorie des articles'!$A$2:$E$163,4,FALSE)</f>
        <v>CREMERIE</v>
      </c>
      <c r="F2142" s="23">
        <v>44949</v>
      </c>
      <c r="G2142" s="10">
        <v>743</v>
      </c>
      <c r="H2142" s="13"/>
      <c r="I2142" s="13"/>
      <c r="J2142" s="13"/>
      <c r="K2142" s="13"/>
      <c r="L2142" s="13"/>
      <c r="M2142" s="13"/>
      <c r="N2142" s="13"/>
      <c r="O2142" s="13"/>
      <c r="P2142" s="13"/>
      <c r="Q2142" s="13"/>
      <c r="R2142" s="13"/>
      <c r="S2142" s="13"/>
      <c r="T2142" s="13"/>
      <c r="U2142" s="13"/>
      <c r="V2142" s="13"/>
      <c r="W2142" s="13"/>
      <c r="X2142" s="13"/>
      <c r="Y2142" s="13"/>
    </row>
    <row r="2143" spans="1:25" ht="12.75" customHeight="1" x14ac:dyDescent="0.2">
      <c r="A2143" s="13" t="s">
        <v>2104</v>
      </c>
      <c r="B2143" s="6" t="s">
        <v>176</v>
      </c>
      <c r="C2143" s="7">
        <v>143541535</v>
      </c>
      <c r="D2143" s="12">
        <v>5540246187987</v>
      </c>
      <c r="E2143" s="12" t="str">
        <f>VLOOKUP(D2143,'Catégorie des articles'!$A$2:$E$163,4,FALSE)</f>
        <v>CREMERIE</v>
      </c>
      <c r="F2143" s="22">
        <v>44949</v>
      </c>
      <c r="G2143" s="8">
        <v>3341</v>
      </c>
      <c r="H2143" s="13"/>
      <c r="I2143" s="13"/>
      <c r="J2143" s="13"/>
      <c r="K2143" s="13"/>
      <c r="L2143" s="13"/>
      <c r="M2143" s="13"/>
      <c r="N2143" s="13"/>
      <c r="O2143" s="13"/>
      <c r="P2143" s="13"/>
      <c r="Q2143" s="13"/>
      <c r="R2143" s="13"/>
      <c r="S2143" s="13"/>
      <c r="T2143" s="13"/>
      <c r="U2143" s="13"/>
      <c r="V2143" s="13"/>
      <c r="W2143" s="13"/>
      <c r="X2143" s="13"/>
      <c r="Y2143" s="13"/>
    </row>
    <row r="2144" spans="1:25" ht="12.75" customHeight="1" x14ac:dyDescent="0.2">
      <c r="A2144" s="13" t="s">
        <v>2105</v>
      </c>
      <c r="B2144" s="6" t="s">
        <v>176</v>
      </c>
      <c r="C2144" s="7">
        <v>143541537</v>
      </c>
      <c r="D2144" s="12">
        <v>5540246188175</v>
      </c>
      <c r="E2144" s="12" t="str">
        <f>VLOOKUP(D2144,'Catégorie des articles'!$A$2:$E$163,4,FALSE)</f>
        <v>CREMERIE</v>
      </c>
      <c r="F2144" s="22">
        <v>44953</v>
      </c>
      <c r="G2144" s="8">
        <v>743</v>
      </c>
      <c r="H2144" s="13"/>
      <c r="I2144" s="13"/>
      <c r="J2144" s="13"/>
      <c r="K2144" s="13"/>
      <c r="L2144" s="13"/>
      <c r="M2144" s="13"/>
      <c r="N2144" s="13"/>
      <c r="O2144" s="13"/>
      <c r="P2144" s="13"/>
      <c r="Q2144" s="13"/>
      <c r="R2144" s="13"/>
      <c r="S2144" s="13"/>
      <c r="T2144" s="13"/>
      <c r="U2144" s="13"/>
      <c r="V2144" s="13"/>
      <c r="W2144" s="13"/>
      <c r="X2144" s="13"/>
      <c r="Y2144" s="13"/>
    </row>
    <row r="2145" spans="1:25" ht="12.75" customHeight="1" x14ac:dyDescent="0.2">
      <c r="A2145" s="13" t="s">
        <v>2106</v>
      </c>
      <c r="B2145" s="6" t="s">
        <v>176</v>
      </c>
      <c r="C2145" s="7">
        <v>143541542</v>
      </c>
      <c r="D2145" s="12">
        <v>5540246186325</v>
      </c>
      <c r="E2145" s="12" t="str">
        <f>VLOOKUP(D2145,'Catégorie des articles'!$A$2:$E$163,4,FALSE)</f>
        <v>CREMERIE</v>
      </c>
      <c r="F2145" s="22">
        <v>44953</v>
      </c>
      <c r="G2145" s="8">
        <v>279</v>
      </c>
      <c r="H2145" s="13"/>
      <c r="I2145" s="13"/>
      <c r="J2145" s="13"/>
      <c r="K2145" s="13"/>
      <c r="L2145" s="13"/>
      <c r="M2145" s="13"/>
      <c r="N2145" s="13"/>
      <c r="O2145" s="13"/>
      <c r="P2145" s="13"/>
      <c r="Q2145" s="13"/>
      <c r="R2145" s="13"/>
      <c r="S2145" s="13"/>
      <c r="T2145" s="13"/>
      <c r="U2145" s="13"/>
      <c r="V2145" s="13"/>
      <c r="W2145" s="13"/>
      <c r="X2145" s="13"/>
      <c r="Y2145" s="13"/>
    </row>
    <row r="2146" spans="1:25" ht="12.75" customHeight="1" x14ac:dyDescent="0.2">
      <c r="A2146" s="13" t="s">
        <v>2107</v>
      </c>
      <c r="B2146" s="6" t="s">
        <v>176</v>
      </c>
      <c r="C2146" s="9">
        <v>143541565</v>
      </c>
      <c r="D2146" s="14">
        <v>5540246172978</v>
      </c>
      <c r="E2146" s="12" t="str">
        <f>VLOOKUP(D2146,'Catégorie des articles'!$A$2:$E$163,4,FALSE)</f>
        <v>CREMERIE</v>
      </c>
      <c r="F2146" s="23">
        <v>44952</v>
      </c>
      <c r="G2146" s="10">
        <v>836</v>
      </c>
      <c r="H2146" s="13"/>
      <c r="I2146" s="13"/>
      <c r="J2146" s="13"/>
      <c r="K2146" s="13"/>
      <c r="L2146" s="13"/>
      <c r="M2146" s="13"/>
      <c r="N2146" s="13"/>
      <c r="O2146" s="13"/>
      <c r="P2146" s="13"/>
      <c r="Q2146" s="13"/>
      <c r="R2146" s="13"/>
      <c r="S2146" s="13"/>
      <c r="T2146" s="13"/>
      <c r="U2146" s="13"/>
      <c r="V2146" s="13"/>
      <c r="W2146" s="13"/>
      <c r="X2146" s="13"/>
      <c r="Y2146" s="13"/>
    </row>
    <row r="2147" spans="1:25" ht="12.75" customHeight="1" x14ac:dyDescent="0.2">
      <c r="A2147" s="13" t="s">
        <v>2108</v>
      </c>
      <c r="B2147" s="6" t="s">
        <v>176</v>
      </c>
      <c r="C2147" s="9">
        <v>143541566</v>
      </c>
      <c r="D2147" s="14">
        <v>5540246171933</v>
      </c>
      <c r="E2147" s="12" t="str">
        <f>VLOOKUP(D2147,'Catégorie des articles'!$A$2:$E$163,4,FALSE)</f>
        <v>CREMERIE</v>
      </c>
      <c r="F2147" s="23">
        <v>44952</v>
      </c>
      <c r="G2147" s="10">
        <v>1003</v>
      </c>
      <c r="H2147" s="13"/>
      <c r="I2147" s="13"/>
      <c r="J2147" s="13"/>
      <c r="K2147" s="13"/>
      <c r="L2147" s="13"/>
      <c r="M2147" s="13"/>
      <c r="N2147" s="13"/>
      <c r="O2147" s="13"/>
      <c r="P2147" s="13"/>
      <c r="Q2147" s="13"/>
      <c r="R2147" s="13"/>
      <c r="S2147" s="13"/>
      <c r="T2147" s="13"/>
      <c r="U2147" s="13"/>
      <c r="V2147" s="13"/>
      <c r="W2147" s="13"/>
      <c r="X2147" s="13"/>
      <c r="Y2147" s="13"/>
    </row>
    <row r="2148" spans="1:25" ht="12.75" customHeight="1" x14ac:dyDescent="0.2">
      <c r="A2148" s="13" t="s">
        <v>2109</v>
      </c>
      <c r="B2148" s="6" t="s">
        <v>176</v>
      </c>
      <c r="C2148" s="9">
        <v>143541566</v>
      </c>
      <c r="D2148" s="14">
        <v>5540246176294</v>
      </c>
      <c r="E2148" s="12" t="str">
        <f>VLOOKUP(D2148,'Catégorie des articles'!$A$2:$E$163,4,FALSE)</f>
        <v>CREMERIE</v>
      </c>
      <c r="F2148" s="23">
        <v>44952</v>
      </c>
      <c r="G2148" s="10">
        <v>743</v>
      </c>
      <c r="H2148" s="13"/>
      <c r="I2148" s="13"/>
      <c r="J2148" s="13"/>
      <c r="K2148" s="13"/>
      <c r="L2148" s="13"/>
      <c r="M2148" s="13"/>
      <c r="N2148" s="13"/>
      <c r="O2148" s="13"/>
      <c r="P2148" s="13"/>
      <c r="Q2148" s="13"/>
      <c r="R2148" s="13"/>
      <c r="S2148" s="13"/>
      <c r="T2148" s="13"/>
      <c r="U2148" s="13"/>
      <c r="V2148" s="13"/>
      <c r="W2148" s="13"/>
      <c r="X2148" s="13"/>
      <c r="Y2148" s="13"/>
    </row>
    <row r="2149" spans="1:25" ht="12.75" customHeight="1" x14ac:dyDescent="0.2">
      <c r="A2149" s="13" t="s">
        <v>2110</v>
      </c>
      <c r="B2149" s="6" t="s">
        <v>176</v>
      </c>
      <c r="C2149" s="9">
        <v>143541573</v>
      </c>
      <c r="D2149" s="14">
        <v>5540246191594</v>
      </c>
      <c r="E2149" s="12" t="str">
        <f>VLOOKUP(D2149,'Catégorie des articles'!$A$2:$E$163,4,FALSE)</f>
        <v>CREMERIE</v>
      </c>
      <c r="F2149" s="23">
        <v>44953</v>
      </c>
      <c r="G2149" s="10">
        <v>1504</v>
      </c>
      <c r="H2149" s="13"/>
      <c r="I2149" s="13"/>
      <c r="J2149" s="13"/>
      <c r="K2149" s="13"/>
      <c r="L2149" s="13"/>
      <c r="M2149" s="13"/>
      <c r="N2149" s="13"/>
      <c r="O2149" s="13"/>
      <c r="P2149" s="13"/>
      <c r="Q2149" s="13"/>
      <c r="R2149" s="13"/>
      <c r="S2149" s="13"/>
      <c r="T2149" s="13"/>
      <c r="U2149" s="13"/>
      <c r="V2149" s="13"/>
      <c r="W2149" s="13"/>
      <c r="X2149" s="13"/>
      <c r="Y2149" s="13"/>
    </row>
    <row r="2150" spans="1:25" ht="12.75" customHeight="1" x14ac:dyDescent="0.2">
      <c r="A2150" s="13" t="s">
        <v>2111</v>
      </c>
      <c r="B2150" s="6" t="s">
        <v>176</v>
      </c>
      <c r="C2150" s="7">
        <v>143541573</v>
      </c>
      <c r="D2150" s="12">
        <v>5540246191598</v>
      </c>
      <c r="E2150" s="12" t="str">
        <f>VLOOKUP(D2150,'Catégorie des articles'!$A$2:$E$163,4,FALSE)</f>
        <v>CREMERIE</v>
      </c>
      <c r="F2150" s="22">
        <v>44953</v>
      </c>
      <c r="G2150" s="8">
        <v>1601</v>
      </c>
      <c r="H2150" s="13"/>
      <c r="I2150" s="13"/>
      <c r="J2150" s="13"/>
      <c r="K2150" s="13"/>
      <c r="L2150" s="13"/>
      <c r="M2150" s="13"/>
      <c r="N2150" s="13"/>
      <c r="O2150" s="13"/>
      <c r="P2150" s="13"/>
      <c r="Q2150" s="13"/>
      <c r="R2150" s="13"/>
      <c r="S2150" s="13"/>
      <c r="T2150" s="13"/>
      <c r="U2150" s="13"/>
      <c r="V2150" s="13"/>
      <c r="W2150" s="13"/>
      <c r="X2150" s="13"/>
      <c r="Y2150" s="13"/>
    </row>
    <row r="2151" spans="1:25" ht="12.75" customHeight="1" x14ac:dyDescent="0.2">
      <c r="A2151" s="13" t="s">
        <v>2112</v>
      </c>
      <c r="B2151" s="6" t="s">
        <v>176</v>
      </c>
      <c r="C2151" s="9">
        <v>143541573</v>
      </c>
      <c r="D2151" s="14">
        <v>5540246192102</v>
      </c>
      <c r="E2151" s="12" t="str">
        <f>VLOOKUP(D2151,'Catégorie des articles'!$A$2:$E$163,4,FALSE)</f>
        <v>CREMERIE</v>
      </c>
      <c r="F2151" s="23">
        <v>44953</v>
      </c>
      <c r="G2151" s="10">
        <v>2005</v>
      </c>
      <c r="H2151" s="13"/>
      <c r="I2151" s="13"/>
      <c r="J2151" s="13"/>
      <c r="K2151" s="13"/>
      <c r="L2151" s="13"/>
      <c r="M2151" s="13"/>
      <c r="N2151" s="13"/>
      <c r="O2151" s="13"/>
      <c r="P2151" s="13"/>
      <c r="Q2151" s="13"/>
      <c r="R2151" s="13"/>
      <c r="S2151" s="13"/>
      <c r="T2151" s="13"/>
      <c r="U2151" s="13"/>
      <c r="V2151" s="13"/>
      <c r="W2151" s="13"/>
      <c r="X2151" s="13"/>
      <c r="Y2151" s="13"/>
    </row>
    <row r="2152" spans="1:25" ht="12.75" customHeight="1" x14ac:dyDescent="0.2">
      <c r="A2152" s="13" t="s">
        <v>2113</v>
      </c>
      <c r="B2152" s="6" t="s">
        <v>176</v>
      </c>
      <c r="C2152" s="7">
        <v>143541581</v>
      </c>
      <c r="D2152" s="12">
        <v>5540246188175</v>
      </c>
      <c r="E2152" s="12" t="str">
        <f>VLOOKUP(D2152,'Catégorie des articles'!$A$2:$E$163,4,FALSE)</f>
        <v>CREMERIE</v>
      </c>
      <c r="F2152" s="22">
        <v>44949</v>
      </c>
      <c r="G2152" s="8">
        <v>1253</v>
      </c>
      <c r="H2152" s="13"/>
      <c r="I2152" s="13"/>
      <c r="J2152" s="13"/>
      <c r="K2152" s="13"/>
      <c r="L2152" s="13"/>
      <c r="M2152" s="13"/>
      <c r="N2152" s="13"/>
      <c r="O2152" s="13"/>
      <c r="P2152" s="13"/>
      <c r="Q2152" s="13"/>
      <c r="R2152" s="13"/>
      <c r="S2152" s="13"/>
      <c r="T2152" s="13"/>
      <c r="U2152" s="13"/>
      <c r="V2152" s="13"/>
      <c r="W2152" s="13"/>
      <c r="X2152" s="13"/>
      <c r="Y2152" s="13"/>
    </row>
    <row r="2153" spans="1:25" ht="12.75" customHeight="1" x14ac:dyDescent="0.2">
      <c r="A2153" s="13" t="s">
        <v>2114</v>
      </c>
      <c r="B2153" s="6" t="s">
        <v>176</v>
      </c>
      <c r="C2153" s="9">
        <v>143541594</v>
      </c>
      <c r="D2153" s="14">
        <v>5540246194632</v>
      </c>
      <c r="E2153" s="12" t="str">
        <f>VLOOKUP(D2153,'Catégorie des articles'!$A$2:$E$163,4,FALSE)</f>
        <v>BOULANGERIE</v>
      </c>
      <c r="F2153" s="23">
        <v>44950</v>
      </c>
      <c r="G2153" s="10">
        <v>335</v>
      </c>
      <c r="H2153" s="13"/>
      <c r="I2153" s="13"/>
      <c r="J2153" s="13"/>
      <c r="K2153" s="13"/>
      <c r="L2153" s="13"/>
      <c r="M2153" s="13"/>
      <c r="N2153" s="13"/>
      <c r="O2153" s="13"/>
      <c r="P2153" s="13"/>
      <c r="Q2153" s="13"/>
      <c r="R2153" s="13"/>
      <c r="S2153" s="13"/>
      <c r="T2153" s="13"/>
      <c r="U2153" s="13"/>
      <c r="V2153" s="13"/>
      <c r="W2153" s="13"/>
      <c r="X2153" s="13"/>
      <c r="Y2153" s="13"/>
    </row>
    <row r="2154" spans="1:25" ht="12.75" customHeight="1" x14ac:dyDescent="0.2">
      <c r="A2154" s="13" t="s">
        <v>2115</v>
      </c>
      <c r="B2154" s="6" t="s">
        <v>176</v>
      </c>
      <c r="C2154" s="9">
        <v>143541595</v>
      </c>
      <c r="D2154" s="14">
        <v>5540246174174</v>
      </c>
      <c r="E2154" s="12" t="str">
        <f>VLOOKUP(D2154,'Catégorie des articles'!$A$2:$E$163,4,FALSE)</f>
        <v>CREMERIE</v>
      </c>
      <c r="F2154" s="23">
        <v>44953</v>
      </c>
      <c r="G2154" s="10">
        <v>464</v>
      </c>
      <c r="H2154" s="13"/>
      <c r="I2154" s="13"/>
      <c r="J2154" s="13"/>
      <c r="K2154" s="13"/>
      <c r="L2154" s="13"/>
      <c r="M2154" s="13"/>
      <c r="N2154" s="13"/>
      <c r="O2154" s="13"/>
      <c r="P2154" s="13"/>
      <c r="Q2154" s="13"/>
      <c r="R2154" s="13"/>
      <c r="S2154" s="13"/>
      <c r="T2154" s="13"/>
      <c r="U2154" s="13"/>
      <c r="V2154" s="13"/>
      <c r="W2154" s="13"/>
      <c r="X2154" s="13"/>
      <c r="Y2154" s="13"/>
    </row>
    <row r="2155" spans="1:25" ht="12.75" customHeight="1" x14ac:dyDescent="0.2">
      <c r="A2155" s="13" t="s">
        <v>2116</v>
      </c>
      <c r="B2155" s="6" t="s">
        <v>176</v>
      </c>
      <c r="C2155" s="7">
        <v>143541595</v>
      </c>
      <c r="D2155" s="12">
        <v>5540246176699</v>
      </c>
      <c r="E2155" s="12" t="str">
        <f>VLOOKUP(D2155,'Catégorie des articles'!$A$2:$E$163,4,FALSE)</f>
        <v>CREMERIE</v>
      </c>
      <c r="F2155" s="22">
        <v>44953</v>
      </c>
      <c r="G2155" s="8">
        <v>4176</v>
      </c>
      <c r="H2155" s="13"/>
      <c r="I2155" s="13"/>
      <c r="J2155" s="13"/>
      <c r="K2155" s="13"/>
      <c r="L2155" s="13"/>
      <c r="M2155" s="13"/>
      <c r="N2155" s="13"/>
      <c r="O2155" s="13"/>
      <c r="P2155" s="13"/>
      <c r="Q2155" s="13"/>
      <c r="R2155" s="13"/>
      <c r="S2155" s="13"/>
      <c r="T2155" s="13"/>
      <c r="U2155" s="13"/>
      <c r="V2155" s="13"/>
      <c r="W2155" s="13"/>
      <c r="X2155" s="13"/>
      <c r="Y2155" s="13"/>
    </row>
    <row r="2156" spans="1:25" ht="12.75" customHeight="1" x14ac:dyDescent="0.2">
      <c r="A2156" s="13" t="s">
        <v>2117</v>
      </c>
      <c r="B2156" s="6" t="s">
        <v>176</v>
      </c>
      <c r="C2156" s="7">
        <v>143541596</v>
      </c>
      <c r="D2156" s="12">
        <v>5540246171933</v>
      </c>
      <c r="E2156" s="12" t="str">
        <f>VLOOKUP(D2156,'Catégorie des articles'!$A$2:$E$163,4,FALSE)</f>
        <v>CREMERIE</v>
      </c>
      <c r="F2156" s="22">
        <v>44953</v>
      </c>
      <c r="G2156" s="8">
        <v>557</v>
      </c>
      <c r="H2156" s="13"/>
      <c r="I2156" s="13"/>
      <c r="J2156" s="13"/>
      <c r="K2156" s="13"/>
      <c r="L2156" s="13"/>
      <c r="M2156" s="13"/>
      <c r="N2156" s="13"/>
      <c r="O2156" s="13"/>
      <c r="P2156" s="13"/>
      <c r="Q2156" s="13"/>
      <c r="R2156" s="13"/>
      <c r="S2156" s="13"/>
      <c r="T2156" s="13"/>
      <c r="U2156" s="13"/>
      <c r="V2156" s="13"/>
      <c r="W2156" s="13"/>
      <c r="X2156" s="13"/>
      <c r="Y2156" s="13"/>
    </row>
    <row r="2157" spans="1:25" ht="12.75" customHeight="1" x14ac:dyDescent="0.2">
      <c r="A2157" s="13" t="s">
        <v>2118</v>
      </c>
      <c r="B2157" s="6" t="s">
        <v>176</v>
      </c>
      <c r="C2157" s="7">
        <v>143541596</v>
      </c>
      <c r="D2157" s="12">
        <v>5540246176295</v>
      </c>
      <c r="E2157" s="12" t="str">
        <f>VLOOKUP(D2157,'Catégorie des articles'!$A$2:$E$163,4,FALSE)</f>
        <v>CREMERIE</v>
      </c>
      <c r="F2157" s="22">
        <v>44953</v>
      </c>
      <c r="G2157" s="8">
        <v>4455</v>
      </c>
      <c r="H2157" s="13"/>
      <c r="I2157" s="13"/>
      <c r="J2157" s="13"/>
      <c r="K2157" s="13"/>
      <c r="L2157" s="13"/>
      <c r="M2157" s="13"/>
      <c r="N2157" s="13"/>
      <c r="O2157" s="13"/>
      <c r="P2157" s="13"/>
      <c r="Q2157" s="13"/>
      <c r="R2157" s="13"/>
      <c r="S2157" s="13"/>
      <c r="T2157" s="13"/>
      <c r="U2157" s="13"/>
      <c r="V2157" s="13"/>
      <c r="W2157" s="13"/>
      <c r="X2157" s="13"/>
      <c r="Y2157" s="13"/>
    </row>
    <row r="2158" spans="1:25" ht="12.75" customHeight="1" x14ac:dyDescent="0.2">
      <c r="A2158" s="13" t="s">
        <v>2119</v>
      </c>
      <c r="B2158" s="6" t="s">
        <v>176</v>
      </c>
      <c r="C2158" s="7">
        <v>143541596</v>
      </c>
      <c r="D2158" s="12">
        <v>5540246187987</v>
      </c>
      <c r="E2158" s="12" t="str">
        <f>VLOOKUP(D2158,'Catégorie des articles'!$A$2:$E$163,4,FALSE)</f>
        <v>CREMERIE</v>
      </c>
      <c r="F2158" s="22">
        <v>44953</v>
      </c>
      <c r="G2158" s="8">
        <v>4455</v>
      </c>
      <c r="H2158" s="13"/>
      <c r="I2158" s="13"/>
      <c r="J2158" s="13"/>
      <c r="K2158" s="13"/>
      <c r="L2158" s="13"/>
      <c r="M2158" s="13"/>
      <c r="N2158" s="13"/>
      <c r="O2158" s="13"/>
      <c r="P2158" s="13"/>
      <c r="Q2158" s="13"/>
      <c r="R2158" s="13"/>
      <c r="S2158" s="13"/>
      <c r="T2158" s="13"/>
      <c r="U2158" s="13"/>
      <c r="V2158" s="13"/>
      <c r="W2158" s="13"/>
      <c r="X2158" s="13"/>
      <c r="Y2158" s="13"/>
    </row>
    <row r="2159" spans="1:25" ht="12.75" customHeight="1" x14ac:dyDescent="0.2">
      <c r="A2159" s="13" t="s">
        <v>2120</v>
      </c>
      <c r="B2159" s="6" t="s">
        <v>176</v>
      </c>
      <c r="C2159" s="7">
        <v>143541616</v>
      </c>
      <c r="D2159" s="12">
        <v>5540246194632</v>
      </c>
      <c r="E2159" s="12" t="str">
        <f>VLOOKUP(D2159,'Catégorie des articles'!$A$2:$E$163,4,FALSE)</f>
        <v>BOULANGERIE</v>
      </c>
      <c r="F2159" s="22">
        <v>44952</v>
      </c>
      <c r="G2159" s="8">
        <v>919</v>
      </c>
      <c r="H2159" s="13"/>
      <c r="I2159" s="13"/>
      <c r="J2159" s="13"/>
      <c r="K2159" s="13"/>
      <c r="L2159" s="13"/>
      <c r="M2159" s="13"/>
      <c r="N2159" s="13"/>
      <c r="O2159" s="13"/>
      <c r="P2159" s="13"/>
      <c r="Q2159" s="13"/>
      <c r="R2159" s="13"/>
      <c r="S2159" s="13"/>
      <c r="T2159" s="13"/>
      <c r="U2159" s="13"/>
      <c r="V2159" s="13"/>
      <c r="W2159" s="13"/>
      <c r="X2159" s="13"/>
      <c r="Y2159" s="13"/>
    </row>
    <row r="2160" spans="1:25" ht="18.75" customHeight="1" x14ac:dyDescent="0.2">
      <c r="B2160" s="3"/>
      <c r="G2160" s="13"/>
      <c r="H2160" s="13"/>
      <c r="I2160" s="13"/>
      <c r="J2160" s="13"/>
      <c r="K2160" s="13"/>
      <c r="L2160" s="13"/>
      <c r="M2160" s="13"/>
      <c r="N2160" s="13"/>
      <c r="O2160" s="13"/>
      <c r="P2160" s="13"/>
      <c r="Q2160" s="13"/>
      <c r="R2160" s="13"/>
      <c r="S2160" s="13"/>
      <c r="T2160" s="13"/>
      <c r="U2160" s="13"/>
      <c r="V2160" s="13"/>
      <c r="W2160" s="13"/>
      <c r="X2160" s="13"/>
      <c r="Y2160" s="13"/>
    </row>
  </sheetData>
  <autoFilter ref="C1:G2159" xr:uid="{00000000-0009-0000-0000-000002000000}"/>
  <pageMargins left="0.7" right="0.7" top="0.75" bottom="0.75" header="0" footer="0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929"/>
  <sheetViews>
    <sheetView workbookViewId="0">
      <selection activeCell="G1" sqref="G1"/>
    </sheetView>
  </sheetViews>
  <sheetFormatPr baseColWidth="10" defaultColWidth="12.5703125" defaultRowHeight="15.75" customHeight="1" x14ac:dyDescent="0.2"/>
  <cols>
    <col min="1" max="1" width="10.7109375" customWidth="1"/>
    <col min="2" max="3" width="16" customWidth="1"/>
    <col min="4" max="6" width="10.7109375" customWidth="1"/>
    <col min="7" max="7" width="9.5703125" bestFit="1" customWidth="1"/>
    <col min="8" max="25" width="8.5703125" customWidth="1"/>
  </cols>
  <sheetData>
    <row r="1" spans="1:25" ht="35.25" customHeight="1" x14ac:dyDescent="0.2">
      <c r="A1" s="1" t="s">
        <v>160</v>
      </c>
      <c r="B1" s="2" t="s">
        <v>161</v>
      </c>
      <c r="C1" s="27" t="s">
        <v>2724</v>
      </c>
      <c r="D1" s="1" t="s">
        <v>162</v>
      </c>
      <c r="E1" s="1" t="s">
        <v>163</v>
      </c>
      <c r="F1" s="1" t="s">
        <v>164</v>
      </c>
      <c r="G1" s="26" t="s">
        <v>2734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ht="12.75" customHeight="1" x14ac:dyDescent="0.2">
      <c r="A2" s="16">
        <v>202205</v>
      </c>
      <c r="B2" s="14">
        <v>5540246170256</v>
      </c>
      <c r="C2" s="14" t="str">
        <f>VLOOKUP(B2,'Catégorie des articles'!$A$2:$E$163,4,FALSE)</f>
        <v>BOULANGERIE</v>
      </c>
      <c r="D2" s="10">
        <v>1594</v>
      </c>
      <c r="E2" s="10">
        <v>10713.902400000001</v>
      </c>
      <c r="F2" s="10">
        <v>8357</v>
      </c>
      <c r="G2" s="40">
        <f>IFERROR(E2/D2,"0")</f>
        <v>6.7213942283563366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1:25" ht="12.75" customHeight="1" x14ac:dyDescent="0.2">
      <c r="A3" s="16">
        <v>202205</v>
      </c>
      <c r="B3" s="14">
        <v>5540246171759</v>
      </c>
      <c r="C3" s="14" t="str">
        <f>VLOOKUP(B3,'Catégorie des articles'!$A$2:$E$163,4,FALSE)</f>
        <v>MIX LEGUMES</v>
      </c>
      <c r="D3" s="10">
        <v>2423</v>
      </c>
      <c r="E3" s="10">
        <v>13304.736000000001</v>
      </c>
      <c r="F3" s="10">
        <v>5049</v>
      </c>
      <c r="G3" s="40">
        <f t="shared" ref="G3:G66" si="0">IFERROR(E3/D3,"0")</f>
        <v>5.49101774659513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1:25" ht="12.75" customHeight="1" x14ac:dyDescent="0.2">
      <c r="A4" s="16">
        <v>202205</v>
      </c>
      <c r="B4" s="14">
        <v>5540246171796</v>
      </c>
      <c r="C4" s="14" t="str">
        <f>VLOOKUP(B4,'Catégorie des articles'!$A$2:$E$163,4,FALSE)</f>
        <v>CREMERIE</v>
      </c>
      <c r="D4" s="10">
        <v>0</v>
      </c>
      <c r="E4" s="10">
        <v>0</v>
      </c>
      <c r="F4" s="10">
        <v>1323</v>
      </c>
      <c r="G4" s="40" t="str">
        <f t="shared" si="0"/>
        <v>0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spans="1:25" ht="12.75" customHeight="1" x14ac:dyDescent="0.2">
      <c r="A5" s="16">
        <v>202205</v>
      </c>
      <c r="B5" s="14">
        <v>5540246171888</v>
      </c>
      <c r="C5" s="14" t="str">
        <f>VLOOKUP(B5,'Catégorie des articles'!$A$2:$E$163,4,FALSE)</f>
        <v>BOULANGERIE</v>
      </c>
      <c r="D5" s="10">
        <v>-21</v>
      </c>
      <c r="E5" s="10">
        <v>-351.86400000000003</v>
      </c>
      <c r="F5" s="10">
        <v>1673</v>
      </c>
      <c r="G5" s="40">
        <f t="shared" si="0"/>
        <v>16.755428571428574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 spans="1:25" ht="12.75" customHeight="1" x14ac:dyDescent="0.2">
      <c r="A6" s="16">
        <v>202205</v>
      </c>
      <c r="B6" s="12">
        <v>5540246171933</v>
      </c>
      <c r="C6" s="14" t="str">
        <f>VLOOKUP(B6,'Catégorie des articles'!$A$2:$E$163,4,FALSE)</f>
        <v>CREMERIE</v>
      </c>
      <c r="D6" s="8">
        <v>836</v>
      </c>
      <c r="E6" s="8">
        <v>538.0992</v>
      </c>
      <c r="F6" s="8">
        <v>6738</v>
      </c>
      <c r="G6" s="40">
        <f t="shared" si="0"/>
        <v>0.64365933014354071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 spans="1:25" ht="12.75" customHeight="1" x14ac:dyDescent="0.2">
      <c r="A7" s="16">
        <v>202205</v>
      </c>
      <c r="B7" s="12">
        <v>5540246172539</v>
      </c>
      <c r="C7" s="14" t="str">
        <f>VLOOKUP(B7,'Catégorie des articles'!$A$2:$E$163,4,FALSE)</f>
        <v>CREMERIE</v>
      </c>
      <c r="D7" s="8">
        <v>28</v>
      </c>
      <c r="E7" s="8">
        <v>579.35520000000008</v>
      </c>
      <c r="F7" s="8">
        <v>89</v>
      </c>
      <c r="G7" s="40">
        <f t="shared" si="0"/>
        <v>20.691257142857147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 spans="1:25" ht="12.75" customHeight="1" x14ac:dyDescent="0.2">
      <c r="A8" s="16">
        <v>202205</v>
      </c>
      <c r="B8" s="14">
        <v>5540246172669</v>
      </c>
      <c r="C8" s="14" t="str">
        <f>VLOOKUP(B8,'Catégorie des articles'!$A$2:$E$163,4,FALSE)</f>
        <v>CREMERIE</v>
      </c>
      <c r="D8" s="10">
        <v>168</v>
      </c>
      <c r="E8" s="10">
        <v>2273.0976000000001</v>
      </c>
      <c r="F8" s="10">
        <v>1170</v>
      </c>
      <c r="G8" s="40">
        <f t="shared" si="0"/>
        <v>13.530342857142857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 spans="1:25" ht="12.75" customHeight="1" x14ac:dyDescent="0.2">
      <c r="A9" s="16">
        <v>202205</v>
      </c>
      <c r="B9" s="14">
        <v>5540246172978</v>
      </c>
      <c r="C9" s="14" t="str">
        <f>VLOOKUP(B9,'Catégorie des articles'!$A$2:$E$163,4,FALSE)</f>
        <v>CREMERIE</v>
      </c>
      <c r="D9" s="10">
        <v>752</v>
      </c>
      <c r="E9" s="10">
        <v>606.05280000000005</v>
      </c>
      <c r="F9" s="10">
        <v>8854</v>
      </c>
      <c r="G9" s="40">
        <f t="shared" si="0"/>
        <v>0.80592127659574475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 spans="1:25" ht="12.75" customHeight="1" x14ac:dyDescent="0.2">
      <c r="A10" s="16">
        <v>202205</v>
      </c>
      <c r="B10" s="12">
        <v>5540246173472</v>
      </c>
      <c r="C10" s="14" t="str">
        <f>VLOOKUP(B10,'Catégorie des articles'!$A$2:$E$163,4,FALSE)</f>
        <v>CREMERIE</v>
      </c>
      <c r="D10" s="8">
        <v>0</v>
      </c>
      <c r="E10" s="8">
        <v>0</v>
      </c>
      <c r="F10" s="8">
        <v>543</v>
      </c>
      <c r="G10" s="40" t="str">
        <f t="shared" si="0"/>
        <v>0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spans="1:25" ht="12.75" customHeight="1" x14ac:dyDescent="0.2">
      <c r="A11" s="16">
        <v>202205</v>
      </c>
      <c r="B11" s="14">
        <v>5540246173492</v>
      </c>
      <c r="C11" s="14" t="str">
        <f>VLOOKUP(B11,'Catégorie des articles'!$A$2:$E$163,4,FALSE)</f>
        <v>VOLAILLE</v>
      </c>
      <c r="D11" s="10">
        <v>989</v>
      </c>
      <c r="E11" s="10">
        <v>15396.134400000001</v>
      </c>
      <c r="F11" s="10">
        <v>993</v>
      </c>
      <c r="G11" s="40">
        <f t="shared" si="0"/>
        <v>15.567375530839232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spans="1:25" ht="12.75" customHeight="1" x14ac:dyDescent="0.2">
      <c r="A12" s="16">
        <v>202205</v>
      </c>
      <c r="B12" s="14">
        <v>5540246173685</v>
      </c>
      <c r="C12" s="14" t="str">
        <f>VLOOKUP(B12,'Catégorie des articles'!$A$2:$E$163,4,FALSE)</f>
        <v>EMBALLAGES</v>
      </c>
      <c r="D12" s="10">
        <v>107</v>
      </c>
      <c r="E12" s="10">
        <v>2694.6432</v>
      </c>
      <c r="F12" s="10">
        <v>260</v>
      </c>
      <c r="G12" s="40">
        <f t="shared" si="0"/>
        <v>25.183581308411213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 spans="1:25" ht="12.75" customHeight="1" x14ac:dyDescent="0.2">
      <c r="A13" s="16">
        <v>202205</v>
      </c>
      <c r="B13" s="12">
        <v>5540246173686</v>
      </c>
      <c r="C13" s="14" t="str">
        <f>VLOOKUP(B13,'Catégorie des articles'!$A$2:$E$163,4,FALSE)</f>
        <v>EMBALLAGES</v>
      </c>
      <c r="D13" s="8">
        <v>875</v>
      </c>
      <c r="E13" s="8">
        <v>22084.358400000001</v>
      </c>
      <c r="F13" s="8">
        <v>314</v>
      </c>
      <c r="G13" s="40">
        <f t="shared" si="0"/>
        <v>25.239266742857144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 spans="1:25" ht="12.75" customHeight="1" x14ac:dyDescent="0.2">
      <c r="A14" s="16">
        <v>202205</v>
      </c>
      <c r="B14" s="12">
        <v>5540246173906</v>
      </c>
      <c r="C14" s="14" t="str">
        <f>VLOOKUP(B14,'Catégorie des articles'!$A$2:$E$163,4,FALSE)</f>
        <v>VOLAILLE</v>
      </c>
      <c r="D14" s="8">
        <v>1300</v>
      </c>
      <c r="E14" s="8">
        <v>24143.616000000002</v>
      </c>
      <c r="F14" s="8">
        <v>1448</v>
      </c>
      <c r="G14" s="40">
        <f t="shared" si="0"/>
        <v>18.572012307692308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12.75" customHeight="1" x14ac:dyDescent="0.2">
      <c r="A15" s="16">
        <v>202205</v>
      </c>
      <c r="B15" s="12">
        <v>5540246174095</v>
      </c>
      <c r="C15" s="14" t="str">
        <f>VLOOKUP(B15,'Catégorie des articles'!$A$2:$E$163,4,FALSE)</f>
        <v>CREMERIE</v>
      </c>
      <c r="D15" s="8">
        <v>14</v>
      </c>
      <c r="E15" s="8">
        <v>434.41920000000005</v>
      </c>
      <c r="F15" s="8">
        <v>105</v>
      </c>
      <c r="G15" s="40">
        <f t="shared" si="0"/>
        <v>31.02994285714286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spans="1:25" ht="12.75" customHeight="1" x14ac:dyDescent="0.2">
      <c r="A16" s="16">
        <v>202205</v>
      </c>
      <c r="B16" s="14">
        <v>5540246174174</v>
      </c>
      <c r="C16" s="14" t="str">
        <f>VLOOKUP(B16,'Catégorie des articles'!$A$2:$E$163,4,FALSE)</f>
        <v>CREMERIE</v>
      </c>
      <c r="D16" s="10">
        <v>26</v>
      </c>
      <c r="E16" s="10">
        <v>339.55200000000002</v>
      </c>
      <c r="F16" s="10">
        <v>708</v>
      </c>
      <c r="G16" s="40">
        <f t="shared" si="0"/>
        <v>13.059692307692309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spans="1:25" ht="12.75" customHeight="1" x14ac:dyDescent="0.2">
      <c r="A17" s="16">
        <v>202205</v>
      </c>
      <c r="B17" s="12">
        <v>5540246175047</v>
      </c>
      <c r="C17" s="14" t="str">
        <f>VLOOKUP(B17,'Catégorie des articles'!$A$2:$E$163,4,FALSE)</f>
        <v>CREMERIE</v>
      </c>
      <c r="D17" s="8">
        <v>0</v>
      </c>
      <c r="E17" s="8">
        <v>0</v>
      </c>
      <c r="F17" s="8">
        <v>710</v>
      </c>
      <c r="G17" s="40" t="str">
        <f t="shared" si="0"/>
        <v>0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 spans="1:25" ht="12.75" customHeight="1" x14ac:dyDescent="0.2">
      <c r="A18" s="16">
        <v>202205</v>
      </c>
      <c r="B18" s="14">
        <v>5540246175049</v>
      </c>
      <c r="C18" s="14" t="str">
        <f>VLOOKUP(B18,'Catégorie des articles'!$A$2:$E$163,4,FALSE)</f>
        <v>CREMERIE</v>
      </c>
      <c r="D18" s="10">
        <v>502</v>
      </c>
      <c r="E18" s="10">
        <v>5216.1408000000001</v>
      </c>
      <c r="F18" s="10">
        <v>1643</v>
      </c>
      <c r="G18" s="40">
        <f t="shared" si="0"/>
        <v>10.390718725099601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spans="1:25" ht="12.75" customHeight="1" x14ac:dyDescent="0.2">
      <c r="A19" s="16">
        <v>202205</v>
      </c>
      <c r="B19" s="12">
        <v>5540246175050</v>
      </c>
      <c r="C19" s="14" t="str">
        <f>VLOOKUP(B19,'Catégorie des articles'!$A$2:$E$163,4,FALSE)</f>
        <v>CREMERIE</v>
      </c>
      <c r="D19" s="8">
        <v>195</v>
      </c>
      <c r="E19" s="8">
        <v>2257.1136000000001</v>
      </c>
      <c r="F19" s="8">
        <v>2409</v>
      </c>
      <c r="G19" s="40">
        <f t="shared" si="0"/>
        <v>11.574941538461539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 spans="1:25" ht="12.75" customHeight="1" x14ac:dyDescent="0.2">
      <c r="A20" s="16">
        <v>202205</v>
      </c>
      <c r="B20" s="14">
        <v>5540246175372</v>
      </c>
      <c r="C20" s="14" t="str">
        <f>VLOOKUP(B20,'Catégorie des articles'!$A$2:$E$163,4,FALSE)</f>
        <v>BOULANGERIE</v>
      </c>
      <c r="D20" s="10">
        <v>627</v>
      </c>
      <c r="E20" s="10">
        <v>2449.44</v>
      </c>
      <c r="F20" s="10">
        <v>696</v>
      </c>
      <c r="G20" s="40">
        <f t="shared" si="0"/>
        <v>3.9066028708133973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spans="1:25" ht="12.75" customHeight="1" x14ac:dyDescent="0.2">
      <c r="A21" s="16">
        <v>202205</v>
      </c>
      <c r="B21" s="12">
        <v>5540246175461</v>
      </c>
      <c r="C21" s="14" t="str">
        <f>VLOOKUP(B21,'Catégorie des articles'!$A$2:$E$163,4,FALSE)</f>
        <v>MIX LEGUMES</v>
      </c>
      <c r="D21" s="8">
        <v>0</v>
      </c>
      <c r="E21" s="8">
        <v>0</v>
      </c>
      <c r="F21" s="8">
        <v>0</v>
      </c>
      <c r="G21" s="40" t="str">
        <f t="shared" si="0"/>
        <v>0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 spans="1:25" ht="12.75" customHeight="1" x14ac:dyDescent="0.2">
      <c r="A22" s="16">
        <v>202205</v>
      </c>
      <c r="B22" s="12">
        <v>5540246176294</v>
      </c>
      <c r="C22" s="14" t="str">
        <f>VLOOKUP(B22,'Catégorie des articles'!$A$2:$E$163,4,FALSE)</f>
        <v>CREMERIE</v>
      </c>
      <c r="D22" s="8">
        <v>4975</v>
      </c>
      <c r="E22" s="8">
        <v>4584.7296000000006</v>
      </c>
      <c r="F22" s="8">
        <v>22755</v>
      </c>
      <c r="G22" s="40">
        <f t="shared" si="0"/>
        <v>0.92155368844221119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 spans="1:25" ht="12.75" customHeight="1" x14ac:dyDescent="0.2">
      <c r="A23" s="16">
        <v>202205</v>
      </c>
      <c r="B23" s="14">
        <v>5540246176295</v>
      </c>
      <c r="C23" s="14" t="str">
        <f>VLOOKUP(B23,'Catégorie des articles'!$A$2:$E$163,4,FALSE)</f>
        <v>CREMERIE</v>
      </c>
      <c r="D23" s="10">
        <v>0</v>
      </c>
      <c r="E23" s="10">
        <v>0</v>
      </c>
      <c r="F23" s="10">
        <v>75104</v>
      </c>
      <c r="G23" s="40" t="str">
        <f t="shared" si="0"/>
        <v>0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 spans="1:25" ht="12.75" customHeight="1" x14ac:dyDescent="0.2">
      <c r="A24" s="16">
        <v>202205</v>
      </c>
      <c r="B24" s="14">
        <v>5540246176699</v>
      </c>
      <c r="C24" s="14" t="str">
        <f>VLOOKUP(B24,'Catégorie des articles'!$A$2:$E$163,4,FALSE)</f>
        <v>CREMERIE</v>
      </c>
      <c r="D24" s="10">
        <v>0</v>
      </c>
      <c r="E24" s="10">
        <v>0</v>
      </c>
      <c r="F24" s="10">
        <v>7308</v>
      </c>
      <c r="G24" s="40" t="str">
        <f t="shared" si="0"/>
        <v>0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 spans="1:25" ht="12.75" customHeight="1" x14ac:dyDescent="0.2">
      <c r="A25" s="16">
        <v>202205</v>
      </c>
      <c r="B25" s="12">
        <v>5540246177132</v>
      </c>
      <c r="C25" s="14" t="str">
        <f>VLOOKUP(B25,'Catégorie des articles'!$A$2:$E$163,4,FALSE)</f>
        <v>MIX LEGUMES</v>
      </c>
      <c r="D25" s="8">
        <v>7935</v>
      </c>
      <c r="E25" s="8">
        <v>29105.567999999999</v>
      </c>
      <c r="F25" s="8">
        <v>48999</v>
      </c>
      <c r="G25" s="40">
        <f t="shared" si="0"/>
        <v>3.6679984877126652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 spans="1:25" ht="12.75" customHeight="1" x14ac:dyDescent="0.2">
      <c r="A26" s="16">
        <v>202205</v>
      </c>
      <c r="B26" s="14">
        <v>5540246177133</v>
      </c>
      <c r="C26" s="14" t="str">
        <f>VLOOKUP(B26,'Catégorie des articles'!$A$2:$E$163,4,FALSE)</f>
        <v>MIX LEGUMES</v>
      </c>
      <c r="D26" s="10">
        <v>9849</v>
      </c>
      <c r="E26" s="10">
        <v>35759.880000000005</v>
      </c>
      <c r="F26" s="10">
        <v>23386</v>
      </c>
      <c r="G26" s="40">
        <f t="shared" si="0"/>
        <v>3.6308132805360955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</row>
    <row r="27" spans="1:25" ht="12.75" customHeight="1" x14ac:dyDescent="0.2">
      <c r="A27" s="16">
        <v>202205</v>
      </c>
      <c r="B27" s="12">
        <v>5540246177376</v>
      </c>
      <c r="C27" s="14" t="str">
        <f>VLOOKUP(B27,'Catégorie des articles'!$A$2:$E$163,4,FALSE)</f>
        <v>BOULANGERIE</v>
      </c>
      <c r="D27" s="8">
        <v>592</v>
      </c>
      <c r="E27" s="8">
        <v>23353.920000000002</v>
      </c>
      <c r="F27" s="8">
        <v>601</v>
      </c>
      <c r="G27" s="40">
        <f t="shared" si="0"/>
        <v>39.449189189189191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</row>
    <row r="28" spans="1:25" ht="12.75" customHeight="1" x14ac:dyDescent="0.2">
      <c r="A28" s="16">
        <v>202205</v>
      </c>
      <c r="B28" s="12">
        <v>5540246180522</v>
      </c>
      <c r="C28" s="14" t="str">
        <f>VLOOKUP(B28,'Catégorie des articles'!$A$2:$E$163,4,FALSE)</f>
        <v>BOULANGERIE</v>
      </c>
      <c r="D28" s="8">
        <v>1177</v>
      </c>
      <c r="E28" s="8">
        <v>20588.256000000001</v>
      </c>
      <c r="F28" s="8">
        <v>1365</v>
      </c>
      <c r="G28" s="40">
        <f t="shared" si="0"/>
        <v>17.492146134239594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 spans="1:25" ht="12.75" customHeight="1" x14ac:dyDescent="0.2">
      <c r="A29" s="16">
        <v>202205</v>
      </c>
      <c r="B29" s="14">
        <v>5540246181016</v>
      </c>
      <c r="C29" s="14" t="str">
        <f>VLOOKUP(B29,'Catégorie des articles'!$A$2:$E$163,4,FALSE)</f>
        <v>VOLAILLE</v>
      </c>
      <c r="D29" s="10">
        <v>2228</v>
      </c>
      <c r="E29" s="10">
        <v>17501.184000000001</v>
      </c>
      <c r="F29" s="10">
        <v>15591</v>
      </c>
      <c r="G29" s="40">
        <f t="shared" si="0"/>
        <v>7.8551095152603239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 spans="1:25" ht="12.75" customHeight="1" x14ac:dyDescent="0.2">
      <c r="A30" s="16">
        <v>202205</v>
      </c>
      <c r="B30" s="12">
        <v>5540246181061</v>
      </c>
      <c r="C30" s="14" t="str">
        <f>VLOOKUP(B30,'Catégorie des articles'!$A$2:$E$163,4,FALSE)</f>
        <v>VOLAILLE</v>
      </c>
      <c r="D30" s="8">
        <v>27353</v>
      </c>
      <c r="E30" s="8">
        <v>33259.118399999999</v>
      </c>
      <c r="F30" s="8">
        <v>68696</v>
      </c>
      <c r="G30" s="40">
        <f t="shared" si="0"/>
        <v>1.2159221438233465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 spans="1:25" ht="12.75" customHeight="1" x14ac:dyDescent="0.2">
      <c r="A31" s="16">
        <v>202205</v>
      </c>
      <c r="B31" s="14">
        <v>5540246182684</v>
      </c>
      <c r="C31" s="14" t="str">
        <f>VLOOKUP(B31,'Catégorie des articles'!$A$2:$E$163,4,FALSE)</f>
        <v>BOULANGERIE</v>
      </c>
      <c r="D31" s="10">
        <v>205</v>
      </c>
      <c r="E31" s="10">
        <v>10245.312</v>
      </c>
      <c r="F31" s="10">
        <v>339</v>
      </c>
      <c r="G31" s="40">
        <f t="shared" si="0"/>
        <v>49.977131707317071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</row>
    <row r="32" spans="1:25" ht="12.75" customHeight="1" x14ac:dyDescent="0.2">
      <c r="A32" s="16">
        <v>202205</v>
      </c>
      <c r="B32" s="14">
        <v>5540246183130</v>
      </c>
      <c r="C32" s="14" t="str">
        <f>VLOOKUP(B32,'Catégorie des articles'!$A$2:$E$163,4,FALSE)</f>
        <v>MIX LEGUMES</v>
      </c>
      <c r="D32" s="10">
        <v>5304</v>
      </c>
      <c r="E32" s="10">
        <v>22456.915199999999</v>
      </c>
      <c r="F32" s="10">
        <v>7392</v>
      </c>
      <c r="G32" s="40">
        <f t="shared" si="0"/>
        <v>4.2339583710407238</v>
      </c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 spans="1:25" ht="12.75" customHeight="1" x14ac:dyDescent="0.2">
      <c r="A33" s="16">
        <v>202205</v>
      </c>
      <c r="B33" s="14">
        <v>5540246183455</v>
      </c>
      <c r="C33" s="14" t="str">
        <f>VLOOKUP(B33,'Catégorie des articles'!$A$2:$E$163,4,FALSE)</f>
        <v>MIX LEGUMES</v>
      </c>
      <c r="D33" s="10">
        <v>1346</v>
      </c>
      <c r="E33" s="10">
        <v>10573.632</v>
      </c>
      <c r="F33" s="10">
        <v>998</v>
      </c>
      <c r="G33" s="40">
        <f t="shared" si="0"/>
        <v>7.8555958395245167</v>
      </c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 spans="1:25" ht="12.75" customHeight="1" x14ac:dyDescent="0.2">
      <c r="A34" s="16">
        <v>202205</v>
      </c>
      <c r="B34" s="12">
        <v>5540246183537</v>
      </c>
      <c r="C34" s="14" t="str">
        <f>VLOOKUP(B34,'Catégorie des articles'!$A$2:$E$163,4,FALSE)</f>
        <v>MIX LEGUMES</v>
      </c>
      <c r="D34" s="8">
        <v>1931</v>
      </c>
      <c r="E34" s="8">
        <v>2713.6512000000002</v>
      </c>
      <c r="F34" s="8">
        <v>3286</v>
      </c>
      <c r="G34" s="40">
        <f t="shared" si="0"/>
        <v>1.4053087519419991</v>
      </c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 spans="1:25" ht="12.75" customHeight="1" x14ac:dyDescent="0.2">
      <c r="A35" s="16">
        <v>202205</v>
      </c>
      <c r="B35" s="14">
        <v>5540246183538</v>
      </c>
      <c r="C35" s="14" t="str">
        <f>VLOOKUP(B35,'Catégorie des articles'!$A$2:$E$163,4,FALSE)</f>
        <v>MIX LEGUMES</v>
      </c>
      <c r="D35" s="10">
        <v>1615</v>
      </c>
      <c r="E35" s="10">
        <v>2119.7376000000004</v>
      </c>
      <c r="F35" s="10">
        <v>2525</v>
      </c>
      <c r="G35" s="40">
        <f t="shared" si="0"/>
        <v>1.3125310216718269</v>
      </c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 spans="1:25" ht="12.75" customHeight="1" x14ac:dyDescent="0.2">
      <c r="A36" s="16">
        <v>202205</v>
      </c>
      <c r="B36" s="12">
        <v>5540246183541</v>
      </c>
      <c r="C36" s="14" t="str">
        <f>VLOOKUP(B36,'Catégorie des articles'!$A$2:$E$163,4,FALSE)</f>
        <v>MIX LEGUMES</v>
      </c>
      <c r="D36" s="8">
        <v>488</v>
      </c>
      <c r="E36" s="8">
        <v>4390.848</v>
      </c>
      <c r="F36" s="8">
        <v>348</v>
      </c>
      <c r="G36" s="40">
        <f t="shared" si="0"/>
        <v>8.9976393442622946</v>
      </c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spans="1:25" ht="12.75" customHeight="1" x14ac:dyDescent="0.2">
      <c r="A37" s="16">
        <v>202205</v>
      </c>
      <c r="B37" s="14">
        <v>5540246183542</v>
      </c>
      <c r="C37" s="14" t="str">
        <f>VLOOKUP(B37,'Catégorie des articles'!$A$2:$E$163,4,FALSE)</f>
        <v>MIX LEGUMES</v>
      </c>
      <c r="D37" s="10">
        <v>766</v>
      </c>
      <c r="E37" s="10">
        <v>2152.6560000000004</v>
      </c>
      <c r="F37" s="10">
        <v>766</v>
      </c>
      <c r="G37" s="40">
        <f t="shared" si="0"/>
        <v>2.8102558746736297</v>
      </c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 spans="1:25" ht="12.75" customHeight="1" x14ac:dyDescent="0.2">
      <c r="A38" s="16">
        <v>202205</v>
      </c>
      <c r="B38" s="14">
        <v>5540246183547</v>
      </c>
      <c r="C38" s="14" t="str">
        <f>VLOOKUP(B38,'Catégorie des articles'!$A$2:$E$163,4,FALSE)</f>
        <v>VOLAILLE</v>
      </c>
      <c r="D38" s="10">
        <v>9895</v>
      </c>
      <c r="E38" s="10">
        <v>101704.89600000001</v>
      </c>
      <c r="F38" s="10">
        <v>11902</v>
      </c>
      <c r="G38" s="40">
        <f t="shared" si="0"/>
        <v>10.278412935826175</v>
      </c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 spans="1:25" ht="12.75" customHeight="1" x14ac:dyDescent="0.2">
      <c r="A39" s="16">
        <v>202205</v>
      </c>
      <c r="B39" s="14">
        <v>5540246183552</v>
      </c>
      <c r="C39" s="14" t="str">
        <f>VLOOKUP(B39,'Catégorie des articles'!$A$2:$E$163,4,FALSE)</f>
        <v>MIX LEGUMES</v>
      </c>
      <c r="D39" s="10">
        <v>968</v>
      </c>
      <c r="E39" s="10">
        <v>1783.4256</v>
      </c>
      <c r="F39" s="10">
        <v>260</v>
      </c>
      <c r="G39" s="40">
        <f t="shared" si="0"/>
        <v>1.8423818181818181</v>
      </c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 spans="1:25" ht="12.75" customHeight="1" x14ac:dyDescent="0.2">
      <c r="A40" s="16">
        <v>202205</v>
      </c>
      <c r="B40" s="12">
        <v>5540246183554</v>
      </c>
      <c r="C40" s="14" t="str">
        <f>VLOOKUP(B40,'Catégorie des articles'!$A$2:$E$163,4,FALSE)</f>
        <v>MIX LEGUMES</v>
      </c>
      <c r="D40" s="8">
        <v>864</v>
      </c>
      <c r="E40" s="8">
        <v>6498.8783999999996</v>
      </c>
      <c r="F40" s="8">
        <v>154</v>
      </c>
      <c r="G40" s="40">
        <f t="shared" si="0"/>
        <v>7.5218499999999997</v>
      </c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</row>
    <row r="41" spans="1:25" ht="12.75" customHeight="1" x14ac:dyDescent="0.2">
      <c r="A41" s="16">
        <v>202205</v>
      </c>
      <c r="B41" s="14">
        <v>5540246183555</v>
      </c>
      <c r="C41" s="14" t="str">
        <f>VLOOKUP(B41,'Catégorie des articles'!$A$2:$E$163,4,FALSE)</f>
        <v>MIX LEGUMES</v>
      </c>
      <c r="D41" s="10">
        <v>1337</v>
      </c>
      <c r="E41" s="10">
        <v>1786.6224000000002</v>
      </c>
      <c r="F41" s="10">
        <v>669</v>
      </c>
      <c r="G41" s="40">
        <f t="shared" si="0"/>
        <v>1.3362919970082274</v>
      </c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 spans="1:25" ht="12.75" customHeight="1" x14ac:dyDescent="0.2">
      <c r="A42" s="16">
        <v>202205</v>
      </c>
      <c r="B42" s="12">
        <v>5540246183556</v>
      </c>
      <c r="C42" s="14" t="str">
        <f>VLOOKUP(B42,'Catégorie des articles'!$A$2:$E$163,4,FALSE)</f>
        <v>MIX LEGUMES</v>
      </c>
      <c r="D42" s="8">
        <v>1977</v>
      </c>
      <c r="E42" s="8">
        <v>14832.979200000002</v>
      </c>
      <c r="F42" s="8">
        <v>1323</v>
      </c>
      <c r="G42" s="40">
        <f t="shared" si="0"/>
        <v>7.5027714719271632</v>
      </c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</row>
    <row r="43" spans="1:25" ht="12.75" customHeight="1" x14ac:dyDescent="0.2">
      <c r="A43" s="16">
        <v>202205</v>
      </c>
      <c r="B43" s="14">
        <v>5540246183558</v>
      </c>
      <c r="C43" s="14" t="str">
        <f>VLOOKUP(B43,'Catégorie des articles'!$A$2:$E$163,4,FALSE)</f>
        <v>MIX LEGUMES</v>
      </c>
      <c r="D43" s="10">
        <v>2947</v>
      </c>
      <c r="E43" s="10">
        <v>16239.744000000001</v>
      </c>
      <c r="F43" s="10">
        <v>4594</v>
      </c>
      <c r="G43" s="40">
        <f t="shared" si="0"/>
        <v>5.5106019681031562</v>
      </c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</row>
    <row r="44" spans="1:25" ht="12.75" customHeight="1" x14ac:dyDescent="0.2">
      <c r="A44" s="16">
        <v>202205</v>
      </c>
      <c r="B44" s="12">
        <v>5540246183560</v>
      </c>
      <c r="C44" s="14" t="str">
        <f>VLOOKUP(B44,'Catégorie des articles'!$A$2:$E$163,4,FALSE)</f>
        <v>MIX LEGUMES</v>
      </c>
      <c r="D44" s="8">
        <v>344</v>
      </c>
      <c r="E44" s="8">
        <v>8375.616</v>
      </c>
      <c r="F44" s="8">
        <v>149</v>
      </c>
      <c r="G44" s="40">
        <f t="shared" si="0"/>
        <v>24.347720930232558</v>
      </c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</row>
    <row r="45" spans="1:25" ht="12.75" customHeight="1" x14ac:dyDescent="0.2">
      <c r="A45" s="16">
        <v>202205</v>
      </c>
      <c r="B45" s="14">
        <v>5540246183562</v>
      </c>
      <c r="C45" s="14" t="str">
        <f>VLOOKUP(B45,'Catégorie des articles'!$A$2:$E$163,4,FALSE)</f>
        <v>MIX LEGUMES</v>
      </c>
      <c r="D45" s="10">
        <v>0</v>
      </c>
      <c r="E45" s="10">
        <v>0</v>
      </c>
      <c r="F45" s="10">
        <v>4594</v>
      </c>
      <c r="G45" s="40" t="str">
        <f t="shared" si="0"/>
        <v>0</v>
      </c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</row>
    <row r="46" spans="1:25" ht="12.75" customHeight="1" x14ac:dyDescent="0.2">
      <c r="A46" s="16">
        <v>202205</v>
      </c>
      <c r="B46" s="14">
        <v>5540246183587</v>
      </c>
      <c r="C46" s="14" t="str">
        <f>VLOOKUP(B46,'Catégorie des articles'!$A$2:$E$163,4,FALSE)</f>
        <v>MIX LEGUMES</v>
      </c>
      <c r="D46" s="10">
        <v>1413</v>
      </c>
      <c r="E46" s="10">
        <v>29752.617600000001</v>
      </c>
      <c r="F46" s="10">
        <v>696</v>
      </c>
      <c r="G46" s="40">
        <f t="shared" si="0"/>
        <v>21.056346496815287</v>
      </c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 spans="1:25" ht="12.75" customHeight="1" x14ac:dyDescent="0.2">
      <c r="A47" s="16">
        <v>202205</v>
      </c>
      <c r="B47" s="12">
        <v>5540246183589</v>
      </c>
      <c r="C47" s="14" t="str">
        <f>VLOOKUP(B47,'Catégorie des articles'!$A$2:$E$163,4,FALSE)</f>
        <v>MIX LEGUMES</v>
      </c>
      <c r="D47" s="8">
        <v>917</v>
      </c>
      <c r="E47" s="8">
        <v>12081.312</v>
      </c>
      <c r="F47" s="8">
        <v>1914</v>
      </c>
      <c r="G47" s="40">
        <f t="shared" si="0"/>
        <v>13.174822246455834</v>
      </c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</row>
    <row r="48" spans="1:25" ht="12.75" customHeight="1" x14ac:dyDescent="0.2">
      <c r="A48" s="16">
        <v>202205</v>
      </c>
      <c r="B48" s="14">
        <v>5540246183590</v>
      </c>
      <c r="C48" s="14" t="str">
        <f>VLOOKUP(B48,'Catégorie des articles'!$A$2:$E$163,4,FALSE)</f>
        <v>MIX LEGUMES</v>
      </c>
      <c r="D48" s="10">
        <v>2499</v>
      </c>
      <c r="E48" s="10">
        <v>34662.167999999998</v>
      </c>
      <c r="F48" s="10">
        <v>0</v>
      </c>
      <c r="G48" s="40">
        <f t="shared" si="0"/>
        <v>13.870415366146458</v>
      </c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 spans="1:25" ht="12.75" customHeight="1" x14ac:dyDescent="0.2">
      <c r="A49" s="16">
        <v>202205</v>
      </c>
      <c r="B49" s="14">
        <v>5540246183844</v>
      </c>
      <c r="C49" s="14" t="str">
        <f>VLOOKUP(B49,'Catégorie des articles'!$A$2:$E$163,4,FALSE)</f>
        <v>BOULANGERIE</v>
      </c>
      <c r="D49" s="10">
        <v>142</v>
      </c>
      <c r="E49" s="10">
        <v>4084.5600000000004</v>
      </c>
      <c r="F49" s="10">
        <v>232</v>
      </c>
      <c r="G49" s="40">
        <f t="shared" si="0"/>
        <v>28.764507042253523</v>
      </c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</row>
    <row r="50" spans="1:25" ht="12.75" customHeight="1" x14ac:dyDescent="0.2">
      <c r="A50" s="16">
        <v>202205</v>
      </c>
      <c r="B50" s="14">
        <v>5540246184036</v>
      </c>
      <c r="C50" s="14" t="str">
        <f>VLOOKUP(B50,'Catégorie des articles'!$A$2:$E$163,4,FALSE)</f>
        <v>BOULANGERIE</v>
      </c>
      <c r="D50" s="10">
        <v>158</v>
      </c>
      <c r="E50" s="10">
        <v>2702.5920000000001</v>
      </c>
      <c r="F50" s="10">
        <v>205</v>
      </c>
      <c r="G50" s="40">
        <f t="shared" si="0"/>
        <v>17.105012658227849</v>
      </c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</row>
    <row r="51" spans="1:25" ht="12.75" customHeight="1" x14ac:dyDescent="0.2">
      <c r="A51" s="16">
        <v>202205</v>
      </c>
      <c r="B51" s="14">
        <v>5540246184617</v>
      </c>
      <c r="C51" s="14" t="str">
        <f>VLOOKUP(B51,'Catégorie des articles'!$A$2:$E$163,4,FALSE)</f>
        <v>MIX LEGUMES</v>
      </c>
      <c r="D51" s="10">
        <v>32629</v>
      </c>
      <c r="E51" s="10">
        <v>46174.924800000001</v>
      </c>
      <c r="F51" s="10">
        <v>56664</v>
      </c>
      <c r="G51" s="40">
        <f t="shared" si="0"/>
        <v>1.4151498605534953</v>
      </c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 spans="1:25" ht="12.75" customHeight="1" x14ac:dyDescent="0.2">
      <c r="A52" s="16">
        <v>202205</v>
      </c>
      <c r="B52" s="14">
        <v>5540246184808</v>
      </c>
      <c r="C52" s="14" t="str">
        <f>VLOOKUP(B52,'Catégorie des articles'!$A$2:$E$163,4,FALSE)</f>
        <v>CREMERIE</v>
      </c>
      <c r="D52" s="10">
        <v>0</v>
      </c>
      <c r="E52" s="10">
        <v>0</v>
      </c>
      <c r="F52" s="10">
        <v>16287</v>
      </c>
      <c r="G52" s="40" t="str">
        <f t="shared" si="0"/>
        <v>0</v>
      </c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</row>
    <row r="53" spans="1:25" ht="12.75" customHeight="1" x14ac:dyDescent="0.2">
      <c r="A53" s="16">
        <v>202205</v>
      </c>
      <c r="B53" s="14">
        <v>5540246185278</v>
      </c>
      <c r="C53" s="14" t="str">
        <f>VLOOKUP(B53,'Catégorie des articles'!$A$2:$E$163,4,FALSE)</f>
        <v>VOLAILLE</v>
      </c>
      <c r="D53" s="10">
        <v>5285</v>
      </c>
      <c r="E53" s="10">
        <v>5215.7088000000003</v>
      </c>
      <c r="F53" s="10">
        <v>34664</v>
      </c>
      <c r="G53" s="40">
        <f t="shared" si="0"/>
        <v>0.9868890823084201</v>
      </c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</row>
    <row r="54" spans="1:25" ht="12.75" customHeight="1" x14ac:dyDescent="0.2">
      <c r="A54" s="16">
        <v>202205</v>
      </c>
      <c r="B54" s="12">
        <v>5540246185429</v>
      </c>
      <c r="C54" s="14" t="str">
        <f>VLOOKUP(B54,'Catégorie des articles'!$A$2:$E$163,4,FALSE)</f>
        <v>CREMERIE</v>
      </c>
      <c r="D54" s="8">
        <v>168</v>
      </c>
      <c r="E54" s="8">
        <v>883.35360000000003</v>
      </c>
      <c r="F54" s="8">
        <v>529</v>
      </c>
      <c r="G54" s="40">
        <f t="shared" si="0"/>
        <v>5.258057142857143</v>
      </c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 spans="1:25" ht="12.75" customHeight="1" x14ac:dyDescent="0.2">
      <c r="A55" s="16">
        <v>202205</v>
      </c>
      <c r="B55" s="12">
        <v>5540246185562</v>
      </c>
      <c r="C55" s="14" t="str">
        <f>VLOOKUP(B55,'Catégorie des articles'!$A$2:$E$163,4,FALSE)</f>
        <v>CREMERIE</v>
      </c>
      <c r="D55" s="8">
        <v>488</v>
      </c>
      <c r="E55" s="8">
        <v>1415.2320000000002</v>
      </c>
      <c r="F55" s="8">
        <v>195</v>
      </c>
      <c r="G55" s="40">
        <f t="shared" si="0"/>
        <v>2.9000655737704921</v>
      </c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spans="1:25" ht="12.75" customHeight="1" x14ac:dyDescent="0.2">
      <c r="A56" s="16">
        <v>202205</v>
      </c>
      <c r="B56" s="14">
        <v>5540246185627</v>
      </c>
      <c r="C56" s="14" t="str">
        <f>VLOOKUP(B56,'Catégorie des articles'!$A$2:$E$163,4,FALSE)</f>
        <v>EMBALLAGES</v>
      </c>
      <c r="D56" s="10">
        <v>7</v>
      </c>
      <c r="E56" s="10">
        <v>4027.9680000000003</v>
      </c>
      <c r="F56" s="10">
        <v>0</v>
      </c>
      <c r="G56" s="40">
        <f t="shared" si="0"/>
        <v>575.42400000000009</v>
      </c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</row>
    <row r="57" spans="1:25" ht="12.75" customHeight="1" x14ac:dyDescent="0.2">
      <c r="A57" s="16">
        <v>202205</v>
      </c>
      <c r="B57" s="12">
        <v>5540246186010</v>
      </c>
      <c r="C57" s="14" t="str">
        <f>VLOOKUP(B57,'Catégorie des articles'!$A$2:$E$163,4,FALSE)</f>
        <v>EMBALLAGES</v>
      </c>
      <c r="D57" s="8">
        <v>63</v>
      </c>
      <c r="E57" s="8">
        <v>9227.3904000000002</v>
      </c>
      <c r="F57" s="8">
        <v>14</v>
      </c>
      <c r="G57" s="40">
        <f t="shared" si="0"/>
        <v>146.46651428571428</v>
      </c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 spans="1:25" ht="12.75" customHeight="1" x14ac:dyDescent="0.2">
      <c r="A58" s="16">
        <v>202205</v>
      </c>
      <c r="B58" s="14">
        <v>5540246186011</v>
      </c>
      <c r="C58" s="14" t="str">
        <f>VLOOKUP(B58,'Catégorie des articles'!$A$2:$E$163,4,FALSE)</f>
        <v>EMBALLAGES</v>
      </c>
      <c r="D58" s="10">
        <v>96</v>
      </c>
      <c r="E58" s="10">
        <v>5416.3296</v>
      </c>
      <c r="F58" s="10">
        <v>28</v>
      </c>
      <c r="G58" s="40">
        <f t="shared" si="0"/>
        <v>56.420099999999998</v>
      </c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</row>
    <row r="59" spans="1:25" ht="12.75" customHeight="1" x14ac:dyDescent="0.2">
      <c r="A59" s="16">
        <v>202205</v>
      </c>
      <c r="B59" s="12">
        <v>5540246186017</v>
      </c>
      <c r="C59" s="14" t="str">
        <f>VLOOKUP(B59,'Catégorie des articles'!$A$2:$E$163,4,FALSE)</f>
        <v>EMBALLAGES</v>
      </c>
      <c r="D59" s="8">
        <v>28</v>
      </c>
      <c r="E59" s="8">
        <v>2947.6224000000002</v>
      </c>
      <c r="F59" s="8">
        <v>7</v>
      </c>
      <c r="G59" s="40">
        <f t="shared" si="0"/>
        <v>105.27222857142858</v>
      </c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</row>
    <row r="60" spans="1:25" ht="12.75" customHeight="1" x14ac:dyDescent="0.2">
      <c r="A60" s="16">
        <v>202205</v>
      </c>
      <c r="B60" s="14">
        <v>5540246186325</v>
      </c>
      <c r="C60" s="14" t="str">
        <f>VLOOKUP(B60,'Catégorie des articles'!$A$2:$E$163,4,FALSE)</f>
        <v>CREMERIE</v>
      </c>
      <c r="D60" s="10">
        <v>418</v>
      </c>
      <c r="E60" s="10">
        <v>1026.432</v>
      </c>
      <c r="F60" s="10">
        <v>613</v>
      </c>
      <c r="G60" s="40">
        <f t="shared" si="0"/>
        <v>2.4555789473684211</v>
      </c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 spans="1:25" ht="12.75" customHeight="1" x14ac:dyDescent="0.2">
      <c r="A61" s="16">
        <v>202205</v>
      </c>
      <c r="B61" s="14">
        <v>5540246186351</v>
      </c>
      <c r="C61" s="14" t="str">
        <f>VLOOKUP(B61,'Catégorie des articles'!$A$2:$E$163,4,FALSE)</f>
        <v>MIX LEGUMES</v>
      </c>
      <c r="D61" s="10">
        <v>453</v>
      </c>
      <c r="E61" s="10">
        <v>26813.592000000004</v>
      </c>
      <c r="F61" s="10">
        <v>759</v>
      </c>
      <c r="G61" s="40">
        <f t="shared" si="0"/>
        <v>59.191152317880807</v>
      </c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</row>
    <row r="62" spans="1:25" ht="12.75" customHeight="1" x14ac:dyDescent="0.2">
      <c r="A62" s="16">
        <v>202205</v>
      </c>
      <c r="B62" s="12">
        <v>5540246186352</v>
      </c>
      <c r="C62" s="14" t="str">
        <f>VLOOKUP(B62,'Catégorie des articles'!$A$2:$E$163,4,FALSE)</f>
        <v>MIX LEGUMES</v>
      </c>
      <c r="D62" s="8">
        <v>870</v>
      </c>
      <c r="E62" s="8">
        <v>9153</v>
      </c>
      <c r="F62" s="8">
        <v>3434</v>
      </c>
      <c r="G62" s="40">
        <f t="shared" si="0"/>
        <v>10.520689655172413</v>
      </c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</row>
    <row r="63" spans="1:25" ht="12.75" customHeight="1" x14ac:dyDescent="0.2">
      <c r="A63" s="16">
        <v>202205</v>
      </c>
      <c r="B63" s="12">
        <v>5540246187882</v>
      </c>
      <c r="C63" s="14" t="str">
        <f>VLOOKUP(B63,'Catégorie des articles'!$A$2:$E$163,4,FALSE)</f>
        <v>EMBALLAGES</v>
      </c>
      <c r="D63" s="8">
        <v>96</v>
      </c>
      <c r="E63" s="8">
        <v>3649.0176000000001</v>
      </c>
      <c r="F63" s="8">
        <v>7</v>
      </c>
      <c r="G63" s="40">
        <f t="shared" si="0"/>
        <v>38.010600000000004</v>
      </c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</row>
    <row r="64" spans="1:25" ht="12.75" customHeight="1" x14ac:dyDescent="0.2">
      <c r="A64" s="16">
        <v>202205</v>
      </c>
      <c r="B64" s="14">
        <v>5540246187940</v>
      </c>
      <c r="C64" s="14" t="str">
        <f>VLOOKUP(B64,'Catégorie des articles'!$A$2:$E$163,4,FALSE)</f>
        <v>MIX LEGUMES</v>
      </c>
      <c r="D64" s="10">
        <v>418</v>
      </c>
      <c r="E64" s="10">
        <v>3576.96</v>
      </c>
      <c r="F64" s="10">
        <v>10</v>
      </c>
      <c r="G64" s="40">
        <f t="shared" si="0"/>
        <v>8.557320574162679</v>
      </c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</row>
    <row r="65" spans="1:25" ht="12.75" customHeight="1" x14ac:dyDescent="0.2">
      <c r="A65" s="16">
        <v>202205</v>
      </c>
      <c r="B65" s="12">
        <v>5540246187987</v>
      </c>
      <c r="C65" s="14" t="str">
        <f>VLOOKUP(B65,'Catégorie des articles'!$A$2:$E$163,4,FALSE)</f>
        <v>CREMERIE</v>
      </c>
      <c r="D65" s="8">
        <v>1671</v>
      </c>
      <c r="E65" s="8">
        <v>821.14560000000006</v>
      </c>
      <c r="F65" s="8">
        <v>38475</v>
      </c>
      <c r="G65" s="40">
        <f t="shared" si="0"/>
        <v>0.49140969479353686</v>
      </c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</row>
    <row r="66" spans="1:25" ht="12.75" customHeight="1" x14ac:dyDescent="0.2">
      <c r="A66" s="16">
        <v>202205</v>
      </c>
      <c r="B66" s="14">
        <v>5540246187995</v>
      </c>
      <c r="C66" s="14" t="str">
        <f>VLOOKUP(B66,'Catégorie des articles'!$A$2:$E$163,4,FALSE)</f>
        <v>EMBALLAGES</v>
      </c>
      <c r="D66" s="10">
        <v>0</v>
      </c>
      <c r="E66" s="10">
        <v>0</v>
      </c>
      <c r="F66" s="10">
        <v>386</v>
      </c>
      <c r="G66" s="40" t="str">
        <f t="shared" si="0"/>
        <v>0</v>
      </c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</row>
    <row r="67" spans="1:25" ht="12.75" customHeight="1" x14ac:dyDescent="0.2">
      <c r="A67" s="16">
        <v>202205</v>
      </c>
      <c r="B67" s="12">
        <v>5540246187996</v>
      </c>
      <c r="C67" s="14" t="str">
        <f>VLOOKUP(B67,'Catégorie des articles'!$A$2:$E$163,4,FALSE)</f>
        <v>EMBALLAGES</v>
      </c>
      <c r="D67" s="8">
        <v>0</v>
      </c>
      <c r="E67" s="8">
        <v>0</v>
      </c>
      <c r="F67" s="8">
        <v>0</v>
      </c>
      <c r="G67" s="40" t="str">
        <f t="shared" ref="G67:G130" si="1">IFERROR(E67/D67,"0")</f>
        <v>0</v>
      </c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</row>
    <row r="68" spans="1:25" ht="12.75" customHeight="1" x14ac:dyDescent="0.2">
      <c r="A68" s="16">
        <v>202205</v>
      </c>
      <c r="B68" s="14">
        <v>5540246187997</v>
      </c>
      <c r="C68" s="14" t="str">
        <f>VLOOKUP(B68,'Catégorie des articles'!$A$2:$E$163,4,FALSE)</f>
        <v>EMBALLAGES</v>
      </c>
      <c r="D68" s="10">
        <v>0</v>
      </c>
      <c r="E68" s="10">
        <v>0</v>
      </c>
      <c r="F68" s="10">
        <v>12</v>
      </c>
      <c r="G68" s="40" t="str">
        <f t="shared" si="1"/>
        <v>0</v>
      </c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</row>
    <row r="69" spans="1:25" ht="12.75" customHeight="1" x14ac:dyDescent="0.2">
      <c r="A69" s="16">
        <v>202205</v>
      </c>
      <c r="B69" s="12">
        <v>5540246187998</v>
      </c>
      <c r="C69" s="14" t="str">
        <f>VLOOKUP(B69,'Catégorie des articles'!$A$2:$E$163,4,FALSE)</f>
        <v>EMBALLAGES</v>
      </c>
      <c r="D69" s="8">
        <v>0</v>
      </c>
      <c r="E69" s="8">
        <v>0</v>
      </c>
      <c r="F69" s="8">
        <v>374</v>
      </c>
      <c r="G69" s="40" t="str">
        <f t="shared" si="1"/>
        <v>0</v>
      </c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</row>
    <row r="70" spans="1:25" ht="12.75" customHeight="1" x14ac:dyDescent="0.2">
      <c r="A70" s="16">
        <v>202205</v>
      </c>
      <c r="B70" s="14">
        <v>5540246188047</v>
      </c>
      <c r="C70" s="14" t="str">
        <f>VLOOKUP(B70,'Catégorie des articles'!$A$2:$E$163,4,FALSE)</f>
        <v>EMBALLAGES</v>
      </c>
      <c r="D70" s="10">
        <v>154</v>
      </c>
      <c r="E70" s="10">
        <v>18652.550400000004</v>
      </c>
      <c r="F70" s="10">
        <v>35</v>
      </c>
      <c r="G70" s="40">
        <f t="shared" si="1"/>
        <v>121.12045714285716</v>
      </c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</row>
    <row r="71" spans="1:25" ht="12.75" customHeight="1" x14ac:dyDescent="0.2">
      <c r="A71" s="16">
        <v>202205</v>
      </c>
      <c r="B71" s="14">
        <v>5540246188175</v>
      </c>
      <c r="C71" s="14" t="str">
        <f>VLOOKUP(B71,'Catégorie des articles'!$A$2:$E$163,4,FALSE)</f>
        <v>CREMERIE</v>
      </c>
      <c r="D71" s="10">
        <v>0</v>
      </c>
      <c r="E71" s="10">
        <v>0</v>
      </c>
      <c r="F71" s="10">
        <v>288</v>
      </c>
      <c r="G71" s="40" t="str">
        <f t="shared" si="1"/>
        <v>0</v>
      </c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</row>
    <row r="72" spans="1:25" ht="12.75" customHeight="1" x14ac:dyDescent="0.2">
      <c r="A72" s="16">
        <v>202205</v>
      </c>
      <c r="B72" s="14">
        <v>5540246188200</v>
      </c>
      <c r="C72" s="14" t="str">
        <f>VLOOKUP(B72,'Catégorie des articles'!$A$2:$E$163,4,FALSE)</f>
        <v>CREMERIE</v>
      </c>
      <c r="D72" s="10">
        <v>0</v>
      </c>
      <c r="E72" s="10">
        <v>0</v>
      </c>
      <c r="F72" s="10">
        <v>12733</v>
      </c>
      <c r="G72" s="40" t="str">
        <f t="shared" si="1"/>
        <v>0</v>
      </c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</row>
    <row r="73" spans="1:25" ht="12.75" customHeight="1" x14ac:dyDescent="0.2">
      <c r="A73" s="16">
        <v>202205</v>
      </c>
      <c r="B73" s="14">
        <v>5540246188224</v>
      </c>
      <c r="C73" s="14" t="str">
        <f>VLOOKUP(B73,'Catégorie des articles'!$A$2:$E$163,4,FALSE)</f>
        <v>VOLAILLE</v>
      </c>
      <c r="D73" s="10">
        <v>5568</v>
      </c>
      <c r="E73" s="10">
        <v>6531.84</v>
      </c>
      <c r="F73" s="10">
        <v>12876</v>
      </c>
      <c r="G73" s="40">
        <f t="shared" si="1"/>
        <v>1.173103448275862</v>
      </c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</row>
    <row r="74" spans="1:25" ht="12.75" customHeight="1" x14ac:dyDescent="0.2">
      <c r="A74" s="16">
        <v>202205</v>
      </c>
      <c r="B74" s="14">
        <v>5540246188512</v>
      </c>
      <c r="C74" s="14" t="str">
        <f>VLOOKUP(B74,'Catégorie des articles'!$A$2:$E$163,4,FALSE)</f>
        <v>EMBALLAGES</v>
      </c>
      <c r="D74" s="10">
        <v>179</v>
      </c>
      <c r="E74" s="10">
        <v>24488.9568</v>
      </c>
      <c r="F74" s="10">
        <v>28</v>
      </c>
      <c r="G74" s="40">
        <f t="shared" si="1"/>
        <v>136.80981452513967</v>
      </c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2.75" customHeight="1" x14ac:dyDescent="0.2">
      <c r="A75" s="16">
        <v>202205</v>
      </c>
      <c r="B75" s="14">
        <v>5540246188583</v>
      </c>
      <c r="C75" s="14" t="str">
        <f>VLOOKUP(B75,'Catégorie des articles'!$A$2:$E$163,4,FALSE)</f>
        <v>BOULANGERIE</v>
      </c>
      <c r="D75" s="10">
        <v>4594</v>
      </c>
      <c r="E75" s="10">
        <v>16448.572800000002</v>
      </c>
      <c r="F75" s="10">
        <v>8464</v>
      </c>
      <c r="G75" s="40">
        <f t="shared" si="1"/>
        <v>3.5804468437091863</v>
      </c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</row>
    <row r="76" spans="1:25" ht="12.75" customHeight="1" x14ac:dyDescent="0.2">
      <c r="A76" s="16">
        <v>202205</v>
      </c>
      <c r="B76" s="14">
        <v>5540246188647</v>
      </c>
      <c r="C76" s="14" t="str">
        <f>VLOOKUP(B76,'Catégorie des articles'!$A$2:$E$163,4,FALSE)</f>
        <v>MIX LEGUMES</v>
      </c>
      <c r="D76" s="10">
        <v>1798</v>
      </c>
      <c r="E76" s="10">
        <v>26616.600000000002</v>
      </c>
      <c r="F76" s="10">
        <v>0</v>
      </c>
      <c r="G76" s="40">
        <f t="shared" si="1"/>
        <v>14.80344827586207</v>
      </c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</row>
    <row r="77" spans="1:25" ht="12.75" customHeight="1" x14ac:dyDescent="0.2">
      <c r="A77" s="16">
        <v>202205</v>
      </c>
      <c r="B77" s="14">
        <v>5540246190092</v>
      </c>
      <c r="C77" s="14" t="str">
        <f>VLOOKUP(B77,'Catégorie des articles'!$A$2:$E$163,4,FALSE)</f>
        <v>EMBALLAGES</v>
      </c>
      <c r="D77" s="10">
        <v>96</v>
      </c>
      <c r="E77" s="10">
        <v>13163.5584</v>
      </c>
      <c r="F77" s="10">
        <v>47</v>
      </c>
      <c r="G77" s="40">
        <f t="shared" si="1"/>
        <v>137.12039999999999</v>
      </c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</row>
    <row r="78" spans="1:25" ht="12.75" customHeight="1" x14ac:dyDescent="0.2">
      <c r="A78" s="16">
        <v>202205</v>
      </c>
      <c r="B78" s="12">
        <v>5540246190097</v>
      </c>
      <c r="C78" s="14" t="str">
        <f>VLOOKUP(B78,'Catégorie des articles'!$A$2:$E$163,4,FALSE)</f>
        <v>VOLAILLE</v>
      </c>
      <c r="D78" s="8">
        <v>4880</v>
      </c>
      <c r="E78" s="8">
        <v>120385.00800000002</v>
      </c>
      <c r="F78" s="8">
        <v>8234</v>
      </c>
      <c r="G78" s="40">
        <f t="shared" si="1"/>
        <v>24.669059016393447</v>
      </c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</row>
    <row r="79" spans="1:25" ht="12.75" customHeight="1" x14ac:dyDescent="0.2">
      <c r="A79" s="16">
        <v>202205</v>
      </c>
      <c r="B79" s="14">
        <v>5540246190727</v>
      </c>
      <c r="C79" s="14" t="str">
        <f>VLOOKUP(B79,'Catégorie des articles'!$A$2:$E$163,4,FALSE)</f>
        <v>BOULANGERIE</v>
      </c>
      <c r="D79" s="10">
        <v>383</v>
      </c>
      <c r="E79" s="10">
        <v>4326.0048000000006</v>
      </c>
      <c r="F79" s="10">
        <v>557</v>
      </c>
      <c r="G79" s="40">
        <f t="shared" si="1"/>
        <v>11.295051697127938</v>
      </c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</row>
    <row r="80" spans="1:25" ht="12.75" customHeight="1" x14ac:dyDescent="0.2">
      <c r="A80" s="16">
        <v>202205</v>
      </c>
      <c r="B80" s="12">
        <v>5540246190743</v>
      </c>
      <c r="C80" s="14" t="str">
        <f>VLOOKUP(B80,'Catégorie des articles'!$A$2:$E$163,4,FALSE)</f>
        <v>CREMERIE</v>
      </c>
      <c r="D80" s="8">
        <v>140</v>
      </c>
      <c r="E80" s="8">
        <v>1181.9520000000002</v>
      </c>
      <c r="F80" s="8">
        <v>808</v>
      </c>
      <c r="G80" s="40">
        <f t="shared" si="1"/>
        <v>8.442514285714287</v>
      </c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</row>
    <row r="81" spans="1:25" ht="12.75" customHeight="1" x14ac:dyDescent="0.2">
      <c r="A81" s="16">
        <v>202205</v>
      </c>
      <c r="B81" s="14">
        <v>5540246190831</v>
      </c>
      <c r="C81" s="14" t="str">
        <f>VLOOKUP(B81,'Catégorie des articles'!$A$2:$E$163,4,FALSE)</f>
        <v>MIX LEGUMES</v>
      </c>
      <c r="D81" s="10">
        <v>2019</v>
      </c>
      <c r="E81" s="10">
        <v>15187.694400000002</v>
      </c>
      <c r="F81" s="10">
        <v>720</v>
      </c>
      <c r="G81" s="40">
        <f t="shared" si="1"/>
        <v>7.5223845468053501</v>
      </c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</row>
    <row r="82" spans="1:25" ht="12.75" customHeight="1" x14ac:dyDescent="0.2">
      <c r="A82" s="16">
        <v>202205</v>
      </c>
      <c r="B82" s="12">
        <v>5540246190835</v>
      </c>
      <c r="C82" s="14" t="str">
        <f>VLOOKUP(B82,'Catégorie des articles'!$A$2:$E$163,4,FALSE)</f>
        <v>BOULANGERIE</v>
      </c>
      <c r="D82" s="8">
        <v>114</v>
      </c>
      <c r="E82" s="8">
        <v>24029.9136</v>
      </c>
      <c r="F82" s="8">
        <v>52</v>
      </c>
      <c r="G82" s="40">
        <f t="shared" si="1"/>
        <v>210.78871578947368</v>
      </c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</row>
    <row r="83" spans="1:25" ht="12.75" customHeight="1" x14ac:dyDescent="0.2">
      <c r="A83" s="16">
        <v>202205</v>
      </c>
      <c r="B83" s="12">
        <v>5540246191380</v>
      </c>
      <c r="C83" s="14" t="str">
        <f>VLOOKUP(B83,'Catégorie des articles'!$A$2:$E$163,4,FALSE)</f>
        <v>CREMERIE</v>
      </c>
      <c r="D83" s="8">
        <v>557</v>
      </c>
      <c r="E83" s="8">
        <v>2633.4720000000002</v>
      </c>
      <c r="F83" s="8">
        <v>140</v>
      </c>
      <c r="G83" s="40">
        <f t="shared" si="1"/>
        <v>4.7279569120287253</v>
      </c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</row>
    <row r="84" spans="1:25" ht="12.75" customHeight="1" x14ac:dyDescent="0.2">
      <c r="A84" s="16">
        <v>202205</v>
      </c>
      <c r="B84" s="14">
        <v>5540246191394</v>
      </c>
      <c r="C84" s="14" t="str">
        <f>VLOOKUP(B84,'Catégorie des articles'!$A$2:$E$163,4,FALSE)</f>
        <v>CREMERIE</v>
      </c>
      <c r="D84" s="10">
        <v>2436</v>
      </c>
      <c r="E84" s="10">
        <v>13009.248000000001</v>
      </c>
      <c r="F84" s="10">
        <v>0</v>
      </c>
      <c r="G84" s="40">
        <f t="shared" si="1"/>
        <v>5.3404137931034485</v>
      </c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</row>
    <row r="85" spans="1:25" ht="12.75" customHeight="1" x14ac:dyDescent="0.2">
      <c r="A85" s="16">
        <v>202205</v>
      </c>
      <c r="B85" s="14">
        <v>5540246191594</v>
      </c>
      <c r="C85" s="14" t="str">
        <f>VLOOKUP(B85,'Catégorie des articles'!$A$2:$E$163,4,FALSE)</f>
        <v>CREMERIE</v>
      </c>
      <c r="D85" s="10">
        <v>112</v>
      </c>
      <c r="E85" s="10">
        <v>199.88640000000004</v>
      </c>
      <c r="F85" s="10">
        <v>112</v>
      </c>
      <c r="G85" s="40">
        <f t="shared" si="1"/>
        <v>1.7847000000000004</v>
      </c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</row>
    <row r="86" spans="1:25" ht="12.75" customHeight="1" x14ac:dyDescent="0.2">
      <c r="A86" s="16">
        <v>202205</v>
      </c>
      <c r="B86" s="12">
        <v>5540246191596</v>
      </c>
      <c r="C86" s="14" t="str">
        <f>VLOOKUP(B86,'Catégorie des articles'!$A$2:$E$163,4,FALSE)</f>
        <v>BOULANGERIE</v>
      </c>
      <c r="D86" s="8">
        <v>161</v>
      </c>
      <c r="E86" s="8">
        <v>8936.4384000000009</v>
      </c>
      <c r="F86" s="8">
        <v>156</v>
      </c>
      <c r="G86" s="40">
        <f t="shared" si="1"/>
        <v>55.50582857142858</v>
      </c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</row>
    <row r="87" spans="1:25" ht="12.75" customHeight="1" x14ac:dyDescent="0.2">
      <c r="A87" s="16">
        <v>202205</v>
      </c>
      <c r="B87" s="14">
        <v>5540246191598</v>
      </c>
      <c r="C87" s="14" t="str">
        <f>VLOOKUP(B87,'Catégorie des articles'!$A$2:$E$163,4,FALSE)</f>
        <v>CREMERIE</v>
      </c>
      <c r="D87" s="10">
        <v>0</v>
      </c>
      <c r="E87" s="10">
        <v>0</v>
      </c>
      <c r="F87" s="10">
        <v>1935</v>
      </c>
      <c r="G87" s="40" t="str">
        <f t="shared" si="1"/>
        <v>0</v>
      </c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</row>
    <row r="88" spans="1:25" ht="12.75" customHeight="1" x14ac:dyDescent="0.2">
      <c r="A88" s="16">
        <v>202205</v>
      </c>
      <c r="B88" s="12">
        <v>5540246191718</v>
      </c>
      <c r="C88" s="14" t="str">
        <f>VLOOKUP(B88,'Catégorie des articles'!$A$2:$E$163,4,FALSE)</f>
        <v>MIX LEGUMES</v>
      </c>
      <c r="D88" s="8">
        <v>1235</v>
      </c>
      <c r="E88" s="8">
        <v>3658.7808000000005</v>
      </c>
      <c r="F88" s="8">
        <v>488</v>
      </c>
      <c r="G88" s="40">
        <f t="shared" si="1"/>
        <v>2.9625755465587047</v>
      </c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</row>
    <row r="89" spans="1:25" ht="12.75" customHeight="1" x14ac:dyDescent="0.2">
      <c r="A89" s="16">
        <v>202205</v>
      </c>
      <c r="B89" s="12">
        <v>5540246191736</v>
      </c>
      <c r="C89" s="14" t="str">
        <f>VLOOKUP(B89,'Catégorie des articles'!$A$2:$E$163,4,FALSE)</f>
        <v>CREMERIE</v>
      </c>
      <c r="D89" s="8">
        <v>288</v>
      </c>
      <c r="E89" s="8">
        <v>9304.7616000000016</v>
      </c>
      <c r="F89" s="8">
        <v>0</v>
      </c>
      <c r="G89" s="40">
        <f t="shared" si="1"/>
        <v>32.308200000000006</v>
      </c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</row>
    <row r="90" spans="1:25" ht="12.75" customHeight="1" x14ac:dyDescent="0.2">
      <c r="A90" s="16">
        <v>202205</v>
      </c>
      <c r="B90" s="14">
        <v>5540246192102</v>
      </c>
      <c r="C90" s="14" t="str">
        <f>VLOOKUP(B90,'Catégorie des articles'!$A$2:$E$163,4,FALSE)</f>
        <v>CREMERIE</v>
      </c>
      <c r="D90" s="10">
        <v>7879</v>
      </c>
      <c r="E90" s="10">
        <v>8626.3919999999998</v>
      </c>
      <c r="F90" s="10">
        <v>6652</v>
      </c>
      <c r="G90" s="40">
        <f t="shared" si="1"/>
        <v>1.0948587384185811</v>
      </c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</row>
    <row r="91" spans="1:25" ht="12.75" customHeight="1" x14ac:dyDescent="0.2">
      <c r="A91" s="16">
        <v>202205</v>
      </c>
      <c r="B91" s="14">
        <v>5540246192209</v>
      </c>
      <c r="C91" s="14" t="str">
        <f>VLOOKUP(B91,'Catégorie des articles'!$A$2:$E$163,4,FALSE)</f>
        <v>MIX LEGUMES</v>
      </c>
      <c r="D91" s="10">
        <v>2478</v>
      </c>
      <c r="E91" s="10">
        <v>12457.152</v>
      </c>
      <c r="F91" s="10">
        <v>1420</v>
      </c>
      <c r="G91" s="40">
        <f t="shared" si="1"/>
        <v>5.0270992736077478</v>
      </c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</row>
    <row r="92" spans="1:25" ht="12.75" customHeight="1" x14ac:dyDescent="0.2">
      <c r="A92" s="16">
        <v>202205</v>
      </c>
      <c r="B92" s="12">
        <v>5540246192264</v>
      </c>
      <c r="C92" s="14" t="str">
        <f>VLOOKUP(B92,'Catégorie des articles'!$A$2:$E$163,4,FALSE)</f>
        <v>CREMERIE</v>
      </c>
      <c r="D92" s="8">
        <v>149</v>
      </c>
      <c r="E92" s="8">
        <v>2156.5439999999999</v>
      </c>
      <c r="F92" s="8">
        <v>1578</v>
      </c>
      <c r="G92" s="40">
        <f t="shared" si="1"/>
        <v>14.473449664429529</v>
      </c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</row>
    <row r="93" spans="1:25" ht="12.75" customHeight="1" x14ac:dyDescent="0.2">
      <c r="A93" s="16">
        <v>202205</v>
      </c>
      <c r="B93" s="14">
        <v>5540246192265</v>
      </c>
      <c r="C93" s="14" t="str">
        <f>VLOOKUP(B93,'Catégorie des articles'!$A$2:$E$163,4,FALSE)</f>
        <v>CREMERIE</v>
      </c>
      <c r="D93" s="10">
        <v>706</v>
      </c>
      <c r="E93" s="10">
        <v>9442.4832000000024</v>
      </c>
      <c r="F93" s="10">
        <v>1782</v>
      </c>
      <c r="G93" s="40">
        <f t="shared" si="1"/>
        <v>13.374622096317283</v>
      </c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</row>
    <row r="94" spans="1:25" ht="12.75" customHeight="1" x14ac:dyDescent="0.2">
      <c r="A94" s="16">
        <v>202205</v>
      </c>
      <c r="B94" s="14">
        <v>5540246192462</v>
      </c>
      <c r="C94" s="14" t="str">
        <f>VLOOKUP(B94,'Catégorie des articles'!$A$2:$E$163,4,FALSE)</f>
        <v>MIX LEGUMES</v>
      </c>
      <c r="D94" s="10">
        <v>1114</v>
      </c>
      <c r="E94" s="10">
        <v>7153.92</v>
      </c>
      <c r="F94" s="10">
        <v>669</v>
      </c>
      <c r="G94" s="40">
        <f t="shared" si="1"/>
        <v>6.4218312387791743</v>
      </c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</row>
    <row r="95" spans="1:25" ht="12.75" customHeight="1" x14ac:dyDescent="0.2">
      <c r="A95" s="16">
        <v>202205</v>
      </c>
      <c r="B95" s="12">
        <v>5540246192505</v>
      </c>
      <c r="C95" s="14" t="str">
        <f>VLOOKUP(B95,'Catégorie des articles'!$A$2:$E$163,4,FALSE)</f>
        <v>MIX LEGUMES</v>
      </c>
      <c r="D95" s="8">
        <v>0</v>
      </c>
      <c r="E95" s="8">
        <v>0</v>
      </c>
      <c r="F95" s="8">
        <v>0</v>
      </c>
      <c r="G95" s="40" t="str">
        <f t="shared" si="1"/>
        <v>0</v>
      </c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</row>
    <row r="96" spans="1:25" ht="12.75" customHeight="1" x14ac:dyDescent="0.2">
      <c r="A96" s="16">
        <v>202205</v>
      </c>
      <c r="B96" s="12">
        <v>5540246192518</v>
      </c>
      <c r="C96" s="14" t="str">
        <f>VLOOKUP(B96,'Catégorie des articles'!$A$2:$E$163,4,FALSE)</f>
        <v>MIX LEGUMES</v>
      </c>
      <c r="D96" s="8">
        <v>6292</v>
      </c>
      <c r="E96" s="8">
        <v>40958.567999999999</v>
      </c>
      <c r="F96" s="8">
        <v>7545</v>
      </c>
      <c r="G96" s="40">
        <f t="shared" si="1"/>
        <v>6.5096261919898284</v>
      </c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</row>
    <row r="97" spans="1:25" ht="12.75" customHeight="1" x14ac:dyDescent="0.2">
      <c r="A97" s="16">
        <v>202205</v>
      </c>
      <c r="B97" s="12">
        <v>5540246192571</v>
      </c>
      <c r="C97" s="14" t="str">
        <f>VLOOKUP(B97,'Catégorie des articles'!$A$2:$E$163,4,FALSE)</f>
        <v>MIX LEGUMES</v>
      </c>
      <c r="D97" s="8">
        <v>1003</v>
      </c>
      <c r="E97" s="8">
        <v>2620.2096000000001</v>
      </c>
      <c r="F97" s="8">
        <v>209</v>
      </c>
      <c r="G97" s="40">
        <f t="shared" si="1"/>
        <v>2.6123724825523431</v>
      </c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</row>
    <row r="98" spans="1:25" ht="12.75" customHeight="1" x14ac:dyDescent="0.2">
      <c r="A98" s="16">
        <v>202205</v>
      </c>
      <c r="B98" s="14">
        <v>5540246192594</v>
      </c>
      <c r="C98" s="14" t="str">
        <f>VLOOKUP(B98,'Catégorie des articles'!$A$2:$E$163,4,FALSE)</f>
        <v>MIX LEGUMES</v>
      </c>
      <c r="D98" s="10">
        <v>706</v>
      </c>
      <c r="E98" s="10">
        <v>4662.1440000000002</v>
      </c>
      <c r="F98" s="10">
        <v>195</v>
      </c>
      <c r="G98" s="40">
        <f t="shared" si="1"/>
        <v>6.6036033994334282</v>
      </c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</row>
    <row r="99" spans="1:25" ht="12.75" customHeight="1" x14ac:dyDescent="0.2">
      <c r="A99" s="16">
        <v>202205</v>
      </c>
      <c r="B99" s="12">
        <v>5540246192824</v>
      </c>
      <c r="C99" s="14" t="str">
        <f>VLOOKUP(B99,'Catégorie des articles'!$A$2:$E$163,4,FALSE)</f>
        <v>MIX LEGUMES</v>
      </c>
      <c r="D99" s="8">
        <v>919</v>
      </c>
      <c r="E99" s="8">
        <v>4947.3936000000003</v>
      </c>
      <c r="F99" s="8">
        <v>669</v>
      </c>
      <c r="G99" s="40">
        <f t="shared" si="1"/>
        <v>5.3834533188248104</v>
      </c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</row>
    <row r="100" spans="1:25" ht="12.75" customHeight="1" x14ac:dyDescent="0.2">
      <c r="A100" s="16">
        <v>202205</v>
      </c>
      <c r="B100" s="12">
        <v>5540246192831</v>
      </c>
      <c r="C100" s="14" t="str">
        <f>VLOOKUP(B100,'Catégorie des articles'!$A$2:$E$163,4,FALSE)</f>
        <v>MIX LEGUMES</v>
      </c>
      <c r="D100" s="8">
        <v>780</v>
      </c>
      <c r="E100" s="8">
        <v>6909.2352000000001</v>
      </c>
      <c r="F100" s="8">
        <v>455</v>
      </c>
      <c r="G100" s="40">
        <f t="shared" si="1"/>
        <v>8.8579938461538461</v>
      </c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</row>
    <row r="101" spans="1:25" ht="12.75" customHeight="1" x14ac:dyDescent="0.2">
      <c r="A101" s="16">
        <v>202205</v>
      </c>
      <c r="B101" s="14">
        <v>5540246192836</v>
      </c>
      <c r="C101" s="14" t="str">
        <f>VLOOKUP(B101,'Catégorie des articles'!$A$2:$E$163,4,FALSE)</f>
        <v>EMBALLAGES</v>
      </c>
      <c r="D101" s="10">
        <v>84</v>
      </c>
      <c r="E101" s="10">
        <v>11558.2464</v>
      </c>
      <c r="F101" s="10">
        <v>0</v>
      </c>
      <c r="G101" s="40">
        <f t="shared" si="1"/>
        <v>137.59817142857142</v>
      </c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</row>
    <row r="102" spans="1:25" ht="12.75" customHeight="1" x14ac:dyDescent="0.2">
      <c r="A102" s="16">
        <v>202205</v>
      </c>
      <c r="B102" s="12">
        <v>5540246192907</v>
      </c>
      <c r="C102" s="14" t="str">
        <f>VLOOKUP(B102,'Catégorie des articles'!$A$2:$E$163,4,FALSE)</f>
        <v>VOLAILLE</v>
      </c>
      <c r="D102" s="8">
        <v>2200</v>
      </c>
      <c r="E102" s="8">
        <v>61737.552000000003</v>
      </c>
      <c r="F102" s="8">
        <v>2005</v>
      </c>
      <c r="G102" s="40">
        <f t="shared" si="1"/>
        <v>28.062523636363636</v>
      </c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</row>
    <row r="103" spans="1:25" ht="12.75" customHeight="1" x14ac:dyDescent="0.2">
      <c r="A103" s="16">
        <v>202205</v>
      </c>
      <c r="B103" s="12">
        <v>5540246193249</v>
      </c>
      <c r="C103" s="14" t="str">
        <f>VLOOKUP(B103,'Catégorie des articles'!$A$2:$E$163,4,FALSE)</f>
        <v>EMBALLAGES</v>
      </c>
      <c r="D103" s="8">
        <v>1244</v>
      </c>
      <c r="E103" s="8">
        <v>54530.495999999999</v>
      </c>
      <c r="F103" s="8">
        <v>956</v>
      </c>
      <c r="G103" s="40">
        <f t="shared" si="1"/>
        <v>43.8348038585209</v>
      </c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</row>
    <row r="104" spans="1:25" ht="12.75" customHeight="1" x14ac:dyDescent="0.2">
      <c r="A104" s="16">
        <v>202205</v>
      </c>
      <c r="B104" s="12">
        <v>5540246193316</v>
      </c>
      <c r="C104" s="14" t="str">
        <f>VLOOKUP(B104,'Catégorie des articles'!$A$2:$E$163,4,FALSE)</f>
        <v>BOULANGERIE</v>
      </c>
      <c r="D104" s="8">
        <v>358</v>
      </c>
      <c r="E104" s="8">
        <v>10817.452800000001</v>
      </c>
      <c r="F104" s="8">
        <v>98</v>
      </c>
      <c r="G104" s="40">
        <f t="shared" si="1"/>
        <v>30.216348603351957</v>
      </c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</row>
    <row r="105" spans="1:25" ht="12.75" customHeight="1" x14ac:dyDescent="0.2">
      <c r="A105" s="16">
        <v>202205</v>
      </c>
      <c r="B105" s="12">
        <v>5540246193409</v>
      </c>
      <c r="C105" s="14" t="str">
        <f>VLOOKUP(B105,'Catégorie des articles'!$A$2:$E$163,4,FALSE)</f>
        <v>BOULANGERIE</v>
      </c>
      <c r="D105" s="8">
        <v>116</v>
      </c>
      <c r="E105" s="8">
        <v>5961.6</v>
      </c>
      <c r="F105" s="8">
        <v>21</v>
      </c>
      <c r="G105" s="40">
        <f t="shared" si="1"/>
        <v>51.393103448275866</v>
      </c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</row>
    <row r="106" spans="1:25" ht="12.75" customHeight="1" x14ac:dyDescent="0.2">
      <c r="A106" s="16">
        <v>202205</v>
      </c>
      <c r="B106" s="12">
        <v>5540246193505</v>
      </c>
      <c r="C106" s="14" t="str">
        <f>VLOOKUP(B106,'Catégorie des articles'!$A$2:$E$163,4,FALSE)</f>
        <v>BOULANGERIE</v>
      </c>
      <c r="D106" s="8">
        <v>0</v>
      </c>
      <c r="E106" s="8">
        <v>0</v>
      </c>
      <c r="F106" s="8">
        <v>52432</v>
      </c>
      <c r="G106" s="40" t="str">
        <f t="shared" si="1"/>
        <v>0</v>
      </c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</row>
    <row r="107" spans="1:25" ht="12.75" customHeight="1" x14ac:dyDescent="0.2">
      <c r="A107" s="16">
        <v>202205</v>
      </c>
      <c r="B107" s="14">
        <v>5540246193566</v>
      </c>
      <c r="C107" s="14" t="str">
        <f>VLOOKUP(B107,'Catégorie des articles'!$A$2:$E$163,4,FALSE)</f>
        <v>VOLAILLE</v>
      </c>
      <c r="D107" s="10">
        <v>14292</v>
      </c>
      <c r="E107" s="10">
        <v>127733.76000000001</v>
      </c>
      <c r="F107" s="10">
        <v>4443</v>
      </c>
      <c r="G107" s="40">
        <f t="shared" si="1"/>
        <v>8.9374307304785905</v>
      </c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</row>
    <row r="108" spans="1:25" ht="12.75" customHeight="1" x14ac:dyDescent="0.2">
      <c r="A108" s="16">
        <v>202205</v>
      </c>
      <c r="B108" s="14">
        <v>5540246193999</v>
      </c>
      <c r="C108" s="14" t="str">
        <f>VLOOKUP(B108,'Catégorie des articles'!$A$2:$E$163,4,FALSE)</f>
        <v>MIX LEGUMES</v>
      </c>
      <c r="D108" s="10">
        <v>0</v>
      </c>
      <c r="E108" s="10">
        <v>0</v>
      </c>
      <c r="F108" s="10">
        <v>0</v>
      </c>
      <c r="G108" s="40" t="str">
        <f t="shared" si="1"/>
        <v>0</v>
      </c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</row>
    <row r="109" spans="1:25" ht="12.75" customHeight="1" x14ac:dyDescent="0.2">
      <c r="A109" s="16">
        <v>202206</v>
      </c>
      <c r="B109" s="14">
        <v>5540246170256</v>
      </c>
      <c r="C109" s="14" t="str">
        <f>VLOOKUP(B109,'Catégorie des articles'!$A$2:$E$163,4,FALSE)</f>
        <v>BOULANGERIE</v>
      </c>
      <c r="D109" s="10">
        <v>2759</v>
      </c>
      <c r="E109" s="10">
        <v>18542.692800000001</v>
      </c>
      <c r="F109" s="10">
        <v>10721</v>
      </c>
      <c r="G109" s="40">
        <f t="shared" si="1"/>
        <v>6.7208020297209137</v>
      </c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</row>
    <row r="110" spans="1:25" ht="12.75" customHeight="1" x14ac:dyDescent="0.2">
      <c r="A110" s="16">
        <v>202206</v>
      </c>
      <c r="B110" s="14">
        <v>5540246171759</v>
      </c>
      <c r="C110" s="14" t="str">
        <f>VLOOKUP(B110,'Catégorie des articles'!$A$2:$E$163,4,FALSE)</f>
        <v>MIX LEGUMES</v>
      </c>
      <c r="D110" s="10">
        <v>2887</v>
      </c>
      <c r="E110" s="10">
        <v>15853.536000000002</v>
      </c>
      <c r="F110" s="10">
        <v>5151</v>
      </c>
      <c r="G110" s="40">
        <f t="shared" si="1"/>
        <v>5.4913529615517849</v>
      </c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</row>
    <row r="111" spans="1:25" ht="12.75" customHeight="1" x14ac:dyDescent="0.2">
      <c r="A111" s="16">
        <v>202206</v>
      </c>
      <c r="B111" s="14">
        <v>5540246171796</v>
      </c>
      <c r="C111" s="14" t="str">
        <f>VLOOKUP(B111,'Catégorie des articles'!$A$2:$E$163,4,FALSE)</f>
        <v>CREMERIE</v>
      </c>
      <c r="D111" s="10">
        <v>1351</v>
      </c>
      <c r="E111" s="10">
        <v>10243.022400000002</v>
      </c>
      <c r="F111" s="10">
        <v>1351</v>
      </c>
      <c r="G111" s="40">
        <f t="shared" si="1"/>
        <v>7.5818078460399718</v>
      </c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</row>
    <row r="112" spans="1:25" ht="12.75" customHeight="1" x14ac:dyDescent="0.2">
      <c r="A112" s="16">
        <v>202206</v>
      </c>
      <c r="B112" s="14">
        <v>5540246171888</v>
      </c>
      <c r="C112" s="14" t="str">
        <f>VLOOKUP(B112,'Catégorie des articles'!$A$2:$E$163,4,FALSE)</f>
        <v>BOULANGERIE</v>
      </c>
      <c r="D112" s="10">
        <v>1457</v>
      </c>
      <c r="E112" s="10">
        <v>24552.288</v>
      </c>
      <c r="F112" s="10">
        <v>2733</v>
      </c>
      <c r="G112" s="40">
        <f t="shared" si="1"/>
        <v>16.851261496225121</v>
      </c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</row>
    <row r="113" spans="1:25" ht="12.75" customHeight="1" x14ac:dyDescent="0.2">
      <c r="A113" s="16">
        <v>202206</v>
      </c>
      <c r="B113" s="12">
        <v>5540246171933</v>
      </c>
      <c r="C113" s="14" t="str">
        <f>VLOOKUP(B113,'Catégorie des articles'!$A$2:$E$163,4,FALSE)</f>
        <v>CREMERIE</v>
      </c>
      <c r="D113" s="8">
        <v>1114</v>
      </c>
      <c r="E113" s="8">
        <v>717.46560000000011</v>
      </c>
      <c r="F113" s="8">
        <v>9403</v>
      </c>
      <c r="G113" s="40">
        <f t="shared" si="1"/>
        <v>0.64404452423698388</v>
      </c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</row>
    <row r="114" spans="1:25" ht="12.75" customHeight="1" x14ac:dyDescent="0.2">
      <c r="A114" s="16">
        <v>202206</v>
      </c>
      <c r="B114" s="12">
        <v>5540246172539</v>
      </c>
      <c r="C114" s="14" t="str">
        <f>VLOOKUP(B114,'Catégorie des articles'!$A$2:$E$163,4,FALSE)</f>
        <v>CREMERIE</v>
      </c>
      <c r="D114" s="8">
        <v>56</v>
      </c>
      <c r="E114" s="8">
        <v>1158.7104000000002</v>
      </c>
      <c r="F114" s="8">
        <v>116</v>
      </c>
      <c r="G114" s="40">
        <f t="shared" si="1"/>
        <v>20.691257142857147</v>
      </c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</row>
    <row r="115" spans="1:25" ht="12.75" customHeight="1" x14ac:dyDescent="0.2">
      <c r="A115" s="16">
        <v>202206</v>
      </c>
      <c r="B115" s="14">
        <v>5540246172669</v>
      </c>
      <c r="C115" s="14" t="str">
        <f>VLOOKUP(B115,'Catégorie des articles'!$A$2:$E$163,4,FALSE)</f>
        <v>CREMERIE</v>
      </c>
      <c r="D115" s="10">
        <v>738</v>
      </c>
      <c r="E115" s="10">
        <v>10039.420800000002</v>
      </c>
      <c r="F115" s="10">
        <v>989</v>
      </c>
      <c r="G115" s="40">
        <f t="shared" si="1"/>
        <v>13.603551219512198</v>
      </c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</row>
    <row r="116" spans="1:25" ht="12.75" customHeight="1" x14ac:dyDescent="0.2">
      <c r="A116" s="16">
        <v>202206</v>
      </c>
      <c r="B116" s="14">
        <v>5540246172978</v>
      </c>
      <c r="C116" s="14" t="str">
        <f>VLOOKUP(B116,'Catégorie des articles'!$A$2:$E$163,4,FALSE)</f>
        <v>CREMERIE</v>
      </c>
      <c r="D116" s="10">
        <v>0</v>
      </c>
      <c r="E116" s="10">
        <v>0</v>
      </c>
      <c r="F116" s="10">
        <v>13531</v>
      </c>
      <c r="G116" s="40" t="str">
        <f t="shared" si="1"/>
        <v>0</v>
      </c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</row>
    <row r="117" spans="1:25" ht="12.75" customHeight="1" x14ac:dyDescent="0.2">
      <c r="A117" s="16">
        <v>202206</v>
      </c>
      <c r="B117" s="12">
        <v>5540246173472</v>
      </c>
      <c r="C117" s="14" t="str">
        <f>VLOOKUP(B117,'Catégorie des articles'!$A$2:$E$163,4,FALSE)</f>
        <v>CREMERIE</v>
      </c>
      <c r="D117" s="8">
        <v>321</v>
      </c>
      <c r="E117" s="8">
        <v>7392.3840000000009</v>
      </c>
      <c r="F117" s="8">
        <v>808</v>
      </c>
      <c r="G117" s="40">
        <f t="shared" si="1"/>
        <v>23.029233644859815</v>
      </c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</row>
    <row r="118" spans="1:25" ht="12.75" customHeight="1" x14ac:dyDescent="0.2">
      <c r="A118" s="16">
        <v>202206</v>
      </c>
      <c r="B118" s="12">
        <v>5540246173685</v>
      </c>
      <c r="C118" s="14" t="str">
        <f>VLOOKUP(B118,'Catégorie des articles'!$A$2:$E$163,4,FALSE)</f>
        <v>EMBALLAGES</v>
      </c>
      <c r="D118" s="8">
        <v>738</v>
      </c>
      <c r="E118" s="8">
        <v>18628.185600000001</v>
      </c>
      <c r="F118" s="8">
        <v>372</v>
      </c>
      <c r="G118" s="40">
        <f t="shared" si="1"/>
        <v>25.241443902439027</v>
      </c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</row>
    <row r="119" spans="1:25" ht="12.75" customHeight="1" x14ac:dyDescent="0.2">
      <c r="A119" s="16">
        <v>202206</v>
      </c>
      <c r="B119" s="14">
        <v>5540246173686</v>
      </c>
      <c r="C119" s="14" t="str">
        <f>VLOOKUP(B119,'Catégorie des articles'!$A$2:$E$163,4,FALSE)</f>
        <v>EMBALLAGES</v>
      </c>
      <c r="D119" s="10">
        <v>560</v>
      </c>
      <c r="E119" s="10">
        <v>14117.587200000002</v>
      </c>
      <c r="F119" s="10">
        <v>430</v>
      </c>
      <c r="G119" s="40">
        <f t="shared" si="1"/>
        <v>25.209977142857145</v>
      </c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</row>
    <row r="120" spans="1:25" ht="12.75" customHeight="1" x14ac:dyDescent="0.2">
      <c r="A120" s="16">
        <v>202206</v>
      </c>
      <c r="B120" s="14">
        <v>5540246173906</v>
      </c>
      <c r="C120" s="14" t="str">
        <f>VLOOKUP(B120,'Catégorie des articles'!$A$2:$E$163,4,FALSE)</f>
        <v>VOLAILLE</v>
      </c>
      <c r="D120" s="10">
        <v>669</v>
      </c>
      <c r="E120" s="10">
        <v>12416.7168</v>
      </c>
      <c r="F120" s="10">
        <v>2413</v>
      </c>
      <c r="G120" s="40">
        <f t="shared" si="1"/>
        <v>18.560114798206278</v>
      </c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</row>
    <row r="121" spans="1:25" ht="12.75" customHeight="1" x14ac:dyDescent="0.2">
      <c r="A121" s="16">
        <v>202206</v>
      </c>
      <c r="B121" s="14">
        <v>5540246174095</v>
      </c>
      <c r="C121" s="14" t="str">
        <f>VLOOKUP(B121,'Catégorie des articles'!$A$2:$E$163,4,FALSE)</f>
        <v>CREMERIE</v>
      </c>
      <c r="D121" s="10">
        <v>56</v>
      </c>
      <c r="E121" s="10">
        <v>1737.6768000000002</v>
      </c>
      <c r="F121" s="10">
        <v>174</v>
      </c>
      <c r="G121" s="40">
        <f t="shared" si="1"/>
        <v>31.02994285714286</v>
      </c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</row>
    <row r="122" spans="1:25" ht="12.75" customHeight="1" x14ac:dyDescent="0.2">
      <c r="A122" s="16">
        <v>202206</v>
      </c>
      <c r="B122" s="12">
        <v>5540246174174</v>
      </c>
      <c r="C122" s="14" t="str">
        <f>VLOOKUP(B122,'Catégorie des articles'!$A$2:$E$163,4,FALSE)</f>
        <v>CREMERIE</v>
      </c>
      <c r="D122" s="8">
        <v>154</v>
      </c>
      <c r="E122" s="8">
        <v>2037.1824000000001</v>
      </c>
      <c r="F122" s="8">
        <v>766</v>
      </c>
      <c r="G122" s="40">
        <f t="shared" si="1"/>
        <v>13.228457142857144</v>
      </c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</row>
    <row r="123" spans="1:25" ht="12.75" customHeight="1" x14ac:dyDescent="0.2">
      <c r="A123" s="16">
        <v>202206</v>
      </c>
      <c r="B123" s="14">
        <v>5540246175047</v>
      </c>
      <c r="C123" s="14" t="str">
        <f>VLOOKUP(B123,'Catégorie des articles'!$A$2:$E$163,4,FALSE)</f>
        <v>CREMERIE</v>
      </c>
      <c r="D123" s="10">
        <v>404</v>
      </c>
      <c r="E123" s="10">
        <v>4277.0591999999997</v>
      </c>
      <c r="F123" s="10">
        <v>543</v>
      </c>
      <c r="G123" s="40">
        <f t="shared" si="1"/>
        <v>10.586780198019801</v>
      </c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</row>
    <row r="124" spans="1:25" ht="12.75" customHeight="1" x14ac:dyDescent="0.2">
      <c r="A124" s="16">
        <v>202206</v>
      </c>
      <c r="B124" s="12">
        <v>5540246175049</v>
      </c>
      <c r="C124" s="14" t="str">
        <f>VLOOKUP(B124,'Catégorie des articles'!$A$2:$E$163,4,FALSE)</f>
        <v>CREMERIE</v>
      </c>
      <c r="D124" s="8">
        <v>613</v>
      </c>
      <c r="E124" s="8">
        <v>6375.2832000000008</v>
      </c>
      <c r="F124" s="8">
        <v>2757</v>
      </c>
      <c r="G124" s="40">
        <f t="shared" si="1"/>
        <v>10.400135725938011</v>
      </c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</row>
    <row r="125" spans="1:25" ht="12.75" customHeight="1" x14ac:dyDescent="0.2">
      <c r="A125" s="16">
        <v>202206</v>
      </c>
      <c r="B125" s="14">
        <v>5540246175050</v>
      </c>
      <c r="C125" s="14" t="str">
        <f>VLOOKUP(B125,'Catégorie des articles'!$A$2:$E$163,4,FALSE)</f>
        <v>CREMERIE</v>
      </c>
      <c r="D125" s="10">
        <v>571</v>
      </c>
      <c r="E125" s="10">
        <v>6610.1184000000003</v>
      </c>
      <c r="F125" s="10">
        <v>2993</v>
      </c>
      <c r="G125" s="40">
        <f t="shared" si="1"/>
        <v>11.576389492119089</v>
      </c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</row>
    <row r="126" spans="1:25" ht="12.75" customHeight="1" x14ac:dyDescent="0.2">
      <c r="A126" s="16">
        <v>202206</v>
      </c>
      <c r="B126" s="12">
        <v>5540246175372</v>
      </c>
      <c r="C126" s="14" t="str">
        <f>VLOOKUP(B126,'Catégorie des articles'!$A$2:$E$163,4,FALSE)</f>
        <v>BOULANGERIE</v>
      </c>
      <c r="D126" s="8">
        <v>3272</v>
      </c>
      <c r="E126" s="8">
        <v>12791.52</v>
      </c>
      <c r="F126" s="8">
        <v>383</v>
      </c>
      <c r="G126" s="40">
        <f t="shared" si="1"/>
        <v>3.909388753056235</v>
      </c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</row>
    <row r="127" spans="1:25" ht="12.75" customHeight="1" x14ac:dyDescent="0.2">
      <c r="A127" s="16">
        <v>202206</v>
      </c>
      <c r="B127" s="14">
        <v>5540246175461</v>
      </c>
      <c r="C127" s="14" t="str">
        <f>VLOOKUP(B127,'Catégorie des articles'!$A$2:$E$163,4,FALSE)</f>
        <v>MIX LEGUMES</v>
      </c>
      <c r="D127" s="10">
        <v>6014</v>
      </c>
      <c r="E127" s="10">
        <v>55427.328000000001</v>
      </c>
      <c r="F127" s="10">
        <v>0</v>
      </c>
      <c r="G127" s="40">
        <f t="shared" si="1"/>
        <v>9.2163831060858001</v>
      </c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</row>
    <row r="128" spans="1:25" ht="12.75" customHeight="1" x14ac:dyDescent="0.2">
      <c r="A128" s="16">
        <v>202206</v>
      </c>
      <c r="B128" s="14">
        <v>5540246176294</v>
      </c>
      <c r="C128" s="14" t="str">
        <f>VLOOKUP(B128,'Catégorie des articles'!$A$2:$E$163,4,FALSE)</f>
        <v>CREMERIE</v>
      </c>
      <c r="D128" s="10">
        <v>2636</v>
      </c>
      <c r="E128" s="10">
        <v>2429.2224000000006</v>
      </c>
      <c r="F128" s="10">
        <v>27618</v>
      </c>
      <c r="G128" s="40">
        <f t="shared" si="1"/>
        <v>0.92155629742033407</v>
      </c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</row>
    <row r="129" spans="1:25" ht="12.75" customHeight="1" x14ac:dyDescent="0.2">
      <c r="A129" s="16">
        <v>202206</v>
      </c>
      <c r="B129" s="12">
        <v>5540246176295</v>
      </c>
      <c r="C129" s="14" t="str">
        <f>VLOOKUP(B129,'Catégorie des articles'!$A$2:$E$163,4,FALSE)</f>
        <v>CREMERIE</v>
      </c>
      <c r="D129" s="8">
        <v>3564</v>
      </c>
      <c r="E129" s="8">
        <v>3284.5824000000002</v>
      </c>
      <c r="F129" s="8">
        <v>127805</v>
      </c>
      <c r="G129" s="40">
        <f t="shared" si="1"/>
        <v>0.92160000000000009</v>
      </c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</row>
    <row r="130" spans="1:25" ht="12.75" customHeight="1" x14ac:dyDescent="0.2">
      <c r="A130" s="16">
        <v>202206</v>
      </c>
      <c r="B130" s="12">
        <v>5540246176699</v>
      </c>
      <c r="C130" s="14" t="str">
        <f>VLOOKUP(B130,'Catégorie des articles'!$A$2:$E$163,4,FALSE)</f>
        <v>CREMERIE</v>
      </c>
      <c r="D130" s="8">
        <v>-836</v>
      </c>
      <c r="E130" s="8">
        <v>-373.24800000000005</v>
      </c>
      <c r="F130" s="8">
        <v>47816</v>
      </c>
      <c r="G130" s="40">
        <f t="shared" si="1"/>
        <v>0.44646889952153118</v>
      </c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</row>
    <row r="131" spans="1:25" ht="12.75" customHeight="1" x14ac:dyDescent="0.2">
      <c r="A131" s="16">
        <v>202206</v>
      </c>
      <c r="B131" s="14">
        <v>5540246177132</v>
      </c>
      <c r="C131" s="14" t="str">
        <f>VLOOKUP(B131,'Catégorie des articles'!$A$2:$E$163,4,FALSE)</f>
        <v>MIX LEGUMES</v>
      </c>
      <c r="D131" s="10">
        <v>9512</v>
      </c>
      <c r="E131" s="10">
        <v>34892.639999999999</v>
      </c>
      <c r="F131" s="10">
        <v>66816</v>
      </c>
      <c r="G131" s="40">
        <f t="shared" ref="G131:G194" si="2">IFERROR(E131/D131,"0")</f>
        <v>3.6682758620689655</v>
      </c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</row>
    <row r="132" spans="1:25" ht="12.75" customHeight="1" x14ac:dyDescent="0.2">
      <c r="A132" s="16">
        <v>202206</v>
      </c>
      <c r="B132" s="12">
        <v>5540246177133</v>
      </c>
      <c r="C132" s="14" t="str">
        <f>VLOOKUP(B132,'Catégorie des articles'!$A$2:$E$163,4,FALSE)</f>
        <v>MIX LEGUMES</v>
      </c>
      <c r="D132" s="8">
        <v>14825</v>
      </c>
      <c r="E132" s="8">
        <v>53829.36</v>
      </c>
      <c r="F132" s="8">
        <v>29279</v>
      </c>
      <c r="G132" s="40">
        <f t="shared" si="2"/>
        <v>3.6309854974704892</v>
      </c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</row>
    <row r="133" spans="1:25" ht="12.75" customHeight="1" x14ac:dyDescent="0.2">
      <c r="A133" s="16">
        <v>202206</v>
      </c>
      <c r="B133" s="12">
        <v>5540246177376</v>
      </c>
      <c r="C133" s="14" t="str">
        <f>VLOOKUP(B133,'Catégorie des articles'!$A$2:$E$163,4,FALSE)</f>
        <v>BOULANGERIE</v>
      </c>
      <c r="D133" s="8">
        <v>1235</v>
      </c>
      <c r="E133" s="8">
        <v>48722.688000000002</v>
      </c>
      <c r="F133" s="8">
        <v>1005</v>
      </c>
      <c r="G133" s="40">
        <f t="shared" si="2"/>
        <v>39.451569230769231</v>
      </c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</row>
    <row r="134" spans="1:25" ht="12.75" customHeight="1" x14ac:dyDescent="0.2">
      <c r="A134" s="16">
        <v>202206</v>
      </c>
      <c r="B134" s="14">
        <v>5540246180522</v>
      </c>
      <c r="C134" s="14" t="str">
        <f>VLOOKUP(B134,'Catégorie des articles'!$A$2:$E$163,4,FALSE)</f>
        <v>BOULANGERIE</v>
      </c>
      <c r="D134" s="10">
        <v>1126</v>
      </c>
      <c r="E134" s="10">
        <v>19694.88</v>
      </c>
      <c r="F134" s="10">
        <v>1747</v>
      </c>
      <c r="G134" s="40">
        <f t="shared" si="2"/>
        <v>17.491012433392541</v>
      </c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</row>
    <row r="135" spans="1:25" ht="12.75" customHeight="1" x14ac:dyDescent="0.2">
      <c r="A135" s="16">
        <v>202206</v>
      </c>
      <c r="B135" s="12">
        <v>5540246181016</v>
      </c>
      <c r="C135" s="14" t="str">
        <f>VLOOKUP(B135,'Catégorie des articles'!$A$2:$E$163,4,FALSE)</f>
        <v>VOLAILLE</v>
      </c>
      <c r="D135" s="8">
        <v>8018</v>
      </c>
      <c r="E135" s="8">
        <v>65407.996800000001</v>
      </c>
      <c r="F135" s="8">
        <v>20129</v>
      </c>
      <c r="G135" s="40">
        <f t="shared" si="2"/>
        <v>8.1576448989773009</v>
      </c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</row>
    <row r="136" spans="1:25" ht="12.75" customHeight="1" x14ac:dyDescent="0.2">
      <c r="A136" s="16">
        <v>202206</v>
      </c>
      <c r="B136" s="14">
        <v>5540246181061</v>
      </c>
      <c r="C136" s="14" t="str">
        <f>VLOOKUP(B136,'Catégorie des articles'!$A$2:$E$163,4,FALSE)</f>
        <v>VOLAILLE</v>
      </c>
      <c r="D136" s="10">
        <v>37689</v>
      </c>
      <c r="E136" s="10">
        <v>45826.516800000005</v>
      </c>
      <c r="F136" s="10">
        <v>84147</v>
      </c>
      <c r="G136" s="40">
        <f t="shared" si="2"/>
        <v>1.2159122502586963</v>
      </c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</row>
    <row r="137" spans="1:25" ht="12.75" customHeight="1" x14ac:dyDescent="0.2">
      <c r="A137" s="16">
        <v>202206</v>
      </c>
      <c r="B137" s="14">
        <v>5540246182684</v>
      </c>
      <c r="C137" s="14" t="str">
        <f>VLOOKUP(B137,'Catégorie des articles'!$A$2:$E$163,4,FALSE)</f>
        <v>BOULANGERIE</v>
      </c>
      <c r="D137" s="10">
        <v>260</v>
      </c>
      <c r="E137" s="10">
        <v>13039.488000000001</v>
      </c>
      <c r="F137" s="10">
        <v>434</v>
      </c>
      <c r="G137" s="40">
        <f t="shared" si="2"/>
        <v>50.151876923076927</v>
      </c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</row>
    <row r="138" spans="1:25" ht="12.75" customHeight="1" x14ac:dyDescent="0.2">
      <c r="A138" s="16">
        <v>202206</v>
      </c>
      <c r="B138" s="14">
        <v>5540246183130</v>
      </c>
      <c r="C138" s="14" t="str">
        <f>VLOOKUP(B138,'Catégorie des articles'!$A$2:$E$163,4,FALSE)</f>
        <v>MIX LEGUMES</v>
      </c>
      <c r="D138" s="10">
        <v>6369</v>
      </c>
      <c r="E138" s="10">
        <v>26966.001600000003</v>
      </c>
      <c r="F138" s="10">
        <v>8018</v>
      </c>
      <c r="G138" s="40">
        <f t="shared" si="2"/>
        <v>4.2339459255770144</v>
      </c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</row>
    <row r="139" spans="1:25" ht="12.75" customHeight="1" x14ac:dyDescent="0.2">
      <c r="A139" s="16">
        <v>202206</v>
      </c>
      <c r="B139" s="12">
        <v>5540246183455</v>
      </c>
      <c r="C139" s="14" t="str">
        <f>VLOOKUP(B139,'Catégorie des articles'!$A$2:$E$163,4,FALSE)</f>
        <v>MIX LEGUMES</v>
      </c>
      <c r="D139" s="8">
        <v>348</v>
      </c>
      <c r="E139" s="8">
        <v>2734.5600000000004</v>
      </c>
      <c r="F139" s="8">
        <v>673</v>
      </c>
      <c r="G139" s="40">
        <f t="shared" si="2"/>
        <v>7.8579310344827595</v>
      </c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</row>
    <row r="140" spans="1:25" ht="12.75" customHeight="1" x14ac:dyDescent="0.2">
      <c r="A140" s="16">
        <v>202206</v>
      </c>
      <c r="B140" s="12">
        <v>5540246183537</v>
      </c>
      <c r="C140" s="14" t="str">
        <f>VLOOKUP(B140,'Catégorie des articles'!$A$2:$E$163,4,FALSE)</f>
        <v>MIX LEGUMES</v>
      </c>
      <c r="D140" s="8">
        <v>6329</v>
      </c>
      <c r="E140" s="8">
        <v>8897.6448</v>
      </c>
      <c r="F140" s="8">
        <v>4566</v>
      </c>
      <c r="G140" s="40">
        <f t="shared" si="2"/>
        <v>1.4058531837573076</v>
      </c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</row>
    <row r="141" spans="1:25" ht="12.75" customHeight="1" x14ac:dyDescent="0.2">
      <c r="A141" s="16">
        <v>202206</v>
      </c>
      <c r="B141" s="14">
        <v>5540246183538</v>
      </c>
      <c r="C141" s="14" t="str">
        <f>VLOOKUP(B141,'Catégorie des articles'!$A$2:$E$163,4,FALSE)</f>
        <v>MIX LEGUMES</v>
      </c>
      <c r="D141" s="10">
        <v>2766</v>
      </c>
      <c r="E141" s="10">
        <v>3630.3552000000004</v>
      </c>
      <c r="F141" s="10">
        <v>3137</v>
      </c>
      <c r="G141" s="40">
        <f t="shared" si="2"/>
        <v>1.3124928416485901</v>
      </c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</row>
    <row r="142" spans="1:25" ht="12.75" customHeight="1" x14ac:dyDescent="0.2">
      <c r="A142" s="16">
        <v>202206</v>
      </c>
      <c r="B142" s="12">
        <v>5540246183541</v>
      </c>
      <c r="C142" s="14" t="str">
        <f>VLOOKUP(B142,'Catégorie des articles'!$A$2:$E$163,4,FALSE)</f>
        <v>MIX LEGUMES</v>
      </c>
      <c r="D142" s="8">
        <v>1253</v>
      </c>
      <c r="E142" s="8">
        <v>11290.752</v>
      </c>
      <c r="F142" s="8">
        <v>1346</v>
      </c>
      <c r="G142" s="40">
        <f t="shared" si="2"/>
        <v>9.0109752593774939</v>
      </c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</row>
    <row r="143" spans="1:25" ht="12.75" customHeight="1" x14ac:dyDescent="0.2">
      <c r="A143" s="16">
        <v>202206</v>
      </c>
      <c r="B143" s="14">
        <v>5540246183542</v>
      </c>
      <c r="C143" s="14" t="str">
        <f>VLOOKUP(B143,'Catégorie des articles'!$A$2:$E$163,4,FALSE)</f>
        <v>MIX LEGUMES</v>
      </c>
      <c r="D143" s="10">
        <v>0</v>
      </c>
      <c r="E143" s="10">
        <v>0</v>
      </c>
      <c r="F143" s="10">
        <v>0</v>
      </c>
      <c r="G143" s="40" t="str">
        <f t="shared" si="2"/>
        <v>0</v>
      </c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</row>
    <row r="144" spans="1:25" ht="12.75" customHeight="1" x14ac:dyDescent="0.2">
      <c r="A144" s="16">
        <v>202206</v>
      </c>
      <c r="B144" s="14">
        <v>5540246183547</v>
      </c>
      <c r="C144" s="14" t="str">
        <f>VLOOKUP(B144,'Catégorie des articles'!$A$2:$E$163,4,FALSE)</f>
        <v>VOLAILLE</v>
      </c>
      <c r="D144" s="10">
        <v>4234</v>
      </c>
      <c r="E144" s="10">
        <v>43519.68</v>
      </c>
      <c r="F144" s="10">
        <v>19546</v>
      </c>
      <c r="G144" s="40">
        <f t="shared" si="2"/>
        <v>10.278620689655172</v>
      </c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</row>
    <row r="145" spans="1:25" ht="12.75" customHeight="1" x14ac:dyDescent="0.2">
      <c r="A145" s="16">
        <v>202206</v>
      </c>
      <c r="B145" s="14">
        <v>5540246183552</v>
      </c>
      <c r="C145" s="14" t="str">
        <f>VLOOKUP(B145,'Catégorie des articles'!$A$2:$E$163,4,FALSE)</f>
        <v>MIX LEGUMES</v>
      </c>
      <c r="D145" s="10">
        <v>708</v>
      </c>
      <c r="E145" s="10">
        <v>1304.424</v>
      </c>
      <c r="F145" s="10">
        <v>168</v>
      </c>
      <c r="G145" s="40">
        <f t="shared" si="2"/>
        <v>1.8424067796610168</v>
      </c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</row>
    <row r="146" spans="1:25" ht="12.75" customHeight="1" x14ac:dyDescent="0.2">
      <c r="A146" s="16">
        <v>202206</v>
      </c>
      <c r="B146" s="12">
        <v>5540246183554</v>
      </c>
      <c r="C146" s="14" t="str">
        <f>VLOOKUP(B146,'Catégorie des articles'!$A$2:$E$163,4,FALSE)</f>
        <v>MIX LEGUMES</v>
      </c>
      <c r="D146" s="8">
        <v>1601</v>
      </c>
      <c r="E146" s="8">
        <v>12030.508800000001</v>
      </c>
      <c r="F146" s="8">
        <v>56</v>
      </c>
      <c r="G146" s="40">
        <f t="shared" si="2"/>
        <v>7.5143715178013748</v>
      </c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</row>
    <row r="147" spans="1:25" ht="12.75" customHeight="1" x14ac:dyDescent="0.2">
      <c r="A147" s="16">
        <v>202206</v>
      </c>
      <c r="B147" s="14">
        <v>5540246183555</v>
      </c>
      <c r="C147" s="14" t="str">
        <f>VLOOKUP(B147,'Catégorie des articles'!$A$2:$E$163,4,FALSE)</f>
        <v>MIX LEGUMES</v>
      </c>
      <c r="D147" s="10">
        <v>2840</v>
      </c>
      <c r="E147" s="10">
        <v>3796.5456000000004</v>
      </c>
      <c r="F147" s="10">
        <v>947</v>
      </c>
      <c r="G147" s="40">
        <f t="shared" si="2"/>
        <v>1.3368118309859156</v>
      </c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</row>
    <row r="148" spans="1:25" ht="12.75" customHeight="1" x14ac:dyDescent="0.2">
      <c r="A148" s="16">
        <v>202206</v>
      </c>
      <c r="B148" s="12">
        <v>5540246183556</v>
      </c>
      <c r="C148" s="14" t="str">
        <f>VLOOKUP(B148,'Catégorie des articles'!$A$2:$E$163,4,FALSE)</f>
        <v>MIX LEGUMES</v>
      </c>
      <c r="D148" s="8">
        <v>2436</v>
      </c>
      <c r="E148" s="8">
        <v>18280.080000000002</v>
      </c>
      <c r="F148" s="8">
        <v>1518</v>
      </c>
      <c r="G148" s="40">
        <f t="shared" si="2"/>
        <v>7.5041379310344833</v>
      </c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</row>
    <row r="149" spans="1:25" ht="12.75" customHeight="1" x14ac:dyDescent="0.2">
      <c r="A149" s="16">
        <v>202206</v>
      </c>
      <c r="B149" s="14">
        <v>5540246183558</v>
      </c>
      <c r="C149" s="14" t="str">
        <f>VLOOKUP(B149,'Catégorie des articles'!$A$2:$E$163,4,FALSE)</f>
        <v>MIX LEGUMES</v>
      </c>
      <c r="D149" s="10">
        <v>2251</v>
      </c>
      <c r="E149" s="10">
        <v>12403.584000000001</v>
      </c>
      <c r="F149" s="10">
        <v>4780</v>
      </c>
      <c r="G149" s="40">
        <f t="shared" si="2"/>
        <v>5.5102549977787652</v>
      </c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</row>
    <row r="150" spans="1:25" ht="12.75" customHeight="1" x14ac:dyDescent="0.2">
      <c r="A150" s="16">
        <v>202206</v>
      </c>
      <c r="B150" s="12">
        <v>5540246183560</v>
      </c>
      <c r="C150" s="14" t="str">
        <f>VLOOKUP(B150,'Catégorie des articles'!$A$2:$E$163,4,FALSE)</f>
        <v>MIX LEGUMES</v>
      </c>
      <c r="D150" s="8">
        <v>418</v>
      </c>
      <c r="E150" s="8">
        <v>10186.560000000001</v>
      </c>
      <c r="F150" s="8">
        <v>335</v>
      </c>
      <c r="G150" s="40">
        <f t="shared" si="2"/>
        <v>24.369760765550243</v>
      </c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</row>
    <row r="151" spans="1:25" ht="12.75" customHeight="1" x14ac:dyDescent="0.2">
      <c r="A151" s="16">
        <v>202206</v>
      </c>
      <c r="B151" s="14">
        <v>5540246183562</v>
      </c>
      <c r="C151" s="14" t="str">
        <f>VLOOKUP(B151,'Catégorie des articles'!$A$2:$E$163,4,FALSE)</f>
        <v>MIX LEGUMES</v>
      </c>
      <c r="D151" s="10">
        <v>604</v>
      </c>
      <c r="E151" s="10">
        <v>1943.1360000000002</v>
      </c>
      <c r="F151" s="10">
        <v>5893</v>
      </c>
      <c r="G151" s="40">
        <f t="shared" si="2"/>
        <v>3.2171125827814571</v>
      </c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</row>
    <row r="152" spans="1:25" ht="12.75" customHeight="1" x14ac:dyDescent="0.2">
      <c r="A152" s="16">
        <v>202206</v>
      </c>
      <c r="B152" s="14">
        <v>5540246183587</v>
      </c>
      <c r="C152" s="14" t="str">
        <f>VLOOKUP(B152,'Catégorie des articles'!$A$2:$E$163,4,FALSE)</f>
        <v>MIX LEGUMES</v>
      </c>
      <c r="D152" s="10">
        <v>717</v>
      </c>
      <c r="E152" s="10">
        <v>15096.153600000001</v>
      </c>
      <c r="F152" s="10">
        <v>703</v>
      </c>
      <c r="G152" s="40">
        <f t="shared" si="2"/>
        <v>21.054607531380753</v>
      </c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</row>
    <row r="153" spans="1:25" ht="12.75" customHeight="1" x14ac:dyDescent="0.2">
      <c r="A153" s="16">
        <v>202206</v>
      </c>
      <c r="B153" s="12">
        <v>5540246183589</v>
      </c>
      <c r="C153" s="14" t="str">
        <f>VLOOKUP(B153,'Catégorie des articles'!$A$2:$E$163,4,FALSE)</f>
        <v>MIX LEGUMES</v>
      </c>
      <c r="D153" s="8">
        <v>1601</v>
      </c>
      <c r="E153" s="8">
        <v>21104.064000000002</v>
      </c>
      <c r="F153" s="8">
        <v>2228</v>
      </c>
      <c r="G153" s="40">
        <f t="shared" si="2"/>
        <v>13.181801374141163</v>
      </c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</row>
    <row r="154" spans="1:25" ht="12.75" customHeight="1" x14ac:dyDescent="0.2">
      <c r="A154" s="16">
        <v>202206</v>
      </c>
      <c r="B154" s="14">
        <v>5540246183590</v>
      </c>
      <c r="C154" s="14" t="str">
        <f>VLOOKUP(B154,'Catégorie des articles'!$A$2:$E$163,4,FALSE)</f>
        <v>MIX LEGUMES</v>
      </c>
      <c r="D154" s="10">
        <v>2499</v>
      </c>
      <c r="E154" s="10">
        <v>34662.167999999998</v>
      </c>
      <c r="F154" s="10">
        <v>181</v>
      </c>
      <c r="G154" s="40">
        <f t="shared" si="2"/>
        <v>13.870415366146458</v>
      </c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</row>
    <row r="155" spans="1:25" ht="12.75" customHeight="1" x14ac:dyDescent="0.2">
      <c r="A155" s="16">
        <v>202206</v>
      </c>
      <c r="B155" s="14">
        <v>5540246183844</v>
      </c>
      <c r="C155" s="14" t="str">
        <f>VLOOKUP(B155,'Catégorie des articles'!$A$2:$E$163,4,FALSE)</f>
        <v>BOULANGERIE</v>
      </c>
      <c r="D155" s="10">
        <v>216</v>
      </c>
      <c r="E155" s="10">
        <v>6227.2800000000007</v>
      </c>
      <c r="F155" s="10">
        <v>316</v>
      </c>
      <c r="G155" s="40">
        <f t="shared" si="2"/>
        <v>28.830000000000002</v>
      </c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</row>
    <row r="156" spans="1:25" ht="12.75" customHeight="1" x14ac:dyDescent="0.2">
      <c r="A156" s="16">
        <v>202206</v>
      </c>
      <c r="B156" s="14">
        <v>5540246184036</v>
      </c>
      <c r="C156" s="14" t="str">
        <f>VLOOKUP(B156,'Catégorie des articles'!$A$2:$E$163,4,FALSE)</f>
        <v>BOULANGERIE</v>
      </c>
      <c r="D156" s="10">
        <v>214</v>
      </c>
      <c r="E156" s="10">
        <v>3656.4480000000003</v>
      </c>
      <c r="F156" s="10">
        <v>230</v>
      </c>
      <c r="G156" s="40">
        <f t="shared" si="2"/>
        <v>17.086205607476636</v>
      </c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</row>
    <row r="157" spans="1:25" ht="12.75" customHeight="1" x14ac:dyDescent="0.2">
      <c r="A157" s="16">
        <v>202206</v>
      </c>
      <c r="B157" s="14">
        <v>5540246184617</v>
      </c>
      <c r="C157" s="14" t="str">
        <f>VLOOKUP(B157,'Catégorie des articles'!$A$2:$E$163,4,FALSE)</f>
        <v>MIX LEGUMES</v>
      </c>
      <c r="D157" s="10">
        <v>61211</v>
      </c>
      <c r="E157" s="10">
        <v>86623.948800000013</v>
      </c>
      <c r="F157" s="10">
        <v>49036</v>
      </c>
      <c r="G157" s="40">
        <f t="shared" si="2"/>
        <v>1.4151696394438911</v>
      </c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</row>
    <row r="158" spans="1:25" ht="12.75" customHeight="1" x14ac:dyDescent="0.2">
      <c r="A158" s="16">
        <v>202206</v>
      </c>
      <c r="B158" s="12">
        <v>5540246185278</v>
      </c>
      <c r="C158" s="14" t="str">
        <f>VLOOKUP(B158,'Catégorie des articles'!$A$2:$E$163,4,FALSE)</f>
        <v>VOLAILLE</v>
      </c>
      <c r="D158" s="8">
        <v>30311</v>
      </c>
      <c r="E158" s="8">
        <v>29913.624</v>
      </c>
      <c r="F158" s="8">
        <v>53316</v>
      </c>
      <c r="G158" s="40">
        <f t="shared" si="2"/>
        <v>0.98689003991950119</v>
      </c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</row>
    <row r="159" spans="1:25" ht="12.75" customHeight="1" x14ac:dyDescent="0.2">
      <c r="A159" s="16">
        <v>202206</v>
      </c>
      <c r="B159" s="14">
        <v>5540246185429</v>
      </c>
      <c r="C159" s="14" t="str">
        <f>VLOOKUP(B159,'Catégorie des articles'!$A$2:$E$163,4,FALSE)</f>
        <v>CREMERIE</v>
      </c>
      <c r="D159" s="10">
        <v>126</v>
      </c>
      <c r="E159" s="10">
        <v>662.51520000000005</v>
      </c>
      <c r="F159" s="10">
        <v>613</v>
      </c>
      <c r="G159" s="40">
        <f t="shared" si="2"/>
        <v>5.258057142857143</v>
      </c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</row>
    <row r="160" spans="1:25" ht="12.75" customHeight="1" x14ac:dyDescent="0.2">
      <c r="A160" s="16">
        <v>202206</v>
      </c>
      <c r="B160" s="14">
        <v>5540246185562</v>
      </c>
      <c r="C160" s="14" t="str">
        <f>VLOOKUP(B160,'Catégorie des articles'!$A$2:$E$163,4,FALSE)</f>
        <v>CREMERIE</v>
      </c>
      <c r="D160" s="10">
        <v>293</v>
      </c>
      <c r="E160" s="10">
        <v>849.13920000000007</v>
      </c>
      <c r="F160" s="10">
        <v>321</v>
      </c>
      <c r="G160" s="40">
        <f t="shared" si="2"/>
        <v>2.8980860068259386</v>
      </c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</row>
    <row r="161" spans="1:25" ht="12.75" customHeight="1" x14ac:dyDescent="0.2">
      <c r="A161" s="16">
        <v>202206</v>
      </c>
      <c r="B161" s="12">
        <v>5540246185627</v>
      </c>
      <c r="C161" s="14" t="str">
        <f>VLOOKUP(B161,'Catégorie des articles'!$A$2:$E$163,4,FALSE)</f>
        <v>EMBALLAGES</v>
      </c>
      <c r="D161" s="8">
        <v>5</v>
      </c>
      <c r="E161" s="8">
        <v>2685.3120000000004</v>
      </c>
      <c r="F161" s="8">
        <v>0</v>
      </c>
      <c r="G161" s="40">
        <f t="shared" si="2"/>
        <v>537.06240000000003</v>
      </c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</row>
    <row r="162" spans="1:25" ht="12.75" customHeight="1" x14ac:dyDescent="0.2">
      <c r="A162" s="16">
        <v>202206</v>
      </c>
      <c r="B162" s="12">
        <v>5540246186010</v>
      </c>
      <c r="C162" s="14" t="str">
        <f>VLOOKUP(B162,'Catégorie des articles'!$A$2:$E$163,4,FALSE)</f>
        <v>EMBALLAGES</v>
      </c>
      <c r="D162" s="8">
        <v>49</v>
      </c>
      <c r="E162" s="8">
        <v>7176.8591999999999</v>
      </c>
      <c r="F162" s="8">
        <v>12</v>
      </c>
      <c r="G162" s="40">
        <f t="shared" si="2"/>
        <v>146.46651428571428</v>
      </c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</row>
    <row r="163" spans="1:25" ht="12.75" customHeight="1" x14ac:dyDescent="0.2">
      <c r="A163" s="16">
        <v>202206</v>
      </c>
      <c r="B163" s="14">
        <v>5540246186011</v>
      </c>
      <c r="C163" s="14" t="str">
        <f>VLOOKUP(B163,'Catégorie des articles'!$A$2:$E$163,4,FALSE)</f>
        <v>EMBALLAGES</v>
      </c>
      <c r="D163" s="10">
        <v>114</v>
      </c>
      <c r="E163" s="10">
        <v>6473.1744000000008</v>
      </c>
      <c r="F163" s="10">
        <v>10</v>
      </c>
      <c r="G163" s="40">
        <f t="shared" si="2"/>
        <v>56.782231578947375</v>
      </c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</row>
    <row r="164" spans="1:25" ht="12.75" customHeight="1" x14ac:dyDescent="0.2">
      <c r="A164" s="16">
        <v>202206</v>
      </c>
      <c r="B164" s="12">
        <v>5540246186017</v>
      </c>
      <c r="C164" s="14" t="str">
        <f>VLOOKUP(B164,'Catégorie des articles'!$A$2:$E$163,4,FALSE)</f>
        <v>EMBALLAGES</v>
      </c>
      <c r="D164" s="8">
        <v>21</v>
      </c>
      <c r="E164" s="8">
        <v>2210.7168000000001</v>
      </c>
      <c r="F164" s="8">
        <v>7</v>
      </c>
      <c r="G164" s="40">
        <f t="shared" si="2"/>
        <v>105.27222857142858</v>
      </c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</row>
    <row r="165" spans="1:25" ht="12.75" customHeight="1" x14ac:dyDescent="0.2">
      <c r="A165" s="16">
        <v>202206</v>
      </c>
      <c r="B165" s="12">
        <v>5540246186325</v>
      </c>
      <c r="C165" s="14" t="str">
        <f>VLOOKUP(B165,'Catégorie des articles'!$A$2:$E$163,4,FALSE)</f>
        <v>CREMERIE</v>
      </c>
      <c r="D165" s="8">
        <v>362</v>
      </c>
      <c r="E165" s="8">
        <v>889.57439999999997</v>
      </c>
      <c r="F165" s="8">
        <v>794</v>
      </c>
      <c r="G165" s="40">
        <f t="shared" si="2"/>
        <v>2.4573878453038671</v>
      </c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</row>
    <row r="166" spans="1:25" ht="12.75" customHeight="1" x14ac:dyDescent="0.2">
      <c r="A166" s="16">
        <v>202206</v>
      </c>
      <c r="B166" s="12">
        <v>5540246186351</v>
      </c>
      <c r="C166" s="14" t="str">
        <f>VLOOKUP(B166,'Catégorie des articles'!$A$2:$E$163,4,FALSE)</f>
        <v>MIX LEGUMES</v>
      </c>
      <c r="D166" s="8">
        <v>1386</v>
      </c>
      <c r="E166" s="8">
        <v>82090.843200000003</v>
      </c>
      <c r="F166" s="8">
        <v>773</v>
      </c>
      <c r="G166" s="40">
        <f t="shared" si="2"/>
        <v>59.228602597402599</v>
      </c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</row>
    <row r="167" spans="1:25" ht="12.75" customHeight="1" x14ac:dyDescent="0.2">
      <c r="A167" s="16">
        <v>202206</v>
      </c>
      <c r="B167" s="14">
        <v>5540246186352</v>
      </c>
      <c r="C167" s="14" t="str">
        <f>VLOOKUP(B167,'Catégorie des articles'!$A$2:$E$163,4,FALSE)</f>
        <v>MIX LEGUMES</v>
      </c>
      <c r="D167" s="10">
        <v>1195</v>
      </c>
      <c r="E167" s="10">
        <v>12570.12</v>
      </c>
      <c r="F167" s="10">
        <v>4675</v>
      </c>
      <c r="G167" s="40">
        <f t="shared" si="2"/>
        <v>10.518928870292887</v>
      </c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</row>
    <row r="168" spans="1:25" ht="12.75" customHeight="1" x14ac:dyDescent="0.2">
      <c r="A168" s="16">
        <v>202206</v>
      </c>
      <c r="B168" s="14">
        <v>5540246187882</v>
      </c>
      <c r="C168" s="14" t="str">
        <f>VLOOKUP(B168,'Catégorie des articles'!$A$2:$E$163,4,FALSE)</f>
        <v>EMBALLAGES</v>
      </c>
      <c r="D168" s="10">
        <v>89</v>
      </c>
      <c r="E168" s="10">
        <v>3382.0416</v>
      </c>
      <c r="F168" s="10">
        <v>19</v>
      </c>
      <c r="G168" s="40">
        <f t="shared" si="2"/>
        <v>38.000467415730334</v>
      </c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</row>
    <row r="169" spans="1:25" ht="12.75" customHeight="1" x14ac:dyDescent="0.2">
      <c r="A169" s="16">
        <v>202206</v>
      </c>
      <c r="B169" s="12">
        <v>5540246187940</v>
      </c>
      <c r="C169" s="14" t="str">
        <f>VLOOKUP(B169,'Catégorie des articles'!$A$2:$E$163,4,FALSE)</f>
        <v>MIX LEGUMES</v>
      </c>
      <c r="D169" s="8">
        <v>409</v>
      </c>
      <c r="E169" s="8">
        <v>3497.4720000000002</v>
      </c>
      <c r="F169" s="8">
        <v>0</v>
      </c>
      <c r="G169" s="40">
        <f t="shared" si="2"/>
        <v>8.5512762836185825</v>
      </c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</row>
    <row r="170" spans="1:25" ht="12.75" customHeight="1" x14ac:dyDescent="0.2">
      <c r="A170" s="16">
        <v>202206</v>
      </c>
      <c r="B170" s="14">
        <v>5540246187987</v>
      </c>
      <c r="C170" s="14" t="str">
        <f>VLOOKUP(B170,'Catégorie des articles'!$A$2:$E$163,4,FALSE)</f>
        <v>CREMERIE</v>
      </c>
      <c r="D170" s="10">
        <v>2729</v>
      </c>
      <c r="E170" s="10">
        <v>1341.1872000000001</v>
      </c>
      <c r="F170" s="10">
        <v>59355</v>
      </c>
      <c r="G170" s="40">
        <f t="shared" si="2"/>
        <v>0.49145738365701724</v>
      </c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</row>
    <row r="171" spans="1:25" ht="12.75" customHeight="1" x14ac:dyDescent="0.2">
      <c r="A171" s="16">
        <v>202206</v>
      </c>
      <c r="B171" s="12">
        <v>5540246187995</v>
      </c>
      <c r="C171" s="14" t="str">
        <f>VLOOKUP(B171,'Catégorie des articles'!$A$2:$E$163,4,FALSE)</f>
        <v>EMBALLAGES</v>
      </c>
      <c r="D171" s="8">
        <v>1933</v>
      </c>
      <c r="E171" s="8">
        <v>169528.16159999999</v>
      </c>
      <c r="F171" s="8">
        <v>996</v>
      </c>
      <c r="G171" s="40">
        <f t="shared" si="2"/>
        <v>87.702101189860315</v>
      </c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</row>
    <row r="172" spans="1:25" ht="12.75" customHeight="1" x14ac:dyDescent="0.2">
      <c r="A172" s="16">
        <v>202206</v>
      </c>
      <c r="B172" s="14">
        <v>5540246187996</v>
      </c>
      <c r="C172" s="14" t="str">
        <f>VLOOKUP(B172,'Catégorie des articles'!$A$2:$E$163,4,FALSE)</f>
        <v>EMBALLAGES</v>
      </c>
      <c r="D172" s="10">
        <v>348</v>
      </c>
      <c r="E172" s="10">
        <v>16089.840000000002</v>
      </c>
      <c r="F172" s="10">
        <v>14</v>
      </c>
      <c r="G172" s="40">
        <f t="shared" si="2"/>
        <v>46.235172413793109</v>
      </c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</row>
    <row r="173" spans="1:25" ht="12.75" customHeight="1" x14ac:dyDescent="0.2">
      <c r="A173" s="16">
        <v>202206</v>
      </c>
      <c r="B173" s="12">
        <v>5540246187997</v>
      </c>
      <c r="C173" s="14" t="str">
        <f>VLOOKUP(B173,'Catégorie des articles'!$A$2:$E$163,4,FALSE)</f>
        <v>EMBALLAGES</v>
      </c>
      <c r="D173" s="8">
        <v>337</v>
      </c>
      <c r="E173" s="8">
        <v>16806.312000000002</v>
      </c>
      <c r="F173" s="8">
        <v>84</v>
      </c>
      <c r="G173" s="40">
        <f t="shared" si="2"/>
        <v>49.870362017804162</v>
      </c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</row>
    <row r="174" spans="1:25" ht="12.75" customHeight="1" x14ac:dyDescent="0.2">
      <c r="A174" s="16">
        <v>202206</v>
      </c>
      <c r="B174" s="14">
        <v>5540246187998</v>
      </c>
      <c r="C174" s="14" t="str">
        <f>VLOOKUP(B174,'Catégorie des articles'!$A$2:$E$163,4,FALSE)</f>
        <v>EMBALLAGES</v>
      </c>
      <c r="D174" s="10">
        <v>1031</v>
      </c>
      <c r="E174" s="10">
        <v>52958.188800000004</v>
      </c>
      <c r="F174" s="10">
        <v>555</v>
      </c>
      <c r="G174" s="40">
        <f t="shared" si="2"/>
        <v>51.365847526673136</v>
      </c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</row>
    <row r="175" spans="1:25" ht="12.75" customHeight="1" x14ac:dyDescent="0.2">
      <c r="A175" s="16">
        <v>202206</v>
      </c>
      <c r="B175" s="12">
        <v>5540246188047</v>
      </c>
      <c r="C175" s="14" t="str">
        <f>VLOOKUP(B175,'Catégorie des articles'!$A$2:$E$163,4,FALSE)</f>
        <v>EMBALLAGES</v>
      </c>
      <c r="D175" s="8">
        <v>358</v>
      </c>
      <c r="E175" s="8">
        <v>43522.617600000005</v>
      </c>
      <c r="F175" s="8">
        <v>45</v>
      </c>
      <c r="G175" s="40">
        <f t="shared" si="2"/>
        <v>121.57155754189945</v>
      </c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</row>
    <row r="176" spans="1:25" ht="12.75" customHeight="1" x14ac:dyDescent="0.2">
      <c r="A176" s="16">
        <v>202206</v>
      </c>
      <c r="B176" s="14">
        <v>5540246188175</v>
      </c>
      <c r="C176" s="14" t="str">
        <f>VLOOKUP(B176,'Catégorie des articles'!$A$2:$E$163,4,FALSE)</f>
        <v>CREMERIE</v>
      </c>
      <c r="D176" s="10">
        <v>103</v>
      </c>
      <c r="E176" s="10">
        <v>2913.9264000000003</v>
      </c>
      <c r="F176" s="10">
        <v>455</v>
      </c>
      <c r="G176" s="40">
        <f t="shared" si="2"/>
        <v>28.290547572815537</v>
      </c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</row>
    <row r="177" spans="1:25" ht="12.75" customHeight="1" x14ac:dyDescent="0.2">
      <c r="A177" s="16">
        <v>202206</v>
      </c>
      <c r="B177" s="12">
        <v>5540246188200</v>
      </c>
      <c r="C177" s="14" t="str">
        <f>VLOOKUP(B177,'Catégorie des articles'!$A$2:$E$163,4,FALSE)</f>
        <v>CREMERIE</v>
      </c>
      <c r="D177" s="8">
        <v>780</v>
      </c>
      <c r="E177" s="8">
        <v>1437.0047999999999</v>
      </c>
      <c r="F177" s="8">
        <v>15289</v>
      </c>
      <c r="G177" s="40">
        <f t="shared" si="2"/>
        <v>1.842313846153846</v>
      </c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</row>
    <row r="178" spans="1:25" ht="12.75" customHeight="1" x14ac:dyDescent="0.2">
      <c r="A178" s="16">
        <v>202206</v>
      </c>
      <c r="B178" s="12">
        <v>5540246188224</v>
      </c>
      <c r="C178" s="14" t="str">
        <f>VLOOKUP(B178,'Catégorie des articles'!$A$2:$E$163,4,FALSE)</f>
        <v>VOLAILLE</v>
      </c>
      <c r="D178" s="8">
        <v>14616</v>
      </c>
      <c r="E178" s="8">
        <v>17146.080000000002</v>
      </c>
      <c r="F178" s="8">
        <v>19720</v>
      </c>
      <c r="G178" s="40">
        <f t="shared" si="2"/>
        <v>1.1731034482758622</v>
      </c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</row>
    <row r="179" spans="1:25" ht="12.75" customHeight="1" x14ac:dyDescent="0.2">
      <c r="A179" s="16">
        <v>202206</v>
      </c>
      <c r="B179" s="14">
        <v>5540246188512</v>
      </c>
      <c r="C179" s="14" t="str">
        <f>VLOOKUP(B179,'Catégorie des articles'!$A$2:$E$163,4,FALSE)</f>
        <v>EMBALLAGES</v>
      </c>
      <c r="D179" s="10">
        <v>151</v>
      </c>
      <c r="E179" s="10">
        <v>20672.496000000003</v>
      </c>
      <c r="F179" s="10">
        <v>33</v>
      </c>
      <c r="G179" s="40">
        <f t="shared" si="2"/>
        <v>136.90394701986756</v>
      </c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</row>
    <row r="180" spans="1:25" ht="12.75" customHeight="1" x14ac:dyDescent="0.2">
      <c r="A180" s="16">
        <v>202206</v>
      </c>
      <c r="B180" s="12">
        <v>5540246188583</v>
      </c>
      <c r="C180" s="14" t="str">
        <f>VLOOKUP(B180,'Catégorie des articles'!$A$2:$E$163,4,FALSE)</f>
        <v>BOULANGERIE</v>
      </c>
      <c r="D180" s="8">
        <v>4483</v>
      </c>
      <c r="E180" s="8">
        <v>16049.836800000001</v>
      </c>
      <c r="F180" s="8">
        <v>11220</v>
      </c>
      <c r="G180" s="40">
        <f t="shared" si="2"/>
        <v>3.5801554316306046</v>
      </c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</row>
    <row r="181" spans="1:25" ht="12.75" customHeight="1" x14ac:dyDescent="0.2">
      <c r="A181" s="16">
        <v>202206</v>
      </c>
      <c r="B181" s="12">
        <v>5540246188647</v>
      </c>
      <c r="C181" s="14" t="str">
        <f>VLOOKUP(B181,'Catégorie des articles'!$A$2:$E$163,4,FALSE)</f>
        <v>MIX LEGUMES</v>
      </c>
      <c r="D181" s="8">
        <v>1798</v>
      </c>
      <c r="E181" s="8">
        <v>26616.600000000002</v>
      </c>
      <c r="F181" s="8">
        <v>0</v>
      </c>
      <c r="G181" s="40">
        <f t="shared" si="2"/>
        <v>14.80344827586207</v>
      </c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</row>
    <row r="182" spans="1:25" ht="12.75" customHeight="1" x14ac:dyDescent="0.2">
      <c r="A182" s="16">
        <v>202206</v>
      </c>
      <c r="B182" s="12">
        <v>5540246190092</v>
      </c>
      <c r="C182" s="14" t="str">
        <f>VLOOKUP(B182,'Catégorie des articles'!$A$2:$E$163,4,FALSE)</f>
        <v>EMBALLAGES</v>
      </c>
      <c r="D182" s="8">
        <v>49</v>
      </c>
      <c r="E182" s="8">
        <v>6742.3104000000003</v>
      </c>
      <c r="F182" s="8">
        <v>49</v>
      </c>
      <c r="G182" s="40">
        <f t="shared" si="2"/>
        <v>137.59817142857145</v>
      </c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</row>
    <row r="183" spans="1:25" ht="12.75" customHeight="1" x14ac:dyDescent="0.2">
      <c r="A183" s="16">
        <v>202206</v>
      </c>
      <c r="B183" s="14">
        <v>5540246190097</v>
      </c>
      <c r="C183" s="14" t="str">
        <f>VLOOKUP(B183,'Catégorie des articles'!$A$2:$E$163,4,FALSE)</f>
        <v>VOLAILLE</v>
      </c>
      <c r="D183" s="10">
        <v>3104</v>
      </c>
      <c r="E183" s="10">
        <v>77433.753599999996</v>
      </c>
      <c r="F183" s="10">
        <v>12982</v>
      </c>
      <c r="G183" s="40">
        <f t="shared" si="2"/>
        <v>24.946441237113401</v>
      </c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</row>
    <row r="184" spans="1:25" ht="12.75" customHeight="1" x14ac:dyDescent="0.2">
      <c r="A184" s="16">
        <v>202206</v>
      </c>
      <c r="B184" s="12">
        <v>5540246190727</v>
      </c>
      <c r="C184" s="14" t="str">
        <f>VLOOKUP(B184,'Catégorie des articles'!$A$2:$E$163,4,FALSE)</f>
        <v>BOULANGERIE</v>
      </c>
      <c r="D184" s="8">
        <v>2332</v>
      </c>
      <c r="E184" s="8">
        <v>26349.192000000003</v>
      </c>
      <c r="F184" s="8">
        <v>696</v>
      </c>
      <c r="G184" s="40">
        <f t="shared" si="2"/>
        <v>11.298967409948544</v>
      </c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</row>
    <row r="185" spans="1:25" ht="12.75" customHeight="1" x14ac:dyDescent="0.2">
      <c r="A185" s="16">
        <v>202206</v>
      </c>
      <c r="B185" s="14">
        <v>5540246190743</v>
      </c>
      <c r="C185" s="14" t="str">
        <f>VLOOKUP(B185,'Catégorie des articles'!$A$2:$E$163,4,FALSE)</f>
        <v>CREMERIE</v>
      </c>
      <c r="D185" s="10">
        <v>279</v>
      </c>
      <c r="E185" s="10">
        <v>2363.9040000000005</v>
      </c>
      <c r="F185" s="10">
        <v>669</v>
      </c>
      <c r="G185" s="40">
        <f t="shared" si="2"/>
        <v>8.4727741935483891</v>
      </c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</row>
    <row r="186" spans="1:25" ht="12.75" customHeight="1" x14ac:dyDescent="0.2">
      <c r="A186" s="16">
        <v>202206</v>
      </c>
      <c r="B186" s="12">
        <v>5540246190831</v>
      </c>
      <c r="C186" s="14" t="str">
        <f>VLOOKUP(B186,'Catégorie des articles'!$A$2:$E$163,4,FALSE)</f>
        <v>MIX LEGUMES</v>
      </c>
      <c r="D186" s="8">
        <v>1300</v>
      </c>
      <c r="E186" s="8">
        <v>9775.9872000000014</v>
      </c>
      <c r="F186" s="8">
        <v>0</v>
      </c>
      <c r="G186" s="40">
        <f t="shared" si="2"/>
        <v>7.5199901538461553</v>
      </c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</row>
    <row r="187" spans="1:25" ht="12.75" customHeight="1" x14ac:dyDescent="0.2">
      <c r="A187" s="16">
        <v>202206</v>
      </c>
      <c r="B187" s="14">
        <v>5540246190835</v>
      </c>
      <c r="C187" s="14" t="str">
        <f>VLOOKUP(B187,'Catégorie des articles'!$A$2:$E$163,4,FALSE)</f>
        <v>BOULANGERIE</v>
      </c>
      <c r="D187" s="10">
        <v>156</v>
      </c>
      <c r="E187" s="10">
        <v>32857.228800000004</v>
      </c>
      <c r="F187" s="10">
        <v>21</v>
      </c>
      <c r="G187" s="40">
        <f t="shared" si="2"/>
        <v>210.62326153846158</v>
      </c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</row>
    <row r="188" spans="1:25" ht="12.75" customHeight="1" x14ac:dyDescent="0.2">
      <c r="A188" s="16">
        <v>202206</v>
      </c>
      <c r="B188" s="14">
        <v>5540246191380</v>
      </c>
      <c r="C188" s="14" t="str">
        <f>VLOOKUP(B188,'Catégorie des articles'!$A$2:$E$163,4,FALSE)</f>
        <v>CREMERIE</v>
      </c>
      <c r="D188" s="10">
        <v>418</v>
      </c>
      <c r="E188" s="10">
        <v>1975.104</v>
      </c>
      <c r="F188" s="10">
        <v>0</v>
      </c>
      <c r="G188" s="40">
        <f t="shared" si="2"/>
        <v>4.7251291866028708</v>
      </c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</row>
    <row r="189" spans="1:25" ht="12.75" customHeight="1" x14ac:dyDescent="0.2">
      <c r="A189" s="16">
        <v>202206</v>
      </c>
      <c r="B189" s="12">
        <v>5540246191394</v>
      </c>
      <c r="C189" s="14" t="str">
        <f>VLOOKUP(B189,'Catégorie des articles'!$A$2:$E$163,4,FALSE)</f>
        <v>CREMERIE</v>
      </c>
      <c r="D189" s="8">
        <v>2436</v>
      </c>
      <c r="E189" s="8">
        <v>13009.248000000001</v>
      </c>
      <c r="F189" s="8">
        <v>0</v>
      </c>
      <c r="G189" s="40">
        <f t="shared" si="2"/>
        <v>5.3404137931034485</v>
      </c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</row>
    <row r="190" spans="1:25" ht="12.75" customHeight="1" x14ac:dyDescent="0.2">
      <c r="A190" s="16">
        <v>202206</v>
      </c>
      <c r="B190" s="12">
        <v>5540246191596</v>
      </c>
      <c r="C190" s="14" t="str">
        <f>VLOOKUP(B190,'Catégorie des articles'!$A$2:$E$163,4,FALSE)</f>
        <v>BOULANGERIE</v>
      </c>
      <c r="D190" s="8">
        <v>79</v>
      </c>
      <c r="E190" s="8">
        <v>4403.4624000000003</v>
      </c>
      <c r="F190" s="8">
        <v>179</v>
      </c>
      <c r="G190" s="40">
        <f t="shared" si="2"/>
        <v>55.740030379746841</v>
      </c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</row>
    <row r="191" spans="1:25" ht="12.75" customHeight="1" x14ac:dyDescent="0.2">
      <c r="A191" s="16">
        <v>202206</v>
      </c>
      <c r="B191" s="12">
        <v>5540246191718</v>
      </c>
      <c r="C191" s="14" t="str">
        <f>VLOOKUP(B191,'Catégorie des articles'!$A$2:$E$163,4,FALSE)</f>
        <v>MIX LEGUMES</v>
      </c>
      <c r="D191" s="8">
        <v>748</v>
      </c>
      <c r="E191" s="8">
        <v>2214.5184000000004</v>
      </c>
      <c r="F191" s="8">
        <v>325</v>
      </c>
      <c r="G191" s="40">
        <f t="shared" si="2"/>
        <v>2.960586096256685</v>
      </c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</row>
    <row r="192" spans="1:25" ht="12.75" customHeight="1" x14ac:dyDescent="0.2">
      <c r="A192" s="16">
        <v>202206</v>
      </c>
      <c r="B192" s="12">
        <v>5540246191736</v>
      </c>
      <c r="C192" s="14" t="str">
        <f>VLOOKUP(B192,'Catégorie des articles'!$A$2:$E$163,4,FALSE)</f>
        <v>CREMERIE</v>
      </c>
      <c r="D192" s="8">
        <v>288</v>
      </c>
      <c r="E192" s="8">
        <v>9304.7616000000016</v>
      </c>
      <c r="F192" s="8">
        <v>70</v>
      </c>
      <c r="G192" s="40">
        <f t="shared" si="2"/>
        <v>32.308200000000006</v>
      </c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</row>
    <row r="193" spans="1:25" ht="12.75" customHeight="1" x14ac:dyDescent="0.2">
      <c r="A193" s="16">
        <v>202206</v>
      </c>
      <c r="B193" s="12">
        <v>5540246192102</v>
      </c>
      <c r="C193" s="14" t="str">
        <f>VLOOKUP(B193,'Catégorie des articles'!$A$2:$E$163,4,FALSE)</f>
        <v>CREMERIE</v>
      </c>
      <c r="D193" s="8">
        <v>5086</v>
      </c>
      <c r="E193" s="8">
        <v>5568.0480000000007</v>
      </c>
      <c r="F193" s="8">
        <v>9125</v>
      </c>
      <c r="G193" s="40">
        <f t="shared" si="2"/>
        <v>1.0947793944160442</v>
      </c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</row>
    <row r="194" spans="1:25" ht="12.75" customHeight="1" x14ac:dyDescent="0.2">
      <c r="A194" s="16">
        <v>202206</v>
      </c>
      <c r="B194" s="12">
        <v>5540246192209</v>
      </c>
      <c r="C194" s="14" t="str">
        <f>VLOOKUP(B194,'Catégorie des articles'!$A$2:$E$163,4,FALSE)</f>
        <v>MIX LEGUMES</v>
      </c>
      <c r="D194" s="8">
        <v>3286</v>
      </c>
      <c r="E194" s="8">
        <v>16516.224000000002</v>
      </c>
      <c r="F194" s="8">
        <v>3202</v>
      </c>
      <c r="G194" s="40">
        <f t="shared" si="2"/>
        <v>5.0262398052343285</v>
      </c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</row>
    <row r="195" spans="1:25" ht="12.75" customHeight="1" x14ac:dyDescent="0.2">
      <c r="A195" s="16">
        <v>202206</v>
      </c>
      <c r="B195" s="14">
        <v>5540246192264</v>
      </c>
      <c r="C195" s="14" t="str">
        <f>VLOOKUP(B195,'Catégorie des articles'!$A$2:$E$163,4,FALSE)</f>
        <v>CREMERIE</v>
      </c>
      <c r="D195" s="10">
        <v>1058</v>
      </c>
      <c r="E195" s="10">
        <v>15365.376000000002</v>
      </c>
      <c r="F195" s="10">
        <v>1838</v>
      </c>
      <c r="G195" s="40">
        <f t="shared" ref="G195:G258" si="3">IFERROR(E195/D195,"0")</f>
        <v>14.523039697542535</v>
      </c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</row>
    <row r="196" spans="1:25" ht="12.75" customHeight="1" x14ac:dyDescent="0.2">
      <c r="A196" s="16">
        <v>202206</v>
      </c>
      <c r="B196" s="12">
        <v>5540246192265</v>
      </c>
      <c r="C196" s="14" t="str">
        <f>VLOOKUP(B196,'Catégorie des articles'!$A$2:$E$163,4,FALSE)</f>
        <v>CREMERIE</v>
      </c>
      <c r="D196" s="8">
        <v>0</v>
      </c>
      <c r="E196" s="8">
        <v>0</v>
      </c>
      <c r="F196" s="8">
        <v>1207</v>
      </c>
      <c r="G196" s="40" t="str">
        <f t="shared" si="3"/>
        <v>0</v>
      </c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</row>
    <row r="197" spans="1:25" ht="12.75" customHeight="1" x14ac:dyDescent="0.2">
      <c r="A197" s="16">
        <v>202206</v>
      </c>
      <c r="B197" s="14">
        <v>5540246192462</v>
      </c>
      <c r="C197" s="14" t="str">
        <f>VLOOKUP(B197,'Catégorie des articles'!$A$2:$E$163,4,FALSE)</f>
        <v>MIX LEGUMES</v>
      </c>
      <c r="D197" s="10">
        <v>1337</v>
      </c>
      <c r="E197" s="10">
        <v>9176.9328000000005</v>
      </c>
      <c r="F197" s="10">
        <v>650</v>
      </c>
      <c r="G197" s="40">
        <f t="shared" si="3"/>
        <v>6.863824083769634</v>
      </c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</row>
    <row r="198" spans="1:25" ht="12.75" customHeight="1" x14ac:dyDescent="0.2">
      <c r="A198" s="16">
        <v>202206</v>
      </c>
      <c r="B198" s="12">
        <v>5540246192505</v>
      </c>
      <c r="C198" s="14" t="str">
        <f>VLOOKUP(B198,'Catégorie des articles'!$A$2:$E$163,4,FALSE)</f>
        <v>MIX LEGUMES</v>
      </c>
      <c r="D198" s="8">
        <v>18375</v>
      </c>
      <c r="E198" s="8">
        <v>26002.944</v>
      </c>
      <c r="F198" s="8">
        <v>2079</v>
      </c>
      <c r="G198" s="40">
        <f t="shared" si="3"/>
        <v>1.4151262040816326</v>
      </c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</row>
    <row r="199" spans="1:25" ht="12.75" customHeight="1" x14ac:dyDescent="0.2">
      <c r="A199" s="16">
        <v>202206</v>
      </c>
      <c r="B199" s="12">
        <v>5540246192518</v>
      </c>
      <c r="C199" s="14" t="str">
        <f>VLOOKUP(B199,'Catégorie des articles'!$A$2:$E$163,4,FALSE)</f>
        <v>MIX LEGUMES</v>
      </c>
      <c r="D199" s="8">
        <v>6933</v>
      </c>
      <c r="E199" s="8">
        <v>45798.134400000003</v>
      </c>
      <c r="F199" s="8">
        <v>11025</v>
      </c>
      <c r="G199" s="40">
        <f t="shared" si="3"/>
        <v>6.6058177412375603</v>
      </c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</row>
    <row r="200" spans="1:25" ht="12.75" customHeight="1" x14ac:dyDescent="0.2">
      <c r="A200" s="16">
        <v>202206</v>
      </c>
      <c r="B200" s="12">
        <v>5540246192571</v>
      </c>
      <c r="C200" s="14" t="str">
        <f>VLOOKUP(B200,'Catégorie des articles'!$A$2:$E$163,4,FALSE)</f>
        <v>MIX LEGUMES</v>
      </c>
      <c r="D200" s="8">
        <v>794</v>
      </c>
      <c r="E200" s="8">
        <v>2074.3344000000002</v>
      </c>
      <c r="F200" s="8">
        <v>376</v>
      </c>
      <c r="G200" s="40">
        <f t="shared" si="3"/>
        <v>2.6125118387909323</v>
      </c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</row>
    <row r="201" spans="1:25" ht="12.75" customHeight="1" x14ac:dyDescent="0.2">
      <c r="A201" s="16">
        <v>202206</v>
      </c>
      <c r="B201" s="14">
        <v>5540246192594</v>
      </c>
      <c r="C201" s="14" t="str">
        <f>VLOOKUP(B201,'Catégorie des articles'!$A$2:$E$163,4,FALSE)</f>
        <v>MIX LEGUMES</v>
      </c>
      <c r="D201" s="10">
        <v>808</v>
      </c>
      <c r="E201" s="10">
        <v>5336.9280000000008</v>
      </c>
      <c r="F201" s="10">
        <v>195</v>
      </c>
      <c r="G201" s="40">
        <f t="shared" si="3"/>
        <v>6.6051089108910901</v>
      </c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</row>
    <row r="202" spans="1:25" ht="12.75" customHeight="1" x14ac:dyDescent="0.2">
      <c r="A202" s="16">
        <v>202206</v>
      </c>
      <c r="B202" s="14">
        <v>5540246192824</v>
      </c>
      <c r="C202" s="14" t="str">
        <f>VLOOKUP(B202,'Catégorie des articles'!$A$2:$E$163,4,FALSE)</f>
        <v>MIX LEGUMES</v>
      </c>
      <c r="D202" s="10">
        <v>251</v>
      </c>
      <c r="E202" s="10">
        <v>1349.3088</v>
      </c>
      <c r="F202" s="10">
        <v>251</v>
      </c>
      <c r="G202" s="40">
        <f t="shared" si="3"/>
        <v>5.3757322709163349</v>
      </c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</row>
    <row r="203" spans="1:25" ht="12.75" customHeight="1" x14ac:dyDescent="0.2">
      <c r="A203" s="16">
        <v>202206</v>
      </c>
      <c r="B203" s="14">
        <v>5540246192831</v>
      </c>
      <c r="C203" s="14" t="str">
        <f>VLOOKUP(B203,'Catégorie des articles'!$A$2:$E$163,4,FALSE)</f>
        <v>MIX LEGUMES</v>
      </c>
      <c r="D203" s="10">
        <v>845</v>
      </c>
      <c r="E203" s="10">
        <v>7485.0048000000006</v>
      </c>
      <c r="F203" s="10">
        <v>520</v>
      </c>
      <c r="G203" s="40">
        <f t="shared" si="3"/>
        <v>8.8579938461538461</v>
      </c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</row>
    <row r="204" spans="1:25" ht="12.75" customHeight="1" x14ac:dyDescent="0.2">
      <c r="A204" s="16">
        <v>202206</v>
      </c>
      <c r="B204" s="12">
        <v>5540246192836</v>
      </c>
      <c r="C204" s="14" t="str">
        <f>VLOOKUP(B204,'Catégorie des articles'!$A$2:$E$163,4,FALSE)</f>
        <v>EMBALLAGES</v>
      </c>
      <c r="D204" s="8">
        <v>84</v>
      </c>
      <c r="E204" s="8">
        <v>11558.2464</v>
      </c>
      <c r="F204" s="8">
        <v>0</v>
      </c>
      <c r="G204" s="40">
        <f t="shared" si="3"/>
        <v>137.59817142857142</v>
      </c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</row>
    <row r="205" spans="1:25" ht="12.75" customHeight="1" x14ac:dyDescent="0.2">
      <c r="A205" s="16">
        <v>202206</v>
      </c>
      <c r="B205" s="12">
        <v>5540246192907</v>
      </c>
      <c r="C205" s="14" t="str">
        <f>VLOOKUP(B205,'Catégorie des articles'!$A$2:$E$163,4,FALSE)</f>
        <v>VOLAILLE</v>
      </c>
      <c r="D205" s="8">
        <v>2423</v>
      </c>
      <c r="E205" s="8">
        <v>67989.456000000006</v>
      </c>
      <c r="F205" s="8">
        <v>1912</v>
      </c>
      <c r="G205" s="40">
        <f t="shared" si="3"/>
        <v>28.060031366075115</v>
      </c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</row>
    <row r="206" spans="1:25" ht="12.75" customHeight="1" x14ac:dyDescent="0.2">
      <c r="A206" s="16">
        <v>202206</v>
      </c>
      <c r="B206" s="14">
        <v>5540246193249</v>
      </c>
      <c r="C206" s="14" t="str">
        <f>VLOOKUP(B206,'Catégorie des articles'!$A$2:$E$163,4,FALSE)</f>
        <v>EMBALLAGES</v>
      </c>
      <c r="D206" s="10">
        <v>235</v>
      </c>
      <c r="E206" s="10">
        <v>10275.336000000001</v>
      </c>
      <c r="F206" s="10">
        <v>235</v>
      </c>
      <c r="G206" s="40">
        <f t="shared" si="3"/>
        <v>43.724834042553198</v>
      </c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</row>
    <row r="207" spans="1:25" ht="12.75" customHeight="1" x14ac:dyDescent="0.2">
      <c r="A207" s="16">
        <v>202206</v>
      </c>
      <c r="B207" s="14">
        <v>5540246193316</v>
      </c>
      <c r="C207" s="14" t="str">
        <f>VLOOKUP(B207,'Catégorie des articles'!$A$2:$E$163,4,FALSE)</f>
        <v>BOULANGERIE</v>
      </c>
      <c r="D207" s="10">
        <v>260</v>
      </c>
      <c r="E207" s="10">
        <v>7867.2384000000002</v>
      </c>
      <c r="F207" s="10">
        <v>256</v>
      </c>
      <c r="G207" s="40">
        <f t="shared" si="3"/>
        <v>30.258609230769231</v>
      </c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</row>
    <row r="208" spans="1:25" ht="12.75" customHeight="1" x14ac:dyDescent="0.2">
      <c r="A208" s="16">
        <v>202206</v>
      </c>
      <c r="B208" s="12">
        <v>5540246193409</v>
      </c>
      <c r="C208" s="14" t="str">
        <f>VLOOKUP(B208,'Catégorie des articles'!$A$2:$E$163,4,FALSE)</f>
        <v>BOULANGERIE</v>
      </c>
      <c r="D208" s="8">
        <v>96</v>
      </c>
      <c r="E208" s="8">
        <v>4888.5119999999997</v>
      </c>
      <c r="F208" s="8">
        <v>38</v>
      </c>
      <c r="G208" s="40">
        <f t="shared" si="3"/>
        <v>50.921999999999997</v>
      </c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</row>
    <row r="209" spans="1:25" ht="12.75" customHeight="1" x14ac:dyDescent="0.2">
      <c r="A209" s="16">
        <v>202206</v>
      </c>
      <c r="B209" s="14">
        <v>5540246193505</v>
      </c>
      <c r="C209" s="14" t="str">
        <f>VLOOKUP(B209,'Catégorie des articles'!$A$2:$E$163,4,FALSE)</f>
        <v>BOULANGERIE</v>
      </c>
      <c r="D209" s="10">
        <v>15869</v>
      </c>
      <c r="E209" s="10">
        <v>12765.081600000001</v>
      </c>
      <c r="F209" s="10">
        <v>67188</v>
      </c>
      <c r="G209" s="40">
        <f t="shared" si="3"/>
        <v>0.80440365492469601</v>
      </c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</row>
    <row r="210" spans="1:25" ht="12.75" customHeight="1" x14ac:dyDescent="0.2">
      <c r="A210" s="16">
        <v>202206</v>
      </c>
      <c r="B210" s="12">
        <v>5540246193566</v>
      </c>
      <c r="C210" s="14" t="str">
        <f>VLOOKUP(B210,'Catégorie des articles'!$A$2:$E$163,4,FALSE)</f>
        <v>VOLAILLE</v>
      </c>
      <c r="D210" s="8">
        <v>9849</v>
      </c>
      <c r="E210" s="8">
        <v>88024.320000000007</v>
      </c>
      <c r="F210" s="8">
        <v>9756</v>
      </c>
      <c r="G210" s="40">
        <f t="shared" si="3"/>
        <v>8.9373865367042349</v>
      </c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</row>
    <row r="211" spans="1:25" ht="12.75" customHeight="1" x14ac:dyDescent="0.2">
      <c r="A211" s="16">
        <v>202206</v>
      </c>
      <c r="B211" s="12">
        <v>5540246193878</v>
      </c>
      <c r="C211" s="14" t="str">
        <f>VLOOKUP(B211,'Catégorie des articles'!$A$2:$E$163,4,FALSE)</f>
        <v>VOLAILLE</v>
      </c>
      <c r="D211" s="8">
        <v>0</v>
      </c>
      <c r="E211" s="8">
        <v>0</v>
      </c>
      <c r="F211" s="8">
        <v>0</v>
      </c>
      <c r="G211" s="40" t="str">
        <f t="shared" si="3"/>
        <v>0</v>
      </c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</row>
    <row r="212" spans="1:25" ht="12.75" customHeight="1" x14ac:dyDescent="0.2">
      <c r="A212" s="16">
        <v>202206</v>
      </c>
      <c r="B212" s="12">
        <v>5540246193999</v>
      </c>
      <c r="C212" s="14" t="str">
        <f>VLOOKUP(B212,'Catégorie des articles'!$A$2:$E$163,4,FALSE)</f>
        <v>MIX LEGUMES</v>
      </c>
      <c r="D212" s="8">
        <v>9338</v>
      </c>
      <c r="E212" s="8">
        <v>46652.025600000001</v>
      </c>
      <c r="F212" s="8">
        <v>8236</v>
      </c>
      <c r="G212" s="40">
        <f t="shared" si="3"/>
        <v>4.9959333476119081</v>
      </c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</row>
    <row r="213" spans="1:25" ht="12.75" customHeight="1" x14ac:dyDescent="0.2">
      <c r="A213" s="16">
        <v>202207</v>
      </c>
      <c r="B213" s="12">
        <v>5540246170256</v>
      </c>
      <c r="C213" s="14" t="str">
        <f>VLOOKUP(B213,'Catégorie des articles'!$A$2:$E$163,4,FALSE)</f>
        <v>BOULANGERIE</v>
      </c>
      <c r="D213" s="8">
        <v>808</v>
      </c>
      <c r="E213" s="8">
        <v>5427.1296000000002</v>
      </c>
      <c r="F213" s="8">
        <v>5214</v>
      </c>
      <c r="G213" s="40">
        <f t="shared" si="3"/>
        <v>6.7167445544554454</v>
      </c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</row>
    <row r="214" spans="1:25" ht="12.75" customHeight="1" x14ac:dyDescent="0.2">
      <c r="A214" s="16">
        <v>202207</v>
      </c>
      <c r="B214" s="12">
        <v>5540246171759</v>
      </c>
      <c r="C214" s="14" t="str">
        <f>VLOOKUP(B214,'Catégorie des articles'!$A$2:$E$163,4,FALSE)</f>
        <v>MIX LEGUMES</v>
      </c>
      <c r="D214" s="8">
        <v>4251</v>
      </c>
      <c r="E214" s="8">
        <v>23347.008000000002</v>
      </c>
      <c r="F214" s="8">
        <v>2812</v>
      </c>
      <c r="G214" s="40">
        <f t="shared" si="3"/>
        <v>5.4921213832039522</v>
      </c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</row>
    <row r="215" spans="1:25" ht="12.75" customHeight="1" x14ac:dyDescent="0.2">
      <c r="A215" s="16">
        <v>202207</v>
      </c>
      <c r="B215" s="14">
        <v>5540246171888</v>
      </c>
      <c r="C215" s="14" t="str">
        <f>VLOOKUP(B215,'Catégorie des articles'!$A$2:$E$163,4,FALSE)</f>
        <v>BOULANGERIE</v>
      </c>
      <c r="D215" s="10">
        <v>1216</v>
      </c>
      <c r="E215" s="10">
        <v>20486.304</v>
      </c>
      <c r="F215" s="10">
        <v>1200</v>
      </c>
      <c r="G215" s="40">
        <f t="shared" si="3"/>
        <v>16.84728947368421</v>
      </c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</row>
    <row r="216" spans="1:25" ht="12.75" customHeight="1" x14ac:dyDescent="0.2">
      <c r="A216" s="16">
        <v>202207</v>
      </c>
      <c r="B216" s="12">
        <v>5540246171933</v>
      </c>
      <c r="C216" s="14" t="str">
        <f>VLOOKUP(B216,'Catégorie des articles'!$A$2:$E$163,4,FALSE)</f>
        <v>CREMERIE</v>
      </c>
      <c r="D216" s="8">
        <v>446</v>
      </c>
      <c r="E216" s="8">
        <v>286.97760000000005</v>
      </c>
      <c r="F216" s="8">
        <v>5513</v>
      </c>
      <c r="G216" s="40">
        <f t="shared" si="3"/>
        <v>0.64344753363228713</v>
      </c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</row>
    <row r="217" spans="1:25" ht="12.75" customHeight="1" x14ac:dyDescent="0.2">
      <c r="A217" s="16">
        <v>202207</v>
      </c>
      <c r="B217" s="12">
        <v>5540246172539</v>
      </c>
      <c r="C217" s="14" t="str">
        <f>VLOOKUP(B217,'Catégorie des articles'!$A$2:$E$163,4,FALSE)</f>
        <v>CREMERIE</v>
      </c>
      <c r="D217" s="8">
        <v>40</v>
      </c>
      <c r="E217" s="8">
        <v>820.75680000000011</v>
      </c>
      <c r="F217" s="8">
        <v>33</v>
      </c>
      <c r="G217" s="40">
        <f t="shared" si="3"/>
        <v>20.518920000000001</v>
      </c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</row>
    <row r="218" spans="1:25" ht="12.75" customHeight="1" x14ac:dyDescent="0.2">
      <c r="A218" s="16">
        <v>202207</v>
      </c>
      <c r="B218" s="14">
        <v>5540246172669</v>
      </c>
      <c r="C218" s="14" t="str">
        <f>VLOOKUP(B218,'Catégorie des articles'!$A$2:$E$163,4,FALSE)</f>
        <v>CREMERIE</v>
      </c>
      <c r="D218" s="10">
        <v>168</v>
      </c>
      <c r="E218" s="10">
        <v>2273.0976000000001</v>
      </c>
      <c r="F218" s="10">
        <v>808</v>
      </c>
      <c r="G218" s="40">
        <f t="shared" si="3"/>
        <v>13.530342857142857</v>
      </c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</row>
    <row r="219" spans="1:25" ht="12.75" customHeight="1" x14ac:dyDescent="0.2">
      <c r="A219" s="16">
        <v>202207</v>
      </c>
      <c r="B219" s="12">
        <v>5540246172978</v>
      </c>
      <c r="C219" s="14" t="str">
        <f>VLOOKUP(B219,'Catégorie des articles'!$A$2:$E$163,4,FALSE)</f>
        <v>CREMERIE</v>
      </c>
      <c r="D219" s="8">
        <v>84</v>
      </c>
      <c r="E219" s="8">
        <v>67.348799999999997</v>
      </c>
      <c r="F219" s="8">
        <v>11693</v>
      </c>
      <c r="G219" s="40">
        <f t="shared" si="3"/>
        <v>0.80177142857142858</v>
      </c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</row>
    <row r="220" spans="1:25" ht="12.75" customHeight="1" x14ac:dyDescent="0.2">
      <c r="A220" s="16">
        <v>202207</v>
      </c>
      <c r="B220" s="14">
        <v>5540246173472</v>
      </c>
      <c r="C220" s="14" t="str">
        <f>VLOOKUP(B220,'Catégorie des articles'!$A$2:$E$163,4,FALSE)</f>
        <v>CREMERIE</v>
      </c>
      <c r="D220" s="10">
        <v>432</v>
      </c>
      <c r="E220" s="10">
        <v>9963.648000000001</v>
      </c>
      <c r="F220" s="10">
        <v>432</v>
      </c>
      <c r="G220" s="40">
        <f t="shared" si="3"/>
        <v>23.064000000000004</v>
      </c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</row>
    <row r="221" spans="1:25" ht="12.75" customHeight="1" x14ac:dyDescent="0.2">
      <c r="A221" s="16">
        <v>202207</v>
      </c>
      <c r="B221" s="14">
        <v>5540246173685</v>
      </c>
      <c r="C221" s="14" t="str">
        <f>VLOOKUP(B221,'Catégorie des articles'!$A$2:$E$163,4,FALSE)</f>
        <v>EMBALLAGES</v>
      </c>
      <c r="D221" s="10">
        <v>365</v>
      </c>
      <c r="E221" s="10">
        <v>9196.9344000000001</v>
      </c>
      <c r="F221" s="10">
        <v>177</v>
      </c>
      <c r="G221" s="40">
        <f t="shared" si="3"/>
        <v>25.197080547945205</v>
      </c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</row>
    <row r="222" spans="1:25" ht="12.75" customHeight="1" x14ac:dyDescent="0.2">
      <c r="A222" s="16">
        <v>202207</v>
      </c>
      <c r="B222" s="12">
        <v>5540246173686</v>
      </c>
      <c r="C222" s="14" t="str">
        <f>VLOOKUP(B222,'Catégorie des articles'!$A$2:$E$163,4,FALSE)</f>
        <v>EMBALLAGES</v>
      </c>
      <c r="D222" s="8">
        <v>404</v>
      </c>
      <c r="E222" s="8">
        <v>10192.7808</v>
      </c>
      <c r="F222" s="8">
        <v>207</v>
      </c>
      <c r="G222" s="40">
        <f t="shared" si="3"/>
        <v>25.229655445544555</v>
      </c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</row>
    <row r="223" spans="1:25" ht="12.75" customHeight="1" x14ac:dyDescent="0.2">
      <c r="A223" s="16">
        <v>202207</v>
      </c>
      <c r="B223" s="12">
        <v>5540246173906</v>
      </c>
      <c r="C223" s="14" t="str">
        <f>VLOOKUP(B223,'Catégorie des articles'!$A$2:$E$163,4,FALSE)</f>
        <v>VOLAILLE</v>
      </c>
      <c r="D223" s="8">
        <v>1453</v>
      </c>
      <c r="E223" s="8">
        <v>26989.113600000001</v>
      </c>
      <c r="F223" s="8">
        <v>706</v>
      </c>
      <c r="G223" s="40">
        <f t="shared" si="3"/>
        <v>18.574751273227804</v>
      </c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</row>
    <row r="224" spans="1:25" ht="12.75" customHeight="1" x14ac:dyDescent="0.2">
      <c r="A224" s="16">
        <v>202207</v>
      </c>
      <c r="B224" s="12">
        <v>5540246174095</v>
      </c>
      <c r="C224" s="14" t="str">
        <f>VLOOKUP(B224,'Catégorie des articles'!$A$2:$E$163,4,FALSE)</f>
        <v>CREMERIE</v>
      </c>
      <c r="D224" s="8">
        <v>21</v>
      </c>
      <c r="E224" s="8">
        <v>651.62880000000007</v>
      </c>
      <c r="F224" s="8">
        <v>84</v>
      </c>
      <c r="G224" s="40">
        <f t="shared" si="3"/>
        <v>31.02994285714286</v>
      </c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</row>
    <row r="225" spans="1:25" ht="12.75" customHeight="1" x14ac:dyDescent="0.2">
      <c r="A225" s="16">
        <v>202207</v>
      </c>
      <c r="B225" s="14">
        <v>5540246174174</v>
      </c>
      <c r="C225" s="14" t="str">
        <f>VLOOKUP(B225,'Catégorie des articles'!$A$2:$E$163,4,FALSE)</f>
        <v>CREMERIE</v>
      </c>
      <c r="D225" s="10">
        <v>38</v>
      </c>
      <c r="E225" s="10">
        <v>493.86239999999998</v>
      </c>
      <c r="F225" s="10">
        <v>708</v>
      </c>
      <c r="G225" s="40">
        <f t="shared" si="3"/>
        <v>12.99637894736842</v>
      </c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</row>
    <row r="226" spans="1:25" ht="12.75" customHeight="1" x14ac:dyDescent="0.2">
      <c r="A226" s="16">
        <v>202207</v>
      </c>
      <c r="B226" s="12">
        <v>5540246175047</v>
      </c>
      <c r="C226" s="14" t="str">
        <f>VLOOKUP(B226,'Catégorie des articles'!$A$2:$E$163,4,FALSE)</f>
        <v>CREMERIE</v>
      </c>
      <c r="D226" s="8">
        <v>0</v>
      </c>
      <c r="E226" s="8">
        <v>0</v>
      </c>
      <c r="F226" s="8">
        <v>724</v>
      </c>
      <c r="G226" s="40" t="str">
        <f t="shared" si="3"/>
        <v>0</v>
      </c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</row>
    <row r="227" spans="1:25" ht="12.75" customHeight="1" x14ac:dyDescent="0.2">
      <c r="A227" s="16">
        <v>202207</v>
      </c>
      <c r="B227" s="14">
        <v>5540246175049</v>
      </c>
      <c r="C227" s="14" t="str">
        <f>VLOOKUP(B227,'Catégorie des articles'!$A$2:$E$163,4,FALSE)</f>
        <v>CREMERIE</v>
      </c>
      <c r="D227" s="10">
        <v>98</v>
      </c>
      <c r="E227" s="10">
        <v>1014.2496000000001</v>
      </c>
      <c r="F227" s="10">
        <v>1963</v>
      </c>
      <c r="G227" s="40">
        <f t="shared" si="3"/>
        <v>10.349485714285715</v>
      </c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</row>
    <row r="228" spans="1:25" ht="12.75" customHeight="1" x14ac:dyDescent="0.2">
      <c r="A228" s="16">
        <v>202207</v>
      </c>
      <c r="B228" s="12">
        <v>5540246175050</v>
      </c>
      <c r="C228" s="14" t="str">
        <f>VLOOKUP(B228,'Catégorie des articles'!$A$2:$E$163,4,FALSE)</f>
        <v>CREMERIE</v>
      </c>
      <c r="D228" s="8">
        <v>348</v>
      </c>
      <c r="E228" s="8">
        <v>4030.5600000000004</v>
      </c>
      <c r="F228" s="8">
        <v>1880</v>
      </c>
      <c r="G228" s="40">
        <f t="shared" si="3"/>
        <v>11.582068965517243</v>
      </c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</row>
    <row r="229" spans="1:25" ht="12.75" customHeight="1" x14ac:dyDescent="0.2">
      <c r="A229" s="16">
        <v>202207</v>
      </c>
      <c r="B229" s="14">
        <v>5540246175372</v>
      </c>
      <c r="C229" s="14" t="str">
        <f>VLOOKUP(B229,'Catégorie des articles'!$A$2:$E$163,4,FALSE)</f>
        <v>BOULANGERIE</v>
      </c>
      <c r="D229" s="10">
        <v>2889</v>
      </c>
      <c r="E229" s="10">
        <v>11294.640000000001</v>
      </c>
      <c r="F229" s="10">
        <v>174</v>
      </c>
      <c r="G229" s="40">
        <f t="shared" si="3"/>
        <v>3.9095327102803741</v>
      </c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</row>
    <row r="230" spans="1:25" ht="12.75" customHeight="1" x14ac:dyDescent="0.2">
      <c r="A230" s="16">
        <v>202207</v>
      </c>
      <c r="B230" s="12">
        <v>5540246175461</v>
      </c>
      <c r="C230" s="14" t="str">
        <f>VLOOKUP(B230,'Catégorie des articles'!$A$2:$E$163,4,FALSE)</f>
        <v>MIX LEGUMES</v>
      </c>
      <c r="D230" s="8">
        <v>6014</v>
      </c>
      <c r="E230" s="8">
        <v>55427.328000000001</v>
      </c>
      <c r="F230" s="8">
        <v>502</v>
      </c>
      <c r="G230" s="40">
        <f t="shared" si="3"/>
        <v>9.2163831060858001</v>
      </c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</row>
    <row r="231" spans="1:25" ht="12.75" customHeight="1" x14ac:dyDescent="0.2">
      <c r="A231" s="16">
        <v>202207</v>
      </c>
      <c r="B231" s="12">
        <v>5540246176294</v>
      </c>
      <c r="C231" s="14" t="str">
        <f>VLOOKUP(B231,'Catégorie des articles'!$A$2:$E$163,4,FALSE)</f>
        <v>CREMERIE</v>
      </c>
      <c r="D231" s="8">
        <v>75</v>
      </c>
      <c r="E231" s="8">
        <v>68.42880000000001</v>
      </c>
      <c r="F231" s="8">
        <v>9615</v>
      </c>
      <c r="G231" s="40">
        <f t="shared" si="3"/>
        <v>0.91238400000000008</v>
      </c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</row>
    <row r="232" spans="1:25" ht="12.75" customHeight="1" x14ac:dyDescent="0.2">
      <c r="A232" s="16">
        <v>202207</v>
      </c>
      <c r="B232" s="14">
        <v>5540246176295</v>
      </c>
      <c r="C232" s="14" t="str">
        <f>VLOOKUP(B232,'Catégorie des articles'!$A$2:$E$163,4,FALSE)</f>
        <v>CREMERIE</v>
      </c>
      <c r="D232" s="10">
        <v>3675</v>
      </c>
      <c r="E232" s="10">
        <v>3387.2256000000002</v>
      </c>
      <c r="F232" s="10">
        <v>44359</v>
      </c>
      <c r="G232" s="40">
        <f t="shared" si="3"/>
        <v>0.92169404081632655</v>
      </c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</row>
    <row r="233" spans="1:25" ht="12.75" customHeight="1" x14ac:dyDescent="0.2">
      <c r="A233" s="16">
        <v>202207</v>
      </c>
      <c r="B233" s="14">
        <v>5540246176699</v>
      </c>
      <c r="C233" s="14" t="str">
        <f>VLOOKUP(B233,'Catégorie des articles'!$A$2:$E$163,4,FALSE)</f>
        <v>CREMERIE</v>
      </c>
      <c r="D233" s="10">
        <v>0</v>
      </c>
      <c r="E233" s="10">
        <v>0</v>
      </c>
      <c r="F233" s="10">
        <v>35288</v>
      </c>
      <c r="G233" s="40" t="str">
        <f t="shared" si="3"/>
        <v>0</v>
      </c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</row>
    <row r="234" spans="1:25" ht="12.75" customHeight="1" x14ac:dyDescent="0.2">
      <c r="A234" s="16">
        <v>202207</v>
      </c>
      <c r="B234" s="12">
        <v>5540246177132</v>
      </c>
      <c r="C234" s="14" t="str">
        <f>VLOOKUP(B234,'Catégorie des articles'!$A$2:$E$163,4,FALSE)</f>
        <v>MIX LEGUMES</v>
      </c>
      <c r="D234" s="8">
        <v>9976</v>
      </c>
      <c r="E234" s="8">
        <v>36594.720000000001</v>
      </c>
      <c r="F234" s="8">
        <v>17168</v>
      </c>
      <c r="G234" s="40">
        <f t="shared" si="3"/>
        <v>3.6682758620689655</v>
      </c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</row>
    <row r="235" spans="1:25" ht="12.75" customHeight="1" x14ac:dyDescent="0.2">
      <c r="A235" s="16">
        <v>202207</v>
      </c>
      <c r="B235" s="14">
        <v>5540246177133</v>
      </c>
      <c r="C235" s="14" t="str">
        <f>VLOOKUP(B235,'Catégorie des articles'!$A$2:$E$163,4,FALSE)</f>
        <v>MIX LEGUMES</v>
      </c>
      <c r="D235" s="10">
        <v>12273</v>
      </c>
      <c r="E235" s="10">
        <v>44562.960000000006</v>
      </c>
      <c r="F235" s="10">
        <v>13433</v>
      </c>
      <c r="G235" s="40">
        <f t="shared" si="3"/>
        <v>3.6309753116597414</v>
      </c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</row>
    <row r="236" spans="1:25" ht="12.75" customHeight="1" x14ac:dyDescent="0.2">
      <c r="A236" s="16">
        <v>202207</v>
      </c>
      <c r="B236" s="14">
        <v>5540246177376</v>
      </c>
      <c r="C236" s="14" t="str">
        <f>VLOOKUP(B236,'Catégorie des articles'!$A$2:$E$163,4,FALSE)</f>
        <v>BOULANGERIE</v>
      </c>
      <c r="D236" s="10">
        <v>230</v>
      </c>
      <c r="E236" s="10">
        <v>9066.8160000000007</v>
      </c>
      <c r="F236" s="10">
        <v>683</v>
      </c>
      <c r="G236" s="40">
        <f t="shared" si="3"/>
        <v>39.420939130434789</v>
      </c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</row>
    <row r="237" spans="1:25" ht="12.75" customHeight="1" x14ac:dyDescent="0.2">
      <c r="A237" s="16">
        <v>202207</v>
      </c>
      <c r="B237" s="14">
        <v>5540246180522</v>
      </c>
      <c r="C237" s="14" t="str">
        <f>VLOOKUP(B237,'Catégorie des articles'!$A$2:$E$163,4,FALSE)</f>
        <v>BOULANGERIE</v>
      </c>
      <c r="D237" s="10">
        <v>548</v>
      </c>
      <c r="E237" s="10">
        <v>9583.4880000000012</v>
      </c>
      <c r="F237" s="10">
        <v>1193</v>
      </c>
      <c r="G237" s="40">
        <f t="shared" si="3"/>
        <v>17.488116788321172</v>
      </c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</row>
    <row r="238" spans="1:25" ht="12.75" customHeight="1" x14ac:dyDescent="0.2">
      <c r="A238" s="16">
        <v>202207</v>
      </c>
      <c r="B238" s="14">
        <v>5540246181016</v>
      </c>
      <c r="C238" s="14" t="str">
        <f>VLOOKUP(B238,'Catégorie des articles'!$A$2:$E$163,4,FALSE)</f>
        <v>VOLAILLE</v>
      </c>
      <c r="D238" s="10">
        <v>15507</v>
      </c>
      <c r="E238" s="10">
        <v>126731.86560000002</v>
      </c>
      <c r="F238" s="10">
        <v>9772</v>
      </c>
      <c r="G238" s="40">
        <f t="shared" si="3"/>
        <v>8.1725585606500299</v>
      </c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</row>
    <row r="239" spans="1:25" ht="12.75" customHeight="1" x14ac:dyDescent="0.2">
      <c r="A239" s="16">
        <v>202207</v>
      </c>
      <c r="B239" s="12">
        <v>5540246181061</v>
      </c>
      <c r="C239" s="14" t="str">
        <f>VLOOKUP(B239,'Catégorie des articles'!$A$2:$E$163,4,FALSE)</f>
        <v>VOLAILLE</v>
      </c>
      <c r="D239" s="8">
        <v>32469</v>
      </c>
      <c r="E239" s="8">
        <v>39479.356800000001</v>
      </c>
      <c r="F239" s="8">
        <v>46354</v>
      </c>
      <c r="G239" s="40">
        <f t="shared" si="3"/>
        <v>1.2159092303427885</v>
      </c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</row>
    <row r="240" spans="1:25" ht="12.75" customHeight="1" x14ac:dyDescent="0.2">
      <c r="A240" s="16">
        <v>202207</v>
      </c>
      <c r="B240" s="12">
        <v>5540246182684</v>
      </c>
      <c r="C240" s="14" t="str">
        <f>VLOOKUP(B240,'Catégorie des articles'!$A$2:$E$163,4,FALSE)</f>
        <v>BOULANGERIE</v>
      </c>
      <c r="D240" s="8">
        <v>140</v>
      </c>
      <c r="E240" s="8">
        <v>6985.4400000000005</v>
      </c>
      <c r="F240" s="8">
        <v>161</v>
      </c>
      <c r="G240" s="40">
        <f t="shared" si="3"/>
        <v>49.896000000000001</v>
      </c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</row>
    <row r="241" spans="1:25" ht="12.75" customHeight="1" x14ac:dyDescent="0.2">
      <c r="A241" s="16">
        <v>202207</v>
      </c>
      <c r="B241" s="12">
        <v>5540246183130</v>
      </c>
      <c r="C241" s="14" t="str">
        <f>VLOOKUP(B241,'Catégorie des articles'!$A$2:$E$163,4,FALSE)</f>
        <v>MIX LEGUMES</v>
      </c>
      <c r="D241" s="8">
        <v>5241</v>
      </c>
      <c r="E241" s="8">
        <v>22191.710400000004</v>
      </c>
      <c r="F241" s="8">
        <v>5367</v>
      </c>
      <c r="G241" s="40">
        <f t="shared" si="3"/>
        <v>4.2342511734401835</v>
      </c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</row>
    <row r="242" spans="1:25" ht="12.75" customHeight="1" x14ac:dyDescent="0.2">
      <c r="A242" s="16">
        <v>202207</v>
      </c>
      <c r="B242" s="14">
        <v>5540246183455</v>
      </c>
      <c r="C242" s="14" t="str">
        <f>VLOOKUP(B242,'Catégorie des articles'!$A$2:$E$163,4,FALSE)</f>
        <v>MIX LEGUMES</v>
      </c>
      <c r="D242" s="10">
        <v>1764</v>
      </c>
      <c r="E242" s="10">
        <v>13855.103999999999</v>
      </c>
      <c r="F242" s="10">
        <v>279</v>
      </c>
      <c r="G242" s="40">
        <f t="shared" si="3"/>
        <v>7.8543673469387754</v>
      </c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</row>
    <row r="243" spans="1:25" ht="12.75" customHeight="1" x14ac:dyDescent="0.2">
      <c r="A243" s="16">
        <v>202207</v>
      </c>
      <c r="B243" s="14">
        <v>5540246183537</v>
      </c>
      <c r="C243" s="14" t="str">
        <f>VLOOKUP(B243,'Catégorie des articles'!$A$2:$E$163,4,FALSE)</f>
        <v>MIX LEGUMES</v>
      </c>
      <c r="D243" s="10">
        <v>1782</v>
      </c>
      <c r="E243" s="10">
        <v>2504.9088000000002</v>
      </c>
      <c r="F243" s="10">
        <v>2822</v>
      </c>
      <c r="G243" s="40">
        <f t="shared" si="3"/>
        <v>1.4056727272727274</v>
      </c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</row>
    <row r="244" spans="1:25" ht="12.75" customHeight="1" x14ac:dyDescent="0.2">
      <c r="A244" s="16">
        <v>202207</v>
      </c>
      <c r="B244" s="12">
        <v>5540246183538</v>
      </c>
      <c r="C244" s="14" t="str">
        <f>VLOOKUP(B244,'Catégorie des articles'!$A$2:$E$163,4,FALSE)</f>
        <v>MIX LEGUMES</v>
      </c>
      <c r="D244" s="8">
        <v>3286</v>
      </c>
      <c r="E244" s="8">
        <v>4312.5695999999998</v>
      </c>
      <c r="F244" s="8">
        <v>2413</v>
      </c>
      <c r="G244" s="40">
        <f t="shared" si="3"/>
        <v>1.3124070602556299</v>
      </c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</row>
    <row r="245" spans="1:25" ht="12.75" customHeight="1" x14ac:dyDescent="0.2">
      <c r="A245" s="16">
        <v>202207</v>
      </c>
      <c r="B245" s="14">
        <v>5540246183541</v>
      </c>
      <c r="C245" s="14" t="str">
        <f>VLOOKUP(B245,'Catégorie des articles'!$A$2:$E$163,4,FALSE)</f>
        <v>MIX LEGUMES</v>
      </c>
      <c r="D245" s="10">
        <v>1996</v>
      </c>
      <c r="E245" s="10">
        <v>17981.567999999999</v>
      </c>
      <c r="F245" s="10">
        <v>511</v>
      </c>
      <c r="G245" s="40">
        <f t="shared" si="3"/>
        <v>9.0088016032064129</v>
      </c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</row>
    <row r="246" spans="1:25" ht="12.75" customHeight="1" x14ac:dyDescent="0.2">
      <c r="A246" s="16">
        <v>202207</v>
      </c>
      <c r="B246" s="12">
        <v>5540246183542</v>
      </c>
      <c r="C246" s="14" t="str">
        <f>VLOOKUP(B246,'Catégorie des articles'!$A$2:$E$163,4,FALSE)</f>
        <v>MIX LEGUMES</v>
      </c>
      <c r="D246" s="8">
        <v>1253</v>
      </c>
      <c r="E246" s="8">
        <v>3522.5280000000002</v>
      </c>
      <c r="F246" s="8">
        <v>0</v>
      </c>
      <c r="G246" s="40">
        <f t="shared" si="3"/>
        <v>2.8112753391859537</v>
      </c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</row>
    <row r="247" spans="1:25" ht="12.75" customHeight="1" x14ac:dyDescent="0.2">
      <c r="A247" s="16">
        <v>202207</v>
      </c>
      <c r="B247" s="12">
        <v>5540246183547</v>
      </c>
      <c r="C247" s="14" t="str">
        <f>VLOOKUP(B247,'Catégorie des articles'!$A$2:$E$163,4,FALSE)</f>
        <v>VOLAILLE</v>
      </c>
      <c r="D247" s="8">
        <v>12505</v>
      </c>
      <c r="E247" s="8">
        <v>128532.09600000001</v>
      </c>
      <c r="F247" s="8">
        <v>7390</v>
      </c>
      <c r="G247" s="40">
        <f t="shared" si="3"/>
        <v>10.278456297481007</v>
      </c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</row>
    <row r="248" spans="1:25" ht="12.75" customHeight="1" x14ac:dyDescent="0.2">
      <c r="A248" s="16">
        <v>202207</v>
      </c>
      <c r="B248" s="12">
        <v>5540246183552</v>
      </c>
      <c r="C248" s="14" t="str">
        <f>VLOOKUP(B248,'Catégorie des articles'!$A$2:$E$163,4,FALSE)</f>
        <v>MIX LEGUMES</v>
      </c>
      <c r="D248" s="8">
        <v>541</v>
      </c>
      <c r="E248" s="8">
        <v>996.49440000000004</v>
      </c>
      <c r="F248" s="8">
        <v>297</v>
      </c>
      <c r="G248" s="40">
        <f t="shared" si="3"/>
        <v>1.8419489833641405</v>
      </c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</row>
    <row r="249" spans="1:25" ht="12.75" customHeight="1" x14ac:dyDescent="0.2">
      <c r="A249" s="16">
        <v>202207</v>
      </c>
      <c r="B249" s="14">
        <v>5540246183554</v>
      </c>
      <c r="C249" s="14" t="str">
        <f>VLOOKUP(B249,'Catégorie des articles'!$A$2:$E$163,4,FALSE)</f>
        <v>MIX LEGUMES</v>
      </c>
      <c r="D249" s="10">
        <v>1546</v>
      </c>
      <c r="E249" s="10">
        <v>11612.073600000002</v>
      </c>
      <c r="F249" s="10">
        <v>0</v>
      </c>
      <c r="G249" s="40">
        <f t="shared" si="3"/>
        <v>7.511043725743856</v>
      </c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</row>
    <row r="250" spans="1:25" ht="12.75" customHeight="1" x14ac:dyDescent="0.2">
      <c r="A250" s="16">
        <v>202207</v>
      </c>
      <c r="B250" s="12">
        <v>5540246183555</v>
      </c>
      <c r="C250" s="14" t="str">
        <f>VLOOKUP(B250,'Catégorie des articles'!$A$2:$E$163,4,FALSE)</f>
        <v>MIX LEGUMES</v>
      </c>
      <c r="D250" s="8">
        <v>1894</v>
      </c>
      <c r="E250" s="8">
        <v>2531.0448000000001</v>
      </c>
      <c r="F250" s="8">
        <v>743</v>
      </c>
      <c r="G250" s="40">
        <f t="shared" si="3"/>
        <v>1.3363488912354806</v>
      </c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</row>
    <row r="251" spans="1:25" ht="12.75" customHeight="1" x14ac:dyDescent="0.2">
      <c r="A251" s="16">
        <v>202207</v>
      </c>
      <c r="B251" s="14">
        <v>5540246183556</v>
      </c>
      <c r="C251" s="14" t="str">
        <f>VLOOKUP(B251,'Catégorie des articles'!$A$2:$E$163,4,FALSE)</f>
        <v>MIX LEGUMES</v>
      </c>
      <c r="D251" s="10">
        <v>919</v>
      </c>
      <c r="E251" s="10">
        <v>6894.2016000000012</v>
      </c>
      <c r="F251" s="10">
        <v>919</v>
      </c>
      <c r="G251" s="40">
        <f t="shared" si="3"/>
        <v>7.5018515778019603</v>
      </c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</row>
    <row r="252" spans="1:25" ht="12.75" customHeight="1" x14ac:dyDescent="0.2">
      <c r="A252" s="16">
        <v>202207</v>
      </c>
      <c r="B252" s="12">
        <v>5540246183558</v>
      </c>
      <c r="C252" s="14" t="str">
        <f>VLOOKUP(B252,'Catégorie des articles'!$A$2:$E$163,4,FALSE)</f>
        <v>MIX LEGUMES</v>
      </c>
      <c r="D252" s="8">
        <v>5267</v>
      </c>
      <c r="E252" s="8">
        <v>29026.944</v>
      </c>
      <c r="F252" s="8">
        <v>3364</v>
      </c>
      <c r="G252" s="40">
        <f t="shared" si="3"/>
        <v>5.5110962597303965</v>
      </c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</row>
    <row r="253" spans="1:25" ht="12.75" customHeight="1" x14ac:dyDescent="0.2">
      <c r="A253" s="16">
        <v>202207</v>
      </c>
      <c r="B253" s="14">
        <v>5540246183560</v>
      </c>
      <c r="C253" s="14" t="str">
        <f>VLOOKUP(B253,'Catégorie des articles'!$A$2:$E$163,4,FALSE)</f>
        <v>MIX LEGUMES</v>
      </c>
      <c r="D253" s="10">
        <v>307</v>
      </c>
      <c r="E253" s="10">
        <v>7470.1440000000011</v>
      </c>
      <c r="F253" s="10">
        <v>93</v>
      </c>
      <c r="G253" s="40">
        <f t="shared" si="3"/>
        <v>24.332716612377855</v>
      </c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</row>
    <row r="254" spans="1:25" ht="12.75" customHeight="1" x14ac:dyDescent="0.2">
      <c r="A254" s="16">
        <v>202207</v>
      </c>
      <c r="B254" s="12">
        <v>5540246183562</v>
      </c>
      <c r="C254" s="14" t="str">
        <f>VLOOKUP(B254,'Catégorie des articles'!$A$2:$E$163,4,FALSE)</f>
        <v>MIX LEGUMES</v>
      </c>
      <c r="D254" s="8">
        <v>10023</v>
      </c>
      <c r="E254" s="8">
        <v>32285.952000000005</v>
      </c>
      <c r="F254" s="8">
        <v>4084</v>
      </c>
      <c r="G254" s="40">
        <f t="shared" si="3"/>
        <v>3.2211864711164329</v>
      </c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</row>
    <row r="255" spans="1:25" ht="12.75" customHeight="1" x14ac:dyDescent="0.2">
      <c r="A255" s="16">
        <v>202207</v>
      </c>
      <c r="B255" s="12">
        <v>5540246183587</v>
      </c>
      <c r="C255" s="14" t="str">
        <f>VLOOKUP(B255,'Catégorie des articles'!$A$2:$E$163,4,FALSE)</f>
        <v>MIX LEGUMES</v>
      </c>
      <c r="D255" s="8">
        <v>516</v>
      </c>
      <c r="E255" s="8">
        <v>10846.742400000001</v>
      </c>
      <c r="F255" s="8">
        <v>578</v>
      </c>
      <c r="G255" s="40">
        <f t="shared" si="3"/>
        <v>21.020818604651165</v>
      </c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</row>
    <row r="256" spans="1:25" ht="12.75" customHeight="1" x14ac:dyDescent="0.2">
      <c r="A256" s="16">
        <v>202207</v>
      </c>
      <c r="B256" s="14">
        <v>5540246183589</v>
      </c>
      <c r="C256" s="14" t="str">
        <f>VLOOKUP(B256,'Catégorie des articles'!$A$2:$E$163,4,FALSE)</f>
        <v>MIX LEGUMES</v>
      </c>
      <c r="D256" s="10">
        <v>2622</v>
      </c>
      <c r="E256" s="10">
        <v>34561.728000000003</v>
      </c>
      <c r="F256" s="10">
        <v>1056</v>
      </c>
      <c r="G256" s="40">
        <f t="shared" si="3"/>
        <v>13.181437070938216</v>
      </c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</row>
    <row r="257" spans="1:25" ht="12.75" customHeight="1" x14ac:dyDescent="0.2">
      <c r="A257" s="16">
        <v>202207</v>
      </c>
      <c r="B257" s="12">
        <v>5540246183590</v>
      </c>
      <c r="C257" s="14" t="str">
        <f>VLOOKUP(B257,'Catégorie des articles'!$A$2:$E$163,4,FALSE)</f>
        <v>MIX LEGUMES</v>
      </c>
      <c r="D257" s="8">
        <v>2318</v>
      </c>
      <c r="E257" s="8">
        <v>32151.816000000003</v>
      </c>
      <c r="F257" s="8">
        <v>0</v>
      </c>
      <c r="G257" s="40">
        <f t="shared" si="3"/>
        <v>13.870498705780847</v>
      </c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</row>
    <row r="258" spans="1:25" ht="12.75" customHeight="1" x14ac:dyDescent="0.2">
      <c r="A258" s="16">
        <v>202207</v>
      </c>
      <c r="B258" s="12">
        <v>5540246183844</v>
      </c>
      <c r="C258" s="14" t="str">
        <f>VLOOKUP(B258,'Catégorie des articles'!$A$2:$E$163,4,FALSE)</f>
        <v>BOULANGERIE</v>
      </c>
      <c r="D258" s="8">
        <v>226</v>
      </c>
      <c r="E258" s="8">
        <v>6495.1200000000008</v>
      </c>
      <c r="F258" s="8">
        <v>181</v>
      </c>
      <c r="G258" s="40">
        <f t="shared" si="3"/>
        <v>28.739469026548676</v>
      </c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</row>
    <row r="259" spans="1:25" ht="12.75" customHeight="1" x14ac:dyDescent="0.2">
      <c r="A259" s="16">
        <v>202207</v>
      </c>
      <c r="B259" s="12">
        <v>5540246184036</v>
      </c>
      <c r="C259" s="14" t="str">
        <f>VLOOKUP(B259,'Catégorie des articles'!$A$2:$E$163,4,FALSE)</f>
        <v>BOULANGERIE</v>
      </c>
      <c r="D259" s="8">
        <v>244</v>
      </c>
      <c r="E259" s="8">
        <v>4173.12</v>
      </c>
      <c r="F259" s="8">
        <v>119</v>
      </c>
      <c r="G259" s="40">
        <f t="shared" ref="G259:G322" si="4">IFERROR(E259/D259,"0")</f>
        <v>17.102950819672131</v>
      </c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</row>
    <row r="260" spans="1:25" ht="12.75" customHeight="1" x14ac:dyDescent="0.2">
      <c r="A260" s="16">
        <v>202207</v>
      </c>
      <c r="B260" s="12">
        <v>5540246184617</v>
      </c>
      <c r="C260" s="14" t="str">
        <f>VLOOKUP(B260,'Catégorie des articles'!$A$2:$E$163,4,FALSE)</f>
        <v>MIX LEGUMES</v>
      </c>
      <c r="D260" s="8">
        <v>12528</v>
      </c>
      <c r="E260" s="8">
        <v>17729.280000000002</v>
      </c>
      <c r="F260" s="8">
        <v>12621</v>
      </c>
      <c r="G260" s="40">
        <f t="shared" si="4"/>
        <v>1.4151724137931037</v>
      </c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</row>
    <row r="261" spans="1:25" ht="12.75" customHeight="1" x14ac:dyDescent="0.2">
      <c r="A261" s="16">
        <v>202207</v>
      </c>
      <c r="B261" s="12">
        <v>5540246185278</v>
      </c>
      <c r="C261" s="14" t="str">
        <f>VLOOKUP(B261,'Catégorie des articles'!$A$2:$E$163,4,FALSE)</f>
        <v>VOLAILLE</v>
      </c>
      <c r="D261" s="8">
        <v>6840</v>
      </c>
      <c r="E261" s="8">
        <v>6749.7408000000005</v>
      </c>
      <c r="F261" s="8">
        <v>24094</v>
      </c>
      <c r="G261" s="40">
        <f t="shared" si="4"/>
        <v>0.98680421052631584</v>
      </c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</row>
    <row r="262" spans="1:25" ht="12.75" customHeight="1" x14ac:dyDescent="0.2">
      <c r="A262" s="16">
        <v>202207</v>
      </c>
      <c r="B262" s="14">
        <v>5540246185429</v>
      </c>
      <c r="C262" s="14" t="str">
        <f>VLOOKUP(B262,'Catégorie des articles'!$A$2:$E$163,4,FALSE)</f>
        <v>CREMERIE</v>
      </c>
      <c r="D262" s="10">
        <v>70</v>
      </c>
      <c r="E262" s="10">
        <v>368.06400000000002</v>
      </c>
      <c r="F262" s="10">
        <v>397</v>
      </c>
      <c r="G262" s="40">
        <f t="shared" si="4"/>
        <v>5.258057142857143</v>
      </c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</row>
    <row r="263" spans="1:25" ht="12.75" customHeight="1" x14ac:dyDescent="0.2">
      <c r="A263" s="16">
        <v>202207</v>
      </c>
      <c r="B263" s="14">
        <v>5540246185562</v>
      </c>
      <c r="C263" s="14" t="str">
        <f>VLOOKUP(B263,'Catégorie des articles'!$A$2:$E$163,4,FALSE)</f>
        <v>CREMERIE</v>
      </c>
      <c r="D263" s="10">
        <v>251</v>
      </c>
      <c r="E263" s="10">
        <v>727.83360000000005</v>
      </c>
      <c r="F263" s="10">
        <v>126</v>
      </c>
      <c r="G263" s="40">
        <f t="shared" si="4"/>
        <v>2.8997354581673309</v>
      </c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</row>
    <row r="264" spans="1:25" ht="12.75" customHeight="1" x14ac:dyDescent="0.2">
      <c r="A264" s="16">
        <v>202207</v>
      </c>
      <c r="B264" s="12">
        <v>5540246185627</v>
      </c>
      <c r="C264" s="14" t="str">
        <f>VLOOKUP(B264,'Catégorie des articles'!$A$2:$E$163,4,FALSE)</f>
        <v>EMBALLAGES</v>
      </c>
      <c r="D264" s="8">
        <v>5</v>
      </c>
      <c r="E264" s="8">
        <v>2685.3120000000004</v>
      </c>
      <c r="F264" s="8">
        <v>0</v>
      </c>
      <c r="G264" s="40">
        <f t="shared" si="4"/>
        <v>537.06240000000003</v>
      </c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</row>
    <row r="265" spans="1:25" ht="12.75" customHeight="1" x14ac:dyDescent="0.2">
      <c r="A265" s="16">
        <v>202207</v>
      </c>
      <c r="B265" s="12">
        <v>5540246186010</v>
      </c>
      <c r="C265" s="14" t="str">
        <f>VLOOKUP(B265,'Catégorie des articles'!$A$2:$E$163,4,FALSE)</f>
        <v>EMBALLAGES</v>
      </c>
      <c r="D265" s="8">
        <v>121</v>
      </c>
      <c r="E265" s="8">
        <v>17771.270400000001</v>
      </c>
      <c r="F265" s="8">
        <v>3</v>
      </c>
      <c r="G265" s="40">
        <f t="shared" si="4"/>
        <v>146.87000330578513</v>
      </c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</row>
    <row r="266" spans="1:25" ht="12.75" customHeight="1" x14ac:dyDescent="0.2">
      <c r="A266" s="16">
        <v>202207</v>
      </c>
      <c r="B266" s="14">
        <v>5540246186011</v>
      </c>
      <c r="C266" s="14" t="str">
        <f>VLOOKUP(B266,'Catégorie des articles'!$A$2:$E$163,4,FALSE)</f>
        <v>EMBALLAGES</v>
      </c>
      <c r="D266" s="10">
        <v>110</v>
      </c>
      <c r="E266" s="10">
        <v>6208.9632000000001</v>
      </c>
      <c r="F266" s="10">
        <v>3</v>
      </c>
      <c r="G266" s="40">
        <f t="shared" si="4"/>
        <v>56.445120000000003</v>
      </c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</row>
    <row r="267" spans="1:25" ht="12.75" customHeight="1" x14ac:dyDescent="0.2">
      <c r="A267" s="16">
        <v>202207</v>
      </c>
      <c r="B267" s="12">
        <v>5540246186017</v>
      </c>
      <c r="C267" s="14" t="str">
        <f>VLOOKUP(B267,'Catégorie des articles'!$A$2:$E$163,4,FALSE)</f>
        <v>EMBALLAGES</v>
      </c>
      <c r="D267" s="8">
        <v>77</v>
      </c>
      <c r="E267" s="8">
        <v>8105.9616000000015</v>
      </c>
      <c r="F267" s="8">
        <v>3</v>
      </c>
      <c r="G267" s="40">
        <f t="shared" si="4"/>
        <v>105.27222857142858</v>
      </c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</row>
    <row r="268" spans="1:25" ht="12.75" customHeight="1" x14ac:dyDescent="0.2">
      <c r="A268" s="16">
        <v>202207</v>
      </c>
      <c r="B268" s="14">
        <v>5540246186325</v>
      </c>
      <c r="C268" s="14" t="str">
        <f>VLOOKUP(B268,'Catégorie des articles'!$A$2:$E$163,4,FALSE)</f>
        <v>CREMERIE</v>
      </c>
      <c r="D268" s="10">
        <v>279</v>
      </c>
      <c r="E268" s="10">
        <v>684.28800000000012</v>
      </c>
      <c r="F268" s="10">
        <v>307</v>
      </c>
      <c r="G268" s="40">
        <f t="shared" si="4"/>
        <v>2.4526451612903228</v>
      </c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</row>
    <row r="269" spans="1:25" ht="12.75" customHeight="1" x14ac:dyDescent="0.2">
      <c r="A269" s="16">
        <v>202207</v>
      </c>
      <c r="B269" s="14">
        <v>5540246186351</v>
      </c>
      <c r="C269" s="14" t="str">
        <f>VLOOKUP(B269,'Catégorie des articles'!$A$2:$E$163,4,FALSE)</f>
        <v>MIX LEGUMES</v>
      </c>
      <c r="D269" s="10">
        <v>1740</v>
      </c>
      <c r="E269" s="10">
        <v>103129.20000000001</v>
      </c>
      <c r="F269" s="10">
        <v>223</v>
      </c>
      <c r="G269" s="40">
        <f t="shared" si="4"/>
        <v>59.269655172413799</v>
      </c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</row>
    <row r="270" spans="1:25" ht="12.75" customHeight="1" x14ac:dyDescent="0.2">
      <c r="A270" s="16">
        <v>202207</v>
      </c>
      <c r="B270" s="12">
        <v>5540246186352</v>
      </c>
      <c r="C270" s="14" t="str">
        <f>VLOOKUP(B270,'Catégorie des articles'!$A$2:$E$163,4,FALSE)</f>
        <v>MIX LEGUMES</v>
      </c>
      <c r="D270" s="8">
        <v>9675</v>
      </c>
      <c r="E270" s="8">
        <v>101781.36</v>
      </c>
      <c r="F270" s="8">
        <v>1474</v>
      </c>
      <c r="G270" s="40">
        <f t="shared" si="4"/>
        <v>10.520037209302325</v>
      </c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</row>
    <row r="271" spans="1:25" ht="12.75" customHeight="1" x14ac:dyDescent="0.2">
      <c r="A271" s="16">
        <v>202207</v>
      </c>
      <c r="B271" s="12">
        <v>5540246187882</v>
      </c>
      <c r="C271" s="14" t="str">
        <f>VLOOKUP(B271,'Catégorie des articles'!$A$2:$E$163,4,FALSE)</f>
        <v>EMBALLAGES</v>
      </c>
      <c r="D271" s="8">
        <v>70</v>
      </c>
      <c r="E271" s="8">
        <v>2670.0191999999997</v>
      </c>
      <c r="F271" s="8">
        <v>3</v>
      </c>
      <c r="G271" s="40">
        <f t="shared" si="4"/>
        <v>38.143131428571422</v>
      </c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</row>
    <row r="272" spans="1:25" ht="12.75" customHeight="1" x14ac:dyDescent="0.2">
      <c r="A272" s="16">
        <v>202207</v>
      </c>
      <c r="B272" s="14">
        <v>5540246187987</v>
      </c>
      <c r="C272" s="14" t="str">
        <f>VLOOKUP(B272,'Catégorie des articles'!$A$2:$E$163,4,FALSE)</f>
        <v>CREMERIE</v>
      </c>
      <c r="D272" s="10">
        <v>0</v>
      </c>
      <c r="E272" s="10">
        <v>0</v>
      </c>
      <c r="F272" s="10">
        <v>21215</v>
      </c>
      <c r="G272" s="40" t="str">
        <f t="shared" si="4"/>
        <v>0</v>
      </c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</row>
    <row r="273" spans="1:25" ht="12.75" customHeight="1" x14ac:dyDescent="0.2">
      <c r="A273" s="16">
        <v>202207</v>
      </c>
      <c r="B273" s="12">
        <v>5540246187995</v>
      </c>
      <c r="C273" s="14" t="str">
        <f>VLOOKUP(B273,'Catégorie des articles'!$A$2:$E$163,4,FALSE)</f>
        <v>EMBALLAGES</v>
      </c>
      <c r="D273" s="8">
        <v>1866</v>
      </c>
      <c r="E273" s="8">
        <v>163626.22080000001</v>
      </c>
      <c r="F273" s="8">
        <v>418</v>
      </c>
      <c r="G273" s="40">
        <f t="shared" si="4"/>
        <v>87.688221221864964</v>
      </c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</row>
    <row r="274" spans="1:25" ht="12.75" customHeight="1" x14ac:dyDescent="0.2">
      <c r="A274" s="16">
        <v>202207</v>
      </c>
      <c r="B274" s="14">
        <v>5540246187996</v>
      </c>
      <c r="C274" s="14" t="str">
        <f>VLOOKUP(B274,'Catégorie des articles'!$A$2:$E$163,4,FALSE)</f>
        <v>EMBALLAGES</v>
      </c>
      <c r="D274" s="10">
        <v>335</v>
      </c>
      <c r="E274" s="10">
        <v>15446.246400000002</v>
      </c>
      <c r="F274" s="10">
        <v>7</v>
      </c>
      <c r="G274" s="40">
        <f t="shared" si="4"/>
        <v>46.10819820895523</v>
      </c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</row>
    <row r="275" spans="1:25" ht="12.75" customHeight="1" x14ac:dyDescent="0.2">
      <c r="A275" s="16">
        <v>202207</v>
      </c>
      <c r="B275" s="12">
        <v>5540246187997</v>
      </c>
      <c r="C275" s="14" t="str">
        <f>VLOOKUP(B275,'Catégorie des articles'!$A$2:$E$163,4,FALSE)</f>
        <v>EMBALLAGES</v>
      </c>
      <c r="D275" s="8">
        <v>253</v>
      </c>
      <c r="E275" s="8">
        <v>12633.7104</v>
      </c>
      <c r="F275" s="8">
        <v>38</v>
      </c>
      <c r="G275" s="40">
        <f t="shared" si="4"/>
        <v>49.935614229249012</v>
      </c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</row>
    <row r="276" spans="1:25" ht="12.75" customHeight="1" x14ac:dyDescent="0.2">
      <c r="A276" s="16">
        <v>202207</v>
      </c>
      <c r="B276" s="14">
        <v>5540246187998</v>
      </c>
      <c r="C276" s="14" t="str">
        <f>VLOOKUP(B276,'Catégorie des articles'!$A$2:$E$163,4,FALSE)</f>
        <v>EMBALLAGES</v>
      </c>
      <c r="D276" s="10">
        <v>474</v>
      </c>
      <c r="E276" s="10">
        <v>24332.140800000001</v>
      </c>
      <c r="F276" s="10">
        <v>223</v>
      </c>
      <c r="G276" s="40">
        <f t="shared" si="4"/>
        <v>51.333630379746836</v>
      </c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</row>
    <row r="277" spans="1:25" ht="12.75" customHeight="1" x14ac:dyDescent="0.2">
      <c r="A277" s="16">
        <v>202207</v>
      </c>
      <c r="B277" s="12">
        <v>5540246188047</v>
      </c>
      <c r="C277" s="14" t="str">
        <f>VLOOKUP(B277,'Catégorie des articles'!$A$2:$E$163,4,FALSE)</f>
        <v>EMBALLAGES</v>
      </c>
      <c r="D277" s="8">
        <v>314</v>
      </c>
      <c r="E277" s="8">
        <v>38152.944000000003</v>
      </c>
      <c r="F277" s="8">
        <v>21</v>
      </c>
      <c r="G277" s="40">
        <f t="shared" si="4"/>
        <v>121.50619108280256</v>
      </c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</row>
    <row r="278" spans="1:25" ht="12.75" customHeight="1" x14ac:dyDescent="0.2">
      <c r="A278" s="16">
        <v>202207</v>
      </c>
      <c r="B278" s="12">
        <v>5540246188175</v>
      </c>
      <c r="C278" s="14" t="str">
        <f>VLOOKUP(B278,'Catégorie des articles'!$A$2:$E$163,4,FALSE)</f>
        <v>CREMERIE</v>
      </c>
      <c r="D278" s="8">
        <v>84</v>
      </c>
      <c r="E278" s="8">
        <v>2384.1215999999999</v>
      </c>
      <c r="F278" s="8">
        <v>353</v>
      </c>
      <c r="G278" s="40">
        <f t="shared" si="4"/>
        <v>28.382400000000001</v>
      </c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</row>
    <row r="279" spans="1:25" ht="12.75" customHeight="1" x14ac:dyDescent="0.2">
      <c r="A279" s="16">
        <v>202207</v>
      </c>
      <c r="B279" s="14">
        <v>5540246188200</v>
      </c>
      <c r="C279" s="14" t="str">
        <f>VLOOKUP(B279,'Catégorie des articles'!$A$2:$E$163,4,FALSE)</f>
        <v>CREMERIE</v>
      </c>
      <c r="D279" s="10">
        <v>0</v>
      </c>
      <c r="E279" s="10">
        <v>0</v>
      </c>
      <c r="F279" s="10">
        <v>10505</v>
      </c>
      <c r="G279" s="40" t="str">
        <f t="shared" si="4"/>
        <v>0</v>
      </c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</row>
    <row r="280" spans="1:25" ht="12.75" customHeight="1" x14ac:dyDescent="0.2">
      <c r="A280" s="16">
        <v>202207</v>
      </c>
      <c r="B280" s="14">
        <v>5540246188224</v>
      </c>
      <c r="C280" s="14" t="str">
        <f>VLOOKUP(B280,'Catégorie des articles'!$A$2:$E$163,4,FALSE)</f>
        <v>VOLAILLE</v>
      </c>
      <c r="D280" s="10">
        <v>19024</v>
      </c>
      <c r="E280" s="10">
        <v>22317.120000000003</v>
      </c>
      <c r="F280" s="10">
        <v>3944</v>
      </c>
      <c r="G280" s="40">
        <f t="shared" si="4"/>
        <v>1.1731034482758622</v>
      </c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</row>
    <row r="281" spans="1:25" ht="12.75" customHeight="1" x14ac:dyDescent="0.2">
      <c r="A281" s="16">
        <v>202207</v>
      </c>
      <c r="B281" s="12">
        <v>5540246188512</v>
      </c>
      <c r="C281" s="14" t="str">
        <f>VLOOKUP(B281,'Catégorie des articles'!$A$2:$E$163,4,FALSE)</f>
        <v>EMBALLAGES</v>
      </c>
      <c r="D281" s="8">
        <v>351</v>
      </c>
      <c r="E281" s="8">
        <v>48023.798400000007</v>
      </c>
      <c r="F281" s="8">
        <v>5</v>
      </c>
      <c r="G281" s="40">
        <f t="shared" si="4"/>
        <v>136.81993846153847</v>
      </c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</row>
    <row r="282" spans="1:25" ht="12.75" customHeight="1" x14ac:dyDescent="0.2">
      <c r="A282" s="16">
        <v>202207</v>
      </c>
      <c r="B282" s="14">
        <v>5540246188583</v>
      </c>
      <c r="C282" s="14" t="str">
        <f>VLOOKUP(B282,'Catégorie des articles'!$A$2:$E$163,4,FALSE)</f>
        <v>BOULANGERIE</v>
      </c>
      <c r="D282" s="10">
        <v>5513</v>
      </c>
      <c r="E282" s="10">
        <v>19738.296000000002</v>
      </c>
      <c r="F282" s="10">
        <v>7517</v>
      </c>
      <c r="G282" s="40">
        <f t="shared" si="4"/>
        <v>3.5803185198621446</v>
      </c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</row>
    <row r="283" spans="1:25" ht="12.75" customHeight="1" x14ac:dyDescent="0.2">
      <c r="A283" s="16">
        <v>202207</v>
      </c>
      <c r="B283" s="14">
        <v>5540246188647</v>
      </c>
      <c r="C283" s="14" t="str">
        <f>VLOOKUP(B283,'Catégorie des articles'!$A$2:$E$163,4,FALSE)</f>
        <v>MIX LEGUMES</v>
      </c>
      <c r="D283" s="10">
        <v>1798</v>
      </c>
      <c r="E283" s="10">
        <v>26616.600000000002</v>
      </c>
      <c r="F283" s="10">
        <v>93</v>
      </c>
      <c r="G283" s="40">
        <f t="shared" si="4"/>
        <v>14.80344827586207</v>
      </c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</row>
    <row r="284" spans="1:25" ht="12.75" customHeight="1" x14ac:dyDescent="0.2">
      <c r="A284" s="16">
        <v>202207</v>
      </c>
      <c r="B284" s="14">
        <v>5540246190092</v>
      </c>
      <c r="C284" s="14" t="str">
        <f>VLOOKUP(B284,'Catégorie des articles'!$A$2:$E$163,4,FALSE)</f>
        <v>EMBALLAGES</v>
      </c>
      <c r="D284" s="10">
        <v>228</v>
      </c>
      <c r="E284" s="10">
        <v>31464.1152</v>
      </c>
      <c r="F284" s="10">
        <v>31</v>
      </c>
      <c r="G284" s="40">
        <f t="shared" si="4"/>
        <v>138.00050526315789</v>
      </c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</row>
    <row r="285" spans="1:25" ht="12.75" customHeight="1" x14ac:dyDescent="0.2">
      <c r="A285" s="16">
        <v>202207</v>
      </c>
      <c r="B285" s="12">
        <v>5540246190097</v>
      </c>
      <c r="C285" s="14" t="str">
        <f>VLOOKUP(B285,'Catégorie des articles'!$A$2:$E$163,4,FALSE)</f>
        <v>VOLAILLE</v>
      </c>
      <c r="D285" s="8">
        <v>1271</v>
      </c>
      <c r="E285" s="8">
        <v>31824.489600000001</v>
      </c>
      <c r="F285" s="8">
        <v>1256</v>
      </c>
      <c r="G285" s="40">
        <f t="shared" si="4"/>
        <v>25.038937529504327</v>
      </c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</row>
    <row r="286" spans="1:25" ht="12.75" customHeight="1" x14ac:dyDescent="0.2">
      <c r="A286" s="16">
        <v>202207</v>
      </c>
      <c r="B286" s="12">
        <v>5540246190727</v>
      </c>
      <c r="C286" s="14" t="str">
        <f>VLOOKUP(B286,'Catégorie des articles'!$A$2:$E$163,4,FALSE)</f>
        <v>BOULANGERIE</v>
      </c>
      <c r="D286" s="8">
        <v>1636</v>
      </c>
      <c r="E286" s="8">
        <v>18483.768</v>
      </c>
      <c r="F286" s="8">
        <v>534</v>
      </c>
      <c r="G286" s="40">
        <f t="shared" si="4"/>
        <v>11.298146699266503</v>
      </c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</row>
    <row r="287" spans="1:25" ht="12.75" customHeight="1" x14ac:dyDescent="0.2">
      <c r="A287" s="16">
        <v>202207</v>
      </c>
      <c r="B287" s="14">
        <v>5540246190743</v>
      </c>
      <c r="C287" s="14" t="str">
        <f>VLOOKUP(B287,'Catégorie des articles'!$A$2:$E$163,4,FALSE)</f>
        <v>CREMERIE</v>
      </c>
      <c r="D287" s="10">
        <v>195</v>
      </c>
      <c r="E287" s="10">
        <v>1654.7328000000002</v>
      </c>
      <c r="F287" s="10">
        <v>696</v>
      </c>
      <c r="G287" s="40">
        <f t="shared" si="4"/>
        <v>8.4858092307692328</v>
      </c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</row>
    <row r="288" spans="1:25" ht="12.75" customHeight="1" x14ac:dyDescent="0.2">
      <c r="A288" s="16">
        <v>202207</v>
      </c>
      <c r="B288" s="14">
        <v>5540246190831</v>
      </c>
      <c r="C288" s="14" t="str">
        <f>VLOOKUP(B288,'Catégorie des articles'!$A$2:$E$163,4,FALSE)</f>
        <v>MIX LEGUMES</v>
      </c>
      <c r="D288" s="10">
        <v>1300</v>
      </c>
      <c r="E288" s="10">
        <v>9775.9872000000014</v>
      </c>
      <c r="F288" s="10">
        <v>0</v>
      </c>
      <c r="G288" s="40">
        <f t="shared" si="4"/>
        <v>7.5199901538461553</v>
      </c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</row>
    <row r="289" spans="1:25" ht="12.75" customHeight="1" x14ac:dyDescent="0.2">
      <c r="A289" s="16">
        <v>202207</v>
      </c>
      <c r="B289" s="12">
        <v>5540246190835</v>
      </c>
      <c r="C289" s="14" t="str">
        <f>VLOOKUP(B289,'Catégorie des articles'!$A$2:$E$163,4,FALSE)</f>
        <v>BOULANGERIE</v>
      </c>
      <c r="D289" s="8">
        <v>135</v>
      </c>
      <c r="E289" s="8">
        <v>28443.571200000002</v>
      </c>
      <c r="F289" s="8">
        <v>19</v>
      </c>
      <c r="G289" s="40">
        <f t="shared" si="4"/>
        <v>210.69312000000002</v>
      </c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</row>
    <row r="290" spans="1:25" ht="12.75" customHeight="1" x14ac:dyDescent="0.2">
      <c r="A290" s="16">
        <v>202207</v>
      </c>
      <c r="B290" s="14">
        <v>5540246191380</v>
      </c>
      <c r="C290" s="14" t="str">
        <f>VLOOKUP(B290,'Catégorie des articles'!$A$2:$E$163,4,FALSE)</f>
        <v>CREMERIE</v>
      </c>
      <c r="D290" s="10">
        <v>418</v>
      </c>
      <c r="E290" s="10">
        <v>1975.104</v>
      </c>
      <c r="F290" s="10">
        <v>0</v>
      </c>
      <c r="G290" s="40">
        <f t="shared" si="4"/>
        <v>4.7251291866028708</v>
      </c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</row>
    <row r="291" spans="1:25" ht="12.75" customHeight="1" x14ac:dyDescent="0.2">
      <c r="A291" s="16">
        <v>202207</v>
      </c>
      <c r="B291" s="12">
        <v>5540246191394</v>
      </c>
      <c r="C291" s="14" t="str">
        <f>VLOOKUP(B291,'Catégorie des articles'!$A$2:$E$163,4,FALSE)</f>
        <v>CREMERIE</v>
      </c>
      <c r="D291" s="8">
        <v>2436</v>
      </c>
      <c r="E291" s="8">
        <v>13009.248000000001</v>
      </c>
      <c r="F291" s="8">
        <v>464</v>
      </c>
      <c r="G291" s="40">
        <f t="shared" si="4"/>
        <v>5.3404137931034485</v>
      </c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</row>
    <row r="292" spans="1:25" ht="12.75" customHeight="1" x14ac:dyDescent="0.2">
      <c r="A292" s="16">
        <v>202207</v>
      </c>
      <c r="B292" s="12">
        <v>5540246191596</v>
      </c>
      <c r="C292" s="14" t="str">
        <f>VLOOKUP(B292,'Catégorie des articles'!$A$2:$E$163,4,FALSE)</f>
        <v>BOULANGERIE</v>
      </c>
      <c r="D292" s="8">
        <v>346</v>
      </c>
      <c r="E292" s="8">
        <v>19297.526400000002</v>
      </c>
      <c r="F292" s="8">
        <v>156</v>
      </c>
      <c r="G292" s="40">
        <f t="shared" si="4"/>
        <v>55.773197687861277</v>
      </c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</row>
    <row r="293" spans="1:25" ht="12.75" customHeight="1" x14ac:dyDescent="0.2">
      <c r="A293" s="16">
        <v>202207</v>
      </c>
      <c r="B293" s="14">
        <v>5540246191718</v>
      </c>
      <c r="C293" s="14" t="str">
        <f>VLOOKUP(B293,'Catégorie des articles'!$A$2:$E$163,4,FALSE)</f>
        <v>MIX LEGUMES</v>
      </c>
      <c r="D293" s="10">
        <v>2761</v>
      </c>
      <c r="E293" s="10">
        <v>8184.1536000000006</v>
      </c>
      <c r="F293" s="10">
        <v>390</v>
      </c>
      <c r="G293" s="40">
        <f t="shared" si="4"/>
        <v>2.964199058312206</v>
      </c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</row>
    <row r="294" spans="1:25" ht="12.75" customHeight="1" x14ac:dyDescent="0.2">
      <c r="A294" s="16">
        <v>202207</v>
      </c>
      <c r="B294" s="14">
        <v>5540246191736</v>
      </c>
      <c r="C294" s="14" t="str">
        <f>VLOOKUP(B294,'Catégorie des articles'!$A$2:$E$163,4,FALSE)</f>
        <v>CREMERIE</v>
      </c>
      <c r="D294" s="10">
        <v>219</v>
      </c>
      <c r="E294" s="10">
        <v>7053.6096000000007</v>
      </c>
      <c r="F294" s="10">
        <v>174</v>
      </c>
      <c r="G294" s="40">
        <f t="shared" si="4"/>
        <v>32.208263013698634</v>
      </c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</row>
    <row r="295" spans="1:25" ht="12.75" customHeight="1" x14ac:dyDescent="0.2">
      <c r="A295" s="16">
        <v>202207</v>
      </c>
      <c r="B295" s="14">
        <v>5540246192102</v>
      </c>
      <c r="C295" s="14" t="str">
        <f>VLOOKUP(B295,'Catégorie des articles'!$A$2:$E$163,4,FALSE)</f>
        <v>CREMERIE</v>
      </c>
      <c r="D295" s="10">
        <v>5930</v>
      </c>
      <c r="E295" s="10">
        <v>6492.6576000000005</v>
      </c>
      <c r="F295" s="10">
        <v>6501</v>
      </c>
      <c r="G295" s="40">
        <f t="shared" si="4"/>
        <v>1.0948832377740305</v>
      </c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</row>
    <row r="296" spans="1:25" ht="12.75" customHeight="1" x14ac:dyDescent="0.2">
      <c r="A296" s="16">
        <v>202207</v>
      </c>
      <c r="B296" s="14">
        <v>5540246192148</v>
      </c>
      <c r="C296" s="14" t="str">
        <f>VLOOKUP(B296,'Catégorie des articles'!$A$2:$E$163,4,FALSE)</f>
        <v>MIX LEGUMES</v>
      </c>
      <c r="D296" s="10">
        <v>0</v>
      </c>
      <c r="E296" s="10">
        <v>0</v>
      </c>
      <c r="F296" s="10">
        <v>13920</v>
      </c>
      <c r="G296" s="40" t="str">
        <f t="shared" si="4"/>
        <v>0</v>
      </c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</row>
    <row r="297" spans="1:25" ht="12.75" customHeight="1" x14ac:dyDescent="0.2">
      <c r="A297" s="16">
        <v>202207</v>
      </c>
      <c r="B297" s="12">
        <v>5540246192209</v>
      </c>
      <c r="C297" s="14" t="str">
        <f>VLOOKUP(B297,'Catégorie des articles'!$A$2:$E$163,4,FALSE)</f>
        <v>MIX LEGUMES</v>
      </c>
      <c r="D297" s="8">
        <v>1198</v>
      </c>
      <c r="E297" s="8">
        <v>6018.6240000000007</v>
      </c>
      <c r="F297" s="8">
        <v>1448</v>
      </c>
      <c r="G297" s="40">
        <f t="shared" si="4"/>
        <v>5.0238931552587651</v>
      </c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</row>
    <row r="298" spans="1:25" ht="12.75" customHeight="1" x14ac:dyDescent="0.2">
      <c r="A298" s="16">
        <v>202207</v>
      </c>
      <c r="B298" s="14">
        <v>5540246192264</v>
      </c>
      <c r="C298" s="14" t="str">
        <f>VLOOKUP(B298,'Catégorie des articles'!$A$2:$E$163,4,FALSE)</f>
        <v>CREMERIE</v>
      </c>
      <c r="D298" s="10">
        <v>854</v>
      </c>
      <c r="E298" s="10">
        <v>12400.128000000001</v>
      </c>
      <c r="F298" s="10">
        <v>1300</v>
      </c>
      <c r="G298" s="40">
        <f t="shared" si="4"/>
        <v>14.520056206088993</v>
      </c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</row>
    <row r="299" spans="1:25" ht="12.75" customHeight="1" x14ac:dyDescent="0.2">
      <c r="A299" s="16">
        <v>202207</v>
      </c>
      <c r="B299" s="12">
        <v>5540246192265</v>
      </c>
      <c r="C299" s="14" t="str">
        <f>VLOOKUP(B299,'Catégorie des articles'!$A$2:$E$163,4,FALSE)</f>
        <v>CREMERIE</v>
      </c>
      <c r="D299" s="8">
        <v>2376</v>
      </c>
      <c r="E299" s="8">
        <v>31806.259200000004</v>
      </c>
      <c r="F299" s="8">
        <v>873</v>
      </c>
      <c r="G299" s="40">
        <f t="shared" si="4"/>
        <v>13.386472727272729</v>
      </c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</row>
    <row r="300" spans="1:25" ht="12.75" customHeight="1" x14ac:dyDescent="0.2">
      <c r="A300" s="16">
        <v>202207</v>
      </c>
      <c r="B300" s="12">
        <v>5540246192462</v>
      </c>
      <c r="C300" s="14" t="str">
        <f>VLOOKUP(B300,'Catégorie des articles'!$A$2:$E$163,4,FALSE)</f>
        <v>MIX LEGUMES</v>
      </c>
      <c r="D300" s="8">
        <v>1142</v>
      </c>
      <c r="E300" s="8">
        <v>7944.9120000000003</v>
      </c>
      <c r="F300" s="8">
        <v>455</v>
      </c>
      <c r="G300" s="40">
        <f t="shared" si="4"/>
        <v>6.9570157618213662</v>
      </c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</row>
    <row r="301" spans="1:25" ht="12.75" customHeight="1" x14ac:dyDescent="0.2">
      <c r="A301" s="16">
        <v>202207</v>
      </c>
      <c r="B301" s="14">
        <v>5540246192505</v>
      </c>
      <c r="C301" s="14" t="str">
        <f>VLOOKUP(B301,'Catégorie des articles'!$A$2:$E$163,4,FALSE)</f>
        <v>MIX LEGUMES</v>
      </c>
      <c r="D301" s="10">
        <v>16259</v>
      </c>
      <c r="E301" s="10">
        <v>23008.6656</v>
      </c>
      <c r="F301" s="10">
        <v>9336</v>
      </c>
      <c r="G301" s="40">
        <f t="shared" si="4"/>
        <v>1.415134116489329</v>
      </c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</row>
    <row r="302" spans="1:25" ht="12.75" customHeight="1" x14ac:dyDescent="0.2">
      <c r="A302" s="16">
        <v>202207</v>
      </c>
      <c r="B302" s="14">
        <v>5540246192518</v>
      </c>
      <c r="C302" s="14" t="str">
        <f>VLOOKUP(B302,'Catégorie des articles'!$A$2:$E$163,4,FALSE)</f>
        <v>MIX LEGUMES</v>
      </c>
      <c r="D302" s="10">
        <v>3286</v>
      </c>
      <c r="E302" s="10">
        <v>22804.632000000001</v>
      </c>
      <c r="F302" s="10">
        <v>4130</v>
      </c>
      <c r="G302" s="40">
        <f t="shared" si="4"/>
        <v>6.9399367011564213</v>
      </c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</row>
    <row r="303" spans="1:25" ht="12.75" customHeight="1" x14ac:dyDescent="0.2">
      <c r="A303" s="16">
        <v>202207</v>
      </c>
      <c r="B303" s="12">
        <v>5540246192571</v>
      </c>
      <c r="C303" s="14" t="str">
        <f>VLOOKUP(B303,'Catégorie des articles'!$A$2:$E$163,4,FALSE)</f>
        <v>MIX LEGUMES</v>
      </c>
      <c r="D303" s="8">
        <v>1170</v>
      </c>
      <c r="E303" s="8">
        <v>4180.3775999999998</v>
      </c>
      <c r="F303" s="8">
        <v>195</v>
      </c>
      <c r="G303" s="40">
        <f t="shared" si="4"/>
        <v>3.5729723076923077</v>
      </c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</row>
    <row r="304" spans="1:25" ht="12.75" customHeight="1" x14ac:dyDescent="0.2">
      <c r="A304" s="16">
        <v>202207</v>
      </c>
      <c r="B304" s="14">
        <v>5540246192594</v>
      </c>
      <c r="C304" s="14" t="str">
        <f>VLOOKUP(B304,'Catégorie des articles'!$A$2:$E$163,4,FALSE)</f>
        <v>MIX LEGUMES</v>
      </c>
      <c r="D304" s="10">
        <v>613</v>
      </c>
      <c r="E304" s="10">
        <v>4048.7040000000006</v>
      </c>
      <c r="F304" s="10">
        <v>140</v>
      </c>
      <c r="G304" s="40">
        <f t="shared" si="4"/>
        <v>6.6047373572593813</v>
      </c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</row>
    <row r="305" spans="1:25" ht="12.75" customHeight="1" x14ac:dyDescent="0.2">
      <c r="A305" s="16">
        <v>202207</v>
      </c>
      <c r="B305" s="12">
        <v>5540246192831</v>
      </c>
      <c r="C305" s="14" t="str">
        <f>VLOOKUP(B305,'Catégorie des articles'!$A$2:$E$163,4,FALSE)</f>
        <v>MIX LEGUMES</v>
      </c>
      <c r="D305" s="8">
        <v>325</v>
      </c>
      <c r="E305" s="8">
        <v>2878.848</v>
      </c>
      <c r="F305" s="8">
        <v>121</v>
      </c>
      <c r="G305" s="40">
        <f t="shared" si="4"/>
        <v>8.8579938461538461</v>
      </c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</row>
    <row r="306" spans="1:25" ht="12.75" customHeight="1" x14ac:dyDescent="0.2">
      <c r="A306" s="16">
        <v>202207</v>
      </c>
      <c r="B306" s="14">
        <v>5540246192836</v>
      </c>
      <c r="C306" s="14" t="str">
        <f>VLOOKUP(B306,'Catégorie des articles'!$A$2:$E$163,4,FALSE)</f>
        <v>EMBALLAGES</v>
      </c>
      <c r="D306" s="10">
        <v>84</v>
      </c>
      <c r="E306" s="10">
        <v>11558.2464</v>
      </c>
      <c r="F306" s="10">
        <v>0</v>
      </c>
      <c r="G306" s="40">
        <f t="shared" si="4"/>
        <v>137.59817142857142</v>
      </c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</row>
    <row r="307" spans="1:25" ht="12.75" customHeight="1" x14ac:dyDescent="0.2">
      <c r="A307" s="16">
        <v>202207</v>
      </c>
      <c r="B307" s="14">
        <v>5540246192907</v>
      </c>
      <c r="C307" s="14" t="str">
        <f>VLOOKUP(B307,'Catégorie des articles'!$A$2:$E$163,4,FALSE)</f>
        <v>VOLAILLE</v>
      </c>
      <c r="D307" s="10">
        <v>1402</v>
      </c>
      <c r="E307" s="10">
        <v>39334.896000000001</v>
      </c>
      <c r="F307" s="10">
        <v>1457</v>
      </c>
      <c r="G307" s="40">
        <f t="shared" si="4"/>
        <v>28.056273894436519</v>
      </c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</row>
    <row r="308" spans="1:25" ht="12.75" customHeight="1" x14ac:dyDescent="0.2">
      <c r="A308" s="16">
        <v>202207</v>
      </c>
      <c r="B308" s="14">
        <v>5540246193316</v>
      </c>
      <c r="C308" s="14" t="str">
        <f>VLOOKUP(B308,'Catégorie des articles'!$A$2:$E$163,4,FALSE)</f>
        <v>BOULANGERIE</v>
      </c>
      <c r="D308" s="10">
        <v>228</v>
      </c>
      <c r="E308" s="10">
        <v>6883.8336000000008</v>
      </c>
      <c r="F308" s="10">
        <v>279</v>
      </c>
      <c r="G308" s="40">
        <f t="shared" si="4"/>
        <v>30.192252631578953</v>
      </c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</row>
    <row r="309" spans="1:25" ht="12.75" customHeight="1" x14ac:dyDescent="0.2">
      <c r="A309" s="16">
        <v>202207</v>
      </c>
      <c r="B309" s="12">
        <v>5540246193409</v>
      </c>
      <c r="C309" s="14" t="str">
        <f>VLOOKUP(B309,'Catégorie des articles'!$A$2:$E$163,4,FALSE)</f>
        <v>BOULANGERIE</v>
      </c>
      <c r="D309" s="8">
        <v>123</v>
      </c>
      <c r="E309" s="8">
        <v>6319.2960000000003</v>
      </c>
      <c r="F309" s="8">
        <v>10</v>
      </c>
      <c r="G309" s="40">
        <f t="shared" si="4"/>
        <v>51.376390243902442</v>
      </c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</row>
    <row r="310" spans="1:25" ht="12.75" customHeight="1" x14ac:dyDescent="0.2">
      <c r="A310" s="16">
        <v>202207</v>
      </c>
      <c r="B310" s="14">
        <v>5540246193505</v>
      </c>
      <c r="C310" s="14" t="str">
        <f>VLOOKUP(B310,'Catégorie des articles'!$A$2:$E$163,4,FALSE)</f>
        <v>BOULANGERIE</v>
      </c>
      <c r="D310" s="10">
        <v>5104</v>
      </c>
      <c r="E310" s="10">
        <v>4105.7280000000001</v>
      </c>
      <c r="F310" s="10">
        <v>743</v>
      </c>
      <c r="G310" s="40">
        <f t="shared" si="4"/>
        <v>0.80441379310344829</v>
      </c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</row>
    <row r="311" spans="1:25" ht="12.75" customHeight="1" x14ac:dyDescent="0.2">
      <c r="A311" s="16">
        <v>202207</v>
      </c>
      <c r="B311" s="14">
        <v>5540246193566</v>
      </c>
      <c r="C311" s="14" t="str">
        <f>VLOOKUP(B311,'Catégorie des articles'!$A$2:$E$163,4,FALSE)</f>
        <v>VOLAILLE</v>
      </c>
      <c r="D311" s="10">
        <v>93</v>
      </c>
      <c r="E311" s="10">
        <v>829.44</v>
      </c>
      <c r="F311" s="10">
        <v>93</v>
      </c>
      <c r="G311" s="40">
        <f t="shared" si="4"/>
        <v>8.9187096774193559</v>
      </c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</row>
    <row r="312" spans="1:25" ht="12.75" customHeight="1" x14ac:dyDescent="0.2">
      <c r="A312" s="16">
        <v>202207</v>
      </c>
      <c r="B312" s="12">
        <v>5540246193878</v>
      </c>
      <c r="C312" s="14" t="str">
        <f>VLOOKUP(B312,'Catégorie des articles'!$A$2:$E$163,4,FALSE)</f>
        <v>VOLAILLE</v>
      </c>
      <c r="D312" s="8">
        <v>22272</v>
      </c>
      <c r="E312" s="8">
        <v>157593.60000000001</v>
      </c>
      <c r="F312" s="8">
        <v>4803</v>
      </c>
      <c r="G312" s="40">
        <f t="shared" si="4"/>
        <v>7.0758620689655176</v>
      </c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</row>
    <row r="313" spans="1:25" ht="12.75" customHeight="1" x14ac:dyDescent="0.2">
      <c r="A313" s="16">
        <v>202207</v>
      </c>
      <c r="B313" s="14">
        <v>5540246193999</v>
      </c>
      <c r="C313" s="14" t="str">
        <f>VLOOKUP(B313,'Catégorie des articles'!$A$2:$E$163,4,FALSE)</f>
        <v>MIX LEGUMES</v>
      </c>
      <c r="D313" s="10">
        <v>1021</v>
      </c>
      <c r="E313" s="10">
        <v>5099.8464000000004</v>
      </c>
      <c r="F313" s="10">
        <v>1021</v>
      </c>
      <c r="G313" s="40">
        <f t="shared" si="4"/>
        <v>4.9949523996082279</v>
      </c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</row>
    <row r="314" spans="1:25" ht="12.75" customHeight="1" x14ac:dyDescent="0.2">
      <c r="A314" s="16">
        <v>202207</v>
      </c>
      <c r="B314" s="12">
        <v>5540246194467</v>
      </c>
      <c r="C314" s="14" t="str">
        <f>VLOOKUP(B314,'Catégorie des articles'!$A$2:$E$163,4,FALSE)</f>
        <v>BOULANGERIE</v>
      </c>
      <c r="D314" s="8">
        <v>0</v>
      </c>
      <c r="E314" s="8">
        <v>0</v>
      </c>
      <c r="F314" s="8">
        <v>223</v>
      </c>
      <c r="G314" s="40" t="str">
        <f t="shared" si="4"/>
        <v>0</v>
      </c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</row>
    <row r="315" spans="1:25" ht="12.75" customHeight="1" x14ac:dyDescent="0.2">
      <c r="A315" s="16">
        <v>202207</v>
      </c>
      <c r="B315" s="12">
        <v>5540246194632</v>
      </c>
      <c r="C315" s="14" t="str">
        <f>VLOOKUP(B315,'Catégorie des articles'!$A$2:$E$163,4,FALSE)</f>
        <v>BOULANGERIE</v>
      </c>
      <c r="D315" s="8">
        <v>0</v>
      </c>
      <c r="E315" s="8">
        <v>0</v>
      </c>
      <c r="F315" s="8">
        <v>3</v>
      </c>
      <c r="G315" s="40" t="str">
        <f t="shared" si="4"/>
        <v>0</v>
      </c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</row>
    <row r="316" spans="1:25" ht="12.75" customHeight="1" x14ac:dyDescent="0.2">
      <c r="A316" s="16">
        <v>202208</v>
      </c>
      <c r="B316" s="14">
        <v>5540246170256</v>
      </c>
      <c r="C316" s="14" t="str">
        <f>VLOOKUP(B316,'Catégorie des articles'!$A$2:$E$163,4,FALSE)</f>
        <v>BOULANGERIE</v>
      </c>
      <c r="D316" s="10">
        <v>1768</v>
      </c>
      <c r="E316" s="10">
        <v>11883.542400000002</v>
      </c>
      <c r="F316" s="10">
        <v>5847</v>
      </c>
      <c r="G316" s="40">
        <f t="shared" si="4"/>
        <v>6.7214606334841642</v>
      </c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</row>
    <row r="317" spans="1:25" ht="12.75" customHeight="1" x14ac:dyDescent="0.2">
      <c r="A317" s="16">
        <v>202208</v>
      </c>
      <c r="B317" s="12">
        <v>5540246171759</v>
      </c>
      <c r="C317" s="14" t="str">
        <f>VLOOKUP(B317,'Catégorie des articles'!$A$2:$E$163,4,FALSE)</f>
        <v>MIX LEGUMES</v>
      </c>
      <c r="D317" s="8">
        <v>1940</v>
      </c>
      <c r="E317" s="8">
        <v>10653.984</v>
      </c>
      <c r="F317" s="8">
        <v>4770</v>
      </c>
      <c r="G317" s="40">
        <f t="shared" si="4"/>
        <v>5.4917443298969078</v>
      </c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</row>
    <row r="318" spans="1:25" ht="12.75" customHeight="1" x14ac:dyDescent="0.2">
      <c r="A318" s="16">
        <v>202208</v>
      </c>
      <c r="B318" s="14">
        <v>5540246171888</v>
      </c>
      <c r="C318" s="14" t="str">
        <f>VLOOKUP(B318,'Catégorie des articles'!$A$2:$E$163,4,FALSE)</f>
        <v>BOULANGERIE</v>
      </c>
      <c r="D318" s="10">
        <v>1193</v>
      </c>
      <c r="E318" s="10">
        <v>20095.344000000001</v>
      </c>
      <c r="F318" s="10">
        <v>1506</v>
      </c>
      <c r="G318" s="40">
        <f t="shared" si="4"/>
        <v>16.844378876781224</v>
      </c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</row>
    <row r="319" spans="1:25" ht="12.75" customHeight="1" x14ac:dyDescent="0.2">
      <c r="A319" s="16">
        <v>202208</v>
      </c>
      <c r="B319" s="12">
        <v>5540246171933</v>
      </c>
      <c r="C319" s="14" t="str">
        <f>VLOOKUP(B319,'Catégorie des articles'!$A$2:$E$163,4,FALSE)</f>
        <v>CREMERIE</v>
      </c>
      <c r="D319" s="8">
        <v>891</v>
      </c>
      <c r="E319" s="8">
        <v>573.9552000000001</v>
      </c>
      <c r="F319" s="8">
        <v>8018</v>
      </c>
      <c r="G319" s="40">
        <f t="shared" si="4"/>
        <v>0.64416969696969706</v>
      </c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</row>
    <row r="320" spans="1:25" ht="12.75" customHeight="1" x14ac:dyDescent="0.2">
      <c r="A320" s="16">
        <v>202208</v>
      </c>
      <c r="B320" s="12">
        <v>5540246172539</v>
      </c>
      <c r="C320" s="14" t="str">
        <f>VLOOKUP(B320,'Catégorie des articles'!$A$2:$E$163,4,FALSE)</f>
        <v>CREMERIE</v>
      </c>
      <c r="D320" s="8">
        <v>54</v>
      </c>
      <c r="E320" s="8">
        <v>1110.4560000000001</v>
      </c>
      <c r="F320" s="8">
        <v>116</v>
      </c>
      <c r="G320" s="40">
        <f t="shared" si="4"/>
        <v>20.564000000000004</v>
      </c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</row>
    <row r="321" spans="1:25" ht="12.75" customHeight="1" x14ac:dyDescent="0.2">
      <c r="A321" s="16">
        <v>202208</v>
      </c>
      <c r="B321" s="14">
        <v>5540246172669</v>
      </c>
      <c r="C321" s="14" t="str">
        <f>VLOOKUP(B321,'Catégorie des articles'!$A$2:$E$163,4,FALSE)</f>
        <v>CREMERIE</v>
      </c>
      <c r="D321" s="10">
        <v>195</v>
      </c>
      <c r="E321" s="10">
        <v>2651.9184</v>
      </c>
      <c r="F321" s="10">
        <v>1086</v>
      </c>
      <c r="G321" s="40">
        <f t="shared" si="4"/>
        <v>13.599581538461539</v>
      </c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</row>
    <row r="322" spans="1:25" ht="12.75" customHeight="1" x14ac:dyDescent="0.2">
      <c r="A322" s="16">
        <v>202208</v>
      </c>
      <c r="B322" s="12">
        <v>5540246172978</v>
      </c>
      <c r="C322" s="14" t="str">
        <f>VLOOKUP(B322,'Catégorie des articles'!$A$2:$E$163,4,FALSE)</f>
        <v>CREMERIE</v>
      </c>
      <c r="D322" s="8">
        <v>0</v>
      </c>
      <c r="E322" s="8">
        <v>0</v>
      </c>
      <c r="F322" s="8">
        <v>14616</v>
      </c>
      <c r="G322" s="40" t="str">
        <f t="shared" si="4"/>
        <v>0</v>
      </c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</row>
    <row r="323" spans="1:25" ht="12.75" customHeight="1" x14ac:dyDescent="0.2">
      <c r="A323" s="16">
        <v>202208</v>
      </c>
      <c r="B323" s="14">
        <v>5540246173472</v>
      </c>
      <c r="C323" s="14" t="str">
        <f>VLOOKUP(B323,'Catégorie des articles'!$A$2:$E$163,4,FALSE)</f>
        <v>CREMERIE</v>
      </c>
      <c r="D323" s="10">
        <v>0</v>
      </c>
      <c r="E323" s="10">
        <v>0</v>
      </c>
      <c r="F323" s="10">
        <v>864</v>
      </c>
      <c r="G323" s="40" t="str">
        <f t="shared" ref="G323:G386" si="5">IFERROR(E323/D323,"0")</f>
        <v>0</v>
      </c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</row>
    <row r="324" spans="1:25" ht="12.75" customHeight="1" x14ac:dyDescent="0.2">
      <c r="A324" s="16">
        <v>202208</v>
      </c>
      <c r="B324" s="14">
        <v>5540246173685</v>
      </c>
      <c r="C324" s="14" t="str">
        <f>VLOOKUP(B324,'Catégorie des articles'!$A$2:$E$163,4,FALSE)</f>
        <v>EMBALLAGES</v>
      </c>
      <c r="D324" s="10">
        <v>188</v>
      </c>
      <c r="E324" s="10">
        <v>4744.9151999999995</v>
      </c>
      <c r="F324" s="10">
        <v>226</v>
      </c>
      <c r="G324" s="40">
        <f t="shared" si="5"/>
        <v>25.23891063829787</v>
      </c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</row>
    <row r="325" spans="1:25" ht="12.75" customHeight="1" x14ac:dyDescent="0.2">
      <c r="A325" s="16">
        <v>202208</v>
      </c>
      <c r="B325" s="12">
        <v>5540246173686</v>
      </c>
      <c r="C325" s="14" t="str">
        <f>VLOOKUP(B325,'Catégorie des articles'!$A$2:$E$163,4,FALSE)</f>
        <v>EMBALLAGES</v>
      </c>
      <c r="D325" s="8">
        <v>420</v>
      </c>
      <c r="E325" s="8">
        <v>10770.148800000001</v>
      </c>
      <c r="F325" s="8">
        <v>193</v>
      </c>
      <c r="G325" s="40">
        <f t="shared" si="5"/>
        <v>25.64321142857143</v>
      </c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</row>
    <row r="326" spans="1:25" ht="12.75" customHeight="1" x14ac:dyDescent="0.2">
      <c r="A326" s="16">
        <v>202208</v>
      </c>
      <c r="B326" s="12">
        <v>5540246173906</v>
      </c>
      <c r="C326" s="14" t="str">
        <f>VLOOKUP(B326,'Catégorie des articles'!$A$2:$E$163,4,FALSE)</f>
        <v>VOLAILLE</v>
      </c>
      <c r="D326" s="8">
        <v>1972</v>
      </c>
      <c r="E326" s="8">
        <v>36646.560000000005</v>
      </c>
      <c r="F326" s="8">
        <v>1671</v>
      </c>
      <c r="G326" s="40">
        <f t="shared" si="5"/>
        <v>18.583448275862072</v>
      </c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</row>
    <row r="327" spans="1:25" ht="12.75" customHeight="1" x14ac:dyDescent="0.2">
      <c r="A327" s="16">
        <v>202208</v>
      </c>
      <c r="B327" s="12">
        <v>5540246174095</v>
      </c>
      <c r="C327" s="14" t="str">
        <f>VLOOKUP(B327,'Catégorie des articles'!$A$2:$E$163,4,FALSE)</f>
        <v>CREMERIE</v>
      </c>
      <c r="D327" s="8">
        <v>42</v>
      </c>
      <c r="E327" s="8">
        <v>1303.2576000000001</v>
      </c>
      <c r="F327" s="8">
        <v>112</v>
      </c>
      <c r="G327" s="40">
        <f t="shared" si="5"/>
        <v>31.02994285714286</v>
      </c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</row>
    <row r="328" spans="1:25" ht="12.75" customHeight="1" x14ac:dyDescent="0.2">
      <c r="A328" s="16">
        <v>202208</v>
      </c>
      <c r="B328" s="14">
        <v>5540246174174</v>
      </c>
      <c r="C328" s="14" t="str">
        <f>VLOOKUP(B328,'Catégorie des articles'!$A$2:$E$163,4,FALSE)</f>
        <v>CREMERIE</v>
      </c>
      <c r="D328" s="10">
        <v>103</v>
      </c>
      <c r="E328" s="10">
        <v>1358.1216000000002</v>
      </c>
      <c r="F328" s="10">
        <v>759</v>
      </c>
      <c r="G328" s="40">
        <f t="shared" si="5"/>
        <v>13.18564660194175</v>
      </c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</row>
    <row r="329" spans="1:25" ht="12.75" customHeight="1" x14ac:dyDescent="0.2">
      <c r="A329" s="16">
        <v>202208</v>
      </c>
      <c r="B329" s="12">
        <v>5540246175047</v>
      </c>
      <c r="C329" s="14" t="str">
        <f>VLOOKUP(B329,'Catégorie des articles'!$A$2:$E$163,4,FALSE)</f>
        <v>CREMERIE</v>
      </c>
      <c r="D329" s="8">
        <v>14</v>
      </c>
      <c r="E329" s="8">
        <v>147.48480000000001</v>
      </c>
      <c r="F329" s="8">
        <v>738</v>
      </c>
      <c r="G329" s="40">
        <f t="shared" si="5"/>
        <v>10.534628571428572</v>
      </c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</row>
    <row r="330" spans="1:25" ht="12.75" customHeight="1" x14ac:dyDescent="0.2">
      <c r="A330" s="16">
        <v>202208</v>
      </c>
      <c r="B330" s="14">
        <v>5540246175049</v>
      </c>
      <c r="C330" s="14" t="str">
        <f>VLOOKUP(B330,'Catégorie des articles'!$A$2:$E$163,4,FALSE)</f>
        <v>CREMERIE</v>
      </c>
      <c r="D330" s="10">
        <v>627</v>
      </c>
      <c r="E330" s="10">
        <v>6520.1760000000004</v>
      </c>
      <c r="F330" s="10">
        <v>2144</v>
      </c>
      <c r="G330" s="40">
        <f t="shared" si="5"/>
        <v>10.399004784688996</v>
      </c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</row>
    <row r="331" spans="1:25" ht="12.75" customHeight="1" x14ac:dyDescent="0.2">
      <c r="A331" s="16">
        <v>202208</v>
      </c>
      <c r="B331" s="12">
        <v>5540246175050</v>
      </c>
      <c r="C331" s="14" t="str">
        <f>VLOOKUP(B331,'Catégorie des articles'!$A$2:$E$163,4,FALSE)</f>
        <v>CREMERIE</v>
      </c>
      <c r="D331" s="8">
        <v>724</v>
      </c>
      <c r="E331" s="8">
        <v>8383.5648000000001</v>
      </c>
      <c r="F331" s="8">
        <v>1977</v>
      </c>
      <c r="G331" s="40">
        <f t="shared" si="5"/>
        <v>11.579509392265194</v>
      </c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</row>
    <row r="332" spans="1:25" ht="12.75" customHeight="1" x14ac:dyDescent="0.2">
      <c r="A332" s="16">
        <v>202208</v>
      </c>
      <c r="B332" s="14">
        <v>5540246175372</v>
      </c>
      <c r="C332" s="14" t="str">
        <f>VLOOKUP(B332,'Catégorie des articles'!$A$2:$E$163,4,FALSE)</f>
        <v>BOULANGERIE</v>
      </c>
      <c r="D332" s="10">
        <v>2715</v>
      </c>
      <c r="E332" s="10">
        <v>10614.240000000002</v>
      </c>
      <c r="F332" s="10">
        <v>348</v>
      </c>
      <c r="G332" s="40">
        <f t="shared" si="5"/>
        <v>3.9094806629834262</v>
      </c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</row>
    <row r="333" spans="1:25" ht="12.75" customHeight="1" x14ac:dyDescent="0.2">
      <c r="A333" s="16">
        <v>202208</v>
      </c>
      <c r="B333" s="12">
        <v>5540246175461</v>
      </c>
      <c r="C333" s="14" t="str">
        <f>VLOOKUP(B333,'Catégorie des articles'!$A$2:$E$163,4,FALSE)</f>
        <v>MIX LEGUMES</v>
      </c>
      <c r="D333" s="8">
        <v>5513</v>
      </c>
      <c r="E333" s="8">
        <v>50808.384000000005</v>
      </c>
      <c r="F333" s="8">
        <v>4511</v>
      </c>
      <c r="G333" s="40">
        <f t="shared" si="5"/>
        <v>9.2161044803192471</v>
      </c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</row>
    <row r="334" spans="1:25" ht="12.75" customHeight="1" x14ac:dyDescent="0.2">
      <c r="A334" s="16">
        <v>202208</v>
      </c>
      <c r="B334" s="12">
        <v>5540246176294</v>
      </c>
      <c r="C334" s="14" t="str">
        <f>VLOOKUP(B334,'Catégorie des articles'!$A$2:$E$163,4,FALSE)</f>
        <v>CREMERIE</v>
      </c>
      <c r="D334" s="8">
        <v>1225</v>
      </c>
      <c r="E334" s="8">
        <v>1129.0752000000002</v>
      </c>
      <c r="F334" s="8">
        <v>11136</v>
      </c>
      <c r="G334" s="40">
        <f t="shared" si="5"/>
        <v>0.92169404081632667</v>
      </c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</row>
    <row r="335" spans="1:25" ht="12.75" customHeight="1" x14ac:dyDescent="0.2">
      <c r="A335" s="16">
        <v>202208</v>
      </c>
      <c r="B335" s="14">
        <v>5540246176295</v>
      </c>
      <c r="C335" s="14" t="str">
        <f>VLOOKUP(B335,'Catégorie des articles'!$A$2:$E$163,4,FALSE)</f>
        <v>CREMERIE</v>
      </c>
      <c r="D335" s="10">
        <v>7016</v>
      </c>
      <c r="E335" s="10">
        <v>6466.5216000000009</v>
      </c>
      <c r="F335" s="10">
        <v>62933</v>
      </c>
      <c r="G335" s="40">
        <f t="shared" si="5"/>
        <v>0.92168209806157364</v>
      </c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</row>
    <row r="336" spans="1:25" ht="12.75" customHeight="1" x14ac:dyDescent="0.2">
      <c r="A336" s="16">
        <v>202208</v>
      </c>
      <c r="B336" s="14">
        <v>5540246176699</v>
      </c>
      <c r="C336" s="14" t="str">
        <f>VLOOKUP(B336,'Catégorie des articles'!$A$2:$E$163,4,FALSE)</f>
        <v>CREMERIE</v>
      </c>
      <c r="D336" s="10">
        <v>0</v>
      </c>
      <c r="E336" s="10">
        <v>0</v>
      </c>
      <c r="F336" s="10">
        <v>41969</v>
      </c>
      <c r="G336" s="40" t="str">
        <f t="shared" si="5"/>
        <v>0</v>
      </c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</row>
    <row r="337" spans="1:25" ht="12.75" customHeight="1" x14ac:dyDescent="0.2">
      <c r="A337" s="16">
        <v>202208</v>
      </c>
      <c r="B337" s="14">
        <v>5540246177133</v>
      </c>
      <c r="C337" s="14" t="str">
        <f>VLOOKUP(B337,'Catégorie des articles'!$A$2:$E$163,4,FALSE)</f>
        <v>MIX LEGUMES</v>
      </c>
      <c r="D337" s="10">
        <v>8863</v>
      </c>
      <c r="E337" s="10">
        <v>32179.680000000004</v>
      </c>
      <c r="F337" s="10">
        <v>17366</v>
      </c>
      <c r="G337" s="40">
        <f t="shared" si="5"/>
        <v>3.6307886720072213</v>
      </c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</row>
    <row r="338" spans="1:25" ht="12.75" customHeight="1" x14ac:dyDescent="0.2">
      <c r="A338" s="16">
        <v>202208</v>
      </c>
      <c r="B338" s="14">
        <v>5540246177376</v>
      </c>
      <c r="C338" s="14" t="str">
        <f>VLOOKUP(B338,'Catégorie des articles'!$A$2:$E$163,4,FALSE)</f>
        <v>BOULANGERIE</v>
      </c>
      <c r="D338" s="10">
        <v>968</v>
      </c>
      <c r="E338" s="10">
        <v>38190.527999999998</v>
      </c>
      <c r="F338" s="10">
        <v>819</v>
      </c>
      <c r="G338" s="40">
        <f t="shared" si="5"/>
        <v>39.45302479338843</v>
      </c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</row>
    <row r="339" spans="1:25" ht="12.75" customHeight="1" x14ac:dyDescent="0.2">
      <c r="A339" s="16">
        <v>202208</v>
      </c>
      <c r="B339" s="12">
        <v>5540246180522</v>
      </c>
      <c r="C339" s="14" t="str">
        <f>VLOOKUP(B339,'Catégorie des articles'!$A$2:$E$163,4,FALSE)</f>
        <v>BOULANGERIE</v>
      </c>
      <c r="D339" s="8">
        <v>803</v>
      </c>
      <c r="E339" s="8">
        <v>14050.368000000002</v>
      </c>
      <c r="F339" s="8">
        <v>1444</v>
      </c>
      <c r="G339" s="40">
        <f t="shared" si="5"/>
        <v>17.497344956413453</v>
      </c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</row>
    <row r="340" spans="1:25" ht="12.75" customHeight="1" x14ac:dyDescent="0.2">
      <c r="A340" s="16">
        <v>202208</v>
      </c>
      <c r="B340" s="12">
        <v>5540246181016</v>
      </c>
      <c r="C340" s="14" t="str">
        <f>VLOOKUP(B340,'Catégorie des articles'!$A$2:$E$163,4,FALSE)</f>
        <v>VOLAILLE</v>
      </c>
      <c r="D340" s="8">
        <v>16426</v>
      </c>
      <c r="E340" s="8">
        <v>131426.32320000001</v>
      </c>
      <c r="F340" s="8">
        <v>10357</v>
      </c>
      <c r="G340" s="40">
        <f t="shared" si="5"/>
        <v>8.001115499817363</v>
      </c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</row>
    <row r="341" spans="1:25" ht="12.75" customHeight="1" x14ac:dyDescent="0.2">
      <c r="A341" s="16">
        <v>202208</v>
      </c>
      <c r="B341" s="14">
        <v>5540246181061</v>
      </c>
      <c r="C341" s="14" t="str">
        <f>VLOOKUP(B341,'Catégorie des articles'!$A$2:$E$163,4,FALSE)</f>
        <v>VOLAILLE</v>
      </c>
      <c r="D341" s="10">
        <v>43431</v>
      </c>
      <c r="E341" s="10">
        <v>52808.371200000001</v>
      </c>
      <c r="F341" s="10">
        <v>63998</v>
      </c>
      <c r="G341" s="40">
        <f t="shared" si="5"/>
        <v>1.2159142363749396</v>
      </c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</row>
    <row r="342" spans="1:25" ht="12.75" customHeight="1" x14ac:dyDescent="0.2">
      <c r="A342" s="16">
        <v>202208</v>
      </c>
      <c r="B342" s="12">
        <v>5540246182684</v>
      </c>
      <c r="C342" s="14" t="str">
        <f>VLOOKUP(B342,'Catégorie des articles'!$A$2:$E$163,4,FALSE)</f>
        <v>BOULANGERIE</v>
      </c>
      <c r="D342" s="8">
        <v>462</v>
      </c>
      <c r="E342" s="8">
        <v>23168.376000000004</v>
      </c>
      <c r="F342" s="8">
        <v>214</v>
      </c>
      <c r="G342" s="40">
        <f t="shared" si="5"/>
        <v>50.14800000000001</v>
      </c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</row>
    <row r="343" spans="1:25" ht="12.75" customHeight="1" x14ac:dyDescent="0.2">
      <c r="A343" s="16">
        <v>202208</v>
      </c>
      <c r="B343" s="12">
        <v>5540246183130</v>
      </c>
      <c r="C343" s="14" t="str">
        <f>VLOOKUP(B343,'Catégorie des articles'!$A$2:$E$163,4,FALSE)</f>
        <v>MIX LEGUMES</v>
      </c>
      <c r="D343" s="8">
        <v>4490</v>
      </c>
      <c r="E343" s="8">
        <v>19008.820800000001</v>
      </c>
      <c r="F343" s="8">
        <v>5534</v>
      </c>
      <c r="G343" s="40">
        <f t="shared" si="5"/>
        <v>4.2335903786191542</v>
      </c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</row>
    <row r="344" spans="1:25" ht="12.75" customHeight="1" x14ac:dyDescent="0.2">
      <c r="A344" s="16">
        <v>202208</v>
      </c>
      <c r="B344" s="12">
        <v>5540246183455</v>
      </c>
      <c r="C344" s="14" t="str">
        <f>VLOOKUP(B344,'Catégorie des articles'!$A$2:$E$163,4,FALSE)</f>
        <v>MIX LEGUMES</v>
      </c>
      <c r="D344" s="8">
        <v>1485</v>
      </c>
      <c r="E344" s="8">
        <v>11667.456000000002</v>
      </c>
      <c r="F344" s="8">
        <v>418</v>
      </c>
      <c r="G344" s="40">
        <f t="shared" si="5"/>
        <v>7.8568727272727283</v>
      </c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</row>
    <row r="345" spans="1:25" ht="12.75" customHeight="1" x14ac:dyDescent="0.2">
      <c r="A345" s="16">
        <v>202208</v>
      </c>
      <c r="B345" s="12">
        <v>5540246183537</v>
      </c>
      <c r="C345" s="14" t="str">
        <f>VLOOKUP(B345,'Catégorie des articles'!$A$2:$E$163,4,FALSE)</f>
        <v>MIX LEGUMES</v>
      </c>
      <c r="D345" s="8">
        <v>2803</v>
      </c>
      <c r="E345" s="8">
        <v>3940.0128</v>
      </c>
      <c r="F345" s="8">
        <v>3156</v>
      </c>
      <c r="G345" s="40">
        <f t="shared" si="5"/>
        <v>1.4056413842311808</v>
      </c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</row>
    <row r="346" spans="1:25" ht="12.75" customHeight="1" x14ac:dyDescent="0.2">
      <c r="A346" s="16">
        <v>202208</v>
      </c>
      <c r="B346" s="14">
        <v>5540246183538</v>
      </c>
      <c r="C346" s="14" t="str">
        <f>VLOOKUP(B346,'Catégorie des articles'!$A$2:$E$163,4,FALSE)</f>
        <v>MIX LEGUMES</v>
      </c>
      <c r="D346" s="10">
        <v>873</v>
      </c>
      <c r="E346" s="10">
        <v>1145.1456000000001</v>
      </c>
      <c r="F346" s="10">
        <v>2877</v>
      </c>
      <c r="G346" s="40">
        <f t="shared" si="5"/>
        <v>1.3117360824742268</v>
      </c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</row>
    <row r="347" spans="1:25" ht="12.75" customHeight="1" x14ac:dyDescent="0.2">
      <c r="A347" s="16">
        <v>202208</v>
      </c>
      <c r="B347" s="12">
        <v>5540246183541</v>
      </c>
      <c r="C347" s="14" t="str">
        <f>VLOOKUP(B347,'Catégorie des articles'!$A$2:$E$163,4,FALSE)</f>
        <v>MIX LEGUMES</v>
      </c>
      <c r="D347" s="8">
        <v>1880</v>
      </c>
      <c r="E347" s="8">
        <v>16936.128000000001</v>
      </c>
      <c r="F347" s="8">
        <v>975</v>
      </c>
      <c r="G347" s="40">
        <f t="shared" si="5"/>
        <v>9.0085787234042556</v>
      </c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</row>
    <row r="348" spans="1:25" ht="12.75" customHeight="1" x14ac:dyDescent="0.2">
      <c r="A348" s="16">
        <v>202208</v>
      </c>
      <c r="B348" s="14">
        <v>5540246183542</v>
      </c>
      <c r="C348" s="14" t="str">
        <f>VLOOKUP(B348,'Catégorie des articles'!$A$2:$E$163,4,FALSE)</f>
        <v>MIX LEGUMES</v>
      </c>
      <c r="D348" s="10">
        <v>2506</v>
      </c>
      <c r="E348" s="10">
        <v>7045.0560000000005</v>
      </c>
      <c r="F348" s="10">
        <v>0</v>
      </c>
      <c r="G348" s="40">
        <f t="shared" si="5"/>
        <v>2.8112753391859537</v>
      </c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</row>
    <row r="349" spans="1:25" ht="12.75" customHeight="1" x14ac:dyDescent="0.2">
      <c r="A349" s="16">
        <v>202208</v>
      </c>
      <c r="B349" s="14">
        <v>5540246183547</v>
      </c>
      <c r="C349" s="14" t="str">
        <f>VLOOKUP(B349,'Catégorie des articles'!$A$2:$E$163,4,FALSE)</f>
        <v>VOLAILLE</v>
      </c>
      <c r="D349" s="10">
        <v>9570</v>
      </c>
      <c r="E349" s="10">
        <v>98366.400000000009</v>
      </c>
      <c r="F349" s="10">
        <v>12540</v>
      </c>
      <c r="G349" s="40">
        <f t="shared" si="5"/>
        <v>10.278620689655174</v>
      </c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</row>
    <row r="350" spans="1:25" ht="12.75" customHeight="1" x14ac:dyDescent="0.2">
      <c r="A350" s="16">
        <v>202208</v>
      </c>
      <c r="B350" s="14">
        <v>5540246183552</v>
      </c>
      <c r="C350" s="14" t="str">
        <f>VLOOKUP(B350,'Catégorie des articles'!$A$2:$E$163,4,FALSE)</f>
        <v>MIX LEGUMES</v>
      </c>
      <c r="D350" s="10">
        <v>244</v>
      </c>
      <c r="E350" s="10">
        <v>449.06400000000002</v>
      </c>
      <c r="F350" s="10">
        <v>260</v>
      </c>
      <c r="G350" s="40">
        <f t="shared" si="5"/>
        <v>1.8404262295081968</v>
      </c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</row>
    <row r="351" spans="1:25" ht="12.75" customHeight="1" x14ac:dyDescent="0.2">
      <c r="A351" s="16">
        <v>202208</v>
      </c>
      <c r="B351" s="12">
        <v>5540246183554</v>
      </c>
      <c r="C351" s="14" t="str">
        <f>VLOOKUP(B351,'Catégorie des articles'!$A$2:$E$163,4,FALSE)</f>
        <v>MIX LEGUMES</v>
      </c>
      <c r="D351" s="8">
        <v>1546</v>
      </c>
      <c r="E351" s="8">
        <v>11612.073600000002</v>
      </c>
      <c r="F351" s="8">
        <v>28</v>
      </c>
      <c r="G351" s="40">
        <f t="shared" si="5"/>
        <v>7.511043725743856</v>
      </c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</row>
    <row r="352" spans="1:25" ht="12.75" customHeight="1" x14ac:dyDescent="0.2">
      <c r="A352" s="16">
        <v>202208</v>
      </c>
      <c r="B352" s="14">
        <v>5540246183555</v>
      </c>
      <c r="C352" s="14" t="str">
        <f>VLOOKUP(B352,'Catégorie des articles'!$A$2:$E$163,4,FALSE)</f>
        <v>MIX LEGUMES</v>
      </c>
      <c r="D352" s="10">
        <v>1151</v>
      </c>
      <c r="E352" s="10">
        <v>1538.4816000000001</v>
      </c>
      <c r="F352" s="10">
        <v>891</v>
      </c>
      <c r="G352" s="40">
        <f t="shared" si="5"/>
        <v>1.336647784535187</v>
      </c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</row>
    <row r="353" spans="1:25" ht="12.75" customHeight="1" x14ac:dyDescent="0.2">
      <c r="A353" s="16">
        <v>202208</v>
      </c>
      <c r="B353" s="12">
        <v>5540246183558</v>
      </c>
      <c r="C353" s="14" t="str">
        <f>VLOOKUP(B353,'Catégorie des articles'!$A$2:$E$163,4,FALSE)</f>
        <v>MIX LEGUMES</v>
      </c>
      <c r="D353" s="8">
        <v>3202</v>
      </c>
      <c r="E353" s="8">
        <v>17646.336000000003</v>
      </c>
      <c r="F353" s="8">
        <v>4478</v>
      </c>
      <c r="G353" s="40">
        <f t="shared" si="5"/>
        <v>5.511035602748283</v>
      </c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</row>
    <row r="354" spans="1:25" ht="12.75" customHeight="1" x14ac:dyDescent="0.2">
      <c r="A354" s="16">
        <v>202208</v>
      </c>
      <c r="B354" s="14">
        <v>5540246183560</v>
      </c>
      <c r="C354" s="14" t="str">
        <f>VLOOKUP(B354,'Catégorie des articles'!$A$2:$E$163,4,FALSE)</f>
        <v>MIX LEGUMES</v>
      </c>
      <c r="D354" s="10">
        <v>214</v>
      </c>
      <c r="E354" s="10">
        <v>5206.4640000000009</v>
      </c>
      <c r="F354" s="10">
        <v>168</v>
      </c>
      <c r="G354" s="40">
        <f t="shared" si="5"/>
        <v>24.329271028037386</v>
      </c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</row>
    <row r="355" spans="1:25" ht="12.75" customHeight="1" x14ac:dyDescent="0.2">
      <c r="A355" s="16">
        <v>202208</v>
      </c>
      <c r="B355" s="12">
        <v>5540246183562</v>
      </c>
      <c r="C355" s="14" t="str">
        <f>VLOOKUP(B355,'Catégorie des articles'!$A$2:$E$163,4,FALSE)</f>
        <v>MIX LEGUMES</v>
      </c>
      <c r="D355" s="8">
        <v>5916</v>
      </c>
      <c r="E355" s="8">
        <v>19057.68</v>
      </c>
      <c r="F355" s="8">
        <v>4826</v>
      </c>
      <c r="G355" s="40">
        <f t="shared" si="5"/>
        <v>3.2213793103448278</v>
      </c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</row>
    <row r="356" spans="1:25" ht="12.75" customHeight="1" x14ac:dyDescent="0.2">
      <c r="A356" s="16">
        <v>202208</v>
      </c>
      <c r="B356" s="12">
        <v>5540246183587</v>
      </c>
      <c r="C356" s="14" t="str">
        <f>VLOOKUP(B356,'Catégorie des articles'!$A$2:$E$163,4,FALSE)</f>
        <v>MIX LEGUMES</v>
      </c>
      <c r="D356" s="8">
        <v>439</v>
      </c>
      <c r="E356" s="8">
        <v>9234.3888000000006</v>
      </c>
      <c r="F356" s="8">
        <v>627</v>
      </c>
      <c r="G356" s="40">
        <f t="shared" si="5"/>
        <v>21.035054214123008</v>
      </c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</row>
    <row r="357" spans="1:25" ht="12.75" customHeight="1" x14ac:dyDescent="0.2">
      <c r="A357" s="16">
        <v>202208</v>
      </c>
      <c r="B357" s="14">
        <v>5540246183589</v>
      </c>
      <c r="C357" s="14" t="str">
        <f>VLOOKUP(B357,'Catégorie des articles'!$A$2:$E$163,4,FALSE)</f>
        <v>MIX LEGUMES</v>
      </c>
      <c r="D357" s="10">
        <v>1520</v>
      </c>
      <c r="E357" s="10">
        <v>20033.567999999999</v>
      </c>
      <c r="F357" s="10">
        <v>441</v>
      </c>
      <c r="G357" s="40">
        <f t="shared" si="5"/>
        <v>13.17997894736842</v>
      </c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</row>
    <row r="358" spans="1:25" ht="12.75" customHeight="1" x14ac:dyDescent="0.2">
      <c r="A358" s="16">
        <v>202208</v>
      </c>
      <c r="B358" s="12">
        <v>5540246183590</v>
      </c>
      <c r="C358" s="14" t="str">
        <f>VLOOKUP(B358,'Catégorie des articles'!$A$2:$E$163,4,FALSE)</f>
        <v>MIX LEGUMES</v>
      </c>
      <c r="D358" s="8">
        <v>2318</v>
      </c>
      <c r="E358" s="8">
        <v>32151.816000000003</v>
      </c>
      <c r="F358" s="8">
        <v>105</v>
      </c>
      <c r="G358" s="40">
        <f t="shared" si="5"/>
        <v>13.870498705780847</v>
      </c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</row>
    <row r="359" spans="1:25" ht="12.75" customHeight="1" x14ac:dyDescent="0.2">
      <c r="A359" s="16">
        <v>202208</v>
      </c>
      <c r="B359" s="12">
        <v>5540246183844</v>
      </c>
      <c r="C359" s="14" t="str">
        <f>VLOOKUP(B359,'Catégorie des articles'!$A$2:$E$163,4,FALSE)</f>
        <v>BOULANGERIE</v>
      </c>
      <c r="D359" s="8">
        <v>277</v>
      </c>
      <c r="E359" s="8">
        <v>7968.2400000000007</v>
      </c>
      <c r="F359" s="8">
        <v>202</v>
      </c>
      <c r="G359" s="40">
        <f t="shared" si="5"/>
        <v>28.766209386281592</v>
      </c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</row>
    <row r="360" spans="1:25" ht="12.75" customHeight="1" x14ac:dyDescent="0.2">
      <c r="A360" s="16">
        <v>202208</v>
      </c>
      <c r="B360" s="12">
        <v>5540246184036</v>
      </c>
      <c r="C360" s="14" t="str">
        <f>VLOOKUP(B360,'Catégorie des articles'!$A$2:$E$163,4,FALSE)</f>
        <v>BOULANGERIE</v>
      </c>
      <c r="D360" s="8">
        <v>126</v>
      </c>
      <c r="E360" s="8">
        <v>2146.1760000000004</v>
      </c>
      <c r="F360" s="8">
        <v>128</v>
      </c>
      <c r="G360" s="40">
        <f t="shared" si="5"/>
        <v>17.03314285714286</v>
      </c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</row>
    <row r="361" spans="1:25" ht="12.75" customHeight="1" x14ac:dyDescent="0.2">
      <c r="A361" s="16">
        <v>202208</v>
      </c>
      <c r="B361" s="14">
        <v>5540246185278</v>
      </c>
      <c r="C361" s="14" t="str">
        <f>VLOOKUP(B361,'Catégorie des articles'!$A$2:$E$163,4,FALSE)</f>
        <v>VOLAILLE</v>
      </c>
      <c r="D361" s="10">
        <v>27513</v>
      </c>
      <c r="E361" s="10">
        <v>27152.366400000003</v>
      </c>
      <c r="F361" s="10">
        <v>41658</v>
      </c>
      <c r="G361" s="40">
        <f t="shared" si="5"/>
        <v>0.98689224730127589</v>
      </c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</row>
    <row r="362" spans="1:25" ht="12.75" customHeight="1" x14ac:dyDescent="0.2">
      <c r="A362" s="16">
        <v>202208</v>
      </c>
      <c r="B362" s="12">
        <v>5540246185429</v>
      </c>
      <c r="C362" s="14" t="str">
        <f>VLOOKUP(B362,'Catégorie des articles'!$A$2:$E$163,4,FALSE)</f>
        <v>CREMERIE</v>
      </c>
      <c r="D362" s="8">
        <v>70</v>
      </c>
      <c r="E362" s="8">
        <v>368.06400000000002</v>
      </c>
      <c r="F362" s="8">
        <v>474</v>
      </c>
      <c r="G362" s="40">
        <f t="shared" si="5"/>
        <v>5.258057142857143</v>
      </c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</row>
    <row r="363" spans="1:25" ht="12.75" customHeight="1" x14ac:dyDescent="0.2">
      <c r="A363" s="16">
        <v>202208</v>
      </c>
      <c r="B363" s="12">
        <v>5540246185562</v>
      </c>
      <c r="C363" s="14" t="str">
        <f>VLOOKUP(B363,'Catégorie des articles'!$A$2:$E$163,4,FALSE)</f>
        <v>CREMERIE</v>
      </c>
      <c r="D363" s="8">
        <v>126</v>
      </c>
      <c r="E363" s="8">
        <v>363.91680000000002</v>
      </c>
      <c r="F363" s="8">
        <v>140</v>
      </c>
      <c r="G363" s="40">
        <f t="shared" si="5"/>
        <v>2.8882285714285718</v>
      </c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</row>
    <row r="364" spans="1:25" ht="12.75" customHeight="1" x14ac:dyDescent="0.2">
      <c r="A364" s="16">
        <v>202208</v>
      </c>
      <c r="B364" s="12">
        <v>5540246186010</v>
      </c>
      <c r="C364" s="14" t="str">
        <f>VLOOKUP(B364,'Catégorie des articles'!$A$2:$E$163,4,FALSE)</f>
        <v>EMBALLAGES</v>
      </c>
      <c r="D364" s="8">
        <v>119</v>
      </c>
      <c r="E364" s="8">
        <v>17429.515200000002</v>
      </c>
      <c r="F364" s="8">
        <v>10</v>
      </c>
      <c r="G364" s="40">
        <f t="shared" si="5"/>
        <v>146.46651428571431</v>
      </c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</row>
    <row r="365" spans="1:25" ht="12.75" customHeight="1" x14ac:dyDescent="0.2">
      <c r="A365" s="16">
        <v>202208</v>
      </c>
      <c r="B365" s="14">
        <v>5540246186011</v>
      </c>
      <c r="C365" s="14" t="str">
        <f>VLOOKUP(B365,'Catégorie des articles'!$A$2:$E$163,4,FALSE)</f>
        <v>EMBALLAGES</v>
      </c>
      <c r="D365" s="10">
        <v>107</v>
      </c>
      <c r="E365" s="10">
        <v>6076.8576000000003</v>
      </c>
      <c r="F365" s="10">
        <v>3</v>
      </c>
      <c r="G365" s="40">
        <f t="shared" si="5"/>
        <v>56.793061682242993</v>
      </c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</row>
    <row r="366" spans="1:25" ht="12.75" customHeight="1" x14ac:dyDescent="0.2">
      <c r="A366" s="16">
        <v>202208</v>
      </c>
      <c r="B366" s="12">
        <v>5540246186017</v>
      </c>
      <c r="C366" s="14" t="str">
        <f>VLOOKUP(B366,'Catégorie des articles'!$A$2:$E$163,4,FALSE)</f>
        <v>EMBALLAGES</v>
      </c>
      <c r="D366" s="8">
        <v>75</v>
      </c>
      <c r="E366" s="8">
        <v>7860.3264000000008</v>
      </c>
      <c r="F366" s="8">
        <v>7</v>
      </c>
      <c r="G366" s="40">
        <f t="shared" si="5"/>
        <v>104.80435200000001</v>
      </c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</row>
    <row r="367" spans="1:25" ht="12.75" customHeight="1" x14ac:dyDescent="0.2">
      <c r="A367" s="16">
        <v>202208</v>
      </c>
      <c r="B367" s="14">
        <v>5540246186325</v>
      </c>
      <c r="C367" s="14" t="str">
        <f>VLOOKUP(B367,'Catégorie des articles'!$A$2:$E$163,4,FALSE)</f>
        <v>CREMERIE</v>
      </c>
      <c r="D367" s="10">
        <v>516</v>
      </c>
      <c r="E367" s="10">
        <v>1265.9328000000003</v>
      </c>
      <c r="F367" s="10">
        <v>543</v>
      </c>
      <c r="G367" s="40">
        <f t="shared" si="5"/>
        <v>2.4533581395348842</v>
      </c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</row>
    <row r="368" spans="1:25" ht="12.75" customHeight="1" x14ac:dyDescent="0.2">
      <c r="A368" s="16">
        <v>202208</v>
      </c>
      <c r="B368" s="12">
        <v>5540246186351</v>
      </c>
      <c r="C368" s="14" t="str">
        <f>VLOOKUP(B368,'Catégorie des articles'!$A$2:$E$163,4,FALSE)</f>
        <v>MIX LEGUMES</v>
      </c>
      <c r="D368" s="8">
        <v>1518</v>
      </c>
      <c r="E368" s="8">
        <v>89928.662400000001</v>
      </c>
      <c r="F368" s="8">
        <v>133</v>
      </c>
      <c r="G368" s="40">
        <f t="shared" si="5"/>
        <v>59.241543083003954</v>
      </c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</row>
    <row r="369" spans="1:25" ht="12.75" customHeight="1" x14ac:dyDescent="0.2">
      <c r="A369" s="16">
        <v>202208</v>
      </c>
      <c r="B369" s="14">
        <v>5540246186352</v>
      </c>
      <c r="C369" s="14" t="str">
        <f>VLOOKUP(B369,'Catégorie des articles'!$A$2:$E$163,4,FALSE)</f>
        <v>MIX LEGUMES</v>
      </c>
      <c r="D369" s="10">
        <v>8202</v>
      </c>
      <c r="E369" s="10">
        <v>86282.28</v>
      </c>
      <c r="F369" s="10">
        <v>1346</v>
      </c>
      <c r="G369" s="40">
        <f t="shared" si="5"/>
        <v>10.51966349670812</v>
      </c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</row>
    <row r="370" spans="1:25" ht="12.75" customHeight="1" x14ac:dyDescent="0.2">
      <c r="A370" s="16">
        <v>202208</v>
      </c>
      <c r="B370" s="12">
        <v>5540246187882</v>
      </c>
      <c r="C370" s="14" t="str">
        <f>VLOOKUP(B370,'Catégorie des articles'!$A$2:$E$163,4,FALSE)</f>
        <v>EMBALLAGES</v>
      </c>
      <c r="D370" s="8">
        <v>68</v>
      </c>
      <c r="E370" s="8">
        <v>2581.0272000000004</v>
      </c>
      <c r="F370" s="8">
        <v>21</v>
      </c>
      <c r="G370" s="40">
        <f t="shared" si="5"/>
        <v>37.95628235294118</v>
      </c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</row>
    <row r="371" spans="1:25" ht="12.75" customHeight="1" x14ac:dyDescent="0.2">
      <c r="A371" s="16">
        <v>202208</v>
      </c>
      <c r="B371" s="14">
        <v>5540246187987</v>
      </c>
      <c r="C371" s="14" t="str">
        <f>VLOOKUP(B371,'Catégorie des articles'!$A$2:$E$163,4,FALSE)</f>
        <v>CREMERIE</v>
      </c>
      <c r="D371" s="10">
        <v>1448</v>
      </c>
      <c r="E371" s="10">
        <v>711.67680000000007</v>
      </c>
      <c r="F371" s="10">
        <v>29901</v>
      </c>
      <c r="G371" s="40">
        <f t="shared" si="5"/>
        <v>0.49148950276243097</v>
      </c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</row>
    <row r="372" spans="1:25" ht="12.75" customHeight="1" x14ac:dyDescent="0.2">
      <c r="A372" s="16">
        <v>202208</v>
      </c>
      <c r="B372" s="12">
        <v>5540246187995</v>
      </c>
      <c r="C372" s="14" t="str">
        <f>VLOOKUP(B372,'Catégorie des articles'!$A$2:$E$163,4,FALSE)</f>
        <v>EMBALLAGES</v>
      </c>
      <c r="D372" s="8">
        <v>1448</v>
      </c>
      <c r="E372" s="8">
        <v>126993.48480000001</v>
      </c>
      <c r="F372" s="8">
        <v>645</v>
      </c>
      <c r="G372" s="40">
        <f t="shared" si="5"/>
        <v>87.702682872928179</v>
      </c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</row>
    <row r="373" spans="1:25" ht="12.75" customHeight="1" x14ac:dyDescent="0.2">
      <c r="A373" s="16">
        <v>202208</v>
      </c>
      <c r="B373" s="14">
        <v>5540246187996</v>
      </c>
      <c r="C373" s="14" t="str">
        <f>VLOOKUP(B373,'Catégorie des articles'!$A$2:$E$163,4,FALSE)</f>
        <v>EMBALLAGES</v>
      </c>
      <c r="D373" s="10">
        <v>328</v>
      </c>
      <c r="E373" s="10">
        <v>15124.449600000002</v>
      </c>
      <c r="F373" s="10">
        <v>12</v>
      </c>
      <c r="G373" s="40">
        <f t="shared" si="5"/>
        <v>46.111126829268301</v>
      </c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</row>
    <row r="374" spans="1:25" ht="12.75" customHeight="1" x14ac:dyDescent="0.2">
      <c r="A374" s="16">
        <v>202208</v>
      </c>
      <c r="B374" s="12">
        <v>5540246187997</v>
      </c>
      <c r="C374" s="14" t="str">
        <f>VLOOKUP(B374,'Catégorie des articles'!$A$2:$E$163,4,FALSE)</f>
        <v>EMBALLAGES</v>
      </c>
      <c r="D374" s="8">
        <v>216</v>
      </c>
      <c r="E374" s="8">
        <v>10779.220800000001</v>
      </c>
      <c r="F374" s="8">
        <v>56</v>
      </c>
      <c r="G374" s="40">
        <f t="shared" si="5"/>
        <v>49.903800000000004</v>
      </c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</row>
    <row r="375" spans="1:25" ht="12.75" customHeight="1" x14ac:dyDescent="0.2">
      <c r="A375" s="16">
        <v>202208</v>
      </c>
      <c r="B375" s="14">
        <v>5540246187998</v>
      </c>
      <c r="C375" s="14" t="str">
        <f>VLOOKUP(B375,'Catégorie des articles'!$A$2:$E$163,4,FALSE)</f>
        <v>EMBALLAGES</v>
      </c>
      <c r="D375" s="10">
        <v>253</v>
      </c>
      <c r="E375" s="10">
        <v>13000.996800000001</v>
      </c>
      <c r="F375" s="10">
        <v>221</v>
      </c>
      <c r="G375" s="40">
        <f t="shared" si="5"/>
        <v>51.387339130434789</v>
      </c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</row>
    <row r="376" spans="1:25" ht="12.75" customHeight="1" x14ac:dyDescent="0.2">
      <c r="A376" s="16">
        <v>202208</v>
      </c>
      <c r="B376" s="12">
        <v>5540246188047</v>
      </c>
      <c r="C376" s="14" t="str">
        <f>VLOOKUP(B376,'Catégorie des articles'!$A$2:$E$163,4,FALSE)</f>
        <v>EMBALLAGES</v>
      </c>
      <c r="D376" s="8">
        <v>293</v>
      </c>
      <c r="E376" s="8">
        <v>35609.414400000001</v>
      </c>
      <c r="F376" s="8">
        <v>24</v>
      </c>
      <c r="G376" s="40">
        <f t="shared" si="5"/>
        <v>121.53383754266213</v>
      </c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</row>
    <row r="377" spans="1:25" ht="12.75" customHeight="1" x14ac:dyDescent="0.2">
      <c r="A377" s="16">
        <v>202208</v>
      </c>
      <c r="B377" s="14">
        <v>5540246188175</v>
      </c>
      <c r="C377" s="14" t="str">
        <f>VLOOKUP(B377,'Catégorie des articles'!$A$2:$E$163,4,FALSE)</f>
        <v>CREMERIE</v>
      </c>
      <c r="D377" s="10">
        <v>93</v>
      </c>
      <c r="E377" s="10">
        <v>2649.0240000000003</v>
      </c>
      <c r="F377" s="10">
        <v>483</v>
      </c>
      <c r="G377" s="40">
        <f t="shared" si="5"/>
        <v>28.484129032258068</v>
      </c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</row>
    <row r="378" spans="1:25" ht="12.75" customHeight="1" x14ac:dyDescent="0.2">
      <c r="A378" s="16">
        <v>202208</v>
      </c>
      <c r="B378" s="12">
        <v>5540246188200</v>
      </c>
      <c r="C378" s="14" t="str">
        <f>VLOOKUP(B378,'Catégorie des articles'!$A$2:$E$163,4,FALSE)</f>
        <v>CREMERIE</v>
      </c>
      <c r="D378" s="8">
        <v>1040</v>
      </c>
      <c r="E378" s="8">
        <v>1916.0064</v>
      </c>
      <c r="F378" s="8">
        <v>12844</v>
      </c>
      <c r="G378" s="40">
        <f t="shared" si="5"/>
        <v>1.8423138461538462</v>
      </c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</row>
    <row r="379" spans="1:25" ht="12.75" customHeight="1" x14ac:dyDescent="0.2">
      <c r="A379" s="16">
        <v>202208</v>
      </c>
      <c r="B379" s="12">
        <v>5540246188224</v>
      </c>
      <c r="C379" s="14" t="str">
        <f>VLOOKUP(B379,'Catégorie des articles'!$A$2:$E$163,4,FALSE)</f>
        <v>VOLAILLE</v>
      </c>
      <c r="D379" s="8">
        <v>15080</v>
      </c>
      <c r="E379" s="8">
        <v>17690.400000000001</v>
      </c>
      <c r="F379" s="8">
        <v>11252</v>
      </c>
      <c r="G379" s="40">
        <f t="shared" si="5"/>
        <v>1.1731034482758622</v>
      </c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</row>
    <row r="380" spans="1:25" ht="12.75" customHeight="1" x14ac:dyDescent="0.2">
      <c r="A380" s="16">
        <v>202208</v>
      </c>
      <c r="B380" s="12">
        <v>5540246188512</v>
      </c>
      <c r="C380" s="14" t="str">
        <f>VLOOKUP(B380,'Catégorie des articles'!$A$2:$E$163,4,FALSE)</f>
        <v>EMBALLAGES</v>
      </c>
      <c r="D380" s="8">
        <v>332</v>
      </c>
      <c r="E380" s="8">
        <v>45479.491200000004</v>
      </c>
      <c r="F380" s="8">
        <v>0</v>
      </c>
      <c r="G380" s="40">
        <f t="shared" si="5"/>
        <v>136.98641927710844</v>
      </c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</row>
    <row r="381" spans="1:25" ht="12.75" customHeight="1" x14ac:dyDescent="0.2">
      <c r="A381" s="16">
        <v>202208</v>
      </c>
      <c r="B381" s="14">
        <v>5540246188583</v>
      </c>
      <c r="C381" s="14" t="str">
        <f>VLOOKUP(B381,'Catégorie des articles'!$A$2:$E$163,4,FALSE)</f>
        <v>BOULANGERIE</v>
      </c>
      <c r="D381" s="10">
        <v>2450</v>
      </c>
      <c r="E381" s="10">
        <v>8772.5808000000015</v>
      </c>
      <c r="F381" s="10">
        <v>4789</v>
      </c>
      <c r="G381" s="40">
        <f t="shared" si="5"/>
        <v>3.5806452244897966</v>
      </c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</row>
    <row r="382" spans="1:25" ht="12.75" customHeight="1" x14ac:dyDescent="0.2">
      <c r="A382" s="16">
        <v>202208</v>
      </c>
      <c r="B382" s="14">
        <v>5540246188647</v>
      </c>
      <c r="C382" s="14" t="str">
        <f>VLOOKUP(B382,'Catégorie des articles'!$A$2:$E$163,4,FALSE)</f>
        <v>MIX LEGUMES</v>
      </c>
      <c r="D382" s="10">
        <v>1706</v>
      </c>
      <c r="E382" s="10">
        <v>25242.84</v>
      </c>
      <c r="F382" s="10">
        <v>720</v>
      </c>
      <c r="G382" s="40">
        <f t="shared" si="5"/>
        <v>14.796506447831185</v>
      </c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</row>
    <row r="383" spans="1:25" ht="12.75" customHeight="1" x14ac:dyDescent="0.2">
      <c r="A383" s="16">
        <v>202208</v>
      </c>
      <c r="B383" s="14">
        <v>5540246190092</v>
      </c>
      <c r="C383" s="14" t="str">
        <f>VLOOKUP(B383,'Catégorie des articles'!$A$2:$E$163,4,FALSE)</f>
        <v>EMBALLAGES</v>
      </c>
      <c r="D383" s="10">
        <v>198</v>
      </c>
      <c r="E383" s="10">
        <v>27290.304</v>
      </c>
      <c r="F383" s="10">
        <v>40</v>
      </c>
      <c r="G383" s="40">
        <f t="shared" si="5"/>
        <v>137.82981818181818</v>
      </c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</row>
    <row r="384" spans="1:25" ht="12.75" customHeight="1" x14ac:dyDescent="0.2">
      <c r="A384" s="16">
        <v>202208</v>
      </c>
      <c r="B384" s="14">
        <v>5540246190727</v>
      </c>
      <c r="C384" s="14" t="str">
        <f>VLOOKUP(B384,'Catégorie des articles'!$A$2:$E$163,4,FALSE)</f>
        <v>BOULANGERIE</v>
      </c>
      <c r="D384" s="10">
        <v>1102</v>
      </c>
      <c r="E384" s="10">
        <v>12453.609600000002</v>
      </c>
      <c r="F384" s="10">
        <v>604</v>
      </c>
      <c r="G384" s="40">
        <f t="shared" si="5"/>
        <v>11.300916152450093</v>
      </c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</row>
    <row r="385" spans="1:25" ht="12.75" customHeight="1" x14ac:dyDescent="0.2">
      <c r="A385" s="16">
        <v>202208</v>
      </c>
      <c r="B385" s="12">
        <v>5540246190743</v>
      </c>
      <c r="C385" s="14" t="str">
        <f>VLOOKUP(B385,'Catégorie des articles'!$A$2:$E$163,4,FALSE)</f>
        <v>CREMERIE</v>
      </c>
      <c r="D385" s="8">
        <v>195</v>
      </c>
      <c r="E385" s="8">
        <v>1654.7328000000002</v>
      </c>
      <c r="F385" s="8">
        <v>724</v>
      </c>
      <c r="G385" s="40">
        <f t="shared" si="5"/>
        <v>8.4858092307692328</v>
      </c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</row>
    <row r="386" spans="1:25" ht="12.75" customHeight="1" x14ac:dyDescent="0.2">
      <c r="A386" s="16">
        <v>202208</v>
      </c>
      <c r="B386" s="12">
        <v>5540246190831</v>
      </c>
      <c r="C386" s="14" t="str">
        <f>VLOOKUP(B386,'Catégorie des articles'!$A$2:$E$163,4,FALSE)</f>
        <v>MIX LEGUMES</v>
      </c>
      <c r="D386" s="8">
        <v>1300</v>
      </c>
      <c r="E386" s="8">
        <v>9775.9872000000014</v>
      </c>
      <c r="F386" s="8">
        <v>0</v>
      </c>
      <c r="G386" s="40">
        <f t="shared" si="5"/>
        <v>7.5199901538461553</v>
      </c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</row>
    <row r="387" spans="1:25" ht="12.75" customHeight="1" x14ac:dyDescent="0.2">
      <c r="A387" s="16">
        <v>202208</v>
      </c>
      <c r="B387" s="14">
        <v>5540246190835</v>
      </c>
      <c r="C387" s="14" t="str">
        <f>VLOOKUP(B387,'Catégorie des articles'!$A$2:$E$163,4,FALSE)</f>
        <v>BOULANGERIE</v>
      </c>
      <c r="D387" s="10">
        <v>116</v>
      </c>
      <c r="E387" s="10">
        <v>24520.320000000003</v>
      </c>
      <c r="F387" s="10">
        <v>3</v>
      </c>
      <c r="G387" s="40">
        <f t="shared" ref="G387:G450" si="6">IFERROR(E387/D387,"0")</f>
        <v>211.38206896551728</v>
      </c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</row>
    <row r="388" spans="1:25" ht="12.75" customHeight="1" x14ac:dyDescent="0.2">
      <c r="A388" s="16">
        <v>202208</v>
      </c>
      <c r="B388" s="14">
        <v>5540246191380</v>
      </c>
      <c r="C388" s="14" t="str">
        <f>VLOOKUP(B388,'Catégorie des articles'!$A$2:$E$163,4,FALSE)</f>
        <v>CREMERIE</v>
      </c>
      <c r="D388" s="10">
        <v>418</v>
      </c>
      <c r="E388" s="10">
        <v>1975.104</v>
      </c>
      <c r="F388" s="10">
        <v>418</v>
      </c>
      <c r="G388" s="40">
        <f t="shared" si="6"/>
        <v>4.7251291866028708</v>
      </c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</row>
    <row r="389" spans="1:25" ht="12.75" customHeight="1" x14ac:dyDescent="0.2">
      <c r="A389" s="16">
        <v>202208</v>
      </c>
      <c r="B389" s="12">
        <v>5540246191394</v>
      </c>
      <c r="C389" s="14" t="str">
        <f>VLOOKUP(B389,'Catégorie des articles'!$A$2:$E$163,4,FALSE)</f>
        <v>CREMERIE</v>
      </c>
      <c r="D389" s="8">
        <v>1972</v>
      </c>
      <c r="E389" s="8">
        <v>10531.296000000002</v>
      </c>
      <c r="F389" s="8">
        <v>0</v>
      </c>
      <c r="G389" s="40">
        <f t="shared" si="6"/>
        <v>5.3404137931034494</v>
      </c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</row>
    <row r="390" spans="1:25" ht="12.75" customHeight="1" x14ac:dyDescent="0.2">
      <c r="A390" s="16">
        <v>202208</v>
      </c>
      <c r="B390" s="12">
        <v>5540246191596</v>
      </c>
      <c r="C390" s="14" t="str">
        <f>VLOOKUP(B390,'Catégorie des articles'!$A$2:$E$163,4,FALSE)</f>
        <v>BOULANGERIE</v>
      </c>
      <c r="D390" s="8">
        <v>191</v>
      </c>
      <c r="E390" s="8">
        <v>10620.115200000002</v>
      </c>
      <c r="F390" s="8">
        <v>154</v>
      </c>
      <c r="G390" s="40">
        <f t="shared" si="6"/>
        <v>55.602697382198961</v>
      </c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</row>
    <row r="391" spans="1:25" ht="12.75" customHeight="1" x14ac:dyDescent="0.2">
      <c r="A391" s="16">
        <v>202208</v>
      </c>
      <c r="B391" s="14">
        <v>5540246191718</v>
      </c>
      <c r="C391" s="14" t="str">
        <f>VLOOKUP(B391,'Catégorie des articles'!$A$2:$E$163,4,FALSE)</f>
        <v>MIX LEGUMES</v>
      </c>
      <c r="D391" s="10">
        <v>2372</v>
      </c>
      <c r="E391" s="10">
        <v>7028.7264000000005</v>
      </c>
      <c r="F391" s="10">
        <v>163</v>
      </c>
      <c r="G391" s="40">
        <f t="shared" si="6"/>
        <v>2.9632067453625632</v>
      </c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</row>
    <row r="392" spans="1:25" ht="12.75" customHeight="1" x14ac:dyDescent="0.2">
      <c r="A392" s="16">
        <v>202208</v>
      </c>
      <c r="B392" s="14">
        <v>5540246191736</v>
      </c>
      <c r="C392" s="14" t="str">
        <f>VLOOKUP(B392,'Catégorie des articles'!$A$2:$E$163,4,FALSE)</f>
        <v>CREMERIE</v>
      </c>
      <c r="D392" s="10">
        <v>45</v>
      </c>
      <c r="E392" s="10">
        <v>1425.7295999999999</v>
      </c>
      <c r="F392" s="10">
        <v>0</v>
      </c>
      <c r="G392" s="40">
        <f t="shared" si="6"/>
        <v>31.682879999999997</v>
      </c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</row>
    <row r="393" spans="1:25" ht="12.75" customHeight="1" x14ac:dyDescent="0.2">
      <c r="A393" s="16">
        <v>202208</v>
      </c>
      <c r="B393" s="14">
        <v>5540246192102</v>
      </c>
      <c r="C393" s="14" t="str">
        <f>VLOOKUP(B393,'Catégorie des articles'!$A$2:$E$163,4,FALSE)</f>
        <v>CREMERIE</v>
      </c>
      <c r="D393" s="10">
        <v>5457</v>
      </c>
      <c r="E393" s="10">
        <v>5974.4736000000003</v>
      </c>
      <c r="F393" s="10">
        <v>9216</v>
      </c>
      <c r="G393" s="40">
        <f t="shared" si="6"/>
        <v>1.0948274876305664</v>
      </c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</row>
    <row r="394" spans="1:25" ht="12.75" customHeight="1" x14ac:dyDescent="0.2">
      <c r="A394" s="16">
        <v>202208</v>
      </c>
      <c r="B394" s="14">
        <v>5540246192148</v>
      </c>
      <c r="C394" s="14" t="str">
        <f>VLOOKUP(B394,'Catégorie des articles'!$A$2:$E$163,4,FALSE)</f>
        <v>MIX LEGUMES</v>
      </c>
      <c r="D394" s="10">
        <v>5564</v>
      </c>
      <c r="E394" s="10">
        <v>20231.8128</v>
      </c>
      <c r="F394" s="10">
        <v>36188</v>
      </c>
      <c r="G394" s="40">
        <f t="shared" si="6"/>
        <v>3.6361992810927388</v>
      </c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</row>
    <row r="395" spans="1:25" ht="12.75" customHeight="1" x14ac:dyDescent="0.2">
      <c r="A395" s="16">
        <v>202208</v>
      </c>
      <c r="B395" s="12">
        <v>5540246192209</v>
      </c>
      <c r="C395" s="14" t="str">
        <f>VLOOKUP(B395,'Catégorie des articles'!$A$2:$E$163,4,FALSE)</f>
        <v>MIX LEGUMES</v>
      </c>
      <c r="D395" s="8">
        <v>864</v>
      </c>
      <c r="E395" s="8">
        <v>4339.0079999999998</v>
      </c>
      <c r="F395" s="8">
        <v>1866</v>
      </c>
      <c r="G395" s="40">
        <f t="shared" si="6"/>
        <v>5.0219999999999994</v>
      </c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</row>
    <row r="396" spans="1:25" ht="12.75" customHeight="1" x14ac:dyDescent="0.2">
      <c r="A396" s="16">
        <v>202208</v>
      </c>
      <c r="B396" s="14">
        <v>5540246192264</v>
      </c>
      <c r="C396" s="14" t="str">
        <f>VLOOKUP(B396,'Catégorie des articles'!$A$2:$E$163,4,FALSE)</f>
        <v>CREMERIE</v>
      </c>
      <c r="D396" s="10">
        <v>1040</v>
      </c>
      <c r="E396" s="10">
        <v>15095.808000000001</v>
      </c>
      <c r="F396" s="10">
        <v>1151</v>
      </c>
      <c r="G396" s="40">
        <f t="shared" si="6"/>
        <v>14.5152</v>
      </c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</row>
    <row r="397" spans="1:25" ht="12.75" customHeight="1" x14ac:dyDescent="0.2">
      <c r="A397" s="16">
        <v>202208</v>
      </c>
      <c r="B397" s="12">
        <v>5540246192265</v>
      </c>
      <c r="C397" s="14" t="str">
        <f>VLOOKUP(B397,'Catégorie des articles'!$A$2:$E$163,4,FALSE)</f>
        <v>CREMERIE</v>
      </c>
      <c r="D397" s="8">
        <v>1801</v>
      </c>
      <c r="E397" s="8">
        <v>24103.180799999998</v>
      </c>
      <c r="F397" s="8">
        <v>780</v>
      </c>
      <c r="G397" s="40">
        <f t="shared" si="6"/>
        <v>13.383220877290393</v>
      </c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</row>
    <row r="398" spans="1:25" ht="12.75" customHeight="1" x14ac:dyDescent="0.2">
      <c r="A398" s="16">
        <v>202208</v>
      </c>
      <c r="B398" s="14">
        <v>5540246192462</v>
      </c>
      <c r="C398" s="14" t="str">
        <f>VLOOKUP(B398,'Catégorie des articles'!$A$2:$E$163,4,FALSE)</f>
        <v>MIX LEGUMES</v>
      </c>
      <c r="D398" s="10">
        <v>687</v>
      </c>
      <c r="E398" s="10">
        <v>4779.8640000000005</v>
      </c>
      <c r="F398" s="10">
        <v>539</v>
      </c>
      <c r="G398" s="40">
        <f t="shared" si="6"/>
        <v>6.9575895196506554</v>
      </c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</row>
    <row r="399" spans="1:25" ht="12.75" customHeight="1" x14ac:dyDescent="0.2">
      <c r="A399" s="16">
        <v>202208</v>
      </c>
      <c r="B399" s="12">
        <v>5540246192505</v>
      </c>
      <c r="C399" s="14" t="str">
        <f>VLOOKUP(B399,'Catégorie des articles'!$A$2:$E$163,4,FALSE)</f>
        <v>MIX LEGUMES</v>
      </c>
      <c r="D399" s="8">
        <v>6923</v>
      </c>
      <c r="E399" s="8">
        <v>9797.0688000000009</v>
      </c>
      <c r="F399" s="8">
        <v>7035</v>
      </c>
      <c r="G399" s="40">
        <f t="shared" si="6"/>
        <v>1.4151478838653764</v>
      </c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</row>
    <row r="400" spans="1:25" ht="12.75" customHeight="1" x14ac:dyDescent="0.2">
      <c r="A400" s="16">
        <v>202208</v>
      </c>
      <c r="B400" s="12">
        <v>5540246192518</v>
      </c>
      <c r="C400" s="14" t="str">
        <f>VLOOKUP(B400,'Catégorie des articles'!$A$2:$E$163,4,FALSE)</f>
        <v>MIX LEGUMES</v>
      </c>
      <c r="D400" s="8">
        <v>6172</v>
      </c>
      <c r="E400" s="8">
        <v>43218.403200000001</v>
      </c>
      <c r="F400" s="8">
        <v>836</v>
      </c>
      <c r="G400" s="40">
        <f t="shared" si="6"/>
        <v>7.0023336357744652</v>
      </c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</row>
    <row r="401" spans="1:25" ht="12.75" customHeight="1" x14ac:dyDescent="0.2">
      <c r="A401" s="16">
        <v>202208</v>
      </c>
      <c r="B401" s="14">
        <v>5540246192571</v>
      </c>
      <c r="C401" s="14" t="str">
        <f>VLOOKUP(B401,'Catégorie des articles'!$A$2:$E$163,4,FALSE)</f>
        <v>MIX LEGUMES</v>
      </c>
      <c r="D401" s="10">
        <v>975</v>
      </c>
      <c r="E401" s="10">
        <v>3483.6480000000001</v>
      </c>
      <c r="F401" s="10">
        <v>516</v>
      </c>
      <c r="G401" s="40">
        <f t="shared" si="6"/>
        <v>3.5729723076923077</v>
      </c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</row>
    <row r="402" spans="1:25" ht="12.75" customHeight="1" x14ac:dyDescent="0.2">
      <c r="A402" s="16">
        <v>202208</v>
      </c>
      <c r="B402" s="12">
        <v>5540246192594</v>
      </c>
      <c r="C402" s="14" t="str">
        <f>VLOOKUP(B402,'Catégorie des articles'!$A$2:$E$163,4,FALSE)</f>
        <v>MIX LEGUMES</v>
      </c>
      <c r="D402" s="8">
        <v>474</v>
      </c>
      <c r="E402" s="8">
        <v>3128.5440000000003</v>
      </c>
      <c r="F402" s="8">
        <v>158</v>
      </c>
      <c r="G402" s="40">
        <f t="shared" si="6"/>
        <v>6.6003037974683547</v>
      </c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</row>
    <row r="403" spans="1:25" ht="12.75" customHeight="1" x14ac:dyDescent="0.2">
      <c r="A403" s="16">
        <v>202208</v>
      </c>
      <c r="B403" s="14">
        <v>5540246192831</v>
      </c>
      <c r="C403" s="14" t="str">
        <f>VLOOKUP(B403,'Catégorie des articles'!$A$2:$E$163,4,FALSE)</f>
        <v>MIX LEGUMES</v>
      </c>
      <c r="D403" s="10">
        <v>724</v>
      </c>
      <c r="E403" s="10">
        <v>6415.7183999999997</v>
      </c>
      <c r="F403" s="10">
        <v>335</v>
      </c>
      <c r="G403" s="40">
        <f t="shared" si="6"/>
        <v>8.8614895027624314</v>
      </c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</row>
    <row r="404" spans="1:25" ht="12.75" customHeight="1" x14ac:dyDescent="0.2">
      <c r="A404" s="16">
        <v>202208</v>
      </c>
      <c r="B404" s="12">
        <v>5540246192836</v>
      </c>
      <c r="C404" s="14" t="str">
        <f>VLOOKUP(B404,'Catégorie des articles'!$A$2:$E$163,4,FALSE)</f>
        <v>EMBALLAGES</v>
      </c>
      <c r="D404" s="8">
        <v>61</v>
      </c>
      <c r="E404" s="8">
        <v>8347.6224000000002</v>
      </c>
      <c r="F404" s="8">
        <v>0</v>
      </c>
      <c r="G404" s="40">
        <f t="shared" si="6"/>
        <v>136.84626885245902</v>
      </c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</row>
    <row r="405" spans="1:25" ht="12.75" customHeight="1" x14ac:dyDescent="0.2">
      <c r="A405" s="16">
        <v>202208</v>
      </c>
      <c r="B405" s="12">
        <v>5540246192907</v>
      </c>
      <c r="C405" s="14" t="str">
        <f>VLOOKUP(B405,'Catégorie des articles'!$A$2:$E$163,4,FALSE)</f>
        <v>VOLAILLE</v>
      </c>
      <c r="D405" s="8">
        <v>3508</v>
      </c>
      <c r="E405" s="8">
        <v>98467.488000000012</v>
      </c>
      <c r="F405" s="8">
        <v>1736</v>
      </c>
      <c r="G405" s="40">
        <f t="shared" si="6"/>
        <v>28.069409350057015</v>
      </c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</row>
    <row r="406" spans="1:25" ht="12.75" customHeight="1" x14ac:dyDescent="0.2">
      <c r="A406" s="16">
        <v>202208</v>
      </c>
      <c r="B406" s="14">
        <v>5540246193316</v>
      </c>
      <c r="C406" s="14" t="str">
        <f>VLOOKUP(B406,'Catégorie des articles'!$A$2:$E$163,4,FALSE)</f>
        <v>BOULANGERIE</v>
      </c>
      <c r="D406" s="10">
        <v>284</v>
      </c>
      <c r="E406" s="10">
        <v>8569.6704000000009</v>
      </c>
      <c r="F406" s="10">
        <v>351</v>
      </c>
      <c r="G406" s="40">
        <f t="shared" si="6"/>
        <v>30.17489577464789</v>
      </c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</row>
    <row r="407" spans="1:25" ht="12.75" customHeight="1" x14ac:dyDescent="0.2">
      <c r="A407" s="16">
        <v>202208</v>
      </c>
      <c r="B407" s="14">
        <v>5540246193409</v>
      </c>
      <c r="C407" s="14" t="str">
        <f>VLOOKUP(B407,'Catégorie des articles'!$A$2:$E$163,4,FALSE)</f>
        <v>BOULANGERIE</v>
      </c>
      <c r="D407" s="10">
        <v>114</v>
      </c>
      <c r="E407" s="10">
        <v>5842.3680000000004</v>
      </c>
      <c r="F407" s="10">
        <v>7</v>
      </c>
      <c r="G407" s="40">
        <f t="shared" si="6"/>
        <v>51.248842105263158</v>
      </c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</row>
    <row r="408" spans="1:25" ht="12.75" customHeight="1" x14ac:dyDescent="0.2">
      <c r="A408" s="16">
        <v>202208</v>
      </c>
      <c r="B408" s="14">
        <v>5540246193878</v>
      </c>
      <c r="C408" s="14" t="str">
        <f>VLOOKUP(B408,'Catégorie des articles'!$A$2:$E$163,4,FALSE)</f>
        <v>VOLAILLE</v>
      </c>
      <c r="D408" s="10">
        <v>17470</v>
      </c>
      <c r="E408" s="10">
        <v>123612.48000000001</v>
      </c>
      <c r="F408" s="10">
        <v>9118</v>
      </c>
      <c r="G408" s="40">
        <f t="shared" si="6"/>
        <v>7.0757000572409847</v>
      </c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</row>
    <row r="409" spans="1:25" ht="12.75" customHeight="1" x14ac:dyDescent="0.2">
      <c r="A409" s="16">
        <v>202208</v>
      </c>
      <c r="B409" s="14">
        <v>5540246194330</v>
      </c>
      <c r="C409" s="14" t="str">
        <f>VLOOKUP(B409,'Catégorie des articles'!$A$2:$E$163,4,FALSE)</f>
        <v>MIX LEGUMES</v>
      </c>
      <c r="D409" s="10">
        <v>0</v>
      </c>
      <c r="E409" s="10">
        <v>0</v>
      </c>
      <c r="F409" s="10">
        <v>23405</v>
      </c>
      <c r="G409" s="40" t="str">
        <f t="shared" si="6"/>
        <v>0</v>
      </c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</row>
    <row r="410" spans="1:25" ht="12.75" customHeight="1" x14ac:dyDescent="0.2">
      <c r="A410" s="16">
        <v>202208</v>
      </c>
      <c r="B410" s="12">
        <v>5540246194467</v>
      </c>
      <c r="C410" s="14" t="str">
        <f>VLOOKUP(B410,'Catégorie des articles'!$A$2:$E$163,4,FALSE)</f>
        <v>BOULANGERIE</v>
      </c>
      <c r="D410" s="8">
        <v>17595</v>
      </c>
      <c r="E410" s="8">
        <v>17724.700799999999</v>
      </c>
      <c r="F410" s="8">
        <v>1782</v>
      </c>
      <c r="G410" s="40">
        <f t="shared" si="6"/>
        <v>1.0073714578005115</v>
      </c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</row>
    <row r="411" spans="1:25" ht="12.75" customHeight="1" x14ac:dyDescent="0.2">
      <c r="A411" s="16">
        <v>202208</v>
      </c>
      <c r="B411" s="12">
        <v>5540246194478</v>
      </c>
      <c r="C411" s="14" t="str">
        <f>VLOOKUP(B411,'Catégorie des articles'!$A$2:$E$163,4,FALSE)</f>
        <v>EMBALLAGES</v>
      </c>
      <c r="D411" s="8">
        <v>0</v>
      </c>
      <c r="E411" s="8">
        <v>0</v>
      </c>
      <c r="F411" s="8">
        <v>0</v>
      </c>
      <c r="G411" s="40" t="str">
        <f t="shared" si="6"/>
        <v>0</v>
      </c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</row>
    <row r="412" spans="1:25" ht="12.75" customHeight="1" x14ac:dyDescent="0.2">
      <c r="A412" s="16">
        <v>202208</v>
      </c>
      <c r="B412" s="14">
        <v>5540246194632</v>
      </c>
      <c r="C412" s="14" t="str">
        <f>VLOOKUP(B412,'Catégorie des articles'!$A$2:$E$163,4,FALSE)</f>
        <v>BOULANGERIE</v>
      </c>
      <c r="D412" s="10">
        <v>1836</v>
      </c>
      <c r="E412" s="10">
        <v>23701.161600000003</v>
      </c>
      <c r="F412" s="10">
        <v>3650</v>
      </c>
      <c r="G412" s="40">
        <f t="shared" si="6"/>
        <v>12.909129411764708</v>
      </c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</row>
    <row r="413" spans="1:25" ht="12.75" customHeight="1" x14ac:dyDescent="0.2">
      <c r="A413" s="16">
        <v>202208</v>
      </c>
      <c r="B413" s="12">
        <v>5540246195096</v>
      </c>
      <c r="C413" s="14" t="str">
        <f>VLOOKUP(B413,'Catégorie des articles'!$A$2:$E$163,4,FALSE)</f>
        <v>MIX LEGUMES</v>
      </c>
      <c r="D413" s="8">
        <v>0</v>
      </c>
      <c r="E413" s="8">
        <v>0</v>
      </c>
      <c r="F413" s="8">
        <v>0</v>
      </c>
      <c r="G413" s="40" t="str">
        <f t="shared" si="6"/>
        <v>0</v>
      </c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</row>
    <row r="414" spans="1:25" ht="12.75" customHeight="1" x14ac:dyDescent="0.2">
      <c r="A414" s="16">
        <v>202209</v>
      </c>
      <c r="B414" s="12">
        <v>5540246170256</v>
      </c>
      <c r="C414" s="14" t="str">
        <f>VLOOKUP(B414,'Catégorie des articles'!$A$2:$E$163,4,FALSE)</f>
        <v>BOULANGERIE</v>
      </c>
      <c r="D414" s="8">
        <v>1740</v>
      </c>
      <c r="E414" s="8">
        <v>11696.400000000001</v>
      </c>
      <c r="F414" s="8">
        <v>8267</v>
      </c>
      <c r="G414" s="40">
        <f t="shared" si="6"/>
        <v>6.7220689655172423</v>
      </c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</row>
    <row r="415" spans="1:25" ht="12.75" customHeight="1" x14ac:dyDescent="0.2">
      <c r="A415" s="16">
        <v>202209</v>
      </c>
      <c r="B415" s="14">
        <v>5540246171759</v>
      </c>
      <c r="C415" s="14" t="str">
        <f>VLOOKUP(B415,'Catégorie des articles'!$A$2:$E$163,4,FALSE)</f>
        <v>MIX LEGUMES</v>
      </c>
      <c r="D415" s="10">
        <v>2181</v>
      </c>
      <c r="E415" s="10">
        <v>11979.36</v>
      </c>
      <c r="F415" s="10">
        <v>5652</v>
      </c>
      <c r="G415" s="40">
        <f t="shared" si="6"/>
        <v>5.492599724896837</v>
      </c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</row>
    <row r="416" spans="1:25" ht="12.75" customHeight="1" x14ac:dyDescent="0.2">
      <c r="A416" s="16">
        <v>202209</v>
      </c>
      <c r="B416" s="14">
        <v>5540246171888</v>
      </c>
      <c r="C416" s="14" t="str">
        <f>VLOOKUP(B416,'Catégorie des articles'!$A$2:$E$163,4,FALSE)</f>
        <v>BOULANGERIE</v>
      </c>
      <c r="D416" s="10">
        <v>713</v>
      </c>
      <c r="E416" s="10">
        <v>12002.472</v>
      </c>
      <c r="F416" s="10">
        <v>1919</v>
      </c>
      <c r="G416" s="40">
        <f t="shared" si="6"/>
        <v>16.833761570827487</v>
      </c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</row>
    <row r="417" spans="1:25" ht="12.75" customHeight="1" x14ac:dyDescent="0.2">
      <c r="A417" s="16">
        <v>202209</v>
      </c>
      <c r="B417" s="12">
        <v>5540246171933</v>
      </c>
      <c r="C417" s="14" t="str">
        <f>VLOOKUP(B417,'Catégorie des articles'!$A$2:$E$163,4,FALSE)</f>
        <v>CREMERIE</v>
      </c>
      <c r="D417" s="8">
        <v>446</v>
      </c>
      <c r="E417" s="8">
        <v>286.97760000000005</v>
      </c>
      <c r="F417" s="8">
        <v>9744</v>
      </c>
      <c r="G417" s="40">
        <f t="shared" si="6"/>
        <v>0.64344753363228713</v>
      </c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</row>
    <row r="418" spans="1:25" ht="12.75" customHeight="1" x14ac:dyDescent="0.2">
      <c r="A418" s="16">
        <v>202209</v>
      </c>
      <c r="B418" s="12">
        <v>5540246172539</v>
      </c>
      <c r="C418" s="14" t="str">
        <f>VLOOKUP(B418,'Catégorie des articles'!$A$2:$E$163,4,FALSE)</f>
        <v>CREMERIE</v>
      </c>
      <c r="D418" s="8">
        <v>19</v>
      </c>
      <c r="E418" s="8">
        <v>386.25119999999998</v>
      </c>
      <c r="F418" s="8">
        <v>116</v>
      </c>
      <c r="G418" s="40">
        <f t="shared" si="6"/>
        <v>20.329010526315788</v>
      </c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</row>
    <row r="419" spans="1:25" ht="12.75" customHeight="1" x14ac:dyDescent="0.2">
      <c r="A419" s="16">
        <v>202209</v>
      </c>
      <c r="B419" s="14">
        <v>5540246172669</v>
      </c>
      <c r="C419" s="14" t="str">
        <f>VLOOKUP(B419,'Catégorie des articles'!$A$2:$E$163,4,FALSE)</f>
        <v>CREMERIE</v>
      </c>
      <c r="D419" s="10">
        <v>223</v>
      </c>
      <c r="E419" s="10">
        <v>3030.7824000000005</v>
      </c>
      <c r="F419" s="10">
        <v>1337</v>
      </c>
      <c r="G419" s="40">
        <f t="shared" si="6"/>
        <v>13.590952466367716</v>
      </c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</row>
    <row r="420" spans="1:25" ht="12.75" customHeight="1" x14ac:dyDescent="0.2">
      <c r="A420" s="16">
        <v>202209</v>
      </c>
      <c r="B420" s="12">
        <v>5540246172978</v>
      </c>
      <c r="C420" s="14" t="str">
        <f>VLOOKUP(B420,'Catégorie des articles'!$A$2:$E$163,4,FALSE)</f>
        <v>CREMERIE</v>
      </c>
      <c r="D420" s="8">
        <v>1253</v>
      </c>
      <c r="E420" s="8">
        <v>1010.1024</v>
      </c>
      <c r="F420" s="8">
        <v>14282</v>
      </c>
      <c r="G420" s="40">
        <f t="shared" si="6"/>
        <v>0.80614716679968079</v>
      </c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</row>
    <row r="421" spans="1:25" ht="12.75" customHeight="1" x14ac:dyDescent="0.2">
      <c r="A421" s="16">
        <v>202209</v>
      </c>
      <c r="B421" s="14">
        <v>5540246173472</v>
      </c>
      <c r="C421" s="14" t="str">
        <f>VLOOKUP(B421,'Catégorie des articles'!$A$2:$E$163,4,FALSE)</f>
        <v>CREMERIE</v>
      </c>
      <c r="D421" s="10">
        <v>265</v>
      </c>
      <c r="E421" s="10">
        <v>6106.7520000000004</v>
      </c>
      <c r="F421" s="10">
        <v>641</v>
      </c>
      <c r="G421" s="40">
        <f t="shared" si="6"/>
        <v>23.044347169811321</v>
      </c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</row>
    <row r="422" spans="1:25" ht="12.75" customHeight="1" x14ac:dyDescent="0.2">
      <c r="A422" s="16">
        <v>202209</v>
      </c>
      <c r="B422" s="14">
        <v>5540246173685</v>
      </c>
      <c r="C422" s="14" t="str">
        <f>VLOOKUP(B422,'Catégorie des articles'!$A$2:$E$163,4,FALSE)</f>
        <v>EMBALLAGES</v>
      </c>
      <c r="D422" s="10">
        <v>541</v>
      </c>
      <c r="E422" s="10">
        <v>14098.881600000001</v>
      </c>
      <c r="F422" s="10">
        <v>372</v>
      </c>
      <c r="G422" s="40">
        <f t="shared" si="6"/>
        <v>26.060779297597044</v>
      </c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</row>
    <row r="423" spans="1:25" ht="12.75" customHeight="1" x14ac:dyDescent="0.2">
      <c r="A423" s="16">
        <v>202209</v>
      </c>
      <c r="B423" s="12">
        <v>5540246173686</v>
      </c>
      <c r="C423" s="14" t="str">
        <f>VLOOKUP(B423,'Catégorie des articles'!$A$2:$E$163,4,FALSE)</f>
        <v>EMBALLAGES</v>
      </c>
      <c r="D423" s="8">
        <v>502</v>
      </c>
      <c r="E423" s="8">
        <v>12973.176000000001</v>
      </c>
      <c r="F423" s="8">
        <v>358</v>
      </c>
      <c r="G423" s="40">
        <f t="shared" si="6"/>
        <v>25.842980079681279</v>
      </c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</row>
    <row r="424" spans="1:25" ht="12.75" customHeight="1" x14ac:dyDescent="0.2">
      <c r="A424" s="16">
        <v>202209</v>
      </c>
      <c r="B424" s="12">
        <v>5540246173906</v>
      </c>
      <c r="C424" s="14" t="str">
        <f>VLOOKUP(B424,'Catégorie des articles'!$A$2:$E$163,4,FALSE)</f>
        <v>VOLAILLE</v>
      </c>
      <c r="D424" s="8">
        <v>302</v>
      </c>
      <c r="E424" s="8">
        <v>5604.7680000000009</v>
      </c>
      <c r="F424" s="8">
        <v>1411</v>
      </c>
      <c r="G424" s="40">
        <f t="shared" si="6"/>
        <v>18.558834437086094</v>
      </c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</row>
    <row r="425" spans="1:25" ht="12.75" customHeight="1" x14ac:dyDescent="0.2">
      <c r="A425" s="16">
        <v>202209</v>
      </c>
      <c r="B425" s="12">
        <v>5540246174095</v>
      </c>
      <c r="C425" s="14" t="str">
        <f>VLOOKUP(B425,'Catégorie des articles'!$A$2:$E$163,4,FALSE)</f>
        <v>CREMERIE</v>
      </c>
      <c r="D425" s="8">
        <v>70</v>
      </c>
      <c r="E425" s="8">
        <v>2172.096</v>
      </c>
      <c r="F425" s="8">
        <v>168</v>
      </c>
      <c r="G425" s="40">
        <f t="shared" si="6"/>
        <v>31.029942857142856</v>
      </c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</row>
    <row r="426" spans="1:25" ht="12.75" customHeight="1" x14ac:dyDescent="0.2">
      <c r="A426" s="16">
        <v>202209</v>
      </c>
      <c r="B426" s="14">
        <v>5540246174174</v>
      </c>
      <c r="C426" s="14" t="str">
        <f>VLOOKUP(B426,'Catégorie des articles'!$A$2:$E$163,4,FALSE)</f>
        <v>CREMERIE</v>
      </c>
      <c r="D426" s="10">
        <v>82</v>
      </c>
      <c r="E426" s="10">
        <v>1080.3456000000001</v>
      </c>
      <c r="F426" s="10">
        <v>727</v>
      </c>
      <c r="G426" s="40">
        <f t="shared" si="6"/>
        <v>13.174946341463416</v>
      </c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</row>
    <row r="427" spans="1:25" ht="12.75" customHeight="1" x14ac:dyDescent="0.2">
      <c r="A427" s="16">
        <v>202209</v>
      </c>
      <c r="B427" s="12">
        <v>5540246175047</v>
      </c>
      <c r="C427" s="14" t="str">
        <f>VLOOKUP(B427,'Catégorie des articles'!$A$2:$E$163,4,FALSE)</f>
        <v>CREMERIE</v>
      </c>
      <c r="D427" s="8">
        <v>42</v>
      </c>
      <c r="E427" s="8">
        <v>442.45440000000002</v>
      </c>
      <c r="F427" s="8">
        <v>864</v>
      </c>
      <c r="G427" s="40">
        <f t="shared" si="6"/>
        <v>10.534628571428572</v>
      </c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</row>
    <row r="428" spans="1:25" ht="12.75" customHeight="1" x14ac:dyDescent="0.2">
      <c r="A428" s="16">
        <v>202209</v>
      </c>
      <c r="B428" s="14">
        <v>5540246175049</v>
      </c>
      <c r="C428" s="14" t="str">
        <f>VLOOKUP(B428,'Catégorie des articles'!$A$2:$E$163,4,FALSE)</f>
        <v>CREMERIE</v>
      </c>
      <c r="D428" s="10">
        <v>0</v>
      </c>
      <c r="E428" s="10">
        <v>0</v>
      </c>
      <c r="F428" s="10">
        <v>3494</v>
      </c>
      <c r="G428" s="40" t="str">
        <f t="shared" si="6"/>
        <v>0</v>
      </c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</row>
    <row r="429" spans="1:25" ht="12.75" customHeight="1" x14ac:dyDescent="0.2">
      <c r="A429" s="16">
        <v>202209</v>
      </c>
      <c r="B429" s="12">
        <v>5540246175050</v>
      </c>
      <c r="C429" s="14" t="str">
        <f>VLOOKUP(B429,'Catégorie des articles'!$A$2:$E$163,4,FALSE)</f>
        <v>CREMERIE</v>
      </c>
      <c r="D429" s="8">
        <v>0</v>
      </c>
      <c r="E429" s="8">
        <v>0</v>
      </c>
      <c r="F429" s="8">
        <v>3063</v>
      </c>
      <c r="G429" s="40" t="str">
        <f t="shared" si="6"/>
        <v>0</v>
      </c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</row>
    <row r="430" spans="1:25" ht="12.75" customHeight="1" x14ac:dyDescent="0.2">
      <c r="A430" s="16">
        <v>202209</v>
      </c>
      <c r="B430" s="12">
        <v>5540246175372</v>
      </c>
      <c r="C430" s="14" t="str">
        <f>VLOOKUP(B430,'Catégorie des articles'!$A$2:$E$163,4,FALSE)</f>
        <v>BOULANGERIE</v>
      </c>
      <c r="D430" s="8">
        <v>2367</v>
      </c>
      <c r="E430" s="8">
        <v>9253.44</v>
      </c>
      <c r="F430" s="8">
        <v>418</v>
      </c>
      <c r="G430" s="40">
        <f t="shared" si="6"/>
        <v>3.9093536121673007</v>
      </c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</row>
    <row r="431" spans="1:25" ht="12.75" customHeight="1" x14ac:dyDescent="0.2">
      <c r="A431" s="16">
        <v>202209</v>
      </c>
      <c r="B431" s="14">
        <v>5540246175461</v>
      </c>
      <c r="C431" s="14" t="str">
        <f>VLOOKUP(B431,'Catégorie des articles'!$A$2:$E$163,4,FALSE)</f>
        <v>MIX LEGUMES</v>
      </c>
      <c r="D431" s="10">
        <v>1003</v>
      </c>
      <c r="E431" s="10">
        <v>9237.8880000000008</v>
      </c>
      <c r="F431" s="10">
        <v>1003</v>
      </c>
      <c r="G431" s="40">
        <f t="shared" si="6"/>
        <v>9.2102572283150561</v>
      </c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</row>
    <row r="432" spans="1:25" ht="12.75" customHeight="1" x14ac:dyDescent="0.2">
      <c r="A432" s="16">
        <v>202209</v>
      </c>
      <c r="B432" s="12">
        <v>5540246176294</v>
      </c>
      <c r="C432" s="14" t="str">
        <f>VLOOKUP(B432,'Catégorie des articles'!$A$2:$E$163,4,FALSE)</f>
        <v>CREMERIE</v>
      </c>
      <c r="D432" s="8">
        <v>3007</v>
      </c>
      <c r="E432" s="8">
        <v>2771.3663999999999</v>
      </c>
      <c r="F432" s="8">
        <v>9726</v>
      </c>
      <c r="G432" s="40">
        <f t="shared" si="6"/>
        <v>0.92163831060857992</v>
      </c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</row>
    <row r="433" spans="1:25" ht="12.75" customHeight="1" x14ac:dyDescent="0.2">
      <c r="A433" s="16">
        <v>202209</v>
      </c>
      <c r="B433" s="14">
        <v>5540246176295</v>
      </c>
      <c r="C433" s="14" t="str">
        <f>VLOOKUP(B433,'Catégorie des articles'!$A$2:$E$163,4,FALSE)</f>
        <v>CREMERIE</v>
      </c>
      <c r="D433" s="10">
        <v>11099</v>
      </c>
      <c r="E433" s="10">
        <v>10230.105600000001</v>
      </c>
      <c r="F433" s="10">
        <v>86054</v>
      </c>
      <c r="G433" s="40">
        <f t="shared" si="6"/>
        <v>0.92171417244796838</v>
      </c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</row>
    <row r="434" spans="1:25" ht="12.75" customHeight="1" x14ac:dyDescent="0.2">
      <c r="A434" s="16">
        <v>202209</v>
      </c>
      <c r="B434" s="14">
        <v>5540246176699</v>
      </c>
      <c r="C434" s="14" t="str">
        <f>VLOOKUP(B434,'Catégorie des articles'!$A$2:$E$163,4,FALSE)</f>
        <v>CREMERIE</v>
      </c>
      <c r="D434" s="10">
        <v>-1253</v>
      </c>
      <c r="E434" s="10">
        <v>-559.87199999999996</v>
      </c>
      <c r="F434" s="10">
        <v>63893</v>
      </c>
      <c r="G434" s="40">
        <f t="shared" si="6"/>
        <v>0.44682521947326415</v>
      </c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</row>
    <row r="435" spans="1:25" ht="12.75" customHeight="1" x14ac:dyDescent="0.2">
      <c r="A435" s="16">
        <v>202209</v>
      </c>
      <c r="B435" s="14">
        <v>5540246177133</v>
      </c>
      <c r="C435" s="14" t="str">
        <f>VLOOKUP(B435,'Catégorie des articles'!$A$2:$E$163,4,FALSE)</f>
        <v>MIX LEGUMES</v>
      </c>
      <c r="D435" s="10">
        <v>8202</v>
      </c>
      <c r="E435" s="10">
        <v>29778.84</v>
      </c>
      <c r="F435" s="10">
        <v>24291</v>
      </c>
      <c r="G435" s="40">
        <f t="shared" si="6"/>
        <v>3.6306803218727142</v>
      </c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</row>
    <row r="436" spans="1:25" ht="12.75" customHeight="1" x14ac:dyDescent="0.2">
      <c r="A436" s="16">
        <v>202209</v>
      </c>
      <c r="B436" s="14">
        <v>5540246177376</v>
      </c>
      <c r="C436" s="14" t="str">
        <f>VLOOKUP(B436,'Catégorie des articles'!$A$2:$E$163,4,FALSE)</f>
        <v>BOULANGERIE</v>
      </c>
      <c r="D436" s="10">
        <v>149</v>
      </c>
      <c r="E436" s="10">
        <v>5861.3760000000002</v>
      </c>
      <c r="F436" s="10">
        <v>1126</v>
      </c>
      <c r="G436" s="40">
        <f t="shared" si="6"/>
        <v>39.338093959731545</v>
      </c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</row>
    <row r="437" spans="1:25" ht="12.75" customHeight="1" x14ac:dyDescent="0.2">
      <c r="A437" s="16">
        <v>202209</v>
      </c>
      <c r="B437" s="12">
        <v>5540246180522</v>
      </c>
      <c r="C437" s="14" t="str">
        <f>VLOOKUP(B437,'Catégorie des articles'!$A$2:$E$163,4,FALSE)</f>
        <v>BOULANGERIE</v>
      </c>
      <c r="D437" s="8">
        <v>274</v>
      </c>
      <c r="E437" s="8">
        <v>4791.7440000000006</v>
      </c>
      <c r="F437" s="8">
        <v>1764</v>
      </c>
      <c r="G437" s="40">
        <f t="shared" si="6"/>
        <v>17.488116788321172</v>
      </c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</row>
    <row r="438" spans="1:25" ht="12.75" customHeight="1" x14ac:dyDescent="0.2">
      <c r="A438" s="16">
        <v>202209</v>
      </c>
      <c r="B438" s="12">
        <v>5540246181016</v>
      </c>
      <c r="C438" s="14" t="str">
        <f>VLOOKUP(B438,'Catégorie des articles'!$A$2:$E$163,4,FALSE)</f>
        <v>VOLAILLE</v>
      </c>
      <c r="D438" s="8">
        <v>6070</v>
      </c>
      <c r="E438" s="8">
        <v>48560.90400000001</v>
      </c>
      <c r="F438" s="8">
        <v>16092</v>
      </c>
      <c r="G438" s="40">
        <f t="shared" si="6"/>
        <v>8.0001489291598045</v>
      </c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</row>
    <row r="439" spans="1:25" ht="12.75" customHeight="1" x14ac:dyDescent="0.2">
      <c r="A439" s="16">
        <v>202209</v>
      </c>
      <c r="B439" s="14">
        <v>5540246181061</v>
      </c>
      <c r="C439" s="14" t="str">
        <f>VLOOKUP(B439,'Catégorie des articles'!$A$2:$E$163,4,FALSE)</f>
        <v>VOLAILLE</v>
      </c>
      <c r="D439" s="10">
        <v>14616</v>
      </c>
      <c r="E439" s="10">
        <v>17472.672000000002</v>
      </c>
      <c r="F439" s="10">
        <v>69740</v>
      </c>
      <c r="G439" s="40">
        <f t="shared" si="6"/>
        <v>1.195448275862069</v>
      </c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</row>
    <row r="440" spans="1:25" ht="12.75" customHeight="1" x14ac:dyDescent="0.2">
      <c r="A440" s="16">
        <v>202209</v>
      </c>
      <c r="B440" s="12">
        <v>5540246182684</v>
      </c>
      <c r="C440" s="14" t="str">
        <f>VLOOKUP(B440,'Catégorie des articles'!$A$2:$E$163,4,FALSE)</f>
        <v>BOULANGERIE</v>
      </c>
      <c r="D440" s="8">
        <v>249</v>
      </c>
      <c r="E440" s="8">
        <v>12457.368</v>
      </c>
      <c r="F440" s="8">
        <v>402</v>
      </c>
      <c r="G440" s="40">
        <f t="shared" si="6"/>
        <v>50.029590361445784</v>
      </c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</row>
    <row r="441" spans="1:25" ht="12.75" customHeight="1" x14ac:dyDescent="0.2">
      <c r="A441" s="16">
        <v>202209</v>
      </c>
      <c r="B441" s="12">
        <v>5540246183130</v>
      </c>
      <c r="C441" s="14" t="str">
        <f>VLOOKUP(B441,'Catégorie des articles'!$A$2:$E$163,4,FALSE)</f>
        <v>MIX LEGUMES</v>
      </c>
      <c r="D441" s="8">
        <v>2715</v>
      </c>
      <c r="E441" s="8">
        <v>11493.705600000001</v>
      </c>
      <c r="F441" s="8">
        <v>8728</v>
      </c>
      <c r="G441" s="40">
        <f t="shared" si="6"/>
        <v>4.2334090607734813</v>
      </c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</row>
    <row r="442" spans="1:25" ht="12.75" customHeight="1" x14ac:dyDescent="0.2">
      <c r="A442" s="16">
        <v>202209</v>
      </c>
      <c r="B442" s="12">
        <v>5540246183455</v>
      </c>
      <c r="C442" s="14" t="str">
        <f>VLOOKUP(B442,'Catégorie des articles'!$A$2:$E$163,4,FALSE)</f>
        <v>MIX LEGUMES</v>
      </c>
      <c r="D442" s="8">
        <v>1091</v>
      </c>
      <c r="E442" s="8">
        <v>8568.2880000000005</v>
      </c>
      <c r="F442" s="8">
        <v>534</v>
      </c>
      <c r="G442" s="40">
        <f t="shared" si="6"/>
        <v>7.8536095325389557</v>
      </c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</row>
    <row r="443" spans="1:25" ht="12.75" customHeight="1" x14ac:dyDescent="0.2">
      <c r="A443" s="16">
        <v>202209</v>
      </c>
      <c r="B443" s="12">
        <v>5540246183537</v>
      </c>
      <c r="C443" s="14" t="str">
        <f>VLOOKUP(B443,'Catégorie des articles'!$A$2:$E$163,4,FALSE)</f>
        <v>MIX LEGUMES</v>
      </c>
      <c r="D443" s="8">
        <v>3490</v>
      </c>
      <c r="E443" s="8">
        <v>4905.4463999999998</v>
      </c>
      <c r="F443" s="8">
        <v>3842</v>
      </c>
      <c r="G443" s="40">
        <f t="shared" si="6"/>
        <v>1.4055720343839542</v>
      </c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</row>
    <row r="444" spans="1:25" ht="12.75" customHeight="1" x14ac:dyDescent="0.2">
      <c r="A444" s="16">
        <v>202209</v>
      </c>
      <c r="B444" s="14">
        <v>5540246183538</v>
      </c>
      <c r="C444" s="14" t="str">
        <f>VLOOKUP(B444,'Catégorie des articles'!$A$2:$E$163,4,FALSE)</f>
        <v>MIX LEGUMES</v>
      </c>
      <c r="D444" s="10">
        <v>1671</v>
      </c>
      <c r="E444" s="10">
        <v>2192.8320000000003</v>
      </c>
      <c r="F444" s="10">
        <v>3508</v>
      </c>
      <c r="G444" s="40">
        <f t="shared" si="6"/>
        <v>1.3122872531418315</v>
      </c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</row>
    <row r="445" spans="1:25" ht="12.75" customHeight="1" x14ac:dyDescent="0.2">
      <c r="A445" s="16">
        <v>202209</v>
      </c>
      <c r="B445" s="12">
        <v>5540246183541</v>
      </c>
      <c r="C445" s="14" t="str">
        <f>VLOOKUP(B445,'Catégorie des articles'!$A$2:$E$163,4,FALSE)</f>
        <v>MIX LEGUMES</v>
      </c>
      <c r="D445" s="8">
        <v>905</v>
      </c>
      <c r="E445" s="8">
        <v>8154.4319999999998</v>
      </c>
      <c r="F445" s="8">
        <v>1578</v>
      </c>
      <c r="G445" s="40">
        <f t="shared" si="6"/>
        <v>9.0104220994475135</v>
      </c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</row>
    <row r="446" spans="1:25" ht="12.75" customHeight="1" x14ac:dyDescent="0.2">
      <c r="A446" s="16">
        <v>202209</v>
      </c>
      <c r="B446" s="14">
        <v>5540246183542</v>
      </c>
      <c r="C446" s="14" t="str">
        <f>VLOOKUP(B446,'Catégorie des articles'!$A$2:$E$163,4,FALSE)</f>
        <v>MIX LEGUMES</v>
      </c>
      <c r="D446" s="10">
        <v>2506</v>
      </c>
      <c r="E446" s="10">
        <v>7045.0560000000005</v>
      </c>
      <c r="F446" s="10">
        <v>24</v>
      </c>
      <c r="G446" s="40">
        <f t="shared" si="6"/>
        <v>2.8112753391859537</v>
      </c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</row>
    <row r="447" spans="1:25" ht="12.75" customHeight="1" x14ac:dyDescent="0.2">
      <c r="A447" s="16">
        <v>202209</v>
      </c>
      <c r="B447" s="14">
        <v>5540246183547</v>
      </c>
      <c r="C447" s="14" t="str">
        <f>VLOOKUP(B447,'Catégorie des articles'!$A$2:$E$163,4,FALSE)</f>
        <v>VOLAILLE</v>
      </c>
      <c r="D447" s="10">
        <v>4826</v>
      </c>
      <c r="E447" s="10">
        <v>49600.512000000002</v>
      </c>
      <c r="F447" s="10">
        <v>14825</v>
      </c>
      <c r="G447" s="40">
        <f t="shared" si="6"/>
        <v>10.277768752590138</v>
      </c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</row>
    <row r="448" spans="1:25" ht="12.75" customHeight="1" x14ac:dyDescent="0.2">
      <c r="A448" s="16">
        <v>202209</v>
      </c>
      <c r="B448" s="14">
        <v>5540246183552</v>
      </c>
      <c r="C448" s="14" t="str">
        <f>VLOOKUP(B448,'Catégorie des articles'!$A$2:$E$163,4,FALSE)</f>
        <v>MIX LEGUMES</v>
      </c>
      <c r="D448" s="10">
        <v>2153</v>
      </c>
      <c r="E448" s="10">
        <v>3968.8704000000002</v>
      </c>
      <c r="F448" s="10">
        <v>335</v>
      </c>
      <c r="G448" s="40">
        <f t="shared" si="6"/>
        <v>1.8434140269391548</v>
      </c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</row>
    <row r="449" spans="1:25" ht="12.75" customHeight="1" x14ac:dyDescent="0.2">
      <c r="A449" s="16">
        <v>202209</v>
      </c>
      <c r="B449" s="12">
        <v>5540246183554</v>
      </c>
      <c r="C449" s="14" t="str">
        <f>VLOOKUP(B449,'Catégorie des articles'!$A$2:$E$163,4,FALSE)</f>
        <v>MIX LEGUMES</v>
      </c>
      <c r="D449" s="8">
        <v>1518</v>
      </c>
      <c r="E449" s="8">
        <v>11402.8128</v>
      </c>
      <c r="F449" s="8">
        <v>28</v>
      </c>
      <c r="G449" s="40">
        <f t="shared" si="6"/>
        <v>7.5117343873517788</v>
      </c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</row>
    <row r="450" spans="1:25" ht="12.75" customHeight="1" x14ac:dyDescent="0.2">
      <c r="A450" s="16">
        <v>202209</v>
      </c>
      <c r="B450" s="14">
        <v>5540246183555</v>
      </c>
      <c r="C450" s="14" t="str">
        <f>VLOOKUP(B450,'Catégorie des articles'!$A$2:$E$163,4,FALSE)</f>
        <v>MIX LEGUMES</v>
      </c>
      <c r="D450" s="10">
        <v>260</v>
      </c>
      <c r="E450" s="10">
        <v>347.41440000000006</v>
      </c>
      <c r="F450" s="10">
        <v>1300</v>
      </c>
      <c r="G450" s="40">
        <f t="shared" si="6"/>
        <v>1.336209230769231</v>
      </c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</row>
    <row r="451" spans="1:25" ht="12.75" customHeight="1" x14ac:dyDescent="0.2">
      <c r="A451" s="16">
        <v>202209</v>
      </c>
      <c r="B451" s="12">
        <v>5540246183558</v>
      </c>
      <c r="C451" s="14" t="str">
        <f>VLOOKUP(B451,'Catégorie des articles'!$A$2:$E$163,4,FALSE)</f>
        <v>MIX LEGUMES</v>
      </c>
      <c r="D451" s="8">
        <v>1323</v>
      </c>
      <c r="E451" s="8">
        <v>7288.7040000000006</v>
      </c>
      <c r="F451" s="8">
        <v>5972</v>
      </c>
      <c r="G451" s="40">
        <f t="shared" ref="G451:G514" si="7">IFERROR(E451/D451,"0")</f>
        <v>5.5092244897959191</v>
      </c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</row>
    <row r="452" spans="1:25" ht="12.75" customHeight="1" x14ac:dyDescent="0.2">
      <c r="A452" s="16">
        <v>202209</v>
      </c>
      <c r="B452" s="14">
        <v>5540246183560</v>
      </c>
      <c r="C452" s="14" t="str">
        <f>VLOOKUP(B452,'Catégorie des articles'!$A$2:$E$163,4,FALSE)</f>
        <v>MIX LEGUMES</v>
      </c>
      <c r="D452" s="10">
        <v>270</v>
      </c>
      <c r="E452" s="10">
        <v>6564.6720000000005</v>
      </c>
      <c r="F452" s="10">
        <v>179</v>
      </c>
      <c r="G452" s="40">
        <f t="shared" si="7"/>
        <v>24.313600000000001</v>
      </c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</row>
    <row r="453" spans="1:25" ht="12.75" customHeight="1" x14ac:dyDescent="0.2">
      <c r="A453" s="16">
        <v>202209</v>
      </c>
      <c r="B453" s="12">
        <v>5540246183562</v>
      </c>
      <c r="C453" s="14" t="str">
        <f>VLOOKUP(B453,'Catégorie des articles'!$A$2:$E$163,4,FALSE)</f>
        <v>MIX LEGUMES</v>
      </c>
      <c r="D453" s="8">
        <v>1091</v>
      </c>
      <c r="E453" s="8">
        <v>3512.5920000000006</v>
      </c>
      <c r="F453" s="8">
        <v>580</v>
      </c>
      <c r="G453" s="40">
        <f t="shared" si="7"/>
        <v>3.2196076993583871</v>
      </c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</row>
    <row r="454" spans="1:25" ht="12.75" customHeight="1" x14ac:dyDescent="0.2">
      <c r="A454" s="16">
        <v>202209</v>
      </c>
      <c r="B454" s="12">
        <v>5540246183587</v>
      </c>
      <c r="C454" s="14" t="str">
        <f>VLOOKUP(B454,'Catégorie des articles'!$A$2:$E$163,4,FALSE)</f>
        <v>MIX LEGUMES</v>
      </c>
      <c r="D454" s="8">
        <v>300</v>
      </c>
      <c r="E454" s="8">
        <v>6302.8368</v>
      </c>
      <c r="F454" s="8">
        <v>724</v>
      </c>
      <c r="G454" s="40">
        <f t="shared" si="7"/>
        <v>21.009456</v>
      </c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</row>
    <row r="455" spans="1:25" ht="12.75" customHeight="1" x14ac:dyDescent="0.2">
      <c r="A455" s="16">
        <v>202209</v>
      </c>
      <c r="B455" s="14">
        <v>5540246183589</v>
      </c>
      <c r="C455" s="14" t="str">
        <f>VLOOKUP(B455,'Catégorie des articles'!$A$2:$E$163,4,FALSE)</f>
        <v>MIX LEGUMES</v>
      </c>
      <c r="D455" s="10">
        <v>1729</v>
      </c>
      <c r="E455" s="10">
        <v>22786.272000000004</v>
      </c>
      <c r="F455" s="10">
        <v>778</v>
      </c>
      <c r="G455" s="40">
        <f t="shared" si="7"/>
        <v>13.178873337189129</v>
      </c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</row>
    <row r="456" spans="1:25" ht="12.75" customHeight="1" x14ac:dyDescent="0.2">
      <c r="A456" s="16">
        <v>202209</v>
      </c>
      <c r="B456" s="12">
        <v>5540246183590</v>
      </c>
      <c r="C456" s="14" t="str">
        <f>VLOOKUP(B456,'Catégorie des articles'!$A$2:$E$163,4,FALSE)</f>
        <v>MIX LEGUMES</v>
      </c>
      <c r="D456" s="8">
        <v>2214</v>
      </c>
      <c r="E456" s="8">
        <v>30703.536000000004</v>
      </c>
      <c r="F456" s="8">
        <v>2200</v>
      </c>
      <c r="G456" s="40">
        <f t="shared" si="7"/>
        <v>13.867902439024393</v>
      </c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</row>
    <row r="457" spans="1:25" ht="12.75" customHeight="1" x14ac:dyDescent="0.2">
      <c r="A457" s="16">
        <v>202209</v>
      </c>
      <c r="B457" s="12">
        <v>5540246183844</v>
      </c>
      <c r="C457" s="14" t="str">
        <f>VLOOKUP(B457,'Catégorie des articles'!$A$2:$E$163,4,FALSE)</f>
        <v>BOULANGERIE</v>
      </c>
      <c r="D457" s="8">
        <v>214</v>
      </c>
      <c r="E457" s="8">
        <v>6160.3200000000006</v>
      </c>
      <c r="F457" s="8">
        <v>325</v>
      </c>
      <c r="G457" s="40">
        <f t="shared" si="7"/>
        <v>28.786542056074769</v>
      </c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</row>
    <row r="458" spans="1:25" ht="12.75" customHeight="1" x14ac:dyDescent="0.2">
      <c r="A458" s="16">
        <v>202209</v>
      </c>
      <c r="B458" s="14">
        <v>5540246184036</v>
      </c>
      <c r="C458" s="14" t="str">
        <f>VLOOKUP(B458,'Catégorie des articles'!$A$2:$E$163,4,FALSE)</f>
        <v>BOULANGERIE</v>
      </c>
      <c r="D458" s="10">
        <v>128</v>
      </c>
      <c r="E458" s="10">
        <v>2185.92</v>
      </c>
      <c r="F458" s="10">
        <v>195</v>
      </c>
      <c r="G458" s="40">
        <f t="shared" si="7"/>
        <v>17.077500000000001</v>
      </c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</row>
    <row r="459" spans="1:25" ht="12.75" customHeight="1" x14ac:dyDescent="0.2">
      <c r="A459" s="16">
        <v>202209</v>
      </c>
      <c r="B459" s="14">
        <v>5540246185278</v>
      </c>
      <c r="C459" s="14" t="str">
        <f>VLOOKUP(B459,'Catégorie des articles'!$A$2:$E$163,4,FALSE)</f>
        <v>VOLAILLE</v>
      </c>
      <c r="D459" s="10">
        <v>30622</v>
      </c>
      <c r="E459" s="10">
        <v>30220.430400000005</v>
      </c>
      <c r="F459" s="10">
        <v>64508</v>
      </c>
      <c r="G459" s="40">
        <f t="shared" si="7"/>
        <v>0.98688623865194969</v>
      </c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</row>
    <row r="460" spans="1:25" ht="12.75" customHeight="1" x14ac:dyDescent="0.2">
      <c r="A460" s="16">
        <v>202209</v>
      </c>
      <c r="B460" s="12">
        <v>5540246185429</v>
      </c>
      <c r="C460" s="14" t="str">
        <f>VLOOKUP(B460,'Catégorie des articles'!$A$2:$E$163,4,FALSE)</f>
        <v>CREMERIE</v>
      </c>
      <c r="D460" s="8">
        <v>70</v>
      </c>
      <c r="E460" s="8">
        <v>368.06400000000002</v>
      </c>
      <c r="F460" s="8">
        <v>529</v>
      </c>
      <c r="G460" s="40">
        <f t="shared" si="7"/>
        <v>5.258057142857143</v>
      </c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</row>
    <row r="461" spans="1:25" ht="12.75" customHeight="1" x14ac:dyDescent="0.2">
      <c r="A461" s="16">
        <v>202209</v>
      </c>
      <c r="B461" s="12">
        <v>5540246185562</v>
      </c>
      <c r="C461" s="14" t="str">
        <f>VLOOKUP(B461,'Catégorie des articles'!$A$2:$E$163,4,FALSE)</f>
        <v>CREMERIE</v>
      </c>
      <c r="D461" s="8">
        <v>195</v>
      </c>
      <c r="E461" s="8">
        <v>566.09280000000001</v>
      </c>
      <c r="F461" s="8">
        <v>376</v>
      </c>
      <c r="G461" s="40">
        <f t="shared" si="7"/>
        <v>2.9030399999999998</v>
      </c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</row>
    <row r="462" spans="1:25" ht="12.75" customHeight="1" x14ac:dyDescent="0.2">
      <c r="A462" s="16">
        <v>202209</v>
      </c>
      <c r="B462" s="12">
        <v>5540246186010</v>
      </c>
      <c r="C462" s="14" t="str">
        <f>VLOOKUP(B462,'Catégorie des articles'!$A$2:$E$163,4,FALSE)</f>
        <v>EMBALLAGES</v>
      </c>
      <c r="D462" s="8">
        <v>110</v>
      </c>
      <c r="E462" s="8">
        <v>16062.494400000001</v>
      </c>
      <c r="F462" s="8">
        <v>12</v>
      </c>
      <c r="G462" s="40">
        <f t="shared" si="7"/>
        <v>146.02267636363638</v>
      </c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</row>
    <row r="463" spans="1:25" ht="12.75" customHeight="1" x14ac:dyDescent="0.2">
      <c r="A463" s="16">
        <v>202209</v>
      </c>
      <c r="B463" s="14">
        <v>5540246186011</v>
      </c>
      <c r="C463" s="14" t="str">
        <f>VLOOKUP(B463,'Catégorie des articles'!$A$2:$E$163,4,FALSE)</f>
        <v>EMBALLAGES</v>
      </c>
      <c r="D463" s="10">
        <v>105</v>
      </c>
      <c r="E463" s="10">
        <v>5944.7520000000004</v>
      </c>
      <c r="F463" s="10">
        <v>5</v>
      </c>
      <c r="G463" s="40">
        <f t="shared" si="7"/>
        <v>56.616685714285715</v>
      </c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</row>
    <row r="464" spans="1:25" ht="12.75" customHeight="1" x14ac:dyDescent="0.2">
      <c r="A464" s="16">
        <v>202209</v>
      </c>
      <c r="B464" s="12">
        <v>5540246186017</v>
      </c>
      <c r="C464" s="14" t="str">
        <f>VLOOKUP(B464,'Catégorie des articles'!$A$2:$E$163,4,FALSE)</f>
        <v>EMBALLAGES</v>
      </c>
      <c r="D464" s="8">
        <v>68</v>
      </c>
      <c r="E464" s="8">
        <v>7123.4208000000008</v>
      </c>
      <c r="F464" s="8">
        <v>7</v>
      </c>
      <c r="G464" s="40">
        <f t="shared" si="7"/>
        <v>104.75618823529413</v>
      </c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</row>
    <row r="465" spans="1:25" ht="12.75" customHeight="1" x14ac:dyDescent="0.2">
      <c r="A465" s="16">
        <v>202209</v>
      </c>
      <c r="B465" s="14">
        <v>5540246186325</v>
      </c>
      <c r="C465" s="14" t="str">
        <f>VLOOKUP(B465,'Catégorie des articles'!$A$2:$E$163,4,FALSE)</f>
        <v>CREMERIE</v>
      </c>
      <c r="D465" s="10">
        <v>112</v>
      </c>
      <c r="E465" s="10">
        <v>273.71520000000004</v>
      </c>
      <c r="F465" s="10">
        <v>655</v>
      </c>
      <c r="G465" s="40">
        <f t="shared" si="7"/>
        <v>2.4438857142857144</v>
      </c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</row>
    <row r="466" spans="1:25" ht="12.75" customHeight="1" x14ac:dyDescent="0.2">
      <c r="A466" s="16">
        <v>202209</v>
      </c>
      <c r="B466" s="12">
        <v>5540246186351</v>
      </c>
      <c r="C466" s="14" t="str">
        <f>VLOOKUP(B466,'Catégorie des articles'!$A$2:$E$163,4,FALSE)</f>
        <v>MIX LEGUMES</v>
      </c>
      <c r="D466" s="8">
        <v>1386</v>
      </c>
      <c r="E466" s="8">
        <v>82090.843200000003</v>
      </c>
      <c r="F466" s="8">
        <v>140</v>
      </c>
      <c r="G466" s="40">
        <f t="shared" si="7"/>
        <v>59.228602597402599</v>
      </c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</row>
    <row r="467" spans="1:25" ht="12.75" customHeight="1" x14ac:dyDescent="0.2">
      <c r="A467" s="16">
        <v>202209</v>
      </c>
      <c r="B467" s="14">
        <v>5540246186352</v>
      </c>
      <c r="C467" s="14" t="str">
        <f>VLOOKUP(B467,'Catégorie des articles'!$A$2:$E$163,4,FALSE)</f>
        <v>MIX LEGUMES</v>
      </c>
      <c r="D467" s="10">
        <v>6856</v>
      </c>
      <c r="E467" s="10">
        <v>72125.64</v>
      </c>
      <c r="F467" s="10">
        <v>1961</v>
      </c>
      <c r="G467" s="40">
        <f t="shared" si="7"/>
        <v>10.520075845974329</v>
      </c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</row>
    <row r="468" spans="1:25" ht="12.75" customHeight="1" x14ac:dyDescent="0.2">
      <c r="A468" s="16">
        <v>202209</v>
      </c>
      <c r="B468" s="14">
        <v>5540246187882</v>
      </c>
      <c r="C468" s="14" t="str">
        <f>VLOOKUP(B468,'Catégorie des articles'!$A$2:$E$163,4,FALSE)</f>
        <v>EMBALLAGES</v>
      </c>
      <c r="D468" s="10">
        <v>47</v>
      </c>
      <c r="E468" s="10">
        <v>1780.0128000000002</v>
      </c>
      <c r="F468" s="10">
        <v>5</v>
      </c>
      <c r="G468" s="40">
        <f t="shared" si="7"/>
        <v>37.872612765957449</v>
      </c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</row>
    <row r="469" spans="1:25" ht="12.75" customHeight="1" x14ac:dyDescent="0.2">
      <c r="A469" s="16">
        <v>202209</v>
      </c>
      <c r="B469" s="12">
        <v>5540246187987</v>
      </c>
      <c r="C469" s="14" t="str">
        <f>VLOOKUP(B469,'Catégorie des articles'!$A$2:$E$163,4,FALSE)</f>
        <v>CREMERIE</v>
      </c>
      <c r="D469" s="8">
        <v>3286</v>
      </c>
      <c r="E469" s="8">
        <v>1614.9024000000002</v>
      </c>
      <c r="F469" s="8">
        <v>48943</v>
      </c>
      <c r="G469" s="40">
        <f t="shared" si="7"/>
        <v>0.49144930006086435</v>
      </c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</row>
    <row r="470" spans="1:25" ht="12.75" customHeight="1" x14ac:dyDescent="0.2">
      <c r="A470" s="16">
        <v>202209</v>
      </c>
      <c r="B470" s="14">
        <v>5540246187995</v>
      </c>
      <c r="C470" s="14" t="str">
        <f>VLOOKUP(B470,'Catégorie des articles'!$A$2:$E$163,4,FALSE)</f>
        <v>EMBALLAGES</v>
      </c>
      <c r="D470" s="10">
        <v>3123</v>
      </c>
      <c r="E470" s="10">
        <v>273931.45919999998</v>
      </c>
      <c r="F470" s="10">
        <v>1000</v>
      </c>
      <c r="G470" s="40">
        <f t="shared" si="7"/>
        <v>87.714204034582124</v>
      </c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</row>
    <row r="471" spans="1:25" ht="12.75" customHeight="1" x14ac:dyDescent="0.2">
      <c r="A471" s="16">
        <v>202209</v>
      </c>
      <c r="B471" s="12">
        <v>5540246187996</v>
      </c>
      <c r="C471" s="14" t="str">
        <f>VLOOKUP(B471,'Catégorie des articles'!$A$2:$E$163,4,FALSE)</f>
        <v>EMBALLAGES</v>
      </c>
      <c r="D471" s="8">
        <v>316</v>
      </c>
      <c r="E471" s="8">
        <v>14588.121600000002</v>
      </c>
      <c r="F471" s="8">
        <v>21</v>
      </c>
      <c r="G471" s="40">
        <f t="shared" si="7"/>
        <v>46.164941772151906</v>
      </c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</row>
    <row r="472" spans="1:25" ht="12.75" customHeight="1" x14ac:dyDescent="0.2">
      <c r="A472" s="16">
        <v>202209</v>
      </c>
      <c r="B472" s="14">
        <v>5540246187997</v>
      </c>
      <c r="C472" s="14" t="str">
        <f>VLOOKUP(B472,'Catégorie des articles'!$A$2:$E$163,4,FALSE)</f>
        <v>EMBALLAGES</v>
      </c>
      <c r="D472" s="10">
        <v>161</v>
      </c>
      <c r="E472" s="10">
        <v>7997.4864000000007</v>
      </c>
      <c r="F472" s="10">
        <v>130</v>
      </c>
      <c r="G472" s="40">
        <f t="shared" si="7"/>
        <v>49.673828571428572</v>
      </c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</row>
    <row r="473" spans="1:25" ht="12.75" customHeight="1" x14ac:dyDescent="0.2">
      <c r="A473" s="16">
        <v>202209</v>
      </c>
      <c r="B473" s="12">
        <v>5540246187998</v>
      </c>
      <c r="C473" s="14" t="str">
        <f>VLOOKUP(B473,'Catégorie des articles'!$A$2:$E$163,4,FALSE)</f>
        <v>EMBALLAGES</v>
      </c>
      <c r="D473" s="8">
        <v>1425</v>
      </c>
      <c r="E473" s="8">
        <v>73234.972800000003</v>
      </c>
      <c r="F473" s="8">
        <v>469</v>
      </c>
      <c r="G473" s="40">
        <f t="shared" si="7"/>
        <v>51.392963368421057</v>
      </c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</row>
    <row r="474" spans="1:25" ht="12.75" customHeight="1" x14ac:dyDescent="0.2">
      <c r="A474" s="16">
        <v>202209</v>
      </c>
      <c r="B474" s="14">
        <v>5540246188047</v>
      </c>
      <c r="C474" s="14" t="str">
        <f>VLOOKUP(B474,'Catégorie des articles'!$A$2:$E$163,4,FALSE)</f>
        <v>EMBALLAGES</v>
      </c>
      <c r="D474" s="10">
        <v>270</v>
      </c>
      <c r="E474" s="10">
        <v>32783.270400000001</v>
      </c>
      <c r="F474" s="10">
        <v>35</v>
      </c>
      <c r="G474" s="40">
        <f t="shared" si="7"/>
        <v>121.41952000000001</v>
      </c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</row>
    <row r="475" spans="1:25" ht="12.75" customHeight="1" x14ac:dyDescent="0.2">
      <c r="A475" s="16">
        <v>202209</v>
      </c>
      <c r="B475" s="12">
        <v>5540246188175</v>
      </c>
      <c r="C475" s="14" t="str">
        <f>VLOOKUP(B475,'Catégorie des articles'!$A$2:$E$163,4,FALSE)</f>
        <v>CREMERIE</v>
      </c>
      <c r="D475" s="8">
        <v>65</v>
      </c>
      <c r="E475" s="8">
        <v>1854.3168000000001</v>
      </c>
      <c r="F475" s="8">
        <v>529</v>
      </c>
      <c r="G475" s="40">
        <f t="shared" si="7"/>
        <v>28.52795076923077</v>
      </c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</row>
    <row r="476" spans="1:25" ht="12.75" customHeight="1" x14ac:dyDescent="0.2">
      <c r="A476" s="16">
        <v>202209</v>
      </c>
      <c r="B476" s="14">
        <v>5540246188200</v>
      </c>
      <c r="C476" s="14" t="str">
        <f>VLOOKUP(B476,'Catégorie des articles'!$A$2:$E$163,4,FALSE)</f>
        <v>CREMERIE</v>
      </c>
      <c r="D476" s="10">
        <v>928</v>
      </c>
      <c r="E476" s="10">
        <v>1710.72</v>
      </c>
      <c r="F476" s="10">
        <v>20194</v>
      </c>
      <c r="G476" s="40">
        <f t="shared" si="7"/>
        <v>1.8434482758620689</v>
      </c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</row>
    <row r="477" spans="1:25" ht="12.75" customHeight="1" x14ac:dyDescent="0.2">
      <c r="A477" s="16">
        <v>202209</v>
      </c>
      <c r="B477" s="14">
        <v>5540246188224</v>
      </c>
      <c r="C477" s="14" t="str">
        <f>VLOOKUP(B477,'Catégorie des articles'!$A$2:$E$163,4,FALSE)</f>
        <v>VOLAILLE</v>
      </c>
      <c r="D477" s="10">
        <v>15892</v>
      </c>
      <c r="E477" s="10">
        <v>18642.960000000003</v>
      </c>
      <c r="F477" s="10">
        <v>19140</v>
      </c>
      <c r="G477" s="40">
        <f t="shared" si="7"/>
        <v>1.1731034482758622</v>
      </c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</row>
    <row r="478" spans="1:25" ht="12.75" customHeight="1" x14ac:dyDescent="0.2">
      <c r="A478" s="16">
        <v>202209</v>
      </c>
      <c r="B478" s="12">
        <v>5540246188512</v>
      </c>
      <c r="C478" s="14" t="str">
        <f>VLOOKUP(B478,'Catégorie des articles'!$A$2:$E$163,4,FALSE)</f>
        <v>EMBALLAGES</v>
      </c>
      <c r="D478" s="8">
        <v>332</v>
      </c>
      <c r="E478" s="8">
        <v>45479.491200000004</v>
      </c>
      <c r="F478" s="8">
        <v>0</v>
      </c>
      <c r="G478" s="40">
        <f t="shared" si="7"/>
        <v>136.98641927710844</v>
      </c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</row>
    <row r="479" spans="1:25" ht="12.75" customHeight="1" x14ac:dyDescent="0.2">
      <c r="A479" s="16">
        <v>202209</v>
      </c>
      <c r="B479" s="12">
        <v>5540246188647</v>
      </c>
      <c r="C479" s="14" t="str">
        <f>VLOOKUP(B479,'Catégorie des articles'!$A$2:$E$163,4,FALSE)</f>
        <v>MIX LEGUMES</v>
      </c>
      <c r="D479" s="8">
        <v>986</v>
      </c>
      <c r="E479" s="8">
        <v>14596.2</v>
      </c>
      <c r="F479" s="8">
        <v>604</v>
      </c>
      <c r="G479" s="40">
        <f t="shared" si="7"/>
        <v>14.80344827586207</v>
      </c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</row>
    <row r="480" spans="1:25" ht="12.75" customHeight="1" x14ac:dyDescent="0.2">
      <c r="A480" s="16">
        <v>202209</v>
      </c>
      <c r="B480" s="12">
        <v>5540246190092</v>
      </c>
      <c r="C480" s="14" t="str">
        <f>VLOOKUP(B480,'Catégorie des articles'!$A$2:$E$163,4,FALSE)</f>
        <v>EMBALLAGES</v>
      </c>
      <c r="D480" s="8">
        <v>158</v>
      </c>
      <c r="E480" s="8">
        <v>21832.243200000001</v>
      </c>
      <c r="F480" s="8">
        <v>40</v>
      </c>
      <c r="G480" s="40">
        <f t="shared" si="7"/>
        <v>138.17875443037974</v>
      </c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</row>
    <row r="481" spans="1:25" ht="12.75" customHeight="1" x14ac:dyDescent="0.2">
      <c r="A481" s="16">
        <v>202209</v>
      </c>
      <c r="B481" s="12">
        <v>5540246190727</v>
      </c>
      <c r="C481" s="14" t="str">
        <f>VLOOKUP(B481,'Catégorie des articles'!$A$2:$E$163,4,FALSE)</f>
        <v>BOULANGERIE</v>
      </c>
      <c r="D481" s="8">
        <v>511</v>
      </c>
      <c r="E481" s="8">
        <v>5767.9776000000011</v>
      </c>
      <c r="F481" s="8">
        <v>685</v>
      </c>
      <c r="G481" s="40">
        <f t="shared" si="7"/>
        <v>11.287627397260277</v>
      </c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</row>
    <row r="482" spans="1:25" ht="12.75" customHeight="1" x14ac:dyDescent="0.2">
      <c r="A482" s="16">
        <v>202209</v>
      </c>
      <c r="B482" s="14">
        <v>5540246190743</v>
      </c>
      <c r="C482" s="14" t="str">
        <f>VLOOKUP(B482,'Catégorie des articles'!$A$2:$E$163,4,FALSE)</f>
        <v>CREMERIE</v>
      </c>
      <c r="D482" s="10">
        <v>307</v>
      </c>
      <c r="E482" s="10">
        <v>2600.2943999999998</v>
      </c>
      <c r="F482" s="10">
        <v>669</v>
      </c>
      <c r="G482" s="40">
        <f t="shared" si="7"/>
        <v>8.4700143322475565</v>
      </c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</row>
    <row r="483" spans="1:25" ht="12.75" customHeight="1" x14ac:dyDescent="0.2">
      <c r="A483" s="16">
        <v>202209</v>
      </c>
      <c r="B483" s="14">
        <v>5540246190831</v>
      </c>
      <c r="C483" s="14" t="str">
        <f>VLOOKUP(B483,'Catégorie des articles'!$A$2:$E$163,4,FALSE)</f>
        <v>MIX LEGUMES</v>
      </c>
      <c r="D483" s="10">
        <v>836</v>
      </c>
      <c r="E483" s="10">
        <v>6284.5632000000005</v>
      </c>
      <c r="F483" s="10">
        <v>93</v>
      </c>
      <c r="G483" s="40">
        <f t="shared" si="7"/>
        <v>7.5174200956937804</v>
      </c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</row>
    <row r="484" spans="1:25" ht="12.75" customHeight="1" x14ac:dyDescent="0.2">
      <c r="A484" s="16">
        <v>202209</v>
      </c>
      <c r="B484" s="12">
        <v>5540246190835</v>
      </c>
      <c r="C484" s="14" t="str">
        <f>VLOOKUP(B484,'Catégorie des articles'!$A$2:$E$163,4,FALSE)</f>
        <v>BOULANGERIE</v>
      </c>
      <c r="D484" s="8">
        <v>114</v>
      </c>
      <c r="E484" s="8">
        <v>24029.9136</v>
      </c>
      <c r="F484" s="8">
        <v>3</v>
      </c>
      <c r="G484" s="40">
        <f t="shared" si="7"/>
        <v>210.78871578947368</v>
      </c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</row>
    <row r="485" spans="1:25" ht="12.75" customHeight="1" x14ac:dyDescent="0.2">
      <c r="A485" s="16">
        <v>202209</v>
      </c>
      <c r="B485" s="12">
        <v>5540246191394</v>
      </c>
      <c r="C485" s="14" t="str">
        <f>VLOOKUP(B485,'Catégorie des articles'!$A$2:$E$163,4,FALSE)</f>
        <v>CREMERIE</v>
      </c>
      <c r="D485" s="8">
        <v>1972</v>
      </c>
      <c r="E485" s="8">
        <v>10531.296000000002</v>
      </c>
      <c r="F485" s="8">
        <v>0</v>
      </c>
      <c r="G485" s="40">
        <f t="shared" si="7"/>
        <v>5.3404137931034494</v>
      </c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</row>
    <row r="486" spans="1:25" ht="12.75" customHeight="1" x14ac:dyDescent="0.2">
      <c r="A486" s="16">
        <v>202209</v>
      </c>
      <c r="B486" s="12">
        <v>5540246191594</v>
      </c>
      <c r="C486" s="14" t="str">
        <f>VLOOKUP(B486,'Catégorie des articles'!$A$2:$E$163,4,FALSE)</f>
        <v>CREMERIE</v>
      </c>
      <c r="D486" s="8">
        <v>0</v>
      </c>
      <c r="E486" s="8">
        <v>0</v>
      </c>
      <c r="F486" s="8">
        <v>696</v>
      </c>
      <c r="G486" s="40" t="str">
        <f t="shared" si="7"/>
        <v>0</v>
      </c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</row>
    <row r="487" spans="1:25" ht="12.75" customHeight="1" x14ac:dyDescent="0.2">
      <c r="A487" s="16">
        <v>202209</v>
      </c>
      <c r="B487" s="14">
        <v>5540246191596</v>
      </c>
      <c r="C487" s="14" t="str">
        <f>VLOOKUP(B487,'Catégorie des articles'!$A$2:$E$163,4,FALSE)</f>
        <v>BOULANGERIE</v>
      </c>
      <c r="D487" s="10">
        <v>38</v>
      </c>
      <c r="E487" s="10">
        <v>2072.2175999999999</v>
      </c>
      <c r="F487" s="10">
        <v>184</v>
      </c>
      <c r="G487" s="40">
        <f t="shared" si="7"/>
        <v>54.532042105263159</v>
      </c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</row>
    <row r="488" spans="1:25" ht="12.75" customHeight="1" x14ac:dyDescent="0.2">
      <c r="A488" s="16">
        <v>202209</v>
      </c>
      <c r="B488" s="12">
        <v>5540246191598</v>
      </c>
      <c r="C488" s="14" t="str">
        <f>VLOOKUP(B488,'Catégorie des articles'!$A$2:$E$163,4,FALSE)</f>
        <v>CREMERIE</v>
      </c>
      <c r="D488" s="8">
        <v>0</v>
      </c>
      <c r="E488" s="8">
        <v>0</v>
      </c>
      <c r="F488" s="8">
        <v>1601</v>
      </c>
      <c r="G488" s="40" t="str">
        <f t="shared" si="7"/>
        <v>0</v>
      </c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</row>
    <row r="489" spans="1:25" ht="12.75" customHeight="1" x14ac:dyDescent="0.2">
      <c r="A489" s="16">
        <v>202209</v>
      </c>
      <c r="B489" s="14">
        <v>5540246191718</v>
      </c>
      <c r="C489" s="14" t="str">
        <f>VLOOKUP(B489,'Catégorie des articles'!$A$2:$E$163,4,FALSE)</f>
        <v>MIX LEGUMES</v>
      </c>
      <c r="D489" s="10">
        <v>2209</v>
      </c>
      <c r="E489" s="10">
        <v>6547.3055999999997</v>
      </c>
      <c r="F489" s="10">
        <v>260</v>
      </c>
      <c r="G489" s="40">
        <f t="shared" si="7"/>
        <v>2.9639228610230872</v>
      </c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</row>
    <row r="490" spans="1:25" ht="12.75" customHeight="1" x14ac:dyDescent="0.2">
      <c r="A490" s="16">
        <v>202209</v>
      </c>
      <c r="B490" s="14">
        <v>5540246191736</v>
      </c>
      <c r="C490" s="14" t="str">
        <f>VLOOKUP(B490,'Catégorie des articles'!$A$2:$E$163,4,FALSE)</f>
        <v>CREMERIE</v>
      </c>
      <c r="D490" s="10">
        <v>409</v>
      </c>
      <c r="E490" s="10">
        <v>13206.758400000001</v>
      </c>
      <c r="F490" s="10">
        <v>140</v>
      </c>
      <c r="G490" s="40">
        <f t="shared" si="7"/>
        <v>32.290362836185821</v>
      </c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</row>
    <row r="491" spans="1:25" ht="12.75" customHeight="1" x14ac:dyDescent="0.2">
      <c r="A491" s="16">
        <v>202209</v>
      </c>
      <c r="B491" s="12">
        <v>5540246192102</v>
      </c>
      <c r="C491" s="14" t="str">
        <f>VLOOKUP(B491,'Catégorie des articles'!$A$2:$E$163,4,FALSE)</f>
        <v>CREMERIE</v>
      </c>
      <c r="D491" s="8">
        <v>2269</v>
      </c>
      <c r="E491" s="8">
        <v>2619.4752000000003</v>
      </c>
      <c r="F491" s="8">
        <v>11206</v>
      </c>
      <c r="G491" s="40">
        <f t="shared" si="7"/>
        <v>1.1544624063464082</v>
      </c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</row>
    <row r="492" spans="1:25" ht="12.75" customHeight="1" x14ac:dyDescent="0.2">
      <c r="A492" s="16">
        <v>202209</v>
      </c>
      <c r="B492" s="12">
        <v>5540246192148</v>
      </c>
      <c r="C492" s="14" t="str">
        <f>VLOOKUP(B492,'Catégorie des articles'!$A$2:$E$163,4,FALSE)</f>
        <v>MIX LEGUMES</v>
      </c>
      <c r="D492" s="8">
        <v>17818</v>
      </c>
      <c r="E492" s="8">
        <v>64795.852800000008</v>
      </c>
      <c r="F492" s="8">
        <v>56237</v>
      </c>
      <c r="G492" s="40">
        <f t="shared" si="7"/>
        <v>3.6365390503984738</v>
      </c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</row>
    <row r="493" spans="1:25" ht="12.75" customHeight="1" x14ac:dyDescent="0.2">
      <c r="A493" s="16">
        <v>202209</v>
      </c>
      <c r="B493" s="14">
        <v>5540246192209</v>
      </c>
      <c r="C493" s="14" t="str">
        <f>VLOOKUP(B493,'Catégorie des articles'!$A$2:$E$163,4,FALSE)</f>
        <v>MIX LEGUMES</v>
      </c>
      <c r="D493" s="10">
        <v>1225</v>
      </c>
      <c r="E493" s="10">
        <v>6158.5919999999996</v>
      </c>
      <c r="F493" s="10">
        <v>2311</v>
      </c>
      <c r="G493" s="40">
        <f t="shared" si="7"/>
        <v>5.0274220408163259</v>
      </c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</row>
    <row r="494" spans="1:25" ht="12.75" customHeight="1" x14ac:dyDescent="0.2">
      <c r="A494" s="16">
        <v>202209</v>
      </c>
      <c r="B494" s="12">
        <v>5540246192264</v>
      </c>
      <c r="C494" s="14" t="str">
        <f>VLOOKUP(B494,'Catégorie des articles'!$A$2:$E$163,4,FALSE)</f>
        <v>CREMERIE</v>
      </c>
      <c r="D494" s="8">
        <v>1374</v>
      </c>
      <c r="E494" s="8">
        <v>19948.032000000003</v>
      </c>
      <c r="F494" s="8">
        <v>1634</v>
      </c>
      <c r="G494" s="40">
        <f t="shared" si="7"/>
        <v>14.518218340611355</v>
      </c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</row>
    <row r="495" spans="1:25" ht="12.75" customHeight="1" x14ac:dyDescent="0.2">
      <c r="A495" s="16">
        <v>202209</v>
      </c>
      <c r="B495" s="14">
        <v>5540246192265</v>
      </c>
      <c r="C495" s="14" t="str">
        <f>VLOOKUP(B495,'Catégorie des articles'!$A$2:$E$163,4,FALSE)</f>
        <v>CREMERIE</v>
      </c>
      <c r="D495" s="10">
        <v>1318</v>
      </c>
      <c r="E495" s="10">
        <v>17642.5344</v>
      </c>
      <c r="F495" s="10">
        <v>928</v>
      </c>
      <c r="G495" s="40">
        <f t="shared" si="7"/>
        <v>13.385837936267071</v>
      </c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</row>
    <row r="496" spans="1:25" ht="12.75" customHeight="1" x14ac:dyDescent="0.2">
      <c r="A496" s="16">
        <v>202209</v>
      </c>
      <c r="B496" s="12">
        <v>5540246192462</v>
      </c>
      <c r="C496" s="14" t="str">
        <f>VLOOKUP(B496,'Catégorie des articles'!$A$2:$E$163,4,FALSE)</f>
        <v>MIX LEGUMES</v>
      </c>
      <c r="D496" s="8">
        <v>594</v>
      </c>
      <c r="E496" s="8">
        <v>4187.0304000000006</v>
      </c>
      <c r="F496" s="8">
        <v>789</v>
      </c>
      <c r="G496" s="40">
        <f t="shared" si="7"/>
        <v>7.0488727272727285</v>
      </c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</row>
    <row r="497" spans="1:25" ht="12.75" customHeight="1" x14ac:dyDescent="0.2">
      <c r="A497" s="16">
        <v>202209</v>
      </c>
      <c r="B497" s="12">
        <v>5540246192518</v>
      </c>
      <c r="C497" s="14" t="str">
        <f>VLOOKUP(B497,'Catégorie des articles'!$A$2:$E$163,4,FALSE)</f>
        <v>MIX LEGUMES</v>
      </c>
      <c r="D497" s="8">
        <v>7090</v>
      </c>
      <c r="E497" s="8">
        <v>49692.009600000005</v>
      </c>
      <c r="F497" s="8">
        <v>5513</v>
      </c>
      <c r="G497" s="40">
        <f t="shared" si="7"/>
        <v>7.0087460648801132</v>
      </c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</row>
    <row r="498" spans="1:25" ht="12.75" customHeight="1" x14ac:dyDescent="0.2">
      <c r="A498" s="16">
        <v>202209</v>
      </c>
      <c r="B498" s="14">
        <v>5540246192571</v>
      </c>
      <c r="C498" s="14" t="str">
        <f>VLOOKUP(B498,'Catégorie des articles'!$A$2:$E$163,4,FALSE)</f>
        <v>MIX LEGUMES</v>
      </c>
      <c r="D498" s="10">
        <v>460</v>
      </c>
      <c r="E498" s="10">
        <v>1642.2912000000001</v>
      </c>
      <c r="F498" s="10">
        <v>502</v>
      </c>
      <c r="G498" s="40">
        <f t="shared" si="7"/>
        <v>3.5701982608695655</v>
      </c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</row>
    <row r="499" spans="1:25" ht="12.75" customHeight="1" x14ac:dyDescent="0.2">
      <c r="A499" s="16">
        <v>202209</v>
      </c>
      <c r="B499" s="12">
        <v>5540246192594</v>
      </c>
      <c r="C499" s="14" t="str">
        <f>VLOOKUP(B499,'Catégorie des articles'!$A$2:$E$163,4,FALSE)</f>
        <v>MIX LEGUMES</v>
      </c>
      <c r="D499" s="8">
        <v>307</v>
      </c>
      <c r="E499" s="8">
        <v>2024.3520000000003</v>
      </c>
      <c r="F499" s="8">
        <v>195</v>
      </c>
      <c r="G499" s="40">
        <f t="shared" si="7"/>
        <v>6.5939804560260598</v>
      </c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</row>
    <row r="500" spans="1:25" ht="12.75" customHeight="1" x14ac:dyDescent="0.2">
      <c r="A500" s="16">
        <v>202209</v>
      </c>
      <c r="B500" s="14">
        <v>5540246192831</v>
      </c>
      <c r="C500" s="14" t="str">
        <f>VLOOKUP(B500,'Catégorie des articles'!$A$2:$E$163,4,FALSE)</f>
        <v>MIX LEGUMES</v>
      </c>
      <c r="D500" s="10">
        <v>418</v>
      </c>
      <c r="E500" s="10">
        <v>3701.3760000000002</v>
      </c>
      <c r="F500" s="10">
        <v>567</v>
      </c>
      <c r="G500" s="40">
        <f t="shared" si="7"/>
        <v>8.8549665071770338</v>
      </c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</row>
    <row r="501" spans="1:25" ht="12.75" customHeight="1" x14ac:dyDescent="0.2">
      <c r="A501" s="16">
        <v>202209</v>
      </c>
      <c r="B501" s="12">
        <v>5540246192836</v>
      </c>
      <c r="C501" s="14" t="str">
        <f>VLOOKUP(B501,'Catégorie des articles'!$A$2:$E$163,4,FALSE)</f>
        <v>EMBALLAGES</v>
      </c>
      <c r="D501" s="8">
        <v>61</v>
      </c>
      <c r="E501" s="8">
        <v>8347.6224000000002</v>
      </c>
      <c r="F501" s="8">
        <v>0</v>
      </c>
      <c r="G501" s="40">
        <f t="shared" si="7"/>
        <v>136.84626885245902</v>
      </c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</row>
    <row r="502" spans="1:25" ht="12.75" customHeight="1" x14ac:dyDescent="0.2">
      <c r="A502" s="16">
        <v>202209</v>
      </c>
      <c r="B502" s="14">
        <v>5540246192907</v>
      </c>
      <c r="C502" s="14" t="str">
        <f>VLOOKUP(B502,'Catégorie des articles'!$A$2:$E$163,4,FALSE)</f>
        <v>VOLAILLE</v>
      </c>
      <c r="D502" s="10">
        <v>4446</v>
      </c>
      <c r="E502" s="10">
        <v>124777.58400000002</v>
      </c>
      <c r="F502" s="10">
        <v>2952</v>
      </c>
      <c r="G502" s="40">
        <f t="shared" si="7"/>
        <v>28.06513360323887</v>
      </c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</row>
    <row r="503" spans="1:25" ht="12.75" customHeight="1" x14ac:dyDescent="0.2">
      <c r="A503" s="16">
        <v>202209</v>
      </c>
      <c r="B503" s="14">
        <v>5540246193316</v>
      </c>
      <c r="C503" s="14" t="str">
        <f>VLOOKUP(B503,'Catégorie des articles'!$A$2:$E$163,4,FALSE)</f>
        <v>BOULANGERIE</v>
      </c>
      <c r="D503" s="10">
        <v>267</v>
      </c>
      <c r="E503" s="10">
        <v>8728.3008000000009</v>
      </c>
      <c r="F503" s="10">
        <v>467</v>
      </c>
      <c r="G503" s="40">
        <f t="shared" si="7"/>
        <v>32.690265168539327</v>
      </c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</row>
    <row r="504" spans="1:25" ht="12.75" customHeight="1" x14ac:dyDescent="0.2">
      <c r="A504" s="16">
        <v>202209</v>
      </c>
      <c r="B504" s="12">
        <v>5540246193409</v>
      </c>
      <c r="C504" s="14" t="str">
        <f>VLOOKUP(B504,'Catégorie des articles'!$A$2:$E$163,4,FALSE)</f>
        <v>BOULANGERIE</v>
      </c>
      <c r="D504" s="8">
        <v>107</v>
      </c>
      <c r="E504" s="8">
        <v>5484.6719999999996</v>
      </c>
      <c r="F504" s="8">
        <v>7</v>
      </c>
      <c r="G504" s="40">
        <f t="shared" si="7"/>
        <v>51.2586168224299</v>
      </c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</row>
    <row r="505" spans="1:25" ht="12.75" customHeight="1" x14ac:dyDescent="0.2">
      <c r="A505" s="16">
        <v>202209</v>
      </c>
      <c r="B505" s="12">
        <v>5540246193878</v>
      </c>
      <c r="C505" s="14" t="str">
        <f>VLOOKUP(B505,'Catégorie des articles'!$A$2:$E$163,4,FALSE)</f>
        <v>VOLAILLE</v>
      </c>
      <c r="D505" s="8">
        <v>8352</v>
      </c>
      <c r="E505" s="8">
        <v>59097.600000000006</v>
      </c>
      <c r="F505" s="8">
        <v>9652</v>
      </c>
      <c r="G505" s="40">
        <f t="shared" si="7"/>
        <v>7.0758620689655176</v>
      </c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</row>
    <row r="506" spans="1:25" ht="12.75" customHeight="1" x14ac:dyDescent="0.2">
      <c r="A506" s="16">
        <v>202209</v>
      </c>
      <c r="B506" s="14">
        <v>5540246194330</v>
      </c>
      <c r="C506" s="14" t="str">
        <f>VLOOKUP(B506,'Catégorie des articles'!$A$2:$E$163,4,FALSE)</f>
        <v>MIX LEGUMES</v>
      </c>
      <c r="D506" s="10">
        <v>8687</v>
      </c>
      <c r="E506" s="10">
        <v>12777.523200000001</v>
      </c>
      <c r="F506" s="10">
        <v>11248</v>
      </c>
      <c r="G506" s="40">
        <f t="shared" si="7"/>
        <v>1.4708786922988375</v>
      </c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</row>
    <row r="507" spans="1:25" ht="12.75" customHeight="1" x14ac:dyDescent="0.2">
      <c r="A507" s="16">
        <v>202209</v>
      </c>
      <c r="B507" s="12">
        <v>5540246194467</v>
      </c>
      <c r="C507" s="14" t="str">
        <f>VLOOKUP(B507,'Catégorie des articles'!$A$2:$E$163,4,FALSE)</f>
        <v>BOULANGERIE</v>
      </c>
      <c r="D507" s="8">
        <v>33854</v>
      </c>
      <c r="E507" s="8">
        <v>34103.246400000004</v>
      </c>
      <c r="F507" s="8">
        <v>57462</v>
      </c>
      <c r="G507" s="40">
        <f t="shared" si="7"/>
        <v>1.0073623914456196</v>
      </c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</row>
    <row r="508" spans="1:25" ht="12.75" customHeight="1" x14ac:dyDescent="0.2">
      <c r="A508" s="16">
        <v>202209</v>
      </c>
      <c r="B508" s="12">
        <v>5540246194478</v>
      </c>
      <c r="C508" s="14" t="str">
        <f>VLOOKUP(B508,'Catégorie des articles'!$A$2:$E$163,4,FALSE)</f>
        <v>EMBALLAGES</v>
      </c>
      <c r="D508" s="8">
        <v>724</v>
      </c>
      <c r="E508" s="8">
        <v>31499.020800000002</v>
      </c>
      <c r="F508" s="8">
        <v>608</v>
      </c>
      <c r="G508" s="40">
        <f t="shared" si="7"/>
        <v>43.506934806629836</v>
      </c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</row>
    <row r="509" spans="1:25" ht="12.75" customHeight="1" x14ac:dyDescent="0.2">
      <c r="A509" s="16">
        <v>202209</v>
      </c>
      <c r="B509" s="14">
        <v>5540246194632</v>
      </c>
      <c r="C509" s="14" t="str">
        <f>VLOOKUP(B509,'Catégorie des articles'!$A$2:$E$163,4,FALSE)</f>
        <v>BOULANGERIE</v>
      </c>
      <c r="D509" s="10">
        <v>0</v>
      </c>
      <c r="E509" s="10">
        <v>0</v>
      </c>
      <c r="F509" s="10">
        <v>8571</v>
      </c>
      <c r="G509" s="40" t="str">
        <f t="shared" si="7"/>
        <v>0</v>
      </c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</row>
    <row r="510" spans="1:25" ht="12.75" customHeight="1" x14ac:dyDescent="0.2">
      <c r="A510" s="16">
        <v>202209</v>
      </c>
      <c r="B510" s="14">
        <v>5540246194790</v>
      </c>
      <c r="C510" s="14" t="str">
        <f>VLOOKUP(B510,'Catégorie des articles'!$A$2:$E$163,4,FALSE)</f>
        <v>MIX LEGUMES</v>
      </c>
      <c r="D510" s="10">
        <v>0</v>
      </c>
      <c r="E510" s="10">
        <v>0</v>
      </c>
      <c r="F510" s="10">
        <v>710</v>
      </c>
      <c r="G510" s="40" t="str">
        <f t="shared" si="7"/>
        <v>0</v>
      </c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</row>
    <row r="511" spans="1:25" ht="12.75" customHeight="1" x14ac:dyDescent="0.2">
      <c r="A511" s="16">
        <v>202209</v>
      </c>
      <c r="B511" s="12">
        <v>5540246194947</v>
      </c>
      <c r="C511" s="14" t="str">
        <f>VLOOKUP(B511,'Catégorie des articles'!$A$2:$E$163,4,FALSE)</f>
        <v>EMBALLAGES</v>
      </c>
      <c r="D511" s="8">
        <v>0</v>
      </c>
      <c r="E511" s="8">
        <v>0</v>
      </c>
      <c r="F511" s="8">
        <v>17</v>
      </c>
      <c r="G511" s="40" t="str">
        <f t="shared" si="7"/>
        <v>0</v>
      </c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</row>
    <row r="512" spans="1:25" ht="12.75" customHeight="1" x14ac:dyDescent="0.2">
      <c r="A512" s="16">
        <v>202209</v>
      </c>
      <c r="B512" s="14">
        <v>5540246195096</v>
      </c>
      <c r="C512" s="14" t="str">
        <f>VLOOKUP(B512,'Catégorie des articles'!$A$2:$E$163,4,FALSE)</f>
        <v>MIX LEGUMES</v>
      </c>
      <c r="D512" s="10">
        <v>2005</v>
      </c>
      <c r="E512" s="10">
        <v>11925.2736</v>
      </c>
      <c r="F512" s="10">
        <v>307</v>
      </c>
      <c r="G512" s="40">
        <f t="shared" si="7"/>
        <v>5.9477673815461349</v>
      </c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</row>
    <row r="513" spans="1:25" ht="12.75" customHeight="1" x14ac:dyDescent="0.2">
      <c r="A513" s="16">
        <v>202209</v>
      </c>
      <c r="B513" s="12">
        <v>5540246195241</v>
      </c>
      <c r="C513" s="14" t="str">
        <f>VLOOKUP(B513,'Catégorie des articles'!$A$2:$E$163,4,FALSE)</f>
        <v>MIX LEGUMES</v>
      </c>
      <c r="D513" s="8">
        <v>0</v>
      </c>
      <c r="E513" s="8">
        <v>0</v>
      </c>
      <c r="F513" s="8">
        <v>1165</v>
      </c>
      <c r="G513" s="40" t="str">
        <f t="shared" si="7"/>
        <v>0</v>
      </c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</row>
    <row r="514" spans="1:25" ht="12.75" customHeight="1" x14ac:dyDescent="0.2">
      <c r="A514" s="16">
        <v>202209</v>
      </c>
      <c r="B514" s="14">
        <v>5540246195242</v>
      </c>
      <c r="C514" s="14" t="str">
        <f>VLOOKUP(B514,'Catégorie des articles'!$A$2:$E$163,4,FALSE)</f>
        <v>MIX LEGUMES</v>
      </c>
      <c r="D514" s="10">
        <v>0</v>
      </c>
      <c r="E514" s="10">
        <v>0</v>
      </c>
      <c r="F514" s="10">
        <v>1209</v>
      </c>
      <c r="G514" s="40" t="str">
        <f t="shared" si="7"/>
        <v>0</v>
      </c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</row>
    <row r="515" spans="1:25" ht="12.75" customHeight="1" x14ac:dyDescent="0.2">
      <c r="A515" s="16">
        <v>202209</v>
      </c>
      <c r="B515" s="14">
        <v>5540246195250</v>
      </c>
      <c r="C515" s="14" t="str">
        <f>VLOOKUP(B515,'Catégorie des articles'!$A$2:$E$163,4,FALSE)</f>
        <v>BOULANGERIE</v>
      </c>
      <c r="D515" s="10">
        <v>0</v>
      </c>
      <c r="E515" s="10">
        <v>0</v>
      </c>
      <c r="F515" s="10">
        <v>553</v>
      </c>
      <c r="G515" s="40" t="str">
        <f t="shared" ref="G515:G578" si="8">IFERROR(E515/D515,"0")</f>
        <v>0</v>
      </c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</row>
    <row r="516" spans="1:25" ht="12.75" customHeight="1" x14ac:dyDescent="0.2">
      <c r="A516" s="16">
        <v>202209</v>
      </c>
      <c r="B516" s="12">
        <v>5540246195539</v>
      </c>
      <c r="C516" s="14" t="str">
        <f>VLOOKUP(B516,'Catégorie des articles'!$A$2:$E$163,4,FALSE)</f>
        <v>CREMERIE</v>
      </c>
      <c r="D516" s="8">
        <v>0</v>
      </c>
      <c r="E516" s="8">
        <v>0</v>
      </c>
      <c r="F516" s="8">
        <v>460</v>
      </c>
      <c r="G516" s="40" t="str">
        <f t="shared" si="8"/>
        <v>0</v>
      </c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</row>
    <row r="517" spans="1:25" ht="12.75" customHeight="1" x14ac:dyDescent="0.2">
      <c r="A517" s="16">
        <v>202209</v>
      </c>
      <c r="B517" s="14">
        <v>5540246195596</v>
      </c>
      <c r="C517" s="14" t="str">
        <f>VLOOKUP(B517,'Catégorie des articles'!$A$2:$E$163,4,FALSE)</f>
        <v>BOULANGERIE</v>
      </c>
      <c r="D517" s="10">
        <v>0</v>
      </c>
      <c r="E517" s="10">
        <v>0</v>
      </c>
      <c r="F517" s="10">
        <v>52</v>
      </c>
      <c r="G517" s="40" t="str">
        <f t="shared" si="8"/>
        <v>0</v>
      </c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</row>
    <row r="518" spans="1:25" ht="12.75" customHeight="1" x14ac:dyDescent="0.2">
      <c r="A518" s="16">
        <v>202209</v>
      </c>
      <c r="B518" s="12">
        <v>5540246195653</v>
      </c>
      <c r="C518" s="14" t="str">
        <f>VLOOKUP(B518,'Catégorie des articles'!$A$2:$E$163,4,FALSE)</f>
        <v>EMBALLAGES</v>
      </c>
      <c r="D518" s="8">
        <v>0</v>
      </c>
      <c r="E518" s="8">
        <v>0</v>
      </c>
      <c r="F518" s="8">
        <v>0</v>
      </c>
      <c r="G518" s="40" t="str">
        <f t="shared" si="8"/>
        <v>0</v>
      </c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</row>
    <row r="519" spans="1:25" ht="12.75" customHeight="1" x14ac:dyDescent="0.2">
      <c r="A519" s="16">
        <v>202210</v>
      </c>
      <c r="B519" s="12">
        <v>5540246170256</v>
      </c>
      <c r="C519" s="14" t="str">
        <f>VLOOKUP(B519,'Catégorie des articles'!$A$2:$E$163,4,FALSE)</f>
        <v>BOULANGERIE</v>
      </c>
      <c r="D519" s="8">
        <v>5253</v>
      </c>
      <c r="E519" s="8">
        <v>35307.532800000001</v>
      </c>
      <c r="F519" s="8">
        <v>10146</v>
      </c>
      <c r="G519" s="40">
        <f t="shared" si="8"/>
        <v>6.7214035408338093</v>
      </c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</row>
    <row r="520" spans="1:25" ht="12.75" customHeight="1" x14ac:dyDescent="0.2">
      <c r="A520" s="16">
        <v>202210</v>
      </c>
      <c r="B520" s="12">
        <v>5540246171759</v>
      </c>
      <c r="C520" s="14" t="str">
        <f>VLOOKUP(B520,'Catégorie des articles'!$A$2:$E$163,4,FALSE)</f>
        <v>MIX LEGUMES</v>
      </c>
      <c r="D520" s="8">
        <v>5884</v>
      </c>
      <c r="E520" s="8">
        <v>32318.784</v>
      </c>
      <c r="F520" s="8">
        <v>6042</v>
      </c>
      <c r="G520" s="40">
        <f t="shared" si="8"/>
        <v>5.492655336505778</v>
      </c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</row>
    <row r="521" spans="1:25" ht="12.75" customHeight="1" x14ac:dyDescent="0.2">
      <c r="A521" s="16">
        <v>202210</v>
      </c>
      <c r="B521" s="14">
        <v>5540246171888</v>
      </c>
      <c r="C521" s="14" t="str">
        <f>VLOOKUP(B521,'Catégorie des articles'!$A$2:$E$163,4,FALSE)</f>
        <v>BOULANGERIE</v>
      </c>
      <c r="D521" s="10">
        <v>1782</v>
      </c>
      <c r="E521" s="10">
        <v>30025.727999999999</v>
      </c>
      <c r="F521" s="10">
        <v>2532</v>
      </c>
      <c r="G521" s="40">
        <f t="shared" si="8"/>
        <v>16.849454545454545</v>
      </c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</row>
    <row r="522" spans="1:25" ht="12.75" customHeight="1" x14ac:dyDescent="0.2">
      <c r="A522" s="16">
        <v>202210</v>
      </c>
      <c r="B522" s="12">
        <v>5540246171933</v>
      </c>
      <c r="C522" s="14" t="str">
        <f>VLOOKUP(B522,'Catégorie des articles'!$A$2:$E$163,4,FALSE)</f>
        <v>CREMERIE</v>
      </c>
      <c r="D522" s="8">
        <v>1894</v>
      </c>
      <c r="E522" s="8">
        <v>1251.4176000000002</v>
      </c>
      <c r="F522" s="8">
        <v>8520</v>
      </c>
      <c r="G522" s="40">
        <f t="shared" si="8"/>
        <v>0.66072734952481538</v>
      </c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</row>
    <row r="523" spans="1:25" ht="12.75" customHeight="1" x14ac:dyDescent="0.2">
      <c r="A523" s="16">
        <v>202210</v>
      </c>
      <c r="B523" s="12">
        <v>5540246172539</v>
      </c>
      <c r="C523" s="14" t="str">
        <f>VLOOKUP(B523,'Catégorie des articles'!$A$2:$E$163,4,FALSE)</f>
        <v>CREMERIE</v>
      </c>
      <c r="D523" s="8">
        <v>112</v>
      </c>
      <c r="E523" s="8">
        <v>2425.2912000000001</v>
      </c>
      <c r="F523" s="8">
        <v>154</v>
      </c>
      <c r="G523" s="40">
        <f t="shared" si="8"/>
        <v>21.654385714285716</v>
      </c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</row>
    <row r="524" spans="1:25" ht="12.75" customHeight="1" x14ac:dyDescent="0.2">
      <c r="A524" s="16">
        <v>202210</v>
      </c>
      <c r="B524" s="14">
        <v>5540246172669</v>
      </c>
      <c r="C524" s="14" t="str">
        <f>VLOOKUP(B524,'Catégorie des articles'!$A$2:$E$163,4,FALSE)</f>
        <v>CREMERIE</v>
      </c>
      <c r="D524" s="10">
        <v>557</v>
      </c>
      <c r="E524" s="10">
        <v>7801.92</v>
      </c>
      <c r="F524" s="10">
        <v>1420</v>
      </c>
      <c r="G524" s="40">
        <f t="shared" si="8"/>
        <v>14.007037701974866</v>
      </c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</row>
    <row r="525" spans="1:25" ht="12.75" customHeight="1" x14ac:dyDescent="0.2">
      <c r="A525" s="16">
        <v>202210</v>
      </c>
      <c r="B525" s="12">
        <v>5540246172978</v>
      </c>
      <c r="C525" s="14" t="str">
        <f>VLOOKUP(B525,'Catégorie des articles'!$A$2:$E$163,4,FALSE)</f>
        <v>CREMERIE</v>
      </c>
      <c r="D525" s="8">
        <v>0</v>
      </c>
      <c r="E525" s="8">
        <v>0</v>
      </c>
      <c r="F525" s="8">
        <v>15285</v>
      </c>
      <c r="G525" s="40" t="str">
        <f t="shared" si="8"/>
        <v>0</v>
      </c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</row>
    <row r="526" spans="1:25" ht="12.75" customHeight="1" x14ac:dyDescent="0.2">
      <c r="A526" s="16">
        <v>202210</v>
      </c>
      <c r="B526" s="14">
        <v>5540246173472</v>
      </c>
      <c r="C526" s="14" t="str">
        <f>VLOOKUP(B526,'Catégorie des articles'!$A$2:$E$163,4,FALSE)</f>
        <v>CREMERIE</v>
      </c>
      <c r="D526" s="10">
        <v>181</v>
      </c>
      <c r="E526" s="10">
        <v>4178.3040000000001</v>
      </c>
      <c r="F526" s="10">
        <v>850</v>
      </c>
      <c r="G526" s="40">
        <f t="shared" si="8"/>
        <v>23.084552486187846</v>
      </c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</row>
    <row r="527" spans="1:25" ht="12.75" customHeight="1" x14ac:dyDescent="0.2">
      <c r="A527" s="16">
        <v>202210</v>
      </c>
      <c r="B527" s="12">
        <v>5540246173492</v>
      </c>
      <c r="C527" s="14" t="str">
        <f>VLOOKUP(B527,'Catégorie des articles'!$A$2:$E$163,4,FALSE)</f>
        <v>VOLAILLE</v>
      </c>
      <c r="D527" s="8">
        <v>0</v>
      </c>
      <c r="E527" s="8">
        <v>0</v>
      </c>
      <c r="F527" s="8">
        <v>0</v>
      </c>
      <c r="G527" s="40" t="str">
        <f t="shared" si="8"/>
        <v>0</v>
      </c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</row>
    <row r="528" spans="1:25" ht="12.75" customHeight="1" x14ac:dyDescent="0.2">
      <c r="A528" s="16">
        <v>202210</v>
      </c>
      <c r="B528" s="12">
        <v>5540246173685</v>
      </c>
      <c r="C528" s="14" t="str">
        <f>VLOOKUP(B528,'Catégorie des articles'!$A$2:$E$163,4,FALSE)</f>
        <v>EMBALLAGES</v>
      </c>
      <c r="D528" s="8">
        <v>170</v>
      </c>
      <c r="E528" s="8">
        <v>4417.2431999999999</v>
      </c>
      <c r="F528" s="8">
        <v>121</v>
      </c>
      <c r="G528" s="40">
        <f t="shared" si="8"/>
        <v>25.983783529411763</v>
      </c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</row>
    <row r="529" spans="1:25" ht="12.75" customHeight="1" x14ac:dyDescent="0.2">
      <c r="A529" s="16">
        <v>202210</v>
      </c>
      <c r="B529" s="14">
        <v>5540246173686</v>
      </c>
      <c r="C529" s="14" t="str">
        <f>VLOOKUP(B529,'Catégorie des articles'!$A$2:$E$163,4,FALSE)</f>
        <v>EMBALLAGES</v>
      </c>
      <c r="D529" s="10">
        <v>151</v>
      </c>
      <c r="E529" s="10">
        <v>3903.9840000000004</v>
      </c>
      <c r="F529" s="10">
        <v>0</v>
      </c>
      <c r="G529" s="40">
        <f t="shared" si="8"/>
        <v>25.85419867549669</v>
      </c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</row>
    <row r="530" spans="1:25" ht="12.75" customHeight="1" x14ac:dyDescent="0.2">
      <c r="A530" s="16">
        <v>202210</v>
      </c>
      <c r="B530" s="14">
        <v>5540246173906</v>
      </c>
      <c r="C530" s="14" t="str">
        <f>VLOOKUP(B530,'Catégorie des articles'!$A$2:$E$163,4,FALSE)</f>
        <v>VOLAILLE</v>
      </c>
      <c r="D530" s="10">
        <v>1750</v>
      </c>
      <c r="E530" s="10">
        <v>32507.654400000003</v>
      </c>
      <c r="F530" s="10">
        <v>3016</v>
      </c>
      <c r="G530" s="40">
        <f t="shared" si="8"/>
        <v>18.575802514285716</v>
      </c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</row>
    <row r="531" spans="1:25" ht="12.75" customHeight="1" x14ac:dyDescent="0.2">
      <c r="A531" s="16">
        <v>202210</v>
      </c>
      <c r="B531" s="12">
        <v>5540246174095</v>
      </c>
      <c r="C531" s="14" t="str">
        <f>VLOOKUP(B531,'Catégorie des articles'!$A$2:$E$163,4,FALSE)</f>
        <v>CREMERIE</v>
      </c>
      <c r="D531" s="8">
        <v>77</v>
      </c>
      <c r="E531" s="8">
        <v>2389.3056000000001</v>
      </c>
      <c r="F531" s="8">
        <v>154</v>
      </c>
      <c r="G531" s="40">
        <f t="shared" si="8"/>
        <v>31.02994285714286</v>
      </c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</row>
    <row r="532" spans="1:25" ht="12.75" customHeight="1" x14ac:dyDescent="0.2">
      <c r="A532" s="16">
        <v>202210</v>
      </c>
      <c r="B532" s="14">
        <v>5540246174174</v>
      </c>
      <c r="C532" s="14" t="str">
        <f>VLOOKUP(B532,'Catégorie des articles'!$A$2:$E$163,4,FALSE)</f>
        <v>CREMERIE</v>
      </c>
      <c r="D532" s="10">
        <v>91</v>
      </c>
      <c r="E532" s="10">
        <v>1251.8063999999999</v>
      </c>
      <c r="F532" s="10">
        <v>666</v>
      </c>
      <c r="G532" s="40">
        <f t="shared" si="8"/>
        <v>13.756114285714284</v>
      </c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</row>
    <row r="533" spans="1:25" ht="12.75" customHeight="1" x14ac:dyDescent="0.2">
      <c r="A533" s="16">
        <v>202210</v>
      </c>
      <c r="B533" s="12">
        <v>5540246175047</v>
      </c>
      <c r="C533" s="14" t="str">
        <f>VLOOKUP(B533,'Catégorie des articles'!$A$2:$E$163,4,FALSE)</f>
        <v>CREMERIE</v>
      </c>
      <c r="D533" s="8">
        <v>432</v>
      </c>
      <c r="E533" s="8">
        <v>4572.0288</v>
      </c>
      <c r="F533" s="8">
        <v>877</v>
      </c>
      <c r="G533" s="40">
        <f t="shared" si="8"/>
        <v>10.583399999999999</v>
      </c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</row>
    <row r="534" spans="1:25" ht="12.75" customHeight="1" x14ac:dyDescent="0.2">
      <c r="A534" s="16">
        <v>202210</v>
      </c>
      <c r="B534" s="14">
        <v>5540246175049</v>
      </c>
      <c r="C534" s="14" t="str">
        <f>VLOOKUP(B534,'Catégorie des articles'!$A$2:$E$163,4,FALSE)</f>
        <v>CREMERIE</v>
      </c>
      <c r="D534" s="10">
        <v>683</v>
      </c>
      <c r="E534" s="10">
        <v>7099.7472000000007</v>
      </c>
      <c r="F534" s="10">
        <v>4274</v>
      </c>
      <c r="G534" s="40">
        <f t="shared" si="8"/>
        <v>10.394944655929724</v>
      </c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</row>
    <row r="535" spans="1:25" ht="12.75" customHeight="1" x14ac:dyDescent="0.2">
      <c r="A535" s="16">
        <v>202210</v>
      </c>
      <c r="B535" s="12">
        <v>5540246175050</v>
      </c>
      <c r="C535" s="14" t="str">
        <f>VLOOKUP(B535,'Catégorie des articles'!$A$2:$E$163,4,FALSE)</f>
        <v>CREMERIE</v>
      </c>
      <c r="D535" s="8">
        <v>557</v>
      </c>
      <c r="E535" s="8">
        <v>6448.8960000000006</v>
      </c>
      <c r="F535" s="8">
        <v>3383</v>
      </c>
      <c r="G535" s="40">
        <f t="shared" si="8"/>
        <v>11.57791023339318</v>
      </c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</row>
    <row r="536" spans="1:25" ht="12.75" customHeight="1" x14ac:dyDescent="0.2">
      <c r="A536" s="16">
        <v>202210</v>
      </c>
      <c r="B536" s="12">
        <v>5540246175372</v>
      </c>
      <c r="C536" s="14" t="str">
        <f>VLOOKUP(B536,'Catégorie des articles'!$A$2:$E$163,4,FALSE)</f>
        <v>BOULANGERIE</v>
      </c>
      <c r="D536" s="8">
        <v>1949</v>
      </c>
      <c r="E536" s="8">
        <v>7620.4800000000005</v>
      </c>
      <c r="F536" s="8">
        <v>522</v>
      </c>
      <c r="G536" s="40">
        <f t="shared" si="8"/>
        <v>3.9099435608004107</v>
      </c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</row>
    <row r="537" spans="1:25" ht="12.75" customHeight="1" x14ac:dyDescent="0.2">
      <c r="A537" s="16">
        <v>202210</v>
      </c>
      <c r="B537" s="14">
        <v>5540246176294</v>
      </c>
      <c r="C537" s="14" t="str">
        <f>VLOOKUP(B537,'Catégorie des articles'!$A$2:$E$163,4,FALSE)</f>
        <v>CREMERIE</v>
      </c>
      <c r="D537" s="10">
        <v>2265</v>
      </c>
      <c r="E537" s="10">
        <v>2146.0896000000002</v>
      </c>
      <c r="F537" s="10">
        <v>12027</v>
      </c>
      <c r="G537" s="40">
        <f t="shared" si="8"/>
        <v>0.94750092715231804</v>
      </c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</row>
    <row r="538" spans="1:25" ht="12.75" customHeight="1" x14ac:dyDescent="0.2">
      <c r="A538" s="16">
        <v>202210</v>
      </c>
      <c r="B538" s="12">
        <v>5540246176295</v>
      </c>
      <c r="C538" s="14" t="str">
        <f>VLOOKUP(B538,'Catégorie des articles'!$A$2:$E$163,4,FALSE)</f>
        <v>CREMERIE</v>
      </c>
      <c r="D538" s="8">
        <v>10060</v>
      </c>
      <c r="E538" s="8">
        <v>9534.3263999999999</v>
      </c>
      <c r="F538" s="8">
        <v>90907</v>
      </c>
      <c r="G538" s="40">
        <f t="shared" si="8"/>
        <v>0.94774616302186876</v>
      </c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</row>
    <row r="539" spans="1:25" ht="12.75" customHeight="1" x14ac:dyDescent="0.2">
      <c r="A539" s="16">
        <v>202210</v>
      </c>
      <c r="B539" s="12">
        <v>5540246176699</v>
      </c>
      <c r="C539" s="14" t="str">
        <f>VLOOKUP(B539,'Catégorie des articles'!$A$2:$E$163,4,FALSE)</f>
        <v>CREMERIE</v>
      </c>
      <c r="D539" s="8">
        <v>4594</v>
      </c>
      <c r="E539" s="8">
        <v>2164.0608000000002</v>
      </c>
      <c r="F539" s="8">
        <v>65355</v>
      </c>
      <c r="G539" s="40">
        <f t="shared" si="8"/>
        <v>0.47106242925555075</v>
      </c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</row>
    <row r="540" spans="1:25" ht="12.75" customHeight="1" x14ac:dyDescent="0.2">
      <c r="A540" s="16">
        <v>202210</v>
      </c>
      <c r="B540" s="12">
        <v>5540246177133</v>
      </c>
      <c r="C540" s="14" t="str">
        <f>VLOOKUP(B540,'Catégorie des articles'!$A$2:$E$163,4,FALSE)</f>
        <v>MIX LEGUMES</v>
      </c>
      <c r="D540" s="8">
        <v>13422</v>
      </c>
      <c r="E540" s="8">
        <v>48732.840000000004</v>
      </c>
      <c r="F540" s="8">
        <v>39510</v>
      </c>
      <c r="G540" s="40">
        <f t="shared" si="8"/>
        <v>3.6308180599016544</v>
      </c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</row>
    <row r="541" spans="1:25" ht="12.75" customHeight="1" x14ac:dyDescent="0.2">
      <c r="A541" s="16">
        <v>202210</v>
      </c>
      <c r="B541" s="14">
        <v>5540246177376</v>
      </c>
      <c r="C541" s="14" t="str">
        <f>VLOOKUP(B541,'Catégorie des articles'!$A$2:$E$163,4,FALSE)</f>
        <v>BOULANGERIE</v>
      </c>
      <c r="D541" s="10">
        <v>1775</v>
      </c>
      <c r="E541" s="10">
        <v>71096.184000000008</v>
      </c>
      <c r="F541" s="10">
        <v>1328</v>
      </c>
      <c r="G541" s="40">
        <f t="shared" si="8"/>
        <v>40.05418816901409</v>
      </c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</row>
    <row r="542" spans="1:25" ht="12.75" customHeight="1" x14ac:dyDescent="0.2">
      <c r="A542" s="16">
        <v>202210</v>
      </c>
      <c r="B542" s="12">
        <v>5540246180522</v>
      </c>
      <c r="C542" s="14" t="str">
        <f>VLOOKUP(B542,'Catégorie des articles'!$A$2:$E$163,4,FALSE)</f>
        <v>BOULANGERIE</v>
      </c>
      <c r="D542" s="8">
        <v>1184</v>
      </c>
      <c r="E542" s="8">
        <v>20710.080000000002</v>
      </c>
      <c r="F542" s="8">
        <v>1963</v>
      </c>
      <c r="G542" s="40">
        <f t="shared" si="8"/>
        <v>17.491621621621622</v>
      </c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</row>
    <row r="543" spans="1:25" ht="12.75" customHeight="1" x14ac:dyDescent="0.2">
      <c r="A543" s="16">
        <v>202210</v>
      </c>
      <c r="B543" s="14">
        <v>5540246181016</v>
      </c>
      <c r="C543" s="14" t="str">
        <f>VLOOKUP(B543,'Catégorie des articles'!$A$2:$E$163,4,FALSE)</f>
        <v>VOLAILLE</v>
      </c>
      <c r="D543" s="10">
        <v>9577</v>
      </c>
      <c r="E543" s="10">
        <v>78233.212800000008</v>
      </c>
      <c r="F543" s="10">
        <v>22189</v>
      </c>
      <c r="G543" s="40">
        <f t="shared" si="8"/>
        <v>8.1688642372350433</v>
      </c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</row>
    <row r="544" spans="1:25" ht="12.75" customHeight="1" x14ac:dyDescent="0.2">
      <c r="A544" s="16">
        <v>202210</v>
      </c>
      <c r="B544" s="12">
        <v>5540246181061</v>
      </c>
      <c r="C544" s="14" t="str">
        <f>VLOOKUP(B544,'Catégorie des articles'!$A$2:$E$163,4,FALSE)</f>
        <v>VOLAILLE</v>
      </c>
      <c r="D544" s="8">
        <v>22342</v>
      </c>
      <c r="E544" s="8">
        <v>26458.617600000001</v>
      </c>
      <c r="F544" s="8">
        <v>85817</v>
      </c>
      <c r="G544" s="40">
        <f t="shared" si="8"/>
        <v>1.18425465938591</v>
      </c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</row>
    <row r="545" spans="1:25" ht="12.75" customHeight="1" x14ac:dyDescent="0.2">
      <c r="A545" s="16">
        <v>202210</v>
      </c>
      <c r="B545" s="14">
        <v>5540246182684</v>
      </c>
      <c r="C545" s="14" t="str">
        <f>VLOOKUP(B545,'Catégorie des articles'!$A$2:$E$163,4,FALSE)</f>
        <v>BOULANGERIE</v>
      </c>
      <c r="D545" s="10">
        <v>33</v>
      </c>
      <c r="E545" s="10">
        <v>1629.9360000000001</v>
      </c>
      <c r="F545" s="10">
        <v>553</v>
      </c>
      <c r="G545" s="40">
        <f t="shared" si="8"/>
        <v>49.392000000000003</v>
      </c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</row>
    <row r="546" spans="1:25" ht="12.75" customHeight="1" x14ac:dyDescent="0.2">
      <c r="A546" s="16">
        <v>202210</v>
      </c>
      <c r="B546" s="14">
        <v>5540246183130</v>
      </c>
      <c r="C546" s="14" t="str">
        <f>VLOOKUP(B546,'Catégorie des articles'!$A$2:$E$163,4,FALSE)</f>
        <v>MIX LEGUMES</v>
      </c>
      <c r="D546" s="10">
        <v>6202</v>
      </c>
      <c r="E546" s="10">
        <v>26258.688000000002</v>
      </c>
      <c r="F546" s="10">
        <v>8227</v>
      </c>
      <c r="G546" s="40">
        <f t="shared" si="8"/>
        <v>4.2339064817800711</v>
      </c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</row>
    <row r="547" spans="1:25" ht="12.75" customHeight="1" x14ac:dyDescent="0.2">
      <c r="A547" s="16">
        <v>202210</v>
      </c>
      <c r="B547" s="14">
        <v>5540246183455</v>
      </c>
      <c r="C547" s="14" t="str">
        <f>VLOOKUP(B547,'Catégorie des articles'!$A$2:$E$163,4,FALSE)</f>
        <v>MIX LEGUMES</v>
      </c>
      <c r="D547" s="10">
        <v>557</v>
      </c>
      <c r="E547" s="10">
        <v>4375.2960000000003</v>
      </c>
      <c r="F547" s="10">
        <v>557</v>
      </c>
      <c r="G547" s="40">
        <f t="shared" si="8"/>
        <v>7.8551095152603239</v>
      </c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</row>
    <row r="548" spans="1:25" ht="12.75" customHeight="1" x14ac:dyDescent="0.2">
      <c r="A548" s="16">
        <v>202210</v>
      </c>
      <c r="B548" s="14">
        <v>5540246183537</v>
      </c>
      <c r="C548" s="14" t="str">
        <f>VLOOKUP(B548,'Catégorie des articles'!$A$2:$E$163,4,FALSE)</f>
        <v>MIX LEGUMES</v>
      </c>
      <c r="D548" s="10">
        <v>3490</v>
      </c>
      <c r="E548" s="10">
        <v>4905.4463999999998</v>
      </c>
      <c r="F548" s="10">
        <v>3527</v>
      </c>
      <c r="G548" s="40">
        <f t="shared" si="8"/>
        <v>1.4055720343839542</v>
      </c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</row>
    <row r="549" spans="1:25" ht="12.75" customHeight="1" x14ac:dyDescent="0.2">
      <c r="A549" s="16">
        <v>202210</v>
      </c>
      <c r="B549" s="12">
        <v>5540246183538</v>
      </c>
      <c r="C549" s="14" t="str">
        <f>VLOOKUP(B549,'Catégorie des articles'!$A$2:$E$163,4,FALSE)</f>
        <v>MIX LEGUMES</v>
      </c>
      <c r="D549" s="8">
        <v>5550</v>
      </c>
      <c r="E549" s="8">
        <v>8029.0655999999999</v>
      </c>
      <c r="F549" s="8">
        <v>4065</v>
      </c>
      <c r="G549" s="40">
        <f t="shared" si="8"/>
        <v>1.4466784864864866</v>
      </c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</row>
    <row r="550" spans="1:25" ht="12.75" customHeight="1" x14ac:dyDescent="0.2">
      <c r="A550" s="16">
        <v>202210</v>
      </c>
      <c r="B550" s="14">
        <v>5540246183541</v>
      </c>
      <c r="C550" s="14" t="str">
        <f>VLOOKUP(B550,'Catégorie des articles'!$A$2:$E$163,4,FALSE)</f>
        <v>MIX LEGUMES</v>
      </c>
      <c r="D550" s="10">
        <v>1276</v>
      </c>
      <c r="E550" s="10">
        <v>11499.84</v>
      </c>
      <c r="F550" s="10">
        <v>1439</v>
      </c>
      <c r="G550" s="40">
        <f t="shared" si="8"/>
        <v>9.0124137931034483</v>
      </c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</row>
    <row r="551" spans="1:25" ht="12.75" customHeight="1" x14ac:dyDescent="0.2">
      <c r="A551" s="16">
        <v>202210</v>
      </c>
      <c r="B551" s="12">
        <v>5540246183542</v>
      </c>
      <c r="C551" s="14" t="str">
        <f>VLOOKUP(B551,'Catégorie des articles'!$A$2:$E$163,4,FALSE)</f>
        <v>MIX LEGUMES</v>
      </c>
      <c r="D551" s="8">
        <v>2483</v>
      </c>
      <c r="E551" s="8">
        <v>6979.8240000000005</v>
      </c>
      <c r="F551" s="8">
        <v>511</v>
      </c>
      <c r="G551" s="40">
        <f t="shared" si="8"/>
        <v>2.8110447039871125</v>
      </c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</row>
    <row r="552" spans="1:25" ht="12.75" customHeight="1" x14ac:dyDescent="0.2">
      <c r="A552" s="16">
        <v>202210</v>
      </c>
      <c r="B552" s="12">
        <v>5540246183547</v>
      </c>
      <c r="C552" s="14" t="str">
        <f>VLOOKUP(B552,'Catégorie des articles'!$A$2:$E$163,4,FALSE)</f>
        <v>VOLAILLE</v>
      </c>
      <c r="D552" s="8">
        <v>7842</v>
      </c>
      <c r="E552" s="8">
        <v>80600.831999999995</v>
      </c>
      <c r="F552" s="8">
        <v>20242</v>
      </c>
      <c r="G552" s="40">
        <f t="shared" si="8"/>
        <v>10.278096403978576</v>
      </c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</row>
    <row r="553" spans="1:25" ht="12.75" customHeight="1" x14ac:dyDescent="0.2">
      <c r="A553" s="16">
        <v>202210</v>
      </c>
      <c r="B553" s="12">
        <v>5540246183552</v>
      </c>
      <c r="C553" s="14" t="str">
        <f>VLOOKUP(B553,'Catégorie des articles'!$A$2:$E$163,4,FALSE)</f>
        <v>MIX LEGUMES</v>
      </c>
      <c r="D553" s="8">
        <v>1819</v>
      </c>
      <c r="E553" s="8">
        <v>3353.0111999999999</v>
      </c>
      <c r="F553" s="8">
        <v>279</v>
      </c>
      <c r="G553" s="40">
        <f t="shared" si="8"/>
        <v>1.8433266630016492</v>
      </c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</row>
    <row r="554" spans="1:25" ht="12.75" customHeight="1" x14ac:dyDescent="0.2">
      <c r="A554" s="16">
        <v>202210</v>
      </c>
      <c r="B554" s="14">
        <v>5540246183554</v>
      </c>
      <c r="C554" s="14" t="str">
        <f>VLOOKUP(B554,'Catégorie des articles'!$A$2:$E$163,4,FALSE)</f>
        <v>MIX LEGUMES</v>
      </c>
      <c r="D554" s="10">
        <v>1490</v>
      </c>
      <c r="E554" s="10">
        <v>11193.595200000002</v>
      </c>
      <c r="F554" s="10">
        <v>0</v>
      </c>
      <c r="G554" s="40">
        <f t="shared" si="8"/>
        <v>7.5124800000000009</v>
      </c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</row>
    <row r="555" spans="1:25" ht="12.75" customHeight="1" x14ac:dyDescent="0.2">
      <c r="A555" s="16">
        <v>202210</v>
      </c>
      <c r="B555" s="12">
        <v>5540246183555</v>
      </c>
      <c r="C555" s="14" t="str">
        <f>VLOOKUP(B555,'Catégorie des articles'!$A$2:$E$163,4,FALSE)</f>
        <v>MIX LEGUMES</v>
      </c>
      <c r="D555" s="8">
        <v>1133</v>
      </c>
      <c r="E555" s="8">
        <v>1513.6416000000002</v>
      </c>
      <c r="F555" s="8">
        <v>1207</v>
      </c>
      <c r="G555" s="40">
        <f t="shared" si="8"/>
        <v>1.3359590467784643</v>
      </c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</row>
    <row r="556" spans="1:25" ht="12.75" customHeight="1" x14ac:dyDescent="0.2">
      <c r="A556" s="16">
        <v>202210</v>
      </c>
      <c r="B556" s="14">
        <v>5540246183558</v>
      </c>
      <c r="C556" s="14" t="str">
        <f>VLOOKUP(B556,'Catégorie des articles'!$A$2:$E$163,4,FALSE)</f>
        <v>MIX LEGUMES</v>
      </c>
      <c r="D556" s="10">
        <v>3146</v>
      </c>
      <c r="E556" s="10">
        <v>17339.443200000002</v>
      </c>
      <c r="F556" s="10">
        <v>6752</v>
      </c>
      <c r="G556" s="40">
        <f t="shared" si="8"/>
        <v>5.5115839796567077</v>
      </c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</row>
    <row r="557" spans="1:25" ht="12.75" customHeight="1" x14ac:dyDescent="0.2">
      <c r="A557" s="16">
        <v>202210</v>
      </c>
      <c r="B557" s="12">
        <v>5540246183560</v>
      </c>
      <c r="C557" s="14" t="str">
        <f>VLOOKUP(B557,'Catégorie des articles'!$A$2:$E$163,4,FALSE)</f>
        <v>MIX LEGUMES</v>
      </c>
      <c r="D557" s="8">
        <v>314</v>
      </c>
      <c r="E557" s="8">
        <v>7639.92</v>
      </c>
      <c r="F557" s="8">
        <v>469</v>
      </c>
      <c r="G557" s="40">
        <f t="shared" si="8"/>
        <v>24.330955414012738</v>
      </c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</row>
    <row r="558" spans="1:25" ht="12.75" customHeight="1" x14ac:dyDescent="0.2">
      <c r="A558" s="16">
        <v>202210</v>
      </c>
      <c r="B558" s="14">
        <v>5540246183562</v>
      </c>
      <c r="C558" s="14" t="str">
        <f>VLOOKUP(B558,'Catégorie des articles'!$A$2:$E$163,4,FALSE)</f>
        <v>MIX LEGUMES</v>
      </c>
      <c r="D558" s="10">
        <v>511</v>
      </c>
      <c r="E558" s="10">
        <v>1644.1920000000002</v>
      </c>
      <c r="F558" s="10">
        <v>511</v>
      </c>
      <c r="G558" s="40">
        <f t="shared" si="8"/>
        <v>3.2175968688845407</v>
      </c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</row>
    <row r="559" spans="1:25" ht="12.75" customHeight="1" x14ac:dyDescent="0.2">
      <c r="A559" s="16">
        <v>202210</v>
      </c>
      <c r="B559" s="14">
        <v>5540246183587</v>
      </c>
      <c r="C559" s="14" t="str">
        <f>VLOOKUP(B559,'Catégorie des articles'!$A$2:$E$163,4,FALSE)</f>
        <v>MIX LEGUMES</v>
      </c>
      <c r="D559" s="10">
        <v>578</v>
      </c>
      <c r="E559" s="10">
        <v>12165.9408</v>
      </c>
      <c r="F559" s="10">
        <v>655</v>
      </c>
      <c r="G559" s="40">
        <f t="shared" si="8"/>
        <v>21.048340484429065</v>
      </c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</row>
    <row r="560" spans="1:25" ht="12.75" customHeight="1" x14ac:dyDescent="0.2">
      <c r="A560" s="16">
        <v>202210</v>
      </c>
      <c r="B560" s="12">
        <v>5540246183589</v>
      </c>
      <c r="C560" s="14" t="str">
        <f>VLOOKUP(B560,'Catégorie des articles'!$A$2:$E$163,4,FALSE)</f>
        <v>MIX LEGUMES</v>
      </c>
      <c r="D560" s="8">
        <v>952</v>
      </c>
      <c r="E560" s="8">
        <v>12540.096000000001</v>
      </c>
      <c r="F560" s="8">
        <v>1369</v>
      </c>
      <c r="G560" s="40">
        <f t="shared" si="8"/>
        <v>13.172369747899161</v>
      </c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</row>
    <row r="561" spans="1:25" ht="12.75" customHeight="1" x14ac:dyDescent="0.2">
      <c r="A561" s="16">
        <v>202210</v>
      </c>
      <c r="B561" s="14">
        <v>5540246183844</v>
      </c>
      <c r="C561" s="14" t="str">
        <f>VLOOKUP(B561,'Catégorie des articles'!$A$2:$E$163,4,FALSE)</f>
        <v>BOULANGERIE</v>
      </c>
      <c r="D561" s="10">
        <v>307</v>
      </c>
      <c r="E561" s="10">
        <v>8838.7200000000012</v>
      </c>
      <c r="F561" s="10">
        <v>437</v>
      </c>
      <c r="G561" s="40">
        <f t="shared" si="8"/>
        <v>28.790618892508146</v>
      </c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</row>
    <row r="562" spans="1:25" ht="12.75" customHeight="1" x14ac:dyDescent="0.2">
      <c r="A562" s="16">
        <v>202210</v>
      </c>
      <c r="B562" s="14">
        <v>5540246184036</v>
      </c>
      <c r="C562" s="14" t="str">
        <f>VLOOKUP(B562,'Catégorie des articles'!$A$2:$E$163,4,FALSE)</f>
        <v>BOULANGERIE</v>
      </c>
      <c r="D562" s="10">
        <v>193</v>
      </c>
      <c r="E562" s="10">
        <v>3298.7520000000004</v>
      </c>
      <c r="F562" s="10">
        <v>202</v>
      </c>
      <c r="G562" s="40">
        <f t="shared" si="8"/>
        <v>17.091979274611401</v>
      </c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</row>
    <row r="563" spans="1:25" ht="12.75" customHeight="1" x14ac:dyDescent="0.2">
      <c r="A563" s="16">
        <v>202210</v>
      </c>
      <c r="B563" s="14">
        <v>5540246185278</v>
      </c>
      <c r="C563" s="14" t="str">
        <f>VLOOKUP(B563,'Catégorie des articles'!$A$2:$E$163,4,FALSE)</f>
        <v>VOLAILLE</v>
      </c>
      <c r="D563" s="10">
        <v>0</v>
      </c>
      <c r="E563" s="10">
        <v>0</v>
      </c>
      <c r="F563" s="10">
        <v>48498</v>
      </c>
      <c r="G563" s="40" t="str">
        <f t="shared" si="8"/>
        <v>0</v>
      </c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</row>
    <row r="564" spans="1:25" ht="12.75" customHeight="1" x14ac:dyDescent="0.2">
      <c r="A564" s="16">
        <v>202210</v>
      </c>
      <c r="B564" s="12">
        <v>5540246185429</v>
      </c>
      <c r="C564" s="14" t="str">
        <f>VLOOKUP(B564,'Catégorie des articles'!$A$2:$E$163,4,FALSE)</f>
        <v>CREMERIE</v>
      </c>
      <c r="D564" s="8">
        <v>168</v>
      </c>
      <c r="E564" s="8">
        <v>883.35360000000003</v>
      </c>
      <c r="F564" s="8">
        <v>265</v>
      </c>
      <c r="G564" s="40">
        <f t="shared" si="8"/>
        <v>5.258057142857143</v>
      </c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</row>
    <row r="565" spans="1:25" ht="12.75" customHeight="1" x14ac:dyDescent="0.2">
      <c r="A565" s="16">
        <v>202210</v>
      </c>
      <c r="B565" s="12">
        <v>5540246185562</v>
      </c>
      <c r="C565" s="14" t="str">
        <f>VLOOKUP(B565,'Catégorie des articles'!$A$2:$E$163,4,FALSE)</f>
        <v>CREMERIE</v>
      </c>
      <c r="D565" s="8">
        <v>140</v>
      </c>
      <c r="E565" s="8">
        <v>404.35199999999998</v>
      </c>
      <c r="F565" s="8">
        <v>362</v>
      </c>
      <c r="G565" s="40">
        <f t="shared" si="8"/>
        <v>2.8882285714285714</v>
      </c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</row>
    <row r="566" spans="1:25" ht="12.75" customHeight="1" x14ac:dyDescent="0.2">
      <c r="A566" s="16">
        <v>202210</v>
      </c>
      <c r="B566" s="12">
        <v>5540246186010</v>
      </c>
      <c r="C566" s="14" t="str">
        <f>VLOOKUP(B566,'Catégorie des articles'!$A$2:$E$163,4,FALSE)</f>
        <v>EMBALLAGES</v>
      </c>
      <c r="D566" s="8">
        <v>98</v>
      </c>
      <c r="E566" s="8">
        <v>14353.7184</v>
      </c>
      <c r="F566" s="8">
        <v>12</v>
      </c>
      <c r="G566" s="40">
        <f t="shared" si="8"/>
        <v>146.46651428571428</v>
      </c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</row>
    <row r="567" spans="1:25" ht="12.75" customHeight="1" x14ac:dyDescent="0.2">
      <c r="A567" s="16">
        <v>202210</v>
      </c>
      <c r="B567" s="14">
        <v>5540246186011</v>
      </c>
      <c r="C567" s="14" t="str">
        <f>VLOOKUP(B567,'Catégorie des articles'!$A$2:$E$163,4,FALSE)</f>
        <v>EMBALLAGES</v>
      </c>
      <c r="D567" s="10">
        <v>100</v>
      </c>
      <c r="E567" s="10">
        <v>5680.5408000000007</v>
      </c>
      <c r="F567" s="10">
        <v>21</v>
      </c>
      <c r="G567" s="40">
        <f t="shared" si="8"/>
        <v>56.805408000000007</v>
      </c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</row>
    <row r="568" spans="1:25" ht="12.75" customHeight="1" x14ac:dyDescent="0.2">
      <c r="A568" s="16">
        <v>202210</v>
      </c>
      <c r="B568" s="12">
        <v>5540246186017</v>
      </c>
      <c r="C568" s="14" t="str">
        <f>VLOOKUP(B568,'Catégorie des articles'!$A$2:$E$163,4,FALSE)</f>
        <v>EMBALLAGES</v>
      </c>
      <c r="D568" s="8">
        <v>58</v>
      </c>
      <c r="E568" s="8">
        <v>6140.88</v>
      </c>
      <c r="F568" s="8">
        <v>7</v>
      </c>
      <c r="G568" s="40">
        <f t="shared" si="8"/>
        <v>105.87724137931035</v>
      </c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</row>
    <row r="569" spans="1:25" ht="12.75" customHeight="1" x14ac:dyDescent="0.2">
      <c r="A569" s="16">
        <v>202210</v>
      </c>
      <c r="B569" s="14">
        <v>5540246186325</v>
      </c>
      <c r="C569" s="14" t="str">
        <f>VLOOKUP(B569,'Catégorie des articles'!$A$2:$E$163,4,FALSE)</f>
        <v>CREMERIE</v>
      </c>
      <c r="D569" s="10">
        <v>293</v>
      </c>
      <c r="E569" s="10">
        <v>718.50239999999997</v>
      </c>
      <c r="F569" s="10">
        <v>669</v>
      </c>
      <c r="G569" s="40">
        <f t="shared" si="8"/>
        <v>2.4522266211604093</v>
      </c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</row>
    <row r="570" spans="1:25" ht="12.75" customHeight="1" x14ac:dyDescent="0.2">
      <c r="A570" s="16">
        <v>202210</v>
      </c>
      <c r="B570" s="12">
        <v>5540246186351</v>
      </c>
      <c r="C570" s="14" t="str">
        <f>VLOOKUP(B570,'Catégorie des articles'!$A$2:$E$163,4,FALSE)</f>
        <v>MIX LEGUMES</v>
      </c>
      <c r="D570" s="8">
        <v>1246</v>
      </c>
      <c r="E570" s="8">
        <v>73840.507200000007</v>
      </c>
      <c r="F570" s="8">
        <v>140</v>
      </c>
      <c r="G570" s="40">
        <f t="shared" si="8"/>
        <v>59.262044301765656</v>
      </c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</row>
    <row r="571" spans="1:25" ht="12.75" customHeight="1" x14ac:dyDescent="0.2">
      <c r="A571" s="16">
        <v>202210</v>
      </c>
      <c r="B571" s="14">
        <v>5540246186352</v>
      </c>
      <c r="C571" s="14" t="str">
        <f>VLOOKUP(B571,'Catégorie des articles'!$A$2:$E$163,4,FALSE)</f>
        <v>MIX LEGUMES</v>
      </c>
      <c r="D571" s="10">
        <v>4896</v>
      </c>
      <c r="E571" s="10">
        <v>51500.880000000005</v>
      </c>
      <c r="F571" s="10">
        <v>1798</v>
      </c>
      <c r="G571" s="40">
        <f t="shared" si="8"/>
        <v>10.518970588235295</v>
      </c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</row>
    <row r="572" spans="1:25" ht="12.75" customHeight="1" x14ac:dyDescent="0.2">
      <c r="A572" s="16">
        <v>202210</v>
      </c>
      <c r="B572" s="14">
        <v>5540246187882</v>
      </c>
      <c r="C572" s="14" t="str">
        <f>VLOOKUP(B572,'Catégorie des articles'!$A$2:$E$163,4,FALSE)</f>
        <v>EMBALLAGES</v>
      </c>
      <c r="D572" s="10">
        <v>42</v>
      </c>
      <c r="E572" s="10">
        <v>1602.0288</v>
      </c>
      <c r="F572" s="10">
        <v>3</v>
      </c>
      <c r="G572" s="40">
        <f t="shared" si="8"/>
        <v>38.143542857142862</v>
      </c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</row>
    <row r="573" spans="1:25" ht="12.75" customHeight="1" x14ac:dyDescent="0.2">
      <c r="A573" s="16">
        <v>202210</v>
      </c>
      <c r="B573" s="12">
        <v>5540246187987</v>
      </c>
      <c r="C573" s="14" t="str">
        <f>VLOOKUP(B573,'Catégorie des articles'!$A$2:$E$163,4,FALSE)</f>
        <v>CREMERIE</v>
      </c>
      <c r="D573" s="8">
        <v>5067</v>
      </c>
      <c r="E573" s="8">
        <v>2519.1215999999999</v>
      </c>
      <c r="F573" s="8">
        <v>56683</v>
      </c>
      <c r="G573" s="40">
        <f t="shared" si="8"/>
        <v>0.49716234458259323</v>
      </c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</row>
    <row r="574" spans="1:25" ht="12.75" customHeight="1" x14ac:dyDescent="0.2">
      <c r="A574" s="16">
        <v>202210</v>
      </c>
      <c r="B574" s="14">
        <v>5540246187995</v>
      </c>
      <c r="C574" s="14" t="str">
        <f>VLOOKUP(B574,'Catégorie des articles'!$A$2:$E$163,4,FALSE)</f>
        <v>EMBALLAGES</v>
      </c>
      <c r="D574" s="10">
        <v>2123</v>
      </c>
      <c r="E574" s="10">
        <v>186216.40800000002</v>
      </c>
      <c r="F574" s="10">
        <v>1406</v>
      </c>
      <c r="G574" s="40">
        <f t="shared" si="8"/>
        <v>87.713804992934541</v>
      </c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</row>
    <row r="575" spans="1:25" ht="12.75" customHeight="1" x14ac:dyDescent="0.2">
      <c r="A575" s="16">
        <v>202210</v>
      </c>
      <c r="B575" s="12">
        <v>5540246187996</v>
      </c>
      <c r="C575" s="14" t="str">
        <f>VLOOKUP(B575,'Catégorie des articles'!$A$2:$E$163,4,FALSE)</f>
        <v>EMBALLAGES</v>
      </c>
      <c r="D575" s="8">
        <v>295</v>
      </c>
      <c r="E575" s="8">
        <v>13622.7312</v>
      </c>
      <c r="F575" s="8">
        <v>24</v>
      </c>
      <c r="G575" s="40">
        <f t="shared" si="8"/>
        <v>46.178749830508472</v>
      </c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</row>
    <row r="576" spans="1:25" ht="12.75" customHeight="1" x14ac:dyDescent="0.2">
      <c r="A576" s="16">
        <v>202210</v>
      </c>
      <c r="B576" s="14">
        <v>5540246187997</v>
      </c>
      <c r="C576" s="14" t="str">
        <f>VLOOKUP(B576,'Catégorie des articles'!$A$2:$E$163,4,FALSE)</f>
        <v>EMBALLAGES</v>
      </c>
      <c r="D576" s="10">
        <v>31</v>
      </c>
      <c r="E576" s="10">
        <v>1506.7728000000002</v>
      </c>
      <c r="F576" s="10">
        <v>121</v>
      </c>
      <c r="G576" s="40">
        <f t="shared" si="8"/>
        <v>48.605574193548392</v>
      </c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</row>
    <row r="577" spans="1:25" ht="12.75" customHeight="1" x14ac:dyDescent="0.2">
      <c r="A577" s="16">
        <v>202210</v>
      </c>
      <c r="B577" s="12">
        <v>5540246187998</v>
      </c>
      <c r="C577" s="14" t="str">
        <f>VLOOKUP(B577,'Catégorie des articles'!$A$2:$E$163,4,FALSE)</f>
        <v>EMBALLAGES</v>
      </c>
      <c r="D577" s="8">
        <v>966</v>
      </c>
      <c r="E577" s="8">
        <v>49618.483200000002</v>
      </c>
      <c r="F577" s="8">
        <v>467</v>
      </c>
      <c r="G577" s="40">
        <f t="shared" si="8"/>
        <v>51.364889440993792</v>
      </c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</row>
    <row r="578" spans="1:25" ht="12.75" customHeight="1" x14ac:dyDescent="0.2">
      <c r="A578" s="16">
        <v>202210</v>
      </c>
      <c r="B578" s="12">
        <v>5540246188047</v>
      </c>
      <c r="C578" s="14" t="str">
        <f>VLOOKUP(B578,'Catégorie des articles'!$A$2:$E$163,4,FALSE)</f>
        <v>EMBALLAGES</v>
      </c>
      <c r="D578" s="8">
        <v>235</v>
      </c>
      <c r="E578" s="8">
        <v>28544.054400000001</v>
      </c>
      <c r="F578" s="8">
        <v>35</v>
      </c>
      <c r="G578" s="40">
        <f t="shared" si="8"/>
        <v>121.46406127659574</v>
      </c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</row>
    <row r="579" spans="1:25" ht="12.75" customHeight="1" x14ac:dyDescent="0.2">
      <c r="A579" s="16">
        <v>202210</v>
      </c>
      <c r="B579" s="14">
        <v>5540246188175</v>
      </c>
      <c r="C579" s="14" t="str">
        <f>VLOOKUP(B579,'Catégorie des articles'!$A$2:$E$163,4,FALSE)</f>
        <v>CREMERIE</v>
      </c>
      <c r="D579" s="10">
        <v>130</v>
      </c>
      <c r="E579" s="10">
        <v>3773.2175999999999</v>
      </c>
      <c r="F579" s="10">
        <v>632</v>
      </c>
      <c r="G579" s="40">
        <f t="shared" ref="G579:G642" si="9">IFERROR(E579/D579,"0")</f>
        <v>29.024750769230767</v>
      </c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</row>
    <row r="580" spans="1:25" ht="12.75" customHeight="1" x14ac:dyDescent="0.2">
      <c r="A580" s="16">
        <v>202210</v>
      </c>
      <c r="B580" s="14">
        <v>5540246188200</v>
      </c>
      <c r="C580" s="14" t="str">
        <f>VLOOKUP(B580,'Catégorie des articles'!$A$2:$E$163,4,FALSE)</f>
        <v>CREMERIE</v>
      </c>
      <c r="D580" s="10">
        <v>75</v>
      </c>
      <c r="E580" s="10">
        <v>139.36320000000001</v>
      </c>
      <c r="F580" s="10">
        <v>18820</v>
      </c>
      <c r="G580" s="40">
        <f t="shared" si="9"/>
        <v>1.858176</v>
      </c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</row>
    <row r="581" spans="1:25" ht="12.75" customHeight="1" x14ac:dyDescent="0.2">
      <c r="A581" s="16">
        <v>202210</v>
      </c>
      <c r="B581" s="14">
        <v>5540246188224</v>
      </c>
      <c r="C581" s="14" t="str">
        <f>VLOOKUP(B581,'Catégorie des articles'!$A$2:$E$163,4,FALSE)</f>
        <v>VOLAILLE</v>
      </c>
      <c r="D581" s="10">
        <v>8816</v>
      </c>
      <c r="E581" s="10">
        <v>10342.08</v>
      </c>
      <c r="F581" s="10">
        <v>57072</v>
      </c>
      <c r="G581" s="40">
        <f t="shared" si="9"/>
        <v>1.173103448275862</v>
      </c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</row>
    <row r="582" spans="1:25" ht="12.75" customHeight="1" x14ac:dyDescent="0.2">
      <c r="A582" s="16">
        <v>202210</v>
      </c>
      <c r="B582" s="14">
        <v>5540246188512</v>
      </c>
      <c r="C582" s="14" t="str">
        <f>VLOOKUP(B582,'Catégorie des articles'!$A$2:$E$163,4,FALSE)</f>
        <v>EMBALLAGES</v>
      </c>
      <c r="D582" s="10">
        <v>335</v>
      </c>
      <c r="E582" s="10">
        <v>45797.529600000009</v>
      </c>
      <c r="F582" s="10">
        <v>12</v>
      </c>
      <c r="G582" s="40">
        <f t="shared" si="9"/>
        <v>136.70904358208958</v>
      </c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</row>
    <row r="583" spans="1:25" ht="12.75" customHeight="1" x14ac:dyDescent="0.2">
      <c r="A583" s="16">
        <v>202210</v>
      </c>
      <c r="B583" s="14">
        <v>5540246188647</v>
      </c>
      <c r="C583" s="14" t="str">
        <f>VLOOKUP(B583,'Catégorie des articles'!$A$2:$E$163,4,FALSE)</f>
        <v>MIX LEGUMES</v>
      </c>
      <c r="D583" s="10">
        <v>383</v>
      </c>
      <c r="E583" s="10">
        <v>5666.76</v>
      </c>
      <c r="F583" s="10">
        <v>383</v>
      </c>
      <c r="G583" s="40">
        <f t="shared" si="9"/>
        <v>14.795718015665797</v>
      </c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</row>
    <row r="584" spans="1:25" ht="12.75" customHeight="1" x14ac:dyDescent="0.2">
      <c r="A584" s="16">
        <v>202210</v>
      </c>
      <c r="B584" s="14">
        <v>5540246190092</v>
      </c>
      <c r="C584" s="14" t="str">
        <f>VLOOKUP(B584,'Catégorie des articles'!$A$2:$E$163,4,FALSE)</f>
        <v>EMBALLAGES</v>
      </c>
      <c r="D584" s="10">
        <v>119</v>
      </c>
      <c r="E584" s="10">
        <v>16374.182400000002</v>
      </c>
      <c r="F584" s="10">
        <v>42</v>
      </c>
      <c r="G584" s="40">
        <f t="shared" si="9"/>
        <v>137.59817142857145</v>
      </c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</row>
    <row r="585" spans="1:25" ht="12.75" customHeight="1" x14ac:dyDescent="0.2">
      <c r="A585" s="16">
        <v>202210</v>
      </c>
      <c r="B585" s="12">
        <v>5540246190727</v>
      </c>
      <c r="C585" s="14" t="str">
        <f>VLOOKUP(B585,'Catégorie des articles'!$A$2:$E$163,4,FALSE)</f>
        <v>BOULANGERIE</v>
      </c>
      <c r="D585" s="8">
        <v>1706</v>
      </c>
      <c r="E585" s="8">
        <v>19270.310400000002</v>
      </c>
      <c r="F585" s="8">
        <v>673</v>
      </c>
      <c r="G585" s="40">
        <f t="shared" si="9"/>
        <v>11.295609847596719</v>
      </c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</row>
    <row r="586" spans="1:25" ht="12.75" customHeight="1" x14ac:dyDescent="0.2">
      <c r="A586" s="16">
        <v>202210</v>
      </c>
      <c r="B586" s="14">
        <v>5540246190743</v>
      </c>
      <c r="C586" s="14" t="str">
        <f>VLOOKUP(B586,'Catégorie des articles'!$A$2:$E$163,4,FALSE)</f>
        <v>CREMERIE</v>
      </c>
      <c r="D586" s="10">
        <v>335</v>
      </c>
      <c r="E586" s="10">
        <v>2836.6848</v>
      </c>
      <c r="F586" s="10">
        <v>836</v>
      </c>
      <c r="G586" s="40">
        <f t="shared" si="9"/>
        <v>8.4677158208955223</v>
      </c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</row>
    <row r="587" spans="1:25" ht="12.75" customHeight="1" x14ac:dyDescent="0.2">
      <c r="A587" s="16">
        <v>202210</v>
      </c>
      <c r="B587" s="14">
        <v>5540246190831</v>
      </c>
      <c r="C587" s="14" t="str">
        <f>VLOOKUP(B587,'Catégorie des articles'!$A$2:$E$163,4,FALSE)</f>
        <v>MIX LEGUMES</v>
      </c>
      <c r="D587" s="10">
        <v>743</v>
      </c>
      <c r="E587" s="10">
        <v>5586.2784000000001</v>
      </c>
      <c r="F587" s="10">
        <v>163</v>
      </c>
      <c r="G587" s="40">
        <f t="shared" si="9"/>
        <v>7.5185442799461644</v>
      </c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</row>
    <row r="588" spans="1:25" ht="12.75" customHeight="1" x14ac:dyDescent="0.2">
      <c r="A588" s="16">
        <v>202210</v>
      </c>
      <c r="B588" s="12">
        <v>5540246190835</v>
      </c>
      <c r="C588" s="14" t="str">
        <f>VLOOKUP(B588,'Catégorie des articles'!$A$2:$E$163,4,FALSE)</f>
        <v>BOULANGERIE</v>
      </c>
      <c r="D588" s="8">
        <v>112</v>
      </c>
      <c r="E588" s="8">
        <v>23539.5072</v>
      </c>
      <c r="F588" s="8">
        <v>33</v>
      </c>
      <c r="G588" s="40">
        <f t="shared" si="9"/>
        <v>210.17417142857144</v>
      </c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</row>
    <row r="589" spans="1:25" ht="12.75" customHeight="1" x14ac:dyDescent="0.2">
      <c r="A589" s="16">
        <v>202210</v>
      </c>
      <c r="B589" s="14">
        <v>5540246191394</v>
      </c>
      <c r="C589" s="14" t="str">
        <f>VLOOKUP(B589,'Catégorie des articles'!$A$2:$E$163,4,FALSE)</f>
        <v>CREMERIE</v>
      </c>
      <c r="D589" s="10">
        <v>1972</v>
      </c>
      <c r="E589" s="10">
        <v>10531.296000000002</v>
      </c>
      <c r="F589" s="10">
        <v>232</v>
      </c>
      <c r="G589" s="40">
        <f t="shared" si="9"/>
        <v>5.3404137931034494</v>
      </c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</row>
    <row r="590" spans="1:25" ht="12.75" customHeight="1" x14ac:dyDescent="0.2">
      <c r="A590" s="16">
        <v>202210</v>
      </c>
      <c r="B590" s="14">
        <v>5540246191594</v>
      </c>
      <c r="C590" s="14" t="str">
        <f>VLOOKUP(B590,'Catégorie des articles'!$A$2:$E$163,4,FALSE)</f>
        <v>CREMERIE</v>
      </c>
      <c r="D590" s="10">
        <v>808</v>
      </c>
      <c r="E590" s="10">
        <v>1449.2304000000001</v>
      </c>
      <c r="F590" s="10">
        <v>3815</v>
      </c>
      <c r="G590" s="40">
        <f t="shared" si="9"/>
        <v>1.7936019801980201</v>
      </c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</row>
    <row r="591" spans="1:25" ht="12.75" customHeight="1" x14ac:dyDescent="0.2">
      <c r="A591" s="16">
        <v>202210</v>
      </c>
      <c r="B591" s="12">
        <v>5540246191596</v>
      </c>
      <c r="C591" s="14" t="str">
        <f>VLOOKUP(B591,'Catégorie des articles'!$A$2:$E$163,4,FALSE)</f>
        <v>BOULANGERIE</v>
      </c>
      <c r="D591" s="8">
        <v>209</v>
      </c>
      <c r="E591" s="8">
        <v>11944.3248</v>
      </c>
      <c r="F591" s="8">
        <v>177</v>
      </c>
      <c r="G591" s="40">
        <f t="shared" si="9"/>
        <v>57.14987942583732</v>
      </c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</row>
    <row r="592" spans="1:25" ht="12.75" customHeight="1" x14ac:dyDescent="0.2">
      <c r="A592" s="16">
        <v>202210</v>
      </c>
      <c r="B592" s="14">
        <v>5540246191598</v>
      </c>
      <c r="C592" s="14" t="str">
        <f>VLOOKUP(B592,'Catégorie des articles'!$A$2:$E$163,4,FALSE)</f>
        <v>CREMERIE</v>
      </c>
      <c r="D592" s="10">
        <v>0</v>
      </c>
      <c r="E592" s="10">
        <v>0</v>
      </c>
      <c r="F592" s="10">
        <v>6404</v>
      </c>
      <c r="G592" s="40" t="str">
        <f t="shared" si="9"/>
        <v>0</v>
      </c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</row>
    <row r="593" spans="1:25" ht="12.75" customHeight="1" x14ac:dyDescent="0.2">
      <c r="A593" s="16">
        <v>202210</v>
      </c>
      <c r="B593" s="12">
        <v>5540246191718</v>
      </c>
      <c r="C593" s="14" t="str">
        <f>VLOOKUP(B593,'Catégorie des articles'!$A$2:$E$163,4,FALSE)</f>
        <v>MIX LEGUMES</v>
      </c>
      <c r="D593" s="8">
        <v>1949</v>
      </c>
      <c r="E593" s="8">
        <v>5777.0496000000003</v>
      </c>
      <c r="F593" s="8">
        <v>195</v>
      </c>
      <c r="G593" s="40">
        <f t="shared" si="9"/>
        <v>2.9641095946639302</v>
      </c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</row>
    <row r="594" spans="1:25" ht="12.75" customHeight="1" x14ac:dyDescent="0.2">
      <c r="A594" s="16">
        <v>202210</v>
      </c>
      <c r="B594" s="12">
        <v>5540246191736</v>
      </c>
      <c r="C594" s="14" t="str">
        <f>VLOOKUP(B594,'Catégorie des articles'!$A$2:$E$163,4,FALSE)</f>
        <v>CREMERIE</v>
      </c>
      <c r="D594" s="8">
        <v>270</v>
      </c>
      <c r="E594" s="8">
        <v>8704.4544000000005</v>
      </c>
      <c r="F594" s="8">
        <v>21</v>
      </c>
      <c r="G594" s="40">
        <f t="shared" si="9"/>
        <v>32.238720000000001</v>
      </c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</row>
    <row r="595" spans="1:25" ht="12.75" customHeight="1" x14ac:dyDescent="0.2">
      <c r="A595" s="16">
        <v>202210</v>
      </c>
      <c r="B595" s="14">
        <v>5540246192102</v>
      </c>
      <c r="C595" s="14" t="str">
        <f>VLOOKUP(B595,'Catégorie des articles'!$A$2:$E$163,4,FALSE)</f>
        <v>CREMERIE</v>
      </c>
      <c r="D595" s="10">
        <v>6988</v>
      </c>
      <c r="E595" s="10">
        <v>8496.7487999999994</v>
      </c>
      <c r="F595" s="10">
        <v>11735</v>
      </c>
      <c r="G595" s="40">
        <f t="shared" si="9"/>
        <v>1.2159056668574699</v>
      </c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</row>
    <row r="596" spans="1:25" ht="12.75" customHeight="1" x14ac:dyDescent="0.2">
      <c r="A596" s="16">
        <v>202210</v>
      </c>
      <c r="B596" s="14">
        <v>5540246192148</v>
      </c>
      <c r="C596" s="14" t="str">
        <f>VLOOKUP(B596,'Catégorie des articles'!$A$2:$E$163,4,FALSE)</f>
        <v>MIX LEGUMES</v>
      </c>
      <c r="D596" s="10">
        <v>7239</v>
      </c>
      <c r="E596" s="10">
        <v>26323.315200000001</v>
      </c>
      <c r="F596" s="10">
        <v>68475</v>
      </c>
      <c r="G596" s="40">
        <f t="shared" si="9"/>
        <v>3.6363192706174887</v>
      </c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</row>
    <row r="597" spans="1:25" ht="12.75" customHeight="1" x14ac:dyDescent="0.2">
      <c r="A597" s="16">
        <v>202210</v>
      </c>
      <c r="B597" s="12">
        <v>5540246192209</v>
      </c>
      <c r="C597" s="14" t="str">
        <f>VLOOKUP(B597,'Catégorie des articles'!$A$2:$E$163,4,FALSE)</f>
        <v>MIX LEGUMES</v>
      </c>
      <c r="D597" s="8">
        <v>1142</v>
      </c>
      <c r="E597" s="8">
        <v>5738.688000000001</v>
      </c>
      <c r="F597" s="8">
        <v>2993</v>
      </c>
      <c r="G597" s="40">
        <f t="shared" si="9"/>
        <v>5.0251208406304739</v>
      </c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</row>
    <row r="598" spans="1:25" ht="12.75" customHeight="1" x14ac:dyDescent="0.2">
      <c r="A598" s="16">
        <v>202210</v>
      </c>
      <c r="B598" s="14">
        <v>5540246192264</v>
      </c>
      <c r="C598" s="14" t="str">
        <f>VLOOKUP(B598,'Catégorie des articles'!$A$2:$E$163,4,FALSE)</f>
        <v>CREMERIE</v>
      </c>
      <c r="D598" s="10">
        <v>1225</v>
      </c>
      <c r="E598" s="10">
        <v>17791.488000000001</v>
      </c>
      <c r="F598" s="10">
        <v>1225</v>
      </c>
      <c r="G598" s="40">
        <f t="shared" si="9"/>
        <v>14.52366367346939</v>
      </c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</row>
    <row r="599" spans="1:25" ht="12.75" customHeight="1" x14ac:dyDescent="0.2">
      <c r="A599" s="16">
        <v>202210</v>
      </c>
      <c r="B599" s="12">
        <v>5540246192265</v>
      </c>
      <c r="C599" s="14" t="str">
        <f>VLOOKUP(B599,'Catégorie des articles'!$A$2:$E$163,4,FALSE)</f>
        <v>CREMERIE</v>
      </c>
      <c r="D599" s="8">
        <v>687</v>
      </c>
      <c r="E599" s="8">
        <v>9193.996799999999</v>
      </c>
      <c r="F599" s="8">
        <v>819</v>
      </c>
      <c r="G599" s="40">
        <f t="shared" si="9"/>
        <v>13.382819213973798</v>
      </c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</row>
    <row r="600" spans="1:25" ht="12.75" customHeight="1" x14ac:dyDescent="0.2">
      <c r="A600" s="16">
        <v>202210</v>
      </c>
      <c r="B600" s="14">
        <v>5540246192462</v>
      </c>
      <c r="C600" s="14" t="str">
        <f>VLOOKUP(B600,'Catégorie des articles'!$A$2:$E$163,4,FALSE)</f>
        <v>MIX LEGUMES</v>
      </c>
      <c r="D600" s="10">
        <v>251</v>
      </c>
      <c r="E600" s="10">
        <v>1779.9264000000001</v>
      </c>
      <c r="F600" s="10">
        <v>743</v>
      </c>
      <c r="G600" s="40">
        <f t="shared" si="9"/>
        <v>7.0913402390438245</v>
      </c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</row>
    <row r="601" spans="1:25" ht="12.75" customHeight="1" x14ac:dyDescent="0.2">
      <c r="A601" s="16">
        <v>202210</v>
      </c>
      <c r="B601" s="14">
        <v>5540246192518</v>
      </c>
      <c r="C601" s="14" t="str">
        <f>VLOOKUP(B601,'Catégorie des articles'!$A$2:$E$163,4,FALSE)</f>
        <v>MIX LEGUMES</v>
      </c>
      <c r="D601" s="10">
        <v>3332</v>
      </c>
      <c r="E601" s="10">
        <v>23374.872000000003</v>
      </c>
      <c r="F601" s="10">
        <v>13447</v>
      </c>
      <c r="G601" s="40">
        <f t="shared" si="9"/>
        <v>7.0152677070828338</v>
      </c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</row>
    <row r="602" spans="1:25" ht="12.75" customHeight="1" x14ac:dyDescent="0.2">
      <c r="A602" s="16">
        <v>202210</v>
      </c>
      <c r="B602" s="12">
        <v>5540246192571</v>
      </c>
      <c r="C602" s="14" t="str">
        <f>VLOOKUP(B602,'Catégorie des articles'!$A$2:$E$163,4,FALSE)</f>
        <v>MIX LEGUMES</v>
      </c>
      <c r="D602" s="8">
        <v>961</v>
      </c>
      <c r="E602" s="8">
        <v>4070.5632000000001</v>
      </c>
      <c r="F602" s="8">
        <v>1685</v>
      </c>
      <c r="G602" s="40">
        <f t="shared" si="9"/>
        <v>4.2357577523413115</v>
      </c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</row>
    <row r="603" spans="1:25" ht="12.75" customHeight="1" x14ac:dyDescent="0.2">
      <c r="A603" s="16">
        <v>202210</v>
      </c>
      <c r="B603" s="14">
        <v>5540246192594</v>
      </c>
      <c r="C603" s="14" t="str">
        <f>VLOOKUP(B603,'Catégorie des articles'!$A$2:$E$163,4,FALSE)</f>
        <v>MIX LEGUMES</v>
      </c>
      <c r="D603" s="10">
        <v>112</v>
      </c>
      <c r="E603" s="10">
        <v>736.12800000000004</v>
      </c>
      <c r="F603" s="10">
        <v>214</v>
      </c>
      <c r="G603" s="40">
        <f t="shared" si="9"/>
        <v>6.572571428571429</v>
      </c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</row>
    <row r="604" spans="1:25" ht="12.75" customHeight="1" x14ac:dyDescent="0.2">
      <c r="A604" s="16">
        <v>202210</v>
      </c>
      <c r="B604" s="12">
        <v>5540246192831</v>
      </c>
      <c r="C604" s="14" t="str">
        <f>VLOOKUP(B604,'Catégorie des articles'!$A$2:$E$163,4,FALSE)</f>
        <v>MIX LEGUMES</v>
      </c>
      <c r="D604" s="8">
        <v>372</v>
      </c>
      <c r="E604" s="8">
        <v>3290.1120000000005</v>
      </c>
      <c r="F604" s="8">
        <v>696</v>
      </c>
      <c r="G604" s="40">
        <f t="shared" si="9"/>
        <v>8.8443870967741951</v>
      </c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</row>
    <row r="605" spans="1:25" ht="12.75" customHeight="1" x14ac:dyDescent="0.2">
      <c r="A605" s="16">
        <v>202210</v>
      </c>
      <c r="B605" s="12">
        <v>5540246192907</v>
      </c>
      <c r="C605" s="14" t="str">
        <f>VLOOKUP(B605,'Catégorie des articles'!$A$2:$E$163,4,FALSE)</f>
        <v>VOLAILLE</v>
      </c>
      <c r="D605" s="8">
        <v>1365</v>
      </c>
      <c r="E605" s="8">
        <v>38292.912000000004</v>
      </c>
      <c r="F605" s="8">
        <v>4529</v>
      </c>
      <c r="G605" s="40">
        <f t="shared" si="9"/>
        <v>28.053415384615388</v>
      </c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</row>
    <row r="606" spans="1:25" ht="12.75" customHeight="1" x14ac:dyDescent="0.2">
      <c r="A606" s="16">
        <v>202210</v>
      </c>
      <c r="B606" s="14">
        <v>5540246193316</v>
      </c>
      <c r="C606" s="14" t="str">
        <f>VLOOKUP(B606,'Catégorie des articles'!$A$2:$E$163,4,FALSE)</f>
        <v>BOULANGERIE</v>
      </c>
      <c r="D606" s="10">
        <v>469</v>
      </c>
      <c r="E606" s="10">
        <v>15875.049600000002</v>
      </c>
      <c r="F606" s="10">
        <v>539</v>
      </c>
      <c r="G606" s="40">
        <f t="shared" si="9"/>
        <v>33.848719829424311</v>
      </c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</row>
    <row r="607" spans="1:25" ht="12.75" customHeight="1" x14ac:dyDescent="0.2">
      <c r="A607" s="16">
        <v>202210</v>
      </c>
      <c r="B607" s="12">
        <v>5540246193409</v>
      </c>
      <c r="C607" s="14" t="str">
        <f>VLOOKUP(B607,'Catégorie des articles'!$A$2:$E$163,4,FALSE)</f>
        <v>BOULANGERIE</v>
      </c>
      <c r="D607" s="8">
        <v>100</v>
      </c>
      <c r="E607" s="8">
        <v>5126.9760000000006</v>
      </c>
      <c r="F607" s="8">
        <v>19</v>
      </c>
      <c r="G607" s="40">
        <f t="shared" si="9"/>
        <v>51.269760000000005</v>
      </c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</row>
    <row r="608" spans="1:25" ht="12.75" customHeight="1" x14ac:dyDescent="0.2">
      <c r="A608" s="16">
        <v>202210</v>
      </c>
      <c r="B608" s="12">
        <v>5540246193878</v>
      </c>
      <c r="C608" s="14" t="str">
        <f>VLOOKUP(B608,'Catégorie des articles'!$A$2:$E$163,4,FALSE)</f>
        <v>VOLAILLE</v>
      </c>
      <c r="D608" s="8">
        <v>12842</v>
      </c>
      <c r="E608" s="8">
        <v>90862.560000000012</v>
      </c>
      <c r="F608" s="8">
        <v>9106</v>
      </c>
      <c r="G608" s="40">
        <f t="shared" si="9"/>
        <v>7.075421273944869</v>
      </c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</row>
    <row r="609" spans="1:25" ht="12.75" customHeight="1" x14ac:dyDescent="0.2">
      <c r="A609" s="16">
        <v>202210</v>
      </c>
      <c r="B609" s="12">
        <v>5540246194467</v>
      </c>
      <c r="C609" s="14" t="str">
        <f>VLOOKUP(B609,'Catégorie des articles'!$A$2:$E$163,4,FALSE)</f>
        <v>BOULANGERIE</v>
      </c>
      <c r="D609" s="8">
        <v>40536</v>
      </c>
      <c r="E609" s="8">
        <v>40834.152000000002</v>
      </c>
      <c r="F609" s="8">
        <v>51226</v>
      </c>
      <c r="G609" s="40">
        <f t="shared" si="9"/>
        <v>1.0073552397868561</v>
      </c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</row>
    <row r="610" spans="1:25" ht="12.75" customHeight="1" x14ac:dyDescent="0.2">
      <c r="A610" s="16">
        <v>202210</v>
      </c>
      <c r="B610" s="12">
        <v>5540246194478</v>
      </c>
      <c r="C610" s="14" t="str">
        <f>VLOOKUP(B610,'Catégorie des articles'!$A$2:$E$163,4,FALSE)</f>
        <v>EMBALLAGES</v>
      </c>
      <c r="D610" s="8">
        <v>1341</v>
      </c>
      <c r="E610" s="8">
        <v>58353.955200000004</v>
      </c>
      <c r="F610" s="8">
        <v>722</v>
      </c>
      <c r="G610" s="40">
        <f t="shared" si="9"/>
        <v>43.51525369127517</v>
      </c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</row>
    <row r="611" spans="1:25" ht="12.75" customHeight="1" x14ac:dyDescent="0.2">
      <c r="A611" s="16">
        <v>202210</v>
      </c>
      <c r="B611" s="12">
        <v>5540246194632</v>
      </c>
      <c r="C611" s="14" t="str">
        <f>VLOOKUP(B611,'Catégorie des articles'!$A$2:$E$163,4,FALSE)</f>
        <v>BOULANGERIE</v>
      </c>
      <c r="D611" s="8">
        <v>2140</v>
      </c>
      <c r="E611" s="8">
        <v>27642.297600000002</v>
      </c>
      <c r="F611" s="8">
        <v>10311</v>
      </c>
      <c r="G611" s="40">
        <f t="shared" si="9"/>
        <v>12.916961495327104</v>
      </c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</row>
    <row r="612" spans="1:25" ht="12.75" customHeight="1" x14ac:dyDescent="0.2">
      <c r="A612" s="16">
        <v>202210</v>
      </c>
      <c r="B612" s="14">
        <v>5540246194790</v>
      </c>
      <c r="C612" s="14" t="str">
        <f>VLOOKUP(B612,'Catégorie des articles'!$A$2:$E$163,4,FALSE)</f>
        <v>MIX LEGUMES</v>
      </c>
      <c r="D612" s="10">
        <v>1984</v>
      </c>
      <c r="E612" s="10">
        <v>22900.32</v>
      </c>
      <c r="F612" s="10">
        <v>2276</v>
      </c>
      <c r="G612" s="40">
        <f t="shared" si="9"/>
        <v>11.5425</v>
      </c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</row>
    <row r="613" spans="1:25" ht="12.75" customHeight="1" x14ac:dyDescent="0.2">
      <c r="A613" s="16">
        <v>202210</v>
      </c>
      <c r="B613" s="12">
        <v>5540246194947</v>
      </c>
      <c r="C613" s="14" t="str">
        <f>VLOOKUP(B613,'Catégorie des articles'!$A$2:$E$163,4,FALSE)</f>
        <v>EMBALLAGES</v>
      </c>
      <c r="D613" s="8">
        <v>0</v>
      </c>
      <c r="E613" s="8">
        <v>0</v>
      </c>
      <c r="F613" s="8">
        <v>24</v>
      </c>
      <c r="G613" s="40" t="str">
        <f t="shared" si="9"/>
        <v>0</v>
      </c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</row>
    <row r="614" spans="1:25" ht="12.75" customHeight="1" x14ac:dyDescent="0.2">
      <c r="A614" s="16">
        <v>202210</v>
      </c>
      <c r="B614" s="14">
        <v>5540246195096</v>
      </c>
      <c r="C614" s="14" t="str">
        <f>VLOOKUP(B614,'Catégorie des articles'!$A$2:$E$163,4,FALSE)</f>
        <v>MIX LEGUMES</v>
      </c>
      <c r="D614" s="10">
        <v>1699</v>
      </c>
      <c r="E614" s="10">
        <v>10103.3568</v>
      </c>
      <c r="F614" s="10">
        <v>140</v>
      </c>
      <c r="G614" s="40">
        <f t="shared" si="9"/>
        <v>5.9466490876986464</v>
      </c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</row>
    <row r="615" spans="1:25" ht="12.75" customHeight="1" x14ac:dyDescent="0.2">
      <c r="A615" s="16">
        <v>202210</v>
      </c>
      <c r="B615" s="14">
        <v>5540246195195</v>
      </c>
      <c r="C615" s="14" t="str">
        <f>VLOOKUP(B615,'Catégorie des articles'!$A$2:$E$163,4,FALSE)</f>
        <v>EMBALLAGES</v>
      </c>
      <c r="D615" s="10">
        <v>0</v>
      </c>
      <c r="E615" s="10">
        <v>0</v>
      </c>
      <c r="F615" s="10">
        <v>0</v>
      </c>
      <c r="G615" s="40" t="str">
        <f t="shared" si="9"/>
        <v>0</v>
      </c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</row>
    <row r="616" spans="1:25" ht="12.75" customHeight="1" x14ac:dyDescent="0.2">
      <c r="A616" s="16">
        <v>202210</v>
      </c>
      <c r="B616" s="12">
        <v>5540246195241</v>
      </c>
      <c r="C616" s="14" t="str">
        <f>VLOOKUP(B616,'Catégorie des articles'!$A$2:$E$163,4,FALSE)</f>
        <v>MIX LEGUMES</v>
      </c>
      <c r="D616" s="8">
        <v>395</v>
      </c>
      <c r="E616" s="8">
        <v>11787.12</v>
      </c>
      <c r="F616" s="8">
        <v>720</v>
      </c>
      <c r="G616" s="40">
        <f t="shared" si="9"/>
        <v>29.84081012658228</v>
      </c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</row>
    <row r="617" spans="1:25" ht="12.75" customHeight="1" x14ac:dyDescent="0.2">
      <c r="A617" s="16">
        <v>202210</v>
      </c>
      <c r="B617" s="14">
        <v>5540246195242</v>
      </c>
      <c r="C617" s="14" t="str">
        <f>VLOOKUP(B617,'Catégorie des articles'!$A$2:$E$163,4,FALSE)</f>
        <v>MIX LEGUMES</v>
      </c>
      <c r="D617" s="10">
        <v>996</v>
      </c>
      <c r="E617" s="10">
        <v>34378.344000000005</v>
      </c>
      <c r="F617" s="10">
        <v>720</v>
      </c>
      <c r="G617" s="40">
        <f t="shared" si="9"/>
        <v>34.516409638554222</v>
      </c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</row>
    <row r="618" spans="1:25" ht="12.75" customHeight="1" x14ac:dyDescent="0.2">
      <c r="A618" s="16">
        <v>202210</v>
      </c>
      <c r="B618" s="14">
        <v>5540246195250</v>
      </c>
      <c r="C618" s="14" t="str">
        <f>VLOOKUP(B618,'Catégorie des articles'!$A$2:$E$163,4,FALSE)</f>
        <v>BOULANGERIE</v>
      </c>
      <c r="D618" s="10">
        <v>242</v>
      </c>
      <c r="E618" s="10">
        <v>9466.3296000000009</v>
      </c>
      <c r="F618" s="10">
        <v>729</v>
      </c>
      <c r="G618" s="40">
        <f t="shared" si="9"/>
        <v>39.117064462809921</v>
      </c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</row>
    <row r="619" spans="1:25" ht="12.75" customHeight="1" x14ac:dyDescent="0.2">
      <c r="A619" s="16">
        <v>202210</v>
      </c>
      <c r="B619" s="14">
        <v>5540246195653</v>
      </c>
      <c r="C619" s="14" t="str">
        <f>VLOOKUP(B619,'Catégorie des articles'!$A$2:$E$163,4,FALSE)</f>
        <v>EMBALLAGES</v>
      </c>
      <c r="D619" s="10">
        <v>404</v>
      </c>
      <c r="E619" s="10">
        <v>13815.8784</v>
      </c>
      <c r="F619" s="10">
        <v>200</v>
      </c>
      <c r="G619" s="40">
        <f t="shared" si="9"/>
        <v>34.197718811881188</v>
      </c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</row>
    <row r="620" spans="1:25" ht="12.75" customHeight="1" x14ac:dyDescent="0.2">
      <c r="A620" s="16">
        <v>202210</v>
      </c>
      <c r="B620" s="12">
        <v>5540246195943</v>
      </c>
      <c r="C620" s="14" t="str">
        <f>VLOOKUP(B620,'Catégorie des articles'!$A$2:$E$163,4,FALSE)</f>
        <v>CREMERIE</v>
      </c>
      <c r="D620" s="8">
        <v>0</v>
      </c>
      <c r="E620" s="8">
        <v>0</v>
      </c>
      <c r="F620" s="8">
        <v>232</v>
      </c>
      <c r="G620" s="40" t="str">
        <f t="shared" si="9"/>
        <v>0</v>
      </c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</row>
    <row r="621" spans="1:25" ht="12.75" customHeight="1" x14ac:dyDescent="0.2">
      <c r="A621" s="16">
        <v>202210</v>
      </c>
      <c r="B621" s="14">
        <v>5540246195944</v>
      </c>
      <c r="C621" s="14" t="str">
        <f>VLOOKUP(B621,'Catégorie des articles'!$A$2:$E$163,4,FALSE)</f>
        <v>CREMERIE</v>
      </c>
      <c r="D621" s="10">
        <v>0</v>
      </c>
      <c r="E621" s="10">
        <v>0</v>
      </c>
      <c r="F621" s="10">
        <v>116</v>
      </c>
      <c r="G621" s="40" t="str">
        <f t="shared" si="9"/>
        <v>0</v>
      </c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</row>
    <row r="622" spans="1:25" ht="12.75" customHeight="1" x14ac:dyDescent="0.2">
      <c r="A622" s="16">
        <v>202210</v>
      </c>
      <c r="B622" s="12">
        <v>5540246196046</v>
      </c>
      <c r="C622" s="14" t="str">
        <f>VLOOKUP(B622,'Catégorie des articles'!$A$2:$E$163,4,FALSE)</f>
        <v>BOULANGERIE</v>
      </c>
      <c r="D622" s="8">
        <v>0</v>
      </c>
      <c r="E622" s="8">
        <v>0</v>
      </c>
      <c r="F622" s="8">
        <v>89</v>
      </c>
      <c r="G622" s="40" t="str">
        <f t="shared" si="9"/>
        <v>0</v>
      </c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</row>
    <row r="623" spans="1:25" ht="12.75" customHeight="1" x14ac:dyDescent="0.2">
      <c r="A623" s="16">
        <v>202210</v>
      </c>
      <c r="B623" s="14">
        <v>5540246196092</v>
      </c>
      <c r="C623" s="14" t="str">
        <f>VLOOKUP(B623,'Catégorie des articles'!$A$2:$E$163,4,FALSE)</f>
        <v>VOLAILLE</v>
      </c>
      <c r="D623" s="10">
        <v>0</v>
      </c>
      <c r="E623" s="10">
        <v>0</v>
      </c>
      <c r="F623" s="10">
        <v>353</v>
      </c>
      <c r="G623" s="40" t="str">
        <f t="shared" si="9"/>
        <v>0</v>
      </c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</row>
    <row r="624" spans="1:25" ht="12.75" customHeight="1" x14ac:dyDescent="0.2">
      <c r="A624" s="16">
        <v>202211</v>
      </c>
      <c r="B624" s="12">
        <v>5540246170256</v>
      </c>
      <c r="C624" s="14" t="str">
        <f>VLOOKUP(B624,'Catégorie des articles'!$A$2:$E$163,4,FALSE)</f>
        <v>BOULANGERIE</v>
      </c>
      <c r="D624" s="8">
        <v>3951</v>
      </c>
      <c r="E624" s="8">
        <v>26558.625600000003</v>
      </c>
      <c r="F624" s="8">
        <v>10366</v>
      </c>
      <c r="G624" s="40">
        <f t="shared" si="9"/>
        <v>6.7220009111617323</v>
      </c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</row>
    <row r="625" spans="1:25" ht="12.75" customHeight="1" x14ac:dyDescent="0.2">
      <c r="A625" s="16">
        <v>202211</v>
      </c>
      <c r="B625" s="14">
        <v>5540246171759</v>
      </c>
      <c r="C625" s="14" t="str">
        <f>VLOOKUP(B625,'Catégorie des articles'!$A$2:$E$163,4,FALSE)</f>
        <v>MIX LEGUMES</v>
      </c>
      <c r="D625" s="10">
        <v>5188</v>
      </c>
      <c r="E625" s="10">
        <v>28495.584000000003</v>
      </c>
      <c r="F625" s="10">
        <v>6415</v>
      </c>
      <c r="G625" s="40">
        <f t="shared" si="9"/>
        <v>5.4925952197378569</v>
      </c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</row>
    <row r="626" spans="1:25" ht="12.75" customHeight="1" x14ac:dyDescent="0.2">
      <c r="A626" s="16">
        <v>202211</v>
      </c>
      <c r="B626" s="14">
        <v>5540246171888</v>
      </c>
      <c r="C626" s="14" t="str">
        <f>VLOOKUP(B626,'Catégorie des articles'!$A$2:$E$163,4,FALSE)</f>
        <v>BOULANGERIE</v>
      </c>
      <c r="D626" s="10">
        <v>1293</v>
      </c>
      <c r="E626" s="10">
        <v>21776.472000000002</v>
      </c>
      <c r="F626" s="10">
        <v>2383</v>
      </c>
      <c r="G626" s="40">
        <f t="shared" si="9"/>
        <v>16.841819025522042</v>
      </c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</row>
    <row r="627" spans="1:25" ht="12.75" customHeight="1" x14ac:dyDescent="0.2">
      <c r="A627" s="16">
        <v>202211</v>
      </c>
      <c r="B627" s="12">
        <v>5540246171933</v>
      </c>
      <c r="C627" s="14" t="str">
        <f>VLOOKUP(B627,'Catégorie des articles'!$A$2:$E$163,4,FALSE)</f>
        <v>CREMERIE</v>
      </c>
      <c r="D627" s="8">
        <v>0</v>
      </c>
      <c r="E627" s="8">
        <v>0</v>
      </c>
      <c r="F627" s="8">
        <v>13141</v>
      </c>
      <c r="G627" s="40" t="str">
        <f t="shared" si="9"/>
        <v>0</v>
      </c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</row>
    <row r="628" spans="1:25" ht="12.75" customHeight="1" x14ac:dyDescent="0.2">
      <c r="A628" s="16">
        <v>202211</v>
      </c>
      <c r="B628" s="12">
        <v>5540246172539</v>
      </c>
      <c r="C628" s="14" t="str">
        <f>VLOOKUP(B628,'Catégorie des articles'!$A$2:$E$163,4,FALSE)</f>
        <v>CREMERIE</v>
      </c>
      <c r="D628" s="8">
        <v>75</v>
      </c>
      <c r="E628" s="8">
        <v>1621.8144000000002</v>
      </c>
      <c r="F628" s="8">
        <v>158</v>
      </c>
      <c r="G628" s="40">
        <f t="shared" si="9"/>
        <v>21.624192000000004</v>
      </c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</row>
    <row r="629" spans="1:25" ht="12.75" customHeight="1" x14ac:dyDescent="0.2">
      <c r="A629" s="16">
        <v>202211</v>
      </c>
      <c r="B629" s="14">
        <v>5540246172669</v>
      </c>
      <c r="C629" s="14" t="str">
        <f>VLOOKUP(B629,'Catégorie des articles'!$A$2:$E$163,4,FALSE)</f>
        <v>CREMERIE</v>
      </c>
      <c r="D629" s="10">
        <v>251</v>
      </c>
      <c r="E629" s="10">
        <v>3511.8144000000002</v>
      </c>
      <c r="F629" s="10">
        <v>1337</v>
      </c>
      <c r="G629" s="40">
        <f t="shared" si="9"/>
        <v>13.991292430278886</v>
      </c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</row>
    <row r="630" spans="1:25" ht="12.75" customHeight="1" x14ac:dyDescent="0.2">
      <c r="A630" s="16">
        <v>202211</v>
      </c>
      <c r="B630" s="12">
        <v>5540246172978</v>
      </c>
      <c r="C630" s="14" t="str">
        <f>VLOOKUP(B630,'Catégorie des articles'!$A$2:$E$163,4,FALSE)</f>
        <v>CREMERIE</v>
      </c>
      <c r="D630" s="8">
        <v>335</v>
      </c>
      <c r="E630" s="8">
        <v>269.35200000000003</v>
      </c>
      <c r="F630" s="8">
        <v>16120</v>
      </c>
      <c r="G630" s="40">
        <f t="shared" si="9"/>
        <v>0.8040358208955225</v>
      </c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</row>
    <row r="631" spans="1:25" ht="12.75" customHeight="1" x14ac:dyDescent="0.2">
      <c r="A631" s="16">
        <v>202211</v>
      </c>
      <c r="B631" s="14">
        <v>5540246173472</v>
      </c>
      <c r="C631" s="14" t="str">
        <f>VLOOKUP(B631,'Catégorie des articles'!$A$2:$E$163,4,FALSE)</f>
        <v>CREMERIE</v>
      </c>
      <c r="D631" s="10">
        <v>307</v>
      </c>
      <c r="E631" s="10">
        <v>7070.9760000000006</v>
      </c>
      <c r="F631" s="10">
        <v>696</v>
      </c>
      <c r="G631" s="40">
        <f t="shared" si="9"/>
        <v>23.032495114006515</v>
      </c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</row>
    <row r="632" spans="1:25" ht="12.75" customHeight="1" x14ac:dyDescent="0.2">
      <c r="A632" s="16">
        <v>202211</v>
      </c>
      <c r="B632" s="12">
        <v>5540246173492</v>
      </c>
      <c r="C632" s="14" t="str">
        <f>VLOOKUP(B632,'Catégorie des articles'!$A$2:$E$163,4,FALSE)</f>
        <v>VOLAILLE</v>
      </c>
      <c r="D632" s="8">
        <v>3675</v>
      </c>
      <c r="E632" s="8">
        <v>57309.120000000003</v>
      </c>
      <c r="F632" s="8">
        <v>1448</v>
      </c>
      <c r="G632" s="40">
        <f t="shared" si="9"/>
        <v>15.59431836734694</v>
      </c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</row>
    <row r="633" spans="1:25" ht="12.75" customHeight="1" x14ac:dyDescent="0.2">
      <c r="A633" s="16">
        <v>202211</v>
      </c>
      <c r="B633" s="14">
        <v>5540246173685</v>
      </c>
      <c r="C633" s="14" t="str">
        <f>VLOOKUP(B633,'Catégorie des articles'!$A$2:$E$163,4,FALSE)</f>
        <v>EMBALLAGES</v>
      </c>
      <c r="D633" s="10">
        <v>49</v>
      </c>
      <c r="E633" s="10">
        <v>1270.7280000000001</v>
      </c>
      <c r="F633" s="10">
        <v>49</v>
      </c>
      <c r="G633" s="40">
        <f t="shared" si="9"/>
        <v>25.933224489795919</v>
      </c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</row>
    <row r="634" spans="1:25" ht="12.75" customHeight="1" x14ac:dyDescent="0.2">
      <c r="A634" s="16">
        <v>202211</v>
      </c>
      <c r="B634" s="12">
        <v>5540246173686</v>
      </c>
      <c r="C634" s="14" t="str">
        <f>VLOOKUP(B634,'Catégorie des articles'!$A$2:$E$163,4,FALSE)</f>
        <v>EMBALLAGES</v>
      </c>
      <c r="D634" s="8">
        <v>151</v>
      </c>
      <c r="E634" s="8">
        <v>3903.9840000000004</v>
      </c>
      <c r="F634" s="8">
        <v>154</v>
      </c>
      <c r="G634" s="40">
        <f t="shared" si="9"/>
        <v>25.85419867549669</v>
      </c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</row>
    <row r="635" spans="1:25" ht="12.75" customHeight="1" x14ac:dyDescent="0.2">
      <c r="A635" s="16">
        <v>202211</v>
      </c>
      <c r="B635" s="12">
        <v>5540246173906</v>
      </c>
      <c r="C635" s="14" t="str">
        <f>VLOOKUP(B635,'Catégorie des articles'!$A$2:$E$163,4,FALSE)</f>
        <v>VOLAILLE</v>
      </c>
      <c r="D635" s="8">
        <v>3429</v>
      </c>
      <c r="E635" s="8">
        <v>67527.345600000001</v>
      </c>
      <c r="F635" s="8">
        <v>2896</v>
      </c>
      <c r="G635" s="40">
        <f t="shared" si="9"/>
        <v>19.693014173228345</v>
      </c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</row>
    <row r="636" spans="1:25" ht="12.75" customHeight="1" x14ac:dyDescent="0.2">
      <c r="A636" s="16">
        <v>202211</v>
      </c>
      <c r="B636" s="14">
        <v>5540246174095</v>
      </c>
      <c r="C636" s="14" t="str">
        <f>VLOOKUP(B636,'Catégorie des articles'!$A$2:$E$163,4,FALSE)</f>
        <v>CREMERIE</v>
      </c>
      <c r="D636" s="10">
        <v>98</v>
      </c>
      <c r="E636" s="10">
        <v>3040.9344000000001</v>
      </c>
      <c r="F636" s="10">
        <v>181</v>
      </c>
      <c r="G636" s="40">
        <f t="shared" si="9"/>
        <v>31.029942857142856</v>
      </c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</row>
    <row r="637" spans="1:25" ht="12.75" customHeight="1" x14ac:dyDescent="0.2">
      <c r="A637" s="16">
        <v>202211</v>
      </c>
      <c r="B637" s="12">
        <v>5540246174174</v>
      </c>
      <c r="C637" s="14" t="str">
        <f>VLOOKUP(B637,'Catégorie des articles'!$A$2:$E$163,4,FALSE)</f>
        <v>CREMERIE</v>
      </c>
      <c r="D637" s="8">
        <v>137</v>
      </c>
      <c r="E637" s="8">
        <v>1893.7584000000002</v>
      </c>
      <c r="F637" s="8">
        <v>752</v>
      </c>
      <c r="G637" s="40">
        <f t="shared" si="9"/>
        <v>13.823054014598542</v>
      </c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</row>
    <row r="638" spans="1:25" ht="12.75" customHeight="1" x14ac:dyDescent="0.2">
      <c r="A638" s="16">
        <v>202211</v>
      </c>
      <c r="B638" s="14">
        <v>5540246175047</v>
      </c>
      <c r="C638" s="14" t="str">
        <f>VLOOKUP(B638,'Catégorie des articles'!$A$2:$E$163,4,FALSE)</f>
        <v>CREMERIE</v>
      </c>
      <c r="D638" s="10">
        <v>529</v>
      </c>
      <c r="E638" s="10">
        <v>5604.4224000000004</v>
      </c>
      <c r="F638" s="10">
        <v>947</v>
      </c>
      <c r="G638" s="40">
        <f t="shared" si="9"/>
        <v>10.594371266540643</v>
      </c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</row>
    <row r="639" spans="1:25" ht="12.75" customHeight="1" x14ac:dyDescent="0.2">
      <c r="A639" s="16">
        <v>202211</v>
      </c>
      <c r="B639" s="12">
        <v>5540246175049</v>
      </c>
      <c r="C639" s="14" t="str">
        <f>VLOOKUP(B639,'Catégorie des articles'!$A$2:$E$163,4,FALSE)</f>
        <v>CREMERIE</v>
      </c>
      <c r="D639" s="8">
        <v>947</v>
      </c>
      <c r="E639" s="8">
        <v>9852.7103999999999</v>
      </c>
      <c r="F639" s="8">
        <v>5095</v>
      </c>
      <c r="G639" s="40">
        <f t="shared" si="9"/>
        <v>10.404129250263992</v>
      </c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</row>
    <row r="640" spans="1:25" ht="12.75" customHeight="1" x14ac:dyDescent="0.2">
      <c r="A640" s="16">
        <v>202211</v>
      </c>
      <c r="B640" s="14">
        <v>5540246175050</v>
      </c>
      <c r="C640" s="14" t="str">
        <f>VLOOKUP(B640,'Catégorie des articles'!$A$2:$E$163,4,FALSE)</f>
        <v>CREMERIE</v>
      </c>
      <c r="D640" s="10">
        <v>1379</v>
      </c>
      <c r="E640" s="10">
        <v>15961.017600000001</v>
      </c>
      <c r="F640" s="10">
        <v>3494</v>
      </c>
      <c r="G640" s="40">
        <f t="shared" si="9"/>
        <v>11.574341986947063</v>
      </c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</row>
    <row r="641" spans="1:25" ht="12.75" customHeight="1" x14ac:dyDescent="0.2">
      <c r="A641" s="16">
        <v>202211</v>
      </c>
      <c r="B641" s="14">
        <v>5540246175372</v>
      </c>
      <c r="C641" s="14" t="str">
        <f>VLOOKUP(B641,'Catégorie des articles'!$A$2:$E$163,4,FALSE)</f>
        <v>BOULANGERIE</v>
      </c>
      <c r="D641" s="10">
        <v>1462</v>
      </c>
      <c r="E641" s="10">
        <v>5715.3600000000006</v>
      </c>
      <c r="F641" s="10">
        <v>140</v>
      </c>
      <c r="G641" s="40">
        <f t="shared" si="9"/>
        <v>3.9092749658002739</v>
      </c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</row>
    <row r="642" spans="1:25" ht="12.75" customHeight="1" x14ac:dyDescent="0.2">
      <c r="A642" s="16">
        <v>202211</v>
      </c>
      <c r="B642" s="12">
        <v>5540246176294</v>
      </c>
      <c r="C642" s="14" t="str">
        <f>VLOOKUP(B642,'Catégorie des articles'!$A$2:$E$163,4,FALSE)</f>
        <v>CREMERIE</v>
      </c>
      <c r="D642" s="8">
        <v>483</v>
      </c>
      <c r="E642" s="8">
        <v>457.35840000000007</v>
      </c>
      <c r="F642" s="8">
        <v>10691</v>
      </c>
      <c r="G642" s="40">
        <f t="shared" si="9"/>
        <v>0.94691180124223617</v>
      </c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</row>
    <row r="643" spans="1:25" ht="12.75" customHeight="1" x14ac:dyDescent="0.2">
      <c r="A643" s="16">
        <v>202211</v>
      </c>
      <c r="B643" s="14">
        <v>5540246176295</v>
      </c>
      <c r="C643" s="14" t="str">
        <f>VLOOKUP(B643,'Catégorie des articles'!$A$2:$E$163,4,FALSE)</f>
        <v>CREMERIE</v>
      </c>
      <c r="D643" s="10">
        <v>6905</v>
      </c>
      <c r="E643" s="10">
        <v>6543.8496000000005</v>
      </c>
      <c r="F643" s="10">
        <v>89200</v>
      </c>
      <c r="G643" s="40">
        <f t="shared" ref="G643:G706" si="10">IFERROR(E643/D643,"0")</f>
        <v>0.94769726285300515</v>
      </c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</row>
    <row r="644" spans="1:25" ht="12.75" customHeight="1" x14ac:dyDescent="0.2">
      <c r="A644" s="16">
        <v>202211</v>
      </c>
      <c r="B644" s="14">
        <v>5540246176699</v>
      </c>
      <c r="C644" s="14" t="str">
        <f>VLOOKUP(B644,'Catégorie des articles'!$A$2:$E$163,4,FALSE)</f>
        <v>CREMERIE</v>
      </c>
      <c r="D644" s="10">
        <v>7517</v>
      </c>
      <c r="E644" s="10">
        <v>3835.1232</v>
      </c>
      <c r="F644" s="10">
        <v>72245</v>
      </c>
      <c r="G644" s="40">
        <f t="shared" si="10"/>
        <v>0.51019332180391108</v>
      </c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</row>
    <row r="645" spans="1:25" ht="12.75" customHeight="1" x14ac:dyDescent="0.2">
      <c r="A645" s="16">
        <v>202211</v>
      </c>
      <c r="B645" s="14">
        <v>5540246177133</v>
      </c>
      <c r="C645" s="14" t="str">
        <f>VLOOKUP(B645,'Catégorie des articles'!$A$2:$E$163,4,FALSE)</f>
        <v>MIX LEGUMES</v>
      </c>
      <c r="D645" s="10">
        <v>10707</v>
      </c>
      <c r="E645" s="10">
        <v>38876.76</v>
      </c>
      <c r="F645" s="10">
        <v>34313</v>
      </c>
      <c r="G645" s="40">
        <f t="shared" si="10"/>
        <v>3.6309666573269825</v>
      </c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</row>
    <row r="646" spans="1:25" ht="12.75" customHeight="1" x14ac:dyDescent="0.2">
      <c r="A646" s="16">
        <v>202211</v>
      </c>
      <c r="B646" s="14">
        <v>5540246177376</v>
      </c>
      <c r="C646" s="14" t="str">
        <f>VLOOKUP(B646,'Catégorie des articles'!$A$2:$E$163,4,FALSE)</f>
        <v>BOULANGERIE</v>
      </c>
      <c r="D646" s="10">
        <v>1692</v>
      </c>
      <c r="E646" s="10">
        <v>67936.276800000007</v>
      </c>
      <c r="F646" s="10">
        <v>1167</v>
      </c>
      <c r="G646" s="40">
        <f t="shared" si="10"/>
        <v>40.151463829787239</v>
      </c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</row>
    <row r="647" spans="1:25" ht="12.75" customHeight="1" x14ac:dyDescent="0.2">
      <c r="A647" s="16">
        <v>202211</v>
      </c>
      <c r="B647" s="14">
        <v>5540246180522</v>
      </c>
      <c r="C647" s="14" t="str">
        <f>VLOOKUP(B647,'Catégorie des articles'!$A$2:$E$163,4,FALSE)</f>
        <v>BOULANGERIE</v>
      </c>
      <c r="D647" s="10">
        <v>1337</v>
      </c>
      <c r="E647" s="10">
        <v>25241.500800000002</v>
      </c>
      <c r="F647" s="10">
        <v>1722</v>
      </c>
      <c r="G647" s="40">
        <f t="shared" si="10"/>
        <v>18.879207778608826</v>
      </c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</row>
    <row r="648" spans="1:25" ht="12.75" customHeight="1" x14ac:dyDescent="0.2">
      <c r="A648" s="16">
        <v>202211</v>
      </c>
      <c r="B648" s="12">
        <v>5540246181016</v>
      </c>
      <c r="C648" s="14" t="str">
        <f>VLOOKUP(B648,'Catégorie des articles'!$A$2:$E$163,4,FALSE)</f>
        <v>VOLAILLE</v>
      </c>
      <c r="D648" s="8">
        <v>16788</v>
      </c>
      <c r="E648" s="8">
        <v>144075.11040000001</v>
      </c>
      <c r="F648" s="8">
        <v>24110</v>
      </c>
      <c r="G648" s="40">
        <f t="shared" si="10"/>
        <v>8.5820294496068623</v>
      </c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</row>
    <row r="649" spans="1:25" ht="12.75" customHeight="1" x14ac:dyDescent="0.2">
      <c r="A649" s="16">
        <v>202211</v>
      </c>
      <c r="B649" s="14">
        <v>5540246181061</v>
      </c>
      <c r="C649" s="14" t="str">
        <f>VLOOKUP(B649,'Catégorie des articles'!$A$2:$E$163,4,FALSE)</f>
        <v>VOLAILLE</v>
      </c>
      <c r="D649" s="10">
        <v>76839</v>
      </c>
      <c r="E649" s="10">
        <v>108596.50560000002</v>
      </c>
      <c r="F649" s="10">
        <v>87905</v>
      </c>
      <c r="G649" s="40">
        <f t="shared" si="10"/>
        <v>1.4132993089446768</v>
      </c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</row>
    <row r="650" spans="1:25" ht="12.75" customHeight="1" x14ac:dyDescent="0.2">
      <c r="A650" s="16">
        <v>202211</v>
      </c>
      <c r="B650" s="14">
        <v>5540246182684</v>
      </c>
      <c r="C650" s="14" t="str">
        <f>VLOOKUP(B650,'Catégorie des articles'!$A$2:$E$163,4,FALSE)</f>
        <v>BOULANGERIE</v>
      </c>
      <c r="D650" s="10">
        <v>455</v>
      </c>
      <c r="E650" s="10">
        <v>22819.103999999999</v>
      </c>
      <c r="F650" s="10">
        <v>557</v>
      </c>
      <c r="G650" s="40">
        <f t="shared" si="10"/>
        <v>50.151876923076919</v>
      </c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</row>
    <row r="651" spans="1:25" ht="12.75" customHeight="1" x14ac:dyDescent="0.2">
      <c r="A651" s="16">
        <v>202211</v>
      </c>
      <c r="B651" s="14">
        <v>5540246183130</v>
      </c>
      <c r="C651" s="14" t="str">
        <f>VLOOKUP(B651,'Catégorie des articles'!$A$2:$E$163,4,FALSE)</f>
        <v>MIX LEGUMES</v>
      </c>
      <c r="D651" s="10">
        <v>5680</v>
      </c>
      <c r="E651" s="10">
        <v>24048.36</v>
      </c>
      <c r="F651" s="10">
        <v>8666</v>
      </c>
      <c r="G651" s="40">
        <f t="shared" si="10"/>
        <v>4.2338661971830991</v>
      </c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</row>
    <row r="652" spans="1:25" ht="12.75" customHeight="1" x14ac:dyDescent="0.2">
      <c r="A652" s="16">
        <v>202211</v>
      </c>
      <c r="B652" s="14">
        <v>5540246183455</v>
      </c>
      <c r="C652" s="14" t="str">
        <f>VLOOKUP(B652,'Catégorie des articles'!$A$2:$E$163,4,FALSE)</f>
        <v>MIX LEGUMES</v>
      </c>
      <c r="D652" s="10">
        <v>1044</v>
      </c>
      <c r="E652" s="10">
        <v>8353.3680000000004</v>
      </c>
      <c r="F652" s="10">
        <v>627</v>
      </c>
      <c r="G652" s="40">
        <f t="shared" si="10"/>
        <v>8.0013103448275871</v>
      </c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</row>
    <row r="653" spans="1:25" ht="12.75" customHeight="1" x14ac:dyDescent="0.2">
      <c r="A653" s="16">
        <v>202211</v>
      </c>
      <c r="B653" s="14">
        <v>5540246183537</v>
      </c>
      <c r="C653" s="14" t="str">
        <f>VLOOKUP(B653,'Catégorie des articles'!$A$2:$E$163,4,FALSE)</f>
        <v>MIX LEGUMES</v>
      </c>
      <c r="D653" s="10">
        <v>6478</v>
      </c>
      <c r="E653" s="10">
        <v>9106.387200000001</v>
      </c>
      <c r="F653" s="10">
        <v>3731</v>
      </c>
      <c r="G653" s="40">
        <f t="shared" si="10"/>
        <v>1.4057405372028406</v>
      </c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</row>
    <row r="654" spans="1:25" ht="12.75" customHeight="1" x14ac:dyDescent="0.2">
      <c r="A654" s="16">
        <v>202211</v>
      </c>
      <c r="B654" s="12">
        <v>5540246183538</v>
      </c>
      <c r="C654" s="14" t="str">
        <f>VLOOKUP(B654,'Catégorie des articles'!$A$2:$E$163,4,FALSE)</f>
        <v>MIX LEGUMES</v>
      </c>
      <c r="D654" s="8">
        <v>5160</v>
      </c>
      <c r="E654" s="8">
        <v>7686.1440000000011</v>
      </c>
      <c r="F654" s="8">
        <v>4288</v>
      </c>
      <c r="G654" s="40">
        <f t="shared" si="10"/>
        <v>1.4895627906976747</v>
      </c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</row>
    <row r="655" spans="1:25" ht="12.75" customHeight="1" x14ac:dyDescent="0.2">
      <c r="A655" s="16">
        <v>202211</v>
      </c>
      <c r="B655" s="14">
        <v>5540246183541</v>
      </c>
      <c r="C655" s="14" t="str">
        <f>VLOOKUP(B655,'Catégorie des articles'!$A$2:$E$163,4,FALSE)</f>
        <v>MIX LEGUMES</v>
      </c>
      <c r="D655" s="10">
        <v>766</v>
      </c>
      <c r="E655" s="10">
        <v>6899.9040000000005</v>
      </c>
      <c r="F655" s="10">
        <v>1439</v>
      </c>
      <c r="G655" s="40">
        <f t="shared" si="10"/>
        <v>9.0077075718015678</v>
      </c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</row>
    <row r="656" spans="1:25" ht="12.75" customHeight="1" x14ac:dyDescent="0.2">
      <c r="A656" s="16">
        <v>202211</v>
      </c>
      <c r="B656" s="12">
        <v>5540246183542</v>
      </c>
      <c r="C656" s="14" t="str">
        <f>VLOOKUP(B656,'Catégorie des articles'!$A$2:$E$163,4,FALSE)</f>
        <v>MIX LEGUMES</v>
      </c>
      <c r="D656" s="8">
        <v>1972</v>
      </c>
      <c r="E656" s="8">
        <v>5544.72</v>
      </c>
      <c r="F656" s="8">
        <v>859</v>
      </c>
      <c r="G656" s="40">
        <f t="shared" si="10"/>
        <v>2.8117241379310345</v>
      </c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</row>
    <row r="657" spans="1:25" ht="12.75" customHeight="1" x14ac:dyDescent="0.2">
      <c r="A657" s="16">
        <v>202211</v>
      </c>
      <c r="B657" s="12">
        <v>5540246183547</v>
      </c>
      <c r="C657" s="14" t="str">
        <f>VLOOKUP(B657,'Catégorie des articles'!$A$2:$E$163,4,FALSE)</f>
        <v>VOLAILLE</v>
      </c>
      <c r="D657" s="8">
        <v>0</v>
      </c>
      <c r="E657" s="8">
        <v>0</v>
      </c>
      <c r="F657" s="8">
        <v>14814</v>
      </c>
      <c r="G657" s="40" t="str">
        <f t="shared" si="10"/>
        <v>0</v>
      </c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</row>
    <row r="658" spans="1:25" ht="12.75" customHeight="1" x14ac:dyDescent="0.2">
      <c r="A658" s="16">
        <v>202211</v>
      </c>
      <c r="B658" s="12">
        <v>5540246183552</v>
      </c>
      <c r="C658" s="14" t="str">
        <f>VLOOKUP(B658,'Catégorie des articles'!$A$2:$E$163,4,FALSE)</f>
        <v>MIX LEGUMES</v>
      </c>
      <c r="D658" s="8">
        <v>1541</v>
      </c>
      <c r="E658" s="8">
        <v>2839.7952</v>
      </c>
      <c r="F658" s="8">
        <v>223</v>
      </c>
      <c r="G658" s="40">
        <f t="shared" si="10"/>
        <v>1.842826216742375</v>
      </c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</row>
    <row r="659" spans="1:25" ht="12.75" customHeight="1" x14ac:dyDescent="0.2">
      <c r="A659" s="16">
        <v>202211</v>
      </c>
      <c r="B659" s="14">
        <v>5540246183554</v>
      </c>
      <c r="C659" s="14" t="str">
        <f>VLOOKUP(B659,'Catégorie des articles'!$A$2:$E$163,4,FALSE)</f>
        <v>MIX LEGUMES</v>
      </c>
      <c r="D659" s="10">
        <v>1490</v>
      </c>
      <c r="E659" s="10">
        <v>11193.595200000002</v>
      </c>
      <c r="F659" s="10">
        <v>84</v>
      </c>
      <c r="G659" s="40">
        <f t="shared" si="10"/>
        <v>7.5124800000000009</v>
      </c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</row>
    <row r="660" spans="1:25" ht="12.75" customHeight="1" x14ac:dyDescent="0.2">
      <c r="A660" s="16">
        <v>202211</v>
      </c>
      <c r="B660" s="12">
        <v>5540246183555</v>
      </c>
      <c r="C660" s="14" t="str">
        <f>VLOOKUP(B660,'Catégorie des articles'!$A$2:$E$163,4,FALSE)</f>
        <v>MIX LEGUMES</v>
      </c>
      <c r="D660" s="8">
        <v>2098</v>
      </c>
      <c r="E660" s="8">
        <v>2803.9824000000003</v>
      </c>
      <c r="F660" s="8">
        <v>1522</v>
      </c>
      <c r="G660" s="40">
        <f t="shared" si="10"/>
        <v>1.3365025738798857</v>
      </c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</row>
    <row r="661" spans="1:25" ht="12.75" customHeight="1" x14ac:dyDescent="0.2">
      <c r="A661" s="16">
        <v>202211</v>
      </c>
      <c r="B661" s="14">
        <v>5540246183558</v>
      </c>
      <c r="C661" s="14" t="str">
        <f>VLOOKUP(B661,'Catégorie des articles'!$A$2:$E$163,4,FALSE)</f>
        <v>MIX LEGUMES</v>
      </c>
      <c r="D661" s="10">
        <v>4190</v>
      </c>
      <c r="E661" s="10">
        <v>23093.683200000003</v>
      </c>
      <c r="F661" s="10">
        <v>6496</v>
      </c>
      <c r="G661" s="40">
        <f t="shared" si="10"/>
        <v>5.5116189021479718</v>
      </c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</row>
    <row r="662" spans="1:25" ht="12.75" customHeight="1" x14ac:dyDescent="0.2">
      <c r="A662" s="16">
        <v>202211</v>
      </c>
      <c r="B662" s="12">
        <v>5540246183560</v>
      </c>
      <c r="C662" s="14" t="str">
        <f>VLOOKUP(B662,'Catégorie des articles'!$A$2:$E$163,4,FALSE)</f>
        <v>MIX LEGUMES</v>
      </c>
      <c r="D662" s="8">
        <v>290</v>
      </c>
      <c r="E662" s="8">
        <v>7074.0000000000009</v>
      </c>
      <c r="F662" s="8">
        <v>288</v>
      </c>
      <c r="G662" s="40">
        <f t="shared" si="10"/>
        <v>24.393103448275866</v>
      </c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</row>
    <row r="663" spans="1:25" ht="12.75" customHeight="1" x14ac:dyDescent="0.2">
      <c r="A663" s="16">
        <v>202211</v>
      </c>
      <c r="B663" s="14">
        <v>5540246183587</v>
      </c>
      <c r="C663" s="14" t="str">
        <f>VLOOKUP(B663,'Catégorie des articles'!$A$2:$E$163,4,FALSE)</f>
        <v>MIX LEGUMES</v>
      </c>
      <c r="D663" s="10">
        <v>926</v>
      </c>
      <c r="E663" s="10">
        <v>19494.820800000001</v>
      </c>
      <c r="F663" s="10">
        <v>759</v>
      </c>
      <c r="G663" s="40">
        <f t="shared" si="10"/>
        <v>21.052722246220302</v>
      </c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</row>
    <row r="664" spans="1:25" ht="12.75" customHeight="1" x14ac:dyDescent="0.2">
      <c r="A664" s="16">
        <v>202211</v>
      </c>
      <c r="B664" s="12">
        <v>5540246183589</v>
      </c>
      <c r="C664" s="14" t="str">
        <f>VLOOKUP(B664,'Catégorie des articles'!$A$2:$E$163,4,FALSE)</f>
        <v>MIX LEGUMES</v>
      </c>
      <c r="D664" s="8">
        <v>882</v>
      </c>
      <c r="E664" s="8">
        <v>11622.528000000002</v>
      </c>
      <c r="F664" s="8">
        <v>1764</v>
      </c>
      <c r="G664" s="40">
        <f t="shared" si="10"/>
        <v>13.177469387755105</v>
      </c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</row>
    <row r="665" spans="1:25" ht="12.75" customHeight="1" x14ac:dyDescent="0.2">
      <c r="A665" s="16">
        <v>202211</v>
      </c>
      <c r="B665" s="14">
        <v>5540246183844</v>
      </c>
      <c r="C665" s="14" t="str">
        <f>VLOOKUP(B665,'Catégorie des articles'!$A$2:$E$163,4,FALSE)</f>
        <v>BOULANGERIE</v>
      </c>
      <c r="D665" s="10">
        <v>471</v>
      </c>
      <c r="E665" s="10">
        <v>13592.880000000001</v>
      </c>
      <c r="F665" s="10">
        <v>455</v>
      </c>
      <c r="G665" s="40">
        <f t="shared" si="10"/>
        <v>28.859617834394907</v>
      </c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</row>
    <row r="666" spans="1:25" ht="12.75" customHeight="1" x14ac:dyDescent="0.2">
      <c r="A666" s="16">
        <v>202211</v>
      </c>
      <c r="B666" s="14">
        <v>5540246184036</v>
      </c>
      <c r="C666" s="14" t="str">
        <f>VLOOKUP(B666,'Catégorie des articles'!$A$2:$E$163,4,FALSE)</f>
        <v>BOULANGERIE</v>
      </c>
      <c r="D666" s="10">
        <v>72</v>
      </c>
      <c r="E666" s="10">
        <v>1348.3152000000002</v>
      </c>
      <c r="F666" s="10">
        <v>65</v>
      </c>
      <c r="G666" s="40">
        <f t="shared" si="10"/>
        <v>18.726600000000005</v>
      </c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</row>
    <row r="667" spans="1:25" ht="12.75" customHeight="1" x14ac:dyDescent="0.2">
      <c r="A667" s="16">
        <v>202211</v>
      </c>
      <c r="B667" s="12">
        <v>5540246185278</v>
      </c>
      <c r="C667" s="14" t="str">
        <f>VLOOKUP(B667,'Catégorie des articles'!$A$2:$E$163,4,FALSE)</f>
        <v>VOLAILLE</v>
      </c>
      <c r="D667" s="8">
        <v>78498</v>
      </c>
      <c r="E667" s="8">
        <v>109479.25440000001</v>
      </c>
      <c r="F667" s="8">
        <v>82073</v>
      </c>
      <c r="G667" s="40">
        <f t="shared" si="10"/>
        <v>1.3946757165787664</v>
      </c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</row>
    <row r="668" spans="1:25" ht="12.75" customHeight="1" x14ac:dyDescent="0.2">
      <c r="A668" s="16">
        <v>202211</v>
      </c>
      <c r="B668" s="14">
        <v>5540246185429</v>
      </c>
      <c r="C668" s="14" t="str">
        <f>VLOOKUP(B668,'Catégorie des articles'!$A$2:$E$163,4,FALSE)</f>
        <v>CREMERIE</v>
      </c>
      <c r="D668" s="10">
        <v>56</v>
      </c>
      <c r="E668" s="10">
        <v>294.45120000000003</v>
      </c>
      <c r="F668" s="10">
        <v>307</v>
      </c>
      <c r="G668" s="40">
        <f t="shared" si="10"/>
        <v>5.258057142857143</v>
      </c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</row>
    <row r="669" spans="1:25" ht="12.75" customHeight="1" x14ac:dyDescent="0.2">
      <c r="A669" s="16">
        <v>202211</v>
      </c>
      <c r="B669" s="14">
        <v>5540246185562</v>
      </c>
      <c r="C669" s="14" t="str">
        <f>VLOOKUP(B669,'Catégorie des articles'!$A$2:$E$163,4,FALSE)</f>
        <v>CREMERIE</v>
      </c>
      <c r="D669" s="10">
        <v>265</v>
      </c>
      <c r="E669" s="10">
        <v>768.26880000000006</v>
      </c>
      <c r="F669" s="10">
        <v>362</v>
      </c>
      <c r="G669" s="40">
        <f t="shared" si="10"/>
        <v>2.8991275471698117</v>
      </c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</row>
    <row r="670" spans="1:25" ht="12.75" customHeight="1" x14ac:dyDescent="0.2">
      <c r="A670" s="16">
        <v>202211</v>
      </c>
      <c r="B670" s="12">
        <v>5540246186010</v>
      </c>
      <c r="C670" s="14" t="str">
        <f>VLOOKUP(B670,'Catégorie des articles'!$A$2:$E$163,4,FALSE)</f>
        <v>EMBALLAGES</v>
      </c>
      <c r="D670" s="8">
        <v>86</v>
      </c>
      <c r="E670" s="8">
        <v>12644.942400000002</v>
      </c>
      <c r="F670" s="8">
        <v>17</v>
      </c>
      <c r="G670" s="40">
        <f t="shared" si="10"/>
        <v>147.0342139534884</v>
      </c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</row>
    <row r="671" spans="1:25" ht="12.75" customHeight="1" x14ac:dyDescent="0.2">
      <c r="A671" s="16">
        <v>202211</v>
      </c>
      <c r="B671" s="14">
        <v>5540246186011</v>
      </c>
      <c r="C671" s="14" t="str">
        <f>VLOOKUP(B671,'Catégorie des articles'!$A$2:$E$163,4,FALSE)</f>
        <v>EMBALLAGES</v>
      </c>
      <c r="D671" s="10">
        <v>79</v>
      </c>
      <c r="E671" s="10">
        <v>4491.5904</v>
      </c>
      <c r="F671" s="10">
        <v>17</v>
      </c>
      <c r="G671" s="40">
        <f t="shared" si="10"/>
        <v>56.855574683544305</v>
      </c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</row>
    <row r="672" spans="1:25" ht="12.75" customHeight="1" x14ac:dyDescent="0.2">
      <c r="A672" s="16">
        <v>202211</v>
      </c>
      <c r="B672" s="12">
        <v>5540246186017</v>
      </c>
      <c r="C672" s="14" t="str">
        <f>VLOOKUP(B672,'Catégorie des articles'!$A$2:$E$163,4,FALSE)</f>
        <v>EMBALLAGES</v>
      </c>
      <c r="D672" s="8">
        <v>52</v>
      </c>
      <c r="E672" s="8">
        <v>5403.974400000001</v>
      </c>
      <c r="F672" s="8">
        <v>7</v>
      </c>
      <c r="G672" s="40">
        <f t="shared" si="10"/>
        <v>103.92258461538464</v>
      </c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</row>
    <row r="673" spans="1:25" ht="12.75" customHeight="1" x14ac:dyDescent="0.2">
      <c r="A673" s="16">
        <v>202211</v>
      </c>
      <c r="B673" s="14">
        <v>5540246186325</v>
      </c>
      <c r="C673" s="14" t="str">
        <f>VLOOKUP(B673,'Catégorie des articles'!$A$2:$E$163,4,FALSE)</f>
        <v>CREMERIE</v>
      </c>
      <c r="D673" s="10">
        <v>279</v>
      </c>
      <c r="E673" s="10">
        <v>684.28800000000012</v>
      </c>
      <c r="F673" s="10">
        <v>655</v>
      </c>
      <c r="G673" s="40">
        <f t="shared" si="10"/>
        <v>2.4526451612903228</v>
      </c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</row>
    <row r="674" spans="1:25" ht="12.75" customHeight="1" x14ac:dyDescent="0.2">
      <c r="A674" s="16">
        <v>202211</v>
      </c>
      <c r="B674" s="12">
        <v>5540246186351</v>
      </c>
      <c r="C674" s="14" t="str">
        <f>VLOOKUP(B674,'Catégorie des articles'!$A$2:$E$163,4,FALSE)</f>
        <v>MIX LEGUMES</v>
      </c>
      <c r="D674" s="8">
        <v>1107</v>
      </c>
      <c r="E674" s="8">
        <v>65590.171199999997</v>
      </c>
      <c r="F674" s="8">
        <v>188</v>
      </c>
      <c r="G674" s="40">
        <f t="shared" si="10"/>
        <v>59.250380487804875</v>
      </c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</row>
    <row r="675" spans="1:25" ht="12.75" customHeight="1" x14ac:dyDescent="0.2">
      <c r="A675" s="16">
        <v>202211</v>
      </c>
      <c r="B675" s="14">
        <v>5540246186352</v>
      </c>
      <c r="C675" s="14" t="str">
        <f>VLOOKUP(B675,'Catégorie des articles'!$A$2:$E$163,4,FALSE)</f>
        <v>MIX LEGUMES</v>
      </c>
      <c r="D675" s="10">
        <v>4037</v>
      </c>
      <c r="E675" s="10">
        <v>42469.920000000006</v>
      </c>
      <c r="F675" s="10">
        <v>1996</v>
      </c>
      <c r="G675" s="40">
        <f t="shared" si="10"/>
        <v>10.520168441912313</v>
      </c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</row>
    <row r="676" spans="1:25" ht="12.75" customHeight="1" x14ac:dyDescent="0.2">
      <c r="A676" s="16">
        <v>202211</v>
      </c>
      <c r="B676" s="12">
        <v>5540246187882</v>
      </c>
      <c r="C676" s="14" t="str">
        <f>VLOOKUP(B676,'Catégorie des articles'!$A$2:$E$163,4,FALSE)</f>
        <v>EMBALLAGES</v>
      </c>
      <c r="D676" s="8">
        <v>40</v>
      </c>
      <c r="E676" s="8">
        <v>1512.9936000000002</v>
      </c>
      <c r="F676" s="8">
        <v>7</v>
      </c>
      <c r="G676" s="40">
        <f t="shared" si="10"/>
        <v>37.824840000000009</v>
      </c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</row>
    <row r="677" spans="1:25" ht="12.75" customHeight="1" x14ac:dyDescent="0.2">
      <c r="A677" s="16">
        <v>202211</v>
      </c>
      <c r="B677" s="14">
        <v>5540246187987</v>
      </c>
      <c r="C677" s="14" t="str">
        <f>VLOOKUP(B677,'Catégorie des articles'!$A$2:$E$163,4,FALSE)</f>
        <v>CREMERIE</v>
      </c>
      <c r="D677" s="10">
        <v>2395</v>
      </c>
      <c r="E677" s="10">
        <v>1190.3328000000001</v>
      </c>
      <c r="F677" s="10">
        <v>60859</v>
      </c>
      <c r="G677" s="40">
        <f t="shared" si="10"/>
        <v>0.49700743215031323</v>
      </c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</row>
    <row r="678" spans="1:25" ht="12.75" customHeight="1" x14ac:dyDescent="0.2">
      <c r="A678" s="16">
        <v>202211</v>
      </c>
      <c r="B678" s="12">
        <v>5540246187995</v>
      </c>
      <c r="C678" s="14" t="str">
        <f>VLOOKUP(B678,'Catégorie des articles'!$A$2:$E$163,4,FALSE)</f>
        <v>EMBALLAGES</v>
      </c>
      <c r="D678" s="8">
        <v>1889</v>
      </c>
      <c r="E678" s="8">
        <v>165661.37280000001</v>
      </c>
      <c r="F678" s="8">
        <v>1469</v>
      </c>
      <c r="G678" s="40">
        <f t="shared" si="10"/>
        <v>87.697921016410803</v>
      </c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</row>
    <row r="679" spans="1:25" ht="12.75" customHeight="1" x14ac:dyDescent="0.2">
      <c r="A679" s="16">
        <v>202211</v>
      </c>
      <c r="B679" s="14">
        <v>5540246187996</v>
      </c>
      <c r="C679" s="14" t="str">
        <f>VLOOKUP(B679,'Catégorie des articles'!$A$2:$E$163,4,FALSE)</f>
        <v>EMBALLAGES</v>
      </c>
      <c r="D679" s="10">
        <v>272</v>
      </c>
      <c r="E679" s="10">
        <v>12550.075200000001</v>
      </c>
      <c r="F679" s="10">
        <v>24</v>
      </c>
      <c r="G679" s="40">
        <f t="shared" si="10"/>
        <v>46.139982352941182</v>
      </c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</row>
    <row r="680" spans="1:25" ht="12.75" customHeight="1" x14ac:dyDescent="0.2">
      <c r="A680" s="16">
        <v>202211</v>
      </c>
      <c r="B680" s="12">
        <v>5540246187997</v>
      </c>
      <c r="C680" s="14" t="str">
        <f>VLOOKUP(B680,'Catégorie des articles'!$A$2:$E$163,4,FALSE)</f>
        <v>EMBALLAGES</v>
      </c>
      <c r="D680" s="8">
        <v>286</v>
      </c>
      <c r="E680" s="8">
        <v>14256.388800000002</v>
      </c>
      <c r="F680" s="8">
        <v>128</v>
      </c>
      <c r="G680" s="40">
        <f t="shared" si="10"/>
        <v>49.847513286713294</v>
      </c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</row>
    <row r="681" spans="1:25" ht="12.75" customHeight="1" x14ac:dyDescent="0.2">
      <c r="A681" s="16">
        <v>202211</v>
      </c>
      <c r="B681" s="14">
        <v>5540246187998</v>
      </c>
      <c r="C681" s="14" t="str">
        <f>VLOOKUP(B681,'Catégorie des articles'!$A$2:$E$163,4,FALSE)</f>
        <v>EMBALLAGES</v>
      </c>
      <c r="D681" s="10">
        <v>1126</v>
      </c>
      <c r="E681" s="10">
        <v>57848.472000000009</v>
      </c>
      <c r="F681" s="10">
        <v>462</v>
      </c>
      <c r="G681" s="40">
        <f t="shared" si="10"/>
        <v>51.375197158081711</v>
      </c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</row>
    <row r="682" spans="1:25" ht="12.75" customHeight="1" x14ac:dyDescent="0.2">
      <c r="A682" s="16">
        <v>202211</v>
      </c>
      <c r="B682" s="14">
        <v>5540246188047</v>
      </c>
      <c r="C682" s="14" t="str">
        <f>VLOOKUP(B682,'Catégorie des articles'!$A$2:$E$163,4,FALSE)</f>
        <v>EMBALLAGES</v>
      </c>
      <c r="D682" s="10">
        <v>195</v>
      </c>
      <c r="E682" s="10">
        <v>23739.6096</v>
      </c>
      <c r="F682" s="10">
        <v>38</v>
      </c>
      <c r="G682" s="40">
        <f t="shared" si="10"/>
        <v>121.74158769230769</v>
      </c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</row>
    <row r="683" spans="1:25" ht="12.75" customHeight="1" x14ac:dyDescent="0.2">
      <c r="A683" s="16">
        <v>202211</v>
      </c>
      <c r="B683" s="12">
        <v>5540246188175</v>
      </c>
      <c r="C683" s="14" t="str">
        <f>VLOOKUP(B683,'Catégorie des articles'!$A$2:$E$163,4,FALSE)</f>
        <v>CREMERIE</v>
      </c>
      <c r="D683" s="8">
        <v>93</v>
      </c>
      <c r="E683" s="8">
        <v>2697.7536000000005</v>
      </c>
      <c r="F683" s="8">
        <v>632</v>
      </c>
      <c r="G683" s="40">
        <f t="shared" si="10"/>
        <v>29.008103225806458</v>
      </c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</row>
    <row r="684" spans="1:25" ht="12.75" customHeight="1" x14ac:dyDescent="0.2">
      <c r="A684" s="16">
        <v>202211</v>
      </c>
      <c r="B684" s="12">
        <v>5540246188200</v>
      </c>
      <c r="C684" s="14" t="str">
        <f>VLOOKUP(B684,'Catégorie des articles'!$A$2:$E$163,4,FALSE)</f>
        <v>CREMERIE</v>
      </c>
      <c r="D684" s="8">
        <v>2265</v>
      </c>
      <c r="E684" s="8">
        <v>4250.0591999999997</v>
      </c>
      <c r="F684" s="8">
        <v>20194</v>
      </c>
      <c r="G684" s="40">
        <f t="shared" si="10"/>
        <v>1.8764058278145694</v>
      </c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</row>
    <row r="685" spans="1:25" ht="12.75" customHeight="1" x14ac:dyDescent="0.2">
      <c r="A685" s="16">
        <v>202211</v>
      </c>
      <c r="B685" s="14">
        <v>5540246188512</v>
      </c>
      <c r="C685" s="14" t="str">
        <f>VLOOKUP(B685,'Catégorie des articles'!$A$2:$E$163,4,FALSE)</f>
        <v>EMBALLAGES</v>
      </c>
      <c r="D685" s="10">
        <v>323</v>
      </c>
      <c r="E685" s="10">
        <v>44207.337600000006</v>
      </c>
      <c r="F685" s="10">
        <v>0</v>
      </c>
      <c r="G685" s="40">
        <f t="shared" si="10"/>
        <v>136.86482229102168</v>
      </c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</row>
    <row r="686" spans="1:25" ht="12.75" customHeight="1" x14ac:dyDescent="0.2">
      <c r="A686" s="16">
        <v>202211</v>
      </c>
      <c r="B686" s="12">
        <v>5540246190092</v>
      </c>
      <c r="C686" s="14" t="str">
        <f>VLOOKUP(B686,'Catégorie des articles'!$A$2:$E$163,4,FALSE)</f>
        <v>EMBALLAGES</v>
      </c>
      <c r="D686" s="8">
        <v>307</v>
      </c>
      <c r="E686" s="8">
        <v>40035.988800000006</v>
      </c>
      <c r="F686" s="8">
        <v>35</v>
      </c>
      <c r="G686" s="40">
        <f t="shared" si="10"/>
        <v>130.41038697068407</v>
      </c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</row>
    <row r="687" spans="1:25" ht="12.75" customHeight="1" x14ac:dyDescent="0.2">
      <c r="A687" s="16">
        <v>202211</v>
      </c>
      <c r="B687" s="14">
        <v>5540246190727</v>
      </c>
      <c r="C687" s="14" t="str">
        <f>VLOOKUP(B687,'Catégorie des articles'!$A$2:$E$163,4,FALSE)</f>
        <v>BOULANGERIE</v>
      </c>
      <c r="D687" s="10">
        <v>1033</v>
      </c>
      <c r="E687" s="10">
        <v>11667.067200000001</v>
      </c>
      <c r="F687" s="10">
        <v>952</v>
      </c>
      <c r="G687" s="40">
        <f t="shared" si="10"/>
        <v>11.294353533397871</v>
      </c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</row>
    <row r="688" spans="1:25" ht="12.75" customHeight="1" x14ac:dyDescent="0.2">
      <c r="A688" s="16">
        <v>202211</v>
      </c>
      <c r="B688" s="14">
        <v>5540246190743</v>
      </c>
      <c r="C688" s="14" t="str">
        <f>VLOOKUP(B688,'Catégorie des articles'!$A$2:$E$163,4,FALSE)</f>
        <v>CREMERIE</v>
      </c>
      <c r="D688" s="10">
        <v>335</v>
      </c>
      <c r="E688" s="10">
        <v>2836.6848</v>
      </c>
      <c r="F688" s="10">
        <v>543</v>
      </c>
      <c r="G688" s="40">
        <f t="shared" si="10"/>
        <v>8.4677158208955223</v>
      </c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</row>
    <row r="689" spans="1:25" ht="12.75" customHeight="1" x14ac:dyDescent="0.2">
      <c r="A689" s="16">
        <v>202211</v>
      </c>
      <c r="B689" s="14">
        <v>5540246190831</v>
      </c>
      <c r="C689" s="14" t="str">
        <f>VLOOKUP(B689,'Catégorie des articles'!$A$2:$E$163,4,FALSE)</f>
        <v>MIX LEGUMES</v>
      </c>
      <c r="D689" s="10">
        <v>580</v>
      </c>
      <c r="E689" s="10">
        <v>4364.2800000000007</v>
      </c>
      <c r="F689" s="10">
        <v>0</v>
      </c>
      <c r="G689" s="40">
        <f t="shared" si="10"/>
        <v>7.5246206896551735</v>
      </c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</row>
    <row r="690" spans="1:25" ht="12.75" customHeight="1" x14ac:dyDescent="0.2">
      <c r="A690" s="16">
        <v>202211</v>
      </c>
      <c r="B690" s="12">
        <v>5540246190835</v>
      </c>
      <c r="C690" s="14" t="str">
        <f>VLOOKUP(B690,'Catégorie des articles'!$A$2:$E$163,4,FALSE)</f>
        <v>BOULANGERIE</v>
      </c>
      <c r="D690" s="8">
        <v>79</v>
      </c>
      <c r="E690" s="8">
        <v>16673.817600000002</v>
      </c>
      <c r="F690" s="8">
        <v>28</v>
      </c>
      <c r="G690" s="40">
        <f t="shared" si="10"/>
        <v>211.06098227848105</v>
      </c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</row>
    <row r="691" spans="1:25" ht="12.75" customHeight="1" x14ac:dyDescent="0.2">
      <c r="A691" s="16">
        <v>202211</v>
      </c>
      <c r="B691" s="14">
        <v>5540246191394</v>
      </c>
      <c r="C691" s="14" t="str">
        <f>VLOOKUP(B691,'Catégorie des articles'!$A$2:$E$163,4,FALSE)</f>
        <v>CREMERIE</v>
      </c>
      <c r="D691" s="10">
        <v>1740</v>
      </c>
      <c r="E691" s="10">
        <v>9292.32</v>
      </c>
      <c r="F691" s="10">
        <v>232</v>
      </c>
      <c r="G691" s="40">
        <f t="shared" si="10"/>
        <v>5.3404137931034485</v>
      </c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</row>
    <row r="692" spans="1:25" ht="12.75" customHeight="1" x14ac:dyDescent="0.2">
      <c r="A692" s="16">
        <v>202211</v>
      </c>
      <c r="B692" s="14">
        <v>5540246191594</v>
      </c>
      <c r="C692" s="14" t="str">
        <f>VLOOKUP(B692,'Catégorie des articles'!$A$2:$E$163,4,FALSE)</f>
        <v>CREMERIE</v>
      </c>
      <c r="D692" s="10">
        <v>1504</v>
      </c>
      <c r="E692" s="10">
        <v>2698.5744</v>
      </c>
      <c r="F692" s="10">
        <v>3007</v>
      </c>
      <c r="G692" s="40">
        <f t="shared" si="10"/>
        <v>1.7942648936170214</v>
      </c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</row>
    <row r="693" spans="1:25" ht="12.75" customHeight="1" x14ac:dyDescent="0.2">
      <c r="A693" s="16">
        <v>202211</v>
      </c>
      <c r="B693" s="12">
        <v>5540246191596</v>
      </c>
      <c r="C693" s="14" t="str">
        <f>VLOOKUP(B693,'Catégorie des articles'!$A$2:$E$163,4,FALSE)</f>
        <v>BOULANGERIE</v>
      </c>
      <c r="D693" s="8">
        <v>330</v>
      </c>
      <c r="E693" s="8">
        <v>20022.681600000004</v>
      </c>
      <c r="F693" s="8">
        <v>184</v>
      </c>
      <c r="G693" s="40">
        <f t="shared" si="10"/>
        <v>60.674792727272738</v>
      </c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</row>
    <row r="694" spans="1:25" ht="12.75" customHeight="1" x14ac:dyDescent="0.2">
      <c r="A694" s="16">
        <v>202211</v>
      </c>
      <c r="B694" s="14">
        <v>5540246191598</v>
      </c>
      <c r="C694" s="14" t="str">
        <f>VLOOKUP(B694,'Catégorie des articles'!$A$2:$E$163,4,FALSE)</f>
        <v>CREMERIE</v>
      </c>
      <c r="D694" s="10">
        <v>1601</v>
      </c>
      <c r="E694" s="10">
        <v>3061.2816000000003</v>
      </c>
      <c r="F694" s="10">
        <v>6404</v>
      </c>
      <c r="G694" s="40">
        <f t="shared" si="10"/>
        <v>1.9121059337913806</v>
      </c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</row>
    <row r="695" spans="1:25" ht="12.75" customHeight="1" x14ac:dyDescent="0.2">
      <c r="A695" s="16">
        <v>202211</v>
      </c>
      <c r="B695" s="12">
        <v>5540246191718</v>
      </c>
      <c r="C695" s="14" t="str">
        <f>VLOOKUP(B695,'Catégorie des articles'!$A$2:$E$163,4,FALSE)</f>
        <v>MIX LEGUMES</v>
      </c>
      <c r="D695" s="8">
        <v>1754</v>
      </c>
      <c r="E695" s="8">
        <v>5199.3360000000002</v>
      </c>
      <c r="F695" s="8">
        <v>0</v>
      </c>
      <c r="G695" s="40">
        <f t="shared" si="10"/>
        <v>2.9642736602052451</v>
      </c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</row>
    <row r="696" spans="1:25" ht="12.75" customHeight="1" x14ac:dyDescent="0.2">
      <c r="A696" s="16">
        <v>202211</v>
      </c>
      <c r="B696" s="12">
        <v>5540246191736</v>
      </c>
      <c r="C696" s="14" t="str">
        <f>VLOOKUP(B696,'Catégorie des articles'!$A$2:$E$163,4,FALSE)</f>
        <v>CREMERIE</v>
      </c>
      <c r="D696" s="8">
        <v>249</v>
      </c>
      <c r="E696" s="8">
        <v>8029.1088</v>
      </c>
      <c r="F696" s="8">
        <v>0</v>
      </c>
      <c r="G696" s="40">
        <f t="shared" si="10"/>
        <v>32.245416867469878</v>
      </c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</row>
    <row r="697" spans="1:25" ht="12.75" customHeight="1" x14ac:dyDescent="0.2">
      <c r="A697" s="16">
        <v>202211</v>
      </c>
      <c r="B697" s="12">
        <v>5540246192102</v>
      </c>
      <c r="C697" s="14" t="str">
        <f>VLOOKUP(B697,'Catégorie des articles'!$A$2:$E$163,4,FALSE)</f>
        <v>CREMERIE</v>
      </c>
      <c r="D697" s="8">
        <v>7237</v>
      </c>
      <c r="E697" s="8">
        <v>8879.4144000000015</v>
      </c>
      <c r="F697" s="8">
        <v>11921</v>
      </c>
      <c r="G697" s="40">
        <f t="shared" si="10"/>
        <v>1.2269468564322235</v>
      </c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</row>
    <row r="698" spans="1:25" ht="12.75" customHeight="1" x14ac:dyDescent="0.2">
      <c r="A698" s="16">
        <v>202211</v>
      </c>
      <c r="B698" s="12">
        <v>5540246192148</v>
      </c>
      <c r="C698" s="14" t="str">
        <f>VLOOKUP(B698,'Catégorie des articles'!$A$2:$E$163,4,FALSE)</f>
        <v>MIX LEGUMES</v>
      </c>
      <c r="D698" s="8">
        <v>20045</v>
      </c>
      <c r="E698" s="8">
        <v>72895.334399999992</v>
      </c>
      <c r="F698" s="8">
        <v>65703</v>
      </c>
      <c r="G698" s="40">
        <f t="shared" si="10"/>
        <v>3.6365844050885503</v>
      </c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</row>
    <row r="699" spans="1:25" ht="12.75" customHeight="1" x14ac:dyDescent="0.2">
      <c r="A699" s="16">
        <v>202211</v>
      </c>
      <c r="B699" s="14">
        <v>5540246192209</v>
      </c>
      <c r="C699" s="14" t="str">
        <f>VLOOKUP(B699,'Catégorie des articles'!$A$2:$E$163,4,FALSE)</f>
        <v>MIX LEGUMES</v>
      </c>
      <c r="D699" s="10">
        <v>2604</v>
      </c>
      <c r="E699" s="10">
        <v>13087.008000000002</v>
      </c>
      <c r="F699" s="10">
        <v>3425</v>
      </c>
      <c r="G699" s="40">
        <f t="shared" si="10"/>
        <v>5.0257327188940097</v>
      </c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</row>
    <row r="700" spans="1:25" ht="12.75" customHeight="1" x14ac:dyDescent="0.2">
      <c r="A700" s="16">
        <v>202211</v>
      </c>
      <c r="B700" s="12">
        <v>5540246192264</v>
      </c>
      <c r="C700" s="14" t="str">
        <f>VLOOKUP(B700,'Catégorie des articles'!$A$2:$E$163,4,FALSE)</f>
        <v>CREMERIE</v>
      </c>
      <c r="D700" s="8">
        <v>0</v>
      </c>
      <c r="E700" s="8">
        <v>0</v>
      </c>
      <c r="F700" s="8">
        <v>0</v>
      </c>
      <c r="G700" s="40" t="str">
        <f t="shared" si="10"/>
        <v>0</v>
      </c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</row>
    <row r="701" spans="1:25" ht="12.75" customHeight="1" x14ac:dyDescent="0.2">
      <c r="A701" s="16">
        <v>202211</v>
      </c>
      <c r="B701" s="14">
        <v>5540246192265</v>
      </c>
      <c r="C701" s="14" t="str">
        <f>VLOOKUP(B701,'Catégorie des articles'!$A$2:$E$163,4,FALSE)</f>
        <v>CREMERIE</v>
      </c>
      <c r="D701" s="10">
        <v>0</v>
      </c>
      <c r="E701" s="10">
        <v>0</v>
      </c>
      <c r="F701" s="10">
        <v>0</v>
      </c>
      <c r="G701" s="40" t="str">
        <f t="shared" si="10"/>
        <v>0</v>
      </c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</row>
    <row r="702" spans="1:25" ht="12.75" customHeight="1" x14ac:dyDescent="0.2">
      <c r="A702" s="16">
        <v>202211</v>
      </c>
      <c r="B702" s="14">
        <v>5540246192462</v>
      </c>
      <c r="C702" s="14" t="str">
        <f>VLOOKUP(B702,'Catégorie des articles'!$A$2:$E$163,4,FALSE)</f>
        <v>MIX LEGUMES</v>
      </c>
      <c r="D702" s="10">
        <v>1068</v>
      </c>
      <c r="E702" s="10">
        <v>7626.8736000000008</v>
      </c>
      <c r="F702" s="10">
        <v>632</v>
      </c>
      <c r="G702" s="40">
        <f t="shared" si="10"/>
        <v>7.1412674157303382</v>
      </c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</row>
    <row r="703" spans="1:25" ht="12.75" customHeight="1" x14ac:dyDescent="0.2">
      <c r="A703" s="16">
        <v>202211</v>
      </c>
      <c r="B703" s="14">
        <v>5540246192518</v>
      </c>
      <c r="C703" s="14" t="str">
        <f>VLOOKUP(B703,'Catégorie des articles'!$A$2:$E$163,4,FALSE)</f>
        <v>MIX LEGUMES</v>
      </c>
      <c r="D703" s="10">
        <v>1253</v>
      </c>
      <c r="E703" s="10">
        <v>8799.3216000000011</v>
      </c>
      <c r="F703" s="10">
        <v>10942</v>
      </c>
      <c r="G703" s="40">
        <f t="shared" si="10"/>
        <v>7.0226030327214692</v>
      </c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</row>
    <row r="704" spans="1:25" ht="12.75" customHeight="1" x14ac:dyDescent="0.2">
      <c r="A704" s="16">
        <v>202211</v>
      </c>
      <c r="B704" s="12">
        <v>5540246192571</v>
      </c>
      <c r="C704" s="14" t="str">
        <f>VLOOKUP(B704,'Catégorie des articles'!$A$2:$E$163,4,FALSE)</f>
        <v>MIX LEGUMES</v>
      </c>
      <c r="D704" s="8">
        <v>2534</v>
      </c>
      <c r="E704" s="8">
        <v>11293.560000000001</v>
      </c>
      <c r="F704" s="8">
        <v>1657</v>
      </c>
      <c r="G704" s="40">
        <f t="shared" si="10"/>
        <v>4.4568113654301502</v>
      </c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</row>
    <row r="705" spans="1:25" ht="12.75" customHeight="1" x14ac:dyDescent="0.2">
      <c r="A705" s="16">
        <v>202211</v>
      </c>
      <c r="B705" s="14">
        <v>5540246192594</v>
      </c>
      <c r="C705" s="14" t="str">
        <f>VLOOKUP(B705,'Catégorie des articles'!$A$2:$E$163,4,FALSE)</f>
        <v>MIX LEGUMES</v>
      </c>
      <c r="D705" s="10">
        <v>195</v>
      </c>
      <c r="E705" s="10">
        <v>1398.5568000000001</v>
      </c>
      <c r="F705" s="10">
        <v>242</v>
      </c>
      <c r="G705" s="40">
        <f t="shared" si="10"/>
        <v>7.1720861538461538</v>
      </c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</row>
    <row r="706" spans="1:25" ht="12.75" customHeight="1" x14ac:dyDescent="0.2">
      <c r="A706" s="16">
        <v>202211</v>
      </c>
      <c r="B706" s="12">
        <v>5540246192831</v>
      </c>
      <c r="C706" s="14" t="str">
        <f>VLOOKUP(B706,'Catégorie des articles'!$A$2:$E$163,4,FALSE)</f>
        <v>MIX LEGUMES</v>
      </c>
      <c r="D706" s="8">
        <v>1235</v>
      </c>
      <c r="E706" s="8">
        <v>10939.622400000002</v>
      </c>
      <c r="F706" s="8">
        <v>659</v>
      </c>
      <c r="G706" s="40">
        <f t="shared" si="10"/>
        <v>8.8579938461538479</v>
      </c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</row>
    <row r="707" spans="1:25" ht="12.75" customHeight="1" x14ac:dyDescent="0.2">
      <c r="A707" s="16">
        <v>202211</v>
      </c>
      <c r="B707" s="12">
        <v>5540246192907</v>
      </c>
      <c r="C707" s="14" t="str">
        <f>VLOOKUP(B707,'Catégorie des articles'!$A$2:$E$163,4,FALSE)</f>
        <v>VOLAILLE</v>
      </c>
      <c r="D707" s="8">
        <v>1300</v>
      </c>
      <c r="E707" s="8">
        <v>36469.440000000002</v>
      </c>
      <c r="F707" s="8">
        <v>3351</v>
      </c>
      <c r="G707" s="40">
        <f t="shared" ref="G707:G770" si="11">IFERROR(E707/D707,"0")</f>
        <v>28.053415384615388</v>
      </c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</row>
    <row r="708" spans="1:25" ht="12.75" customHeight="1" x14ac:dyDescent="0.2">
      <c r="A708" s="16">
        <v>202211</v>
      </c>
      <c r="B708" s="14">
        <v>5540246193316</v>
      </c>
      <c r="C708" s="14" t="str">
        <f>VLOOKUP(B708,'Catégorie des articles'!$A$2:$E$163,4,FALSE)</f>
        <v>BOULANGERIE</v>
      </c>
      <c r="D708" s="10">
        <v>265</v>
      </c>
      <c r="E708" s="10">
        <v>8992.6848000000009</v>
      </c>
      <c r="F708" s="10">
        <v>516</v>
      </c>
      <c r="G708" s="40">
        <f t="shared" si="11"/>
        <v>33.934659622641512</v>
      </c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</row>
    <row r="709" spans="1:25" ht="12.75" customHeight="1" x14ac:dyDescent="0.2">
      <c r="A709" s="16">
        <v>202211</v>
      </c>
      <c r="B709" s="12">
        <v>5540246193409</v>
      </c>
      <c r="C709" s="14" t="str">
        <f>VLOOKUP(B709,'Catégorie des articles'!$A$2:$E$163,4,FALSE)</f>
        <v>BOULANGERIE</v>
      </c>
      <c r="D709" s="8">
        <v>82</v>
      </c>
      <c r="E709" s="8">
        <v>4173.12</v>
      </c>
      <c r="F709" s="8">
        <v>5</v>
      </c>
      <c r="G709" s="40">
        <f t="shared" si="11"/>
        <v>50.89170731707317</v>
      </c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</row>
    <row r="710" spans="1:25" ht="12.75" customHeight="1" x14ac:dyDescent="0.2">
      <c r="A710" s="16">
        <v>202211</v>
      </c>
      <c r="B710" s="14">
        <v>5540246193878</v>
      </c>
      <c r="C710" s="14" t="str">
        <f>VLOOKUP(B710,'Catégorie des articles'!$A$2:$E$163,4,FALSE)</f>
        <v>VOLAILLE</v>
      </c>
      <c r="D710" s="10">
        <v>3736</v>
      </c>
      <c r="E710" s="10">
        <v>26429.760000000002</v>
      </c>
      <c r="F710" s="10">
        <v>6682</v>
      </c>
      <c r="G710" s="40">
        <f t="shared" si="11"/>
        <v>7.0743468950749469</v>
      </c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</row>
    <row r="711" spans="1:25" ht="12.75" customHeight="1" x14ac:dyDescent="0.2">
      <c r="A711" s="16">
        <v>202211</v>
      </c>
      <c r="B711" s="12">
        <v>5540246194467</v>
      </c>
      <c r="C711" s="14" t="str">
        <f>VLOOKUP(B711,'Catégorie des articles'!$A$2:$E$163,4,FALSE)</f>
        <v>BOULANGERIE</v>
      </c>
      <c r="D711" s="8">
        <v>61694</v>
      </c>
      <c r="E711" s="8">
        <v>62148.686400000006</v>
      </c>
      <c r="F711" s="8">
        <v>55848</v>
      </c>
      <c r="G711" s="40">
        <f t="shared" si="11"/>
        <v>1.0073700262586314</v>
      </c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</row>
    <row r="712" spans="1:25" ht="12.75" customHeight="1" x14ac:dyDescent="0.2">
      <c r="A712" s="16">
        <v>202211</v>
      </c>
      <c r="B712" s="12">
        <v>5540246194478</v>
      </c>
      <c r="C712" s="14" t="str">
        <f>VLOOKUP(B712,'Catégorie des articles'!$A$2:$E$163,4,FALSE)</f>
        <v>EMBALLAGES</v>
      </c>
      <c r="D712" s="8">
        <v>615</v>
      </c>
      <c r="E712" s="8">
        <v>26753.976000000002</v>
      </c>
      <c r="F712" s="8">
        <v>701</v>
      </c>
      <c r="G712" s="40">
        <f t="shared" si="11"/>
        <v>43.502400000000002</v>
      </c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</row>
    <row r="713" spans="1:25" ht="12.75" customHeight="1" x14ac:dyDescent="0.2">
      <c r="A713" s="16">
        <v>202211</v>
      </c>
      <c r="B713" s="14">
        <v>5540246194632</v>
      </c>
      <c r="C713" s="14" t="str">
        <f>VLOOKUP(B713,'Catégorie des articles'!$A$2:$E$163,4,FALSE)</f>
        <v>BOULANGERIE</v>
      </c>
      <c r="D713" s="10">
        <v>2963</v>
      </c>
      <c r="E713" s="10">
        <v>38285.481599999999</v>
      </c>
      <c r="F713" s="10">
        <v>10656</v>
      </c>
      <c r="G713" s="40">
        <f t="shared" si="11"/>
        <v>12.921188525143435</v>
      </c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</row>
    <row r="714" spans="1:25" ht="12.75" customHeight="1" x14ac:dyDescent="0.2">
      <c r="A714" s="16">
        <v>202211</v>
      </c>
      <c r="B714" s="14">
        <v>5540246194790</v>
      </c>
      <c r="C714" s="14" t="str">
        <f>VLOOKUP(B714,'Catégorie des articles'!$A$2:$E$163,4,FALSE)</f>
        <v>MIX LEGUMES</v>
      </c>
      <c r="D714" s="10">
        <v>4970</v>
      </c>
      <c r="E714" s="10">
        <v>57371.328000000001</v>
      </c>
      <c r="F714" s="10">
        <v>1775</v>
      </c>
      <c r="G714" s="40">
        <f t="shared" si="11"/>
        <v>11.543526760563381</v>
      </c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</row>
    <row r="715" spans="1:25" ht="12.75" customHeight="1" x14ac:dyDescent="0.2">
      <c r="A715" s="16">
        <v>202211</v>
      </c>
      <c r="B715" s="12">
        <v>5540246194947</v>
      </c>
      <c r="C715" s="14" t="str">
        <f>VLOOKUP(B715,'Catégorie des articles'!$A$2:$E$163,4,FALSE)</f>
        <v>EMBALLAGES</v>
      </c>
      <c r="D715" s="8">
        <v>209</v>
      </c>
      <c r="E715" s="8">
        <v>5579.2800000000007</v>
      </c>
      <c r="F715" s="8">
        <v>142</v>
      </c>
      <c r="G715" s="40">
        <f t="shared" si="11"/>
        <v>26.695119617224883</v>
      </c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</row>
    <row r="716" spans="1:25" ht="12.75" customHeight="1" x14ac:dyDescent="0.2">
      <c r="A716" s="16">
        <v>202211</v>
      </c>
      <c r="B716" s="14">
        <v>5540246195096</v>
      </c>
      <c r="C716" s="14" t="str">
        <f>VLOOKUP(B716,'Catégorie des articles'!$A$2:$E$163,4,FALSE)</f>
        <v>MIX LEGUMES</v>
      </c>
      <c r="D716" s="10">
        <v>1560</v>
      </c>
      <c r="E716" s="10">
        <v>9275.2128000000012</v>
      </c>
      <c r="F716" s="10">
        <v>186</v>
      </c>
      <c r="G716" s="40">
        <f t="shared" si="11"/>
        <v>5.9456492307692317</v>
      </c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</row>
    <row r="717" spans="1:25" ht="12.75" customHeight="1" x14ac:dyDescent="0.2">
      <c r="A717" s="16">
        <v>202211</v>
      </c>
      <c r="B717" s="14">
        <v>5540246195195</v>
      </c>
      <c r="C717" s="14" t="str">
        <f>VLOOKUP(B717,'Catégorie des articles'!$A$2:$E$163,4,FALSE)</f>
        <v>EMBALLAGES</v>
      </c>
      <c r="D717" s="10">
        <v>54</v>
      </c>
      <c r="E717" s="10">
        <v>5010.7248000000009</v>
      </c>
      <c r="F717" s="10">
        <v>0</v>
      </c>
      <c r="G717" s="40">
        <f t="shared" si="11"/>
        <v>92.791200000000018</v>
      </c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</row>
    <row r="718" spans="1:25" ht="12.75" customHeight="1" x14ac:dyDescent="0.2">
      <c r="A718" s="16">
        <v>202211</v>
      </c>
      <c r="B718" s="12">
        <v>5540246195241</v>
      </c>
      <c r="C718" s="14" t="str">
        <f>VLOOKUP(B718,'Catégorie des articles'!$A$2:$E$163,4,FALSE)</f>
        <v>MIX LEGUMES</v>
      </c>
      <c r="D718" s="8">
        <v>1160</v>
      </c>
      <c r="E718" s="8">
        <v>34668</v>
      </c>
      <c r="F718" s="8">
        <v>743</v>
      </c>
      <c r="G718" s="40">
        <f t="shared" si="11"/>
        <v>29.886206896551723</v>
      </c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</row>
    <row r="719" spans="1:25" ht="12.75" customHeight="1" x14ac:dyDescent="0.2">
      <c r="A719" s="16">
        <v>202211</v>
      </c>
      <c r="B719" s="14">
        <v>5540246195242</v>
      </c>
      <c r="C719" s="14" t="str">
        <f>VLOOKUP(B719,'Catégorie des articles'!$A$2:$E$163,4,FALSE)</f>
        <v>MIX LEGUMES</v>
      </c>
      <c r="D719" s="10">
        <v>1506</v>
      </c>
      <c r="E719" s="10">
        <v>52569</v>
      </c>
      <c r="F719" s="10">
        <v>696</v>
      </c>
      <c r="G719" s="40">
        <f t="shared" si="11"/>
        <v>34.906374501992033</v>
      </c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</row>
    <row r="720" spans="1:25" ht="12.75" customHeight="1" x14ac:dyDescent="0.2">
      <c r="A720" s="16">
        <v>202211</v>
      </c>
      <c r="B720" s="14">
        <v>5540246195250</v>
      </c>
      <c r="C720" s="14" t="str">
        <f>VLOOKUP(B720,'Catégorie des articles'!$A$2:$E$163,4,FALSE)</f>
        <v>BOULANGERIE</v>
      </c>
      <c r="D720" s="10">
        <v>516</v>
      </c>
      <c r="E720" s="10">
        <v>20206.9728</v>
      </c>
      <c r="F720" s="10">
        <v>613</v>
      </c>
      <c r="G720" s="40">
        <f t="shared" si="11"/>
        <v>39.160800000000002</v>
      </c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</row>
    <row r="721" spans="1:25" ht="12.75" customHeight="1" x14ac:dyDescent="0.2">
      <c r="A721" s="16">
        <v>202211</v>
      </c>
      <c r="B721" s="12">
        <v>5540246195653</v>
      </c>
      <c r="C721" s="14" t="str">
        <f>VLOOKUP(B721,'Catégorie des articles'!$A$2:$E$163,4,FALSE)</f>
        <v>EMBALLAGES</v>
      </c>
      <c r="D721" s="8">
        <v>205</v>
      </c>
      <c r="E721" s="8">
        <v>6987.3408000000009</v>
      </c>
      <c r="F721" s="8">
        <v>151</v>
      </c>
      <c r="G721" s="40">
        <f t="shared" si="11"/>
        <v>34.084589268292689</v>
      </c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</row>
    <row r="722" spans="1:25" ht="12.75" customHeight="1" x14ac:dyDescent="0.2">
      <c r="A722" s="16">
        <v>202211</v>
      </c>
      <c r="B722" s="14">
        <v>5540246195943</v>
      </c>
      <c r="C722" s="14" t="str">
        <f>VLOOKUP(B722,'Catégorie des articles'!$A$2:$E$163,4,FALSE)</f>
        <v>CREMERIE</v>
      </c>
      <c r="D722" s="10">
        <v>0</v>
      </c>
      <c r="E722" s="10">
        <v>0</v>
      </c>
      <c r="F722" s="10">
        <v>1369</v>
      </c>
      <c r="G722" s="40" t="str">
        <f t="shared" si="11"/>
        <v>0</v>
      </c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</row>
    <row r="723" spans="1:25" ht="12.75" customHeight="1" x14ac:dyDescent="0.2">
      <c r="A723" s="16">
        <v>202211</v>
      </c>
      <c r="B723" s="12">
        <v>5540246195944</v>
      </c>
      <c r="C723" s="14" t="str">
        <f>VLOOKUP(B723,'Catégorie des articles'!$A$2:$E$163,4,FALSE)</f>
        <v>CREMERIE</v>
      </c>
      <c r="D723" s="8">
        <v>812</v>
      </c>
      <c r="E723" s="8">
        <v>22271.760000000002</v>
      </c>
      <c r="F723" s="8">
        <v>1137</v>
      </c>
      <c r="G723" s="40">
        <f t="shared" si="11"/>
        <v>27.428275862068968</v>
      </c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</row>
    <row r="724" spans="1:25" ht="12.75" customHeight="1" x14ac:dyDescent="0.2">
      <c r="A724" s="16">
        <v>202211</v>
      </c>
      <c r="B724" s="12">
        <v>5540246195999</v>
      </c>
      <c r="C724" s="14" t="str">
        <f>VLOOKUP(B724,'Catégorie des articles'!$A$2:$E$163,4,FALSE)</f>
        <v>MIX LEGUMES</v>
      </c>
      <c r="D724" s="8">
        <v>0</v>
      </c>
      <c r="E724" s="8">
        <v>0</v>
      </c>
      <c r="F724" s="8">
        <v>0</v>
      </c>
      <c r="G724" s="40" t="str">
        <f t="shared" si="11"/>
        <v>0</v>
      </c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</row>
    <row r="725" spans="1:25" ht="12.75" customHeight="1" x14ac:dyDescent="0.2">
      <c r="A725" s="16">
        <v>202211</v>
      </c>
      <c r="B725" s="14">
        <v>5540246196002</v>
      </c>
      <c r="C725" s="14" t="str">
        <f>VLOOKUP(B725,'Catégorie des articles'!$A$2:$E$163,4,FALSE)</f>
        <v>CREMERIE</v>
      </c>
      <c r="D725" s="10">
        <v>0</v>
      </c>
      <c r="E725" s="10">
        <v>0</v>
      </c>
      <c r="F725" s="10">
        <v>0</v>
      </c>
      <c r="G725" s="40" t="str">
        <f t="shared" si="11"/>
        <v>0</v>
      </c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</row>
    <row r="726" spans="1:25" ht="12.75" customHeight="1" x14ac:dyDescent="0.2">
      <c r="A726" s="16">
        <v>202211</v>
      </c>
      <c r="B726" s="14">
        <v>5540246196046</v>
      </c>
      <c r="C726" s="14" t="str">
        <f>VLOOKUP(B726,'Catégorie des articles'!$A$2:$E$163,4,FALSE)</f>
        <v>BOULANGERIE</v>
      </c>
      <c r="D726" s="10">
        <v>239</v>
      </c>
      <c r="E726" s="10">
        <v>4341.0384000000004</v>
      </c>
      <c r="F726" s="10">
        <v>799</v>
      </c>
      <c r="G726" s="40">
        <f t="shared" si="11"/>
        <v>18.163340585774058</v>
      </c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</row>
    <row r="727" spans="1:25" ht="12.75" customHeight="1" x14ac:dyDescent="0.2">
      <c r="A727" s="16">
        <v>202211</v>
      </c>
      <c r="B727" s="14">
        <v>5540246196065</v>
      </c>
      <c r="C727" s="14" t="str">
        <f>VLOOKUP(B727,'Catégorie des articles'!$A$2:$E$163,4,FALSE)</f>
        <v>BOULANGERIE</v>
      </c>
      <c r="D727" s="10">
        <v>0</v>
      </c>
      <c r="E727" s="10">
        <v>0</v>
      </c>
      <c r="F727" s="10">
        <v>0</v>
      </c>
      <c r="G727" s="40" t="str">
        <f t="shared" si="11"/>
        <v>0</v>
      </c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</row>
    <row r="728" spans="1:25" ht="12.75" customHeight="1" x14ac:dyDescent="0.2">
      <c r="A728" s="16">
        <v>202211</v>
      </c>
      <c r="B728" s="14">
        <v>5540246196092</v>
      </c>
      <c r="C728" s="14" t="str">
        <f>VLOOKUP(B728,'Catégorie des articles'!$A$2:$E$163,4,FALSE)</f>
        <v>VOLAILLE</v>
      </c>
      <c r="D728" s="10">
        <v>1096</v>
      </c>
      <c r="E728" s="10">
        <v>47254.752000000008</v>
      </c>
      <c r="F728" s="10">
        <v>1244</v>
      </c>
      <c r="G728" s="40">
        <f t="shared" si="11"/>
        <v>43.115649635036505</v>
      </c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</row>
    <row r="729" spans="1:25" ht="12.75" customHeight="1" x14ac:dyDescent="0.2">
      <c r="A729" s="16">
        <v>202211</v>
      </c>
      <c r="B729" s="12">
        <v>5540246196148</v>
      </c>
      <c r="C729" s="14" t="str">
        <f>VLOOKUP(B729,'Catégorie des articles'!$A$2:$E$163,4,FALSE)</f>
        <v>EMBALLAGES</v>
      </c>
      <c r="D729" s="8">
        <v>0</v>
      </c>
      <c r="E729" s="8">
        <v>0</v>
      </c>
      <c r="F729" s="8">
        <v>418</v>
      </c>
      <c r="G729" s="40" t="str">
        <f t="shared" si="11"/>
        <v>0</v>
      </c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</row>
    <row r="730" spans="1:25" ht="12.75" customHeight="1" x14ac:dyDescent="0.2">
      <c r="A730" s="16">
        <v>202212</v>
      </c>
      <c r="B730" s="14">
        <v>5540246170256</v>
      </c>
      <c r="C730" s="14" t="str">
        <f>VLOOKUP(B730,'Catégorie des articles'!$A$2:$E$163,4,FALSE)</f>
        <v>BOULANGERIE</v>
      </c>
      <c r="D730" s="10">
        <v>5390</v>
      </c>
      <c r="E730" s="10">
        <v>38746.512000000002</v>
      </c>
      <c r="F730" s="10">
        <v>9691</v>
      </c>
      <c r="G730" s="40">
        <f t="shared" si="11"/>
        <v>7.1885922077922082</v>
      </c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</row>
    <row r="731" spans="1:25" ht="12.75" customHeight="1" x14ac:dyDescent="0.2">
      <c r="A731" s="16">
        <v>202212</v>
      </c>
      <c r="B731" s="12">
        <v>5540246171759</v>
      </c>
      <c r="C731" s="14" t="str">
        <f>VLOOKUP(B731,'Catégorie des articles'!$A$2:$E$163,4,FALSE)</f>
        <v>MIX LEGUMES</v>
      </c>
      <c r="D731" s="8">
        <v>5455</v>
      </c>
      <c r="E731" s="8">
        <v>32439.268800000002</v>
      </c>
      <c r="F731" s="8">
        <v>7508</v>
      </c>
      <c r="G731" s="40">
        <f t="shared" si="11"/>
        <v>5.9467037213565543</v>
      </c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</row>
    <row r="732" spans="1:25" ht="12.75" customHeight="1" x14ac:dyDescent="0.2">
      <c r="A732" s="16">
        <v>202212</v>
      </c>
      <c r="B732" s="12">
        <v>5540246171888</v>
      </c>
      <c r="C732" s="14" t="str">
        <f>VLOOKUP(B732,'Catégorie des articles'!$A$2:$E$163,4,FALSE)</f>
        <v>BOULANGERIE</v>
      </c>
      <c r="D732" s="8">
        <v>1641</v>
      </c>
      <c r="E732" s="8">
        <v>29189.376000000004</v>
      </c>
      <c r="F732" s="8">
        <v>2441</v>
      </c>
      <c r="G732" s="40">
        <f t="shared" si="11"/>
        <v>17.787553930530166</v>
      </c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</row>
    <row r="733" spans="1:25" ht="12.75" customHeight="1" x14ac:dyDescent="0.2">
      <c r="A733" s="16">
        <v>202212</v>
      </c>
      <c r="B733" s="14">
        <v>5540246171933</v>
      </c>
      <c r="C733" s="14" t="str">
        <f>VLOOKUP(B733,'Catégorie des articles'!$A$2:$E$163,4,FALSE)</f>
        <v>CREMERIE</v>
      </c>
      <c r="D733" s="10">
        <v>0</v>
      </c>
      <c r="E733" s="10">
        <v>0</v>
      </c>
      <c r="F733" s="10">
        <v>12139</v>
      </c>
      <c r="G733" s="40" t="str">
        <f t="shared" si="11"/>
        <v>0</v>
      </c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</row>
    <row r="734" spans="1:25" ht="12.75" customHeight="1" x14ac:dyDescent="0.2">
      <c r="A734" s="16">
        <v>202212</v>
      </c>
      <c r="B734" s="14">
        <v>5540246172539</v>
      </c>
      <c r="C734" s="14" t="str">
        <f>VLOOKUP(B734,'Catégorie des articles'!$A$2:$E$163,4,FALSE)</f>
        <v>CREMERIE</v>
      </c>
      <c r="D734" s="10">
        <v>33</v>
      </c>
      <c r="E734" s="10">
        <v>710.0784000000001</v>
      </c>
      <c r="F734" s="10">
        <v>184</v>
      </c>
      <c r="G734" s="40">
        <f t="shared" si="11"/>
        <v>21.517527272727275</v>
      </c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</row>
    <row r="735" spans="1:25" ht="12.75" customHeight="1" x14ac:dyDescent="0.2">
      <c r="A735" s="16">
        <v>202212</v>
      </c>
      <c r="B735" s="12">
        <v>5540246172669</v>
      </c>
      <c r="C735" s="14" t="str">
        <f>VLOOKUP(B735,'Catégorie des articles'!$A$2:$E$163,4,FALSE)</f>
        <v>CREMERIE</v>
      </c>
      <c r="D735" s="8">
        <v>28</v>
      </c>
      <c r="E735" s="8">
        <v>390.18239999999997</v>
      </c>
      <c r="F735" s="8">
        <v>1657</v>
      </c>
      <c r="G735" s="40">
        <f t="shared" si="11"/>
        <v>13.935085714285714</v>
      </c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</row>
    <row r="736" spans="1:25" ht="12.75" customHeight="1" x14ac:dyDescent="0.2">
      <c r="A736" s="16">
        <v>202212</v>
      </c>
      <c r="B736" s="14">
        <v>5540246172978</v>
      </c>
      <c r="C736" s="14" t="str">
        <f>VLOOKUP(B736,'Catégorie des articles'!$A$2:$E$163,4,FALSE)</f>
        <v>CREMERIE</v>
      </c>
      <c r="D736" s="10">
        <v>1587</v>
      </c>
      <c r="E736" s="10">
        <v>1279.4544000000001</v>
      </c>
      <c r="F736" s="10">
        <v>15452</v>
      </c>
      <c r="G736" s="40">
        <f t="shared" si="11"/>
        <v>0.80620945179584125</v>
      </c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</row>
    <row r="737" spans="1:25" ht="12.75" customHeight="1" x14ac:dyDescent="0.2">
      <c r="A737" s="16">
        <v>202212</v>
      </c>
      <c r="B737" s="12">
        <v>5540246173472</v>
      </c>
      <c r="C737" s="14" t="str">
        <f>VLOOKUP(B737,'Catégorie des articles'!$A$2:$E$163,4,FALSE)</f>
        <v>CREMERIE</v>
      </c>
      <c r="D737" s="8">
        <v>446</v>
      </c>
      <c r="E737" s="8">
        <v>10511.510399999999</v>
      </c>
      <c r="F737" s="8">
        <v>933</v>
      </c>
      <c r="G737" s="40">
        <f t="shared" si="11"/>
        <v>23.568408968609862</v>
      </c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</row>
    <row r="738" spans="1:25" ht="12.75" customHeight="1" x14ac:dyDescent="0.2">
      <c r="A738" s="16">
        <v>202212</v>
      </c>
      <c r="B738" s="14">
        <v>5540246173492</v>
      </c>
      <c r="C738" s="14" t="str">
        <f>VLOOKUP(B738,'Catégorie des articles'!$A$2:$E$163,4,FALSE)</f>
        <v>VOLAILLE</v>
      </c>
      <c r="D738" s="10">
        <v>2228</v>
      </c>
      <c r="E738" s="10">
        <v>34732.800000000003</v>
      </c>
      <c r="F738" s="10">
        <v>1337</v>
      </c>
      <c r="G738" s="40">
        <f t="shared" si="11"/>
        <v>15.58922800718133</v>
      </c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</row>
    <row r="739" spans="1:25" ht="12.75" customHeight="1" x14ac:dyDescent="0.2">
      <c r="A739" s="16">
        <v>202212</v>
      </c>
      <c r="B739" s="14">
        <v>5540246173906</v>
      </c>
      <c r="C739" s="14" t="str">
        <f>VLOOKUP(B739,'Catégorie des articles'!$A$2:$E$163,4,FALSE)</f>
        <v>VOLAILLE</v>
      </c>
      <c r="D739" s="10">
        <v>3392</v>
      </c>
      <c r="E739" s="10">
        <v>66808.972800000003</v>
      </c>
      <c r="F739" s="10">
        <v>2562</v>
      </c>
      <c r="G739" s="40">
        <f t="shared" si="11"/>
        <v>19.696041509433964</v>
      </c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</row>
    <row r="740" spans="1:25" ht="12.75" customHeight="1" x14ac:dyDescent="0.2">
      <c r="A740" s="16">
        <v>202212</v>
      </c>
      <c r="B740" s="12">
        <v>5540246174095</v>
      </c>
      <c r="C740" s="14" t="str">
        <f>VLOOKUP(B740,'Catégorie des articles'!$A$2:$E$163,4,FALSE)</f>
        <v>CREMERIE</v>
      </c>
      <c r="D740" s="8">
        <v>56</v>
      </c>
      <c r="E740" s="8">
        <v>1777.5936000000002</v>
      </c>
      <c r="F740" s="8">
        <v>230</v>
      </c>
      <c r="G740" s="40">
        <f t="shared" si="11"/>
        <v>31.742742857142861</v>
      </c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</row>
    <row r="741" spans="1:25" ht="12.75" customHeight="1" x14ac:dyDescent="0.2">
      <c r="A741" s="16">
        <v>202212</v>
      </c>
      <c r="B741" s="14">
        <v>5540246174174</v>
      </c>
      <c r="C741" s="14" t="str">
        <f>VLOOKUP(B741,'Catégorie des articles'!$A$2:$E$163,4,FALSE)</f>
        <v>CREMERIE</v>
      </c>
      <c r="D741" s="10">
        <v>35</v>
      </c>
      <c r="E741" s="10">
        <v>481.46400000000006</v>
      </c>
      <c r="F741" s="10">
        <v>826</v>
      </c>
      <c r="G741" s="40">
        <f t="shared" si="11"/>
        <v>13.756114285714288</v>
      </c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</row>
    <row r="742" spans="1:25" ht="12.75" customHeight="1" x14ac:dyDescent="0.2">
      <c r="A742" s="16">
        <v>202212</v>
      </c>
      <c r="B742" s="12">
        <v>5540246175047</v>
      </c>
      <c r="C742" s="14" t="str">
        <f>VLOOKUP(B742,'Catégorie des articles'!$A$2:$E$163,4,FALSE)</f>
        <v>CREMERIE</v>
      </c>
      <c r="D742" s="8">
        <v>140</v>
      </c>
      <c r="E742" s="8">
        <v>1503.3600000000001</v>
      </c>
      <c r="F742" s="8">
        <v>1142</v>
      </c>
      <c r="G742" s="40">
        <f t="shared" si="11"/>
        <v>10.738285714285714</v>
      </c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</row>
    <row r="743" spans="1:25" ht="12.75" customHeight="1" x14ac:dyDescent="0.2">
      <c r="A743" s="16">
        <v>202212</v>
      </c>
      <c r="B743" s="14">
        <v>5540246175049</v>
      </c>
      <c r="C743" s="14" t="str">
        <f>VLOOKUP(B743,'Catégorie des articles'!$A$2:$E$163,4,FALSE)</f>
        <v>CREMERIE</v>
      </c>
      <c r="D743" s="10">
        <v>585</v>
      </c>
      <c r="E743" s="10">
        <v>6237.9072000000006</v>
      </c>
      <c r="F743" s="10">
        <v>5861</v>
      </c>
      <c r="G743" s="40">
        <f t="shared" si="11"/>
        <v>10.663089230769232</v>
      </c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</row>
    <row r="744" spans="1:25" ht="12.75" customHeight="1" x14ac:dyDescent="0.2">
      <c r="A744" s="16">
        <v>202212</v>
      </c>
      <c r="B744" s="12">
        <v>5540246175050</v>
      </c>
      <c r="C744" s="14" t="str">
        <f>VLOOKUP(B744,'Catégorie des articles'!$A$2:$E$163,4,FALSE)</f>
        <v>CREMERIE</v>
      </c>
      <c r="D744" s="8">
        <v>1086</v>
      </c>
      <c r="E744" s="8">
        <v>12890.750400000001</v>
      </c>
      <c r="F744" s="8">
        <v>4135</v>
      </c>
      <c r="G744" s="40">
        <f t="shared" si="11"/>
        <v>11.869935911602211</v>
      </c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</row>
    <row r="745" spans="1:25" ht="12.75" customHeight="1" x14ac:dyDescent="0.2">
      <c r="A745" s="16">
        <v>202212</v>
      </c>
      <c r="B745" s="12">
        <v>5540246176294</v>
      </c>
      <c r="C745" s="14" t="str">
        <f>VLOOKUP(B745,'Catégorie des articles'!$A$2:$E$163,4,FALSE)</f>
        <v>CREMERIE</v>
      </c>
      <c r="D745" s="8">
        <v>1300</v>
      </c>
      <c r="E745" s="8">
        <v>1231.3728000000001</v>
      </c>
      <c r="F745" s="8">
        <v>10617</v>
      </c>
      <c r="G745" s="40">
        <f t="shared" si="11"/>
        <v>0.94720984615384618</v>
      </c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</row>
    <row r="746" spans="1:25" ht="12.75" customHeight="1" x14ac:dyDescent="0.2">
      <c r="A746" s="16">
        <v>202212</v>
      </c>
      <c r="B746" s="14">
        <v>5540246176295</v>
      </c>
      <c r="C746" s="14" t="str">
        <f>VLOOKUP(B746,'Catégorie des articles'!$A$2:$E$163,4,FALSE)</f>
        <v>CREMERIE</v>
      </c>
      <c r="D746" s="10">
        <v>6200</v>
      </c>
      <c r="E746" s="10">
        <v>5875.4160000000002</v>
      </c>
      <c r="F746" s="10">
        <v>87669</v>
      </c>
      <c r="G746" s="40">
        <f t="shared" si="11"/>
        <v>0.94764774193548384</v>
      </c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</row>
    <row r="747" spans="1:25" ht="12.75" customHeight="1" x14ac:dyDescent="0.2">
      <c r="A747" s="16">
        <v>202212</v>
      </c>
      <c r="B747" s="14">
        <v>5540246176699</v>
      </c>
      <c r="C747" s="14" t="str">
        <f>VLOOKUP(B747,'Catégorie des articles'!$A$2:$E$163,4,FALSE)</f>
        <v>CREMERIE</v>
      </c>
      <c r="D747" s="10">
        <v>627</v>
      </c>
      <c r="E747" s="10">
        <v>320.76000000000005</v>
      </c>
      <c r="F747" s="10">
        <v>80806</v>
      </c>
      <c r="G747" s="40">
        <f t="shared" si="11"/>
        <v>0.51157894736842113</v>
      </c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</row>
    <row r="748" spans="1:25" ht="12.75" customHeight="1" x14ac:dyDescent="0.2">
      <c r="A748" s="16">
        <v>202212</v>
      </c>
      <c r="B748" s="14">
        <v>5540246177133</v>
      </c>
      <c r="C748" s="14" t="str">
        <f>VLOOKUP(B748,'Catégorie des articles'!$A$2:$E$163,4,FALSE)</f>
        <v>MIX LEGUMES</v>
      </c>
      <c r="D748" s="10">
        <v>20846</v>
      </c>
      <c r="E748" s="10">
        <v>86480.265600000013</v>
      </c>
      <c r="F748" s="10">
        <v>36817</v>
      </c>
      <c r="G748" s="40">
        <f t="shared" si="11"/>
        <v>4.1485304422910874</v>
      </c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</row>
    <row r="749" spans="1:25" ht="12.75" customHeight="1" x14ac:dyDescent="0.2">
      <c r="A749" s="16">
        <v>202212</v>
      </c>
      <c r="B749" s="14">
        <v>5540246177376</v>
      </c>
      <c r="C749" s="14" t="str">
        <f>VLOOKUP(B749,'Catégorie des articles'!$A$2:$E$163,4,FALSE)</f>
        <v>BOULANGERIE</v>
      </c>
      <c r="D749" s="10">
        <v>1945</v>
      </c>
      <c r="E749" s="10">
        <v>78166.512000000002</v>
      </c>
      <c r="F749" s="10">
        <v>1017</v>
      </c>
      <c r="G749" s="40">
        <f t="shared" si="11"/>
        <v>40.188438046272495</v>
      </c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</row>
    <row r="750" spans="1:25" ht="12.75" customHeight="1" x14ac:dyDescent="0.2">
      <c r="A750" s="16">
        <v>202212</v>
      </c>
      <c r="B750" s="14">
        <v>5540246180522</v>
      </c>
      <c r="C750" s="14" t="str">
        <f>VLOOKUP(B750,'Catégorie des articles'!$A$2:$E$163,4,FALSE)</f>
        <v>BOULANGERIE</v>
      </c>
      <c r="D750" s="10">
        <v>729</v>
      </c>
      <c r="E750" s="10">
        <v>14005.656000000001</v>
      </c>
      <c r="F750" s="10">
        <v>1856</v>
      </c>
      <c r="G750" s="40">
        <f t="shared" si="11"/>
        <v>19.212148148148149</v>
      </c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</row>
    <row r="751" spans="1:25" ht="12.75" customHeight="1" x14ac:dyDescent="0.2">
      <c r="A751" s="16">
        <v>202212</v>
      </c>
      <c r="B751" s="12">
        <v>5540246181016</v>
      </c>
      <c r="C751" s="14" t="str">
        <f>VLOOKUP(B751,'Catégorie des articles'!$A$2:$E$163,4,FALSE)</f>
        <v>VOLAILLE</v>
      </c>
      <c r="D751" s="8">
        <v>29427</v>
      </c>
      <c r="E751" s="8">
        <v>256275.6624</v>
      </c>
      <c r="F751" s="8">
        <v>19656</v>
      </c>
      <c r="G751" s="40">
        <f t="shared" si="11"/>
        <v>8.7088613314303185</v>
      </c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</row>
    <row r="752" spans="1:25" ht="12.75" customHeight="1" x14ac:dyDescent="0.2">
      <c r="A752" s="16">
        <v>202212</v>
      </c>
      <c r="B752" s="14">
        <v>5540246181061</v>
      </c>
      <c r="C752" s="14" t="str">
        <f>VLOOKUP(B752,'Catégorie des articles'!$A$2:$E$163,4,FALSE)</f>
        <v>VOLAILLE</v>
      </c>
      <c r="D752" s="10">
        <v>80388</v>
      </c>
      <c r="E752" s="10">
        <v>117954.14400000001</v>
      </c>
      <c r="F752" s="10">
        <v>84356</v>
      </c>
      <c r="G752" s="40">
        <f t="shared" si="11"/>
        <v>1.4673103448275864</v>
      </c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</row>
    <row r="753" spans="1:25" ht="12.75" customHeight="1" x14ac:dyDescent="0.2">
      <c r="A753" s="16">
        <v>202212</v>
      </c>
      <c r="B753" s="14">
        <v>5540246182684</v>
      </c>
      <c r="C753" s="14" t="str">
        <f>VLOOKUP(B753,'Catégorie des articles'!$A$2:$E$163,4,FALSE)</f>
        <v>BOULANGERIE</v>
      </c>
      <c r="D753" s="10">
        <v>362</v>
      </c>
      <c r="E753" s="10">
        <v>18162.144</v>
      </c>
      <c r="F753" s="10">
        <v>601</v>
      </c>
      <c r="G753" s="40">
        <f t="shared" si="11"/>
        <v>50.17166850828729</v>
      </c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</row>
    <row r="754" spans="1:25" ht="12.75" customHeight="1" x14ac:dyDescent="0.2">
      <c r="A754" s="16">
        <v>202212</v>
      </c>
      <c r="B754" s="14">
        <v>5540246183130</v>
      </c>
      <c r="C754" s="14" t="str">
        <f>VLOOKUP(B754,'Catégorie des articles'!$A$2:$E$163,4,FALSE)</f>
        <v>MIX LEGUMES</v>
      </c>
      <c r="D754" s="10">
        <v>4511</v>
      </c>
      <c r="E754" s="10">
        <v>19097.251200000002</v>
      </c>
      <c r="F754" s="10">
        <v>9438</v>
      </c>
      <c r="G754" s="40">
        <f t="shared" si="11"/>
        <v>4.2334850809133231</v>
      </c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</row>
    <row r="755" spans="1:25" ht="12.75" customHeight="1" x14ac:dyDescent="0.2">
      <c r="A755" s="16">
        <v>202212</v>
      </c>
      <c r="B755" s="14">
        <v>5540246183455</v>
      </c>
      <c r="C755" s="14" t="str">
        <f>VLOOKUP(B755,'Catégorie des articles'!$A$2:$E$163,4,FALSE)</f>
        <v>MIX LEGUMES</v>
      </c>
      <c r="D755" s="10">
        <v>418</v>
      </c>
      <c r="E755" s="10">
        <v>3341.3472000000002</v>
      </c>
      <c r="F755" s="10">
        <v>604</v>
      </c>
      <c r="G755" s="40">
        <f t="shared" si="11"/>
        <v>7.9936535885167466</v>
      </c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</row>
    <row r="756" spans="1:25" ht="12.75" customHeight="1" x14ac:dyDescent="0.2">
      <c r="A756" s="16">
        <v>202212</v>
      </c>
      <c r="B756" s="14">
        <v>5540246183537</v>
      </c>
      <c r="C756" s="14" t="str">
        <f>VLOOKUP(B756,'Catégorie des articles'!$A$2:$E$163,4,FALSE)</f>
        <v>MIX LEGUMES</v>
      </c>
      <c r="D756" s="10">
        <v>2747</v>
      </c>
      <c r="E756" s="10">
        <v>3861.7344000000003</v>
      </c>
      <c r="F756" s="10">
        <v>4251</v>
      </c>
      <c r="G756" s="40">
        <f t="shared" si="11"/>
        <v>1.405800655260284</v>
      </c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</row>
    <row r="757" spans="1:25" ht="12.75" customHeight="1" x14ac:dyDescent="0.2">
      <c r="A757" s="16">
        <v>202212</v>
      </c>
      <c r="B757" s="12">
        <v>5540246183538</v>
      </c>
      <c r="C757" s="14" t="str">
        <f>VLOOKUP(B757,'Catégorie des articles'!$A$2:$E$163,4,FALSE)</f>
        <v>MIX LEGUMES</v>
      </c>
      <c r="D757" s="8">
        <v>4548</v>
      </c>
      <c r="E757" s="8">
        <v>6858.4319999999998</v>
      </c>
      <c r="F757" s="8">
        <v>4808</v>
      </c>
      <c r="G757" s="40">
        <f t="shared" si="11"/>
        <v>1.5080105540897097</v>
      </c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</row>
    <row r="758" spans="1:25" ht="12.75" customHeight="1" x14ac:dyDescent="0.2">
      <c r="A758" s="16">
        <v>202212</v>
      </c>
      <c r="B758" s="14">
        <v>5540246183541</v>
      </c>
      <c r="C758" s="14" t="str">
        <f>VLOOKUP(B758,'Catégorie des articles'!$A$2:$E$163,4,FALSE)</f>
        <v>MIX LEGUMES</v>
      </c>
      <c r="D758" s="10">
        <v>2112</v>
      </c>
      <c r="E758" s="10">
        <v>19027.007999999998</v>
      </c>
      <c r="F758" s="10">
        <v>1392</v>
      </c>
      <c r="G758" s="40">
        <f t="shared" si="11"/>
        <v>9.0089999999999986</v>
      </c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</row>
    <row r="759" spans="1:25" ht="12.75" customHeight="1" x14ac:dyDescent="0.2">
      <c r="A759" s="16">
        <v>202212</v>
      </c>
      <c r="B759" s="12">
        <v>5540246183542</v>
      </c>
      <c r="C759" s="14" t="str">
        <f>VLOOKUP(B759,'Catégorie des articles'!$A$2:$E$163,4,FALSE)</f>
        <v>MIX LEGUMES</v>
      </c>
      <c r="D759" s="8">
        <v>1114</v>
      </c>
      <c r="E759" s="8">
        <v>3131.136</v>
      </c>
      <c r="F759" s="8">
        <v>1114</v>
      </c>
      <c r="G759" s="40">
        <f t="shared" si="11"/>
        <v>2.810714542190305</v>
      </c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</row>
    <row r="760" spans="1:25" ht="12.75" customHeight="1" x14ac:dyDescent="0.2">
      <c r="A760" s="16">
        <v>202212</v>
      </c>
      <c r="B760" s="12">
        <v>5540246183547</v>
      </c>
      <c r="C760" s="14" t="str">
        <f>VLOOKUP(B760,'Catégorie des articles'!$A$2:$E$163,4,FALSE)</f>
        <v>VOLAILLE</v>
      </c>
      <c r="D760" s="8">
        <v>9802</v>
      </c>
      <c r="E760" s="8">
        <v>141270.48000000001</v>
      </c>
      <c r="F760" s="8">
        <v>17505</v>
      </c>
      <c r="G760" s="40">
        <f t="shared" si="11"/>
        <v>14.412413793103449</v>
      </c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</row>
    <row r="761" spans="1:25" ht="12.75" customHeight="1" x14ac:dyDescent="0.2">
      <c r="A761" s="16">
        <v>202212</v>
      </c>
      <c r="B761" s="12">
        <v>5540246183552</v>
      </c>
      <c r="C761" s="14" t="str">
        <f>VLOOKUP(B761,'Catégorie des articles'!$A$2:$E$163,4,FALSE)</f>
        <v>MIX LEGUMES</v>
      </c>
      <c r="D761" s="8">
        <v>1318</v>
      </c>
      <c r="E761" s="8">
        <v>2429.2224000000006</v>
      </c>
      <c r="F761" s="8">
        <v>446</v>
      </c>
      <c r="G761" s="40">
        <f t="shared" si="11"/>
        <v>1.8431125948406681</v>
      </c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</row>
    <row r="762" spans="1:25" ht="12.75" customHeight="1" x14ac:dyDescent="0.2">
      <c r="A762" s="16">
        <v>202212</v>
      </c>
      <c r="B762" s="14">
        <v>5540246183554</v>
      </c>
      <c r="C762" s="14" t="str">
        <f>VLOOKUP(B762,'Catégorie des articles'!$A$2:$E$163,4,FALSE)</f>
        <v>MIX LEGUMES</v>
      </c>
      <c r="D762" s="10">
        <v>1406</v>
      </c>
      <c r="E762" s="10">
        <v>10565.942400000002</v>
      </c>
      <c r="F762" s="10">
        <v>516</v>
      </c>
      <c r="G762" s="40">
        <f t="shared" si="11"/>
        <v>7.5148950213371277</v>
      </c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</row>
    <row r="763" spans="1:25" ht="12.75" customHeight="1" x14ac:dyDescent="0.2">
      <c r="A763" s="16">
        <v>202212</v>
      </c>
      <c r="B763" s="12">
        <v>5540246183555</v>
      </c>
      <c r="C763" s="14" t="str">
        <f>VLOOKUP(B763,'Catégorie des articles'!$A$2:$E$163,4,FALSE)</f>
        <v>MIX LEGUMES</v>
      </c>
      <c r="D763" s="8">
        <v>576</v>
      </c>
      <c r="E763" s="8">
        <v>769.21920000000011</v>
      </c>
      <c r="F763" s="8">
        <v>1188</v>
      </c>
      <c r="G763" s="40">
        <f t="shared" si="11"/>
        <v>1.3354500000000002</v>
      </c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</row>
    <row r="764" spans="1:25" ht="12.75" customHeight="1" x14ac:dyDescent="0.2">
      <c r="A764" s="16">
        <v>202212</v>
      </c>
      <c r="B764" s="14">
        <v>5540246183558</v>
      </c>
      <c r="C764" s="14" t="str">
        <f>VLOOKUP(B764,'Catégorie des articles'!$A$2:$E$163,4,FALSE)</f>
        <v>MIX LEGUMES</v>
      </c>
      <c r="D764" s="10">
        <v>8051</v>
      </c>
      <c r="E764" s="10">
        <v>46380.297600000005</v>
      </c>
      <c r="F764" s="10">
        <v>7401</v>
      </c>
      <c r="G764" s="40">
        <f t="shared" si="11"/>
        <v>5.7608120233511375</v>
      </c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</row>
    <row r="765" spans="1:25" ht="12.75" customHeight="1" x14ac:dyDescent="0.2">
      <c r="A765" s="16">
        <v>202212</v>
      </c>
      <c r="B765" s="12">
        <v>5540246183560</v>
      </c>
      <c r="C765" s="14" t="str">
        <f>VLOOKUP(B765,'Catégorie des articles'!$A$2:$E$163,4,FALSE)</f>
        <v>MIX LEGUMES</v>
      </c>
      <c r="D765" s="8">
        <v>448</v>
      </c>
      <c r="E765" s="8">
        <v>10922.256000000001</v>
      </c>
      <c r="F765" s="8">
        <v>481</v>
      </c>
      <c r="G765" s="40">
        <f t="shared" si="11"/>
        <v>24.380035714285718</v>
      </c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</row>
    <row r="766" spans="1:25" ht="12.75" customHeight="1" x14ac:dyDescent="0.2">
      <c r="A766" s="16">
        <v>202212</v>
      </c>
      <c r="B766" s="14">
        <v>5540246183587</v>
      </c>
      <c r="C766" s="14" t="str">
        <f>VLOOKUP(B766,'Catégorie des articles'!$A$2:$E$163,4,FALSE)</f>
        <v>MIX LEGUMES</v>
      </c>
      <c r="D766" s="10">
        <v>1177</v>
      </c>
      <c r="E766" s="10">
        <v>24771.614400000002</v>
      </c>
      <c r="F766" s="10">
        <v>773</v>
      </c>
      <c r="G766" s="40">
        <f t="shared" si="11"/>
        <v>21.046401359388277</v>
      </c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</row>
    <row r="767" spans="1:25" ht="12.75" customHeight="1" x14ac:dyDescent="0.2">
      <c r="A767" s="16">
        <v>202212</v>
      </c>
      <c r="B767" s="12">
        <v>5540246183589</v>
      </c>
      <c r="C767" s="14" t="str">
        <f>VLOOKUP(B767,'Catégorie des articles'!$A$2:$E$163,4,FALSE)</f>
        <v>MIX LEGUMES</v>
      </c>
      <c r="D767" s="8">
        <v>2355</v>
      </c>
      <c r="E767" s="8">
        <v>31044.384000000002</v>
      </c>
      <c r="F767" s="8">
        <v>1984</v>
      </c>
      <c r="G767" s="40">
        <f t="shared" si="11"/>
        <v>13.182328662420383</v>
      </c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</row>
    <row r="768" spans="1:25" ht="12.75" customHeight="1" x14ac:dyDescent="0.2">
      <c r="A768" s="16">
        <v>202212</v>
      </c>
      <c r="B768" s="14">
        <v>5540246183844</v>
      </c>
      <c r="C768" s="14" t="str">
        <f>VLOOKUP(B768,'Catégorie des articles'!$A$2:$E$163,4,FALSE)</f>
        <v>BOULANGERIE</v>
      </c>
      <c r="D768" s="10">
        <v>481</v>
      </c>
      <c r="E768" s="10">
        <v>13860.720000000001</v>
      </c>
      <c r="F768" s="10">
        <v>411</v>
      </c>
      <c r="G768" s="40">
        <f t="shared" si="11"/>
        <v>28.816465696465698</v>
      </c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</row>
    <row r="769" spans="1:25" ht="12.75" customHeight="1" x14ac:dyDescent="0.2">
      <c r="A769" s="16">
        <v>202212</v>
      </c>
      <c r="B769" s="12">
        <v>5540246185278</v>
      </c>
      <c r="C769" s="14" t="str">
        <f>VLOOKUP(B769,'Catégorie des articles'!$A$2:$E$163,4,FALSE)</f>
        <v>VOLAILLE</v>
      </c>
      <c r="D769" s="8">
        <v>56114</v>
      </c>
      <c r="E769" s="8">
        <v>78261.37920000001</v>
      </c>
      <c r="F769" s="8">
        <v>86114</v>
      </c>
      <c r="G769" s="40">
        <f t="shared" si="11"/>
        <v>1.3946854474819119</v>
      </c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</row>
    <row r="770" spans="1:25" ht="12.75" customHeight="1" x14ac:dyDescent="0.2">
      <c r="A770" s="16">
        <v>202212</v>
      </c>
      <c r="B770" s="14">
        <v>5540246185429</v>
      </c>
      <c r="C770" s="14" t="str">
        <f>VLOOKUP(B770,'Catégorie des articles'!$A$2:$E$163,4,FALSE)</f>
        <v>CREMERIE</v>
      </c>
      <c r="D770" s="10">
        <v>168</v>
      </c>
      <c r="E770" s="10">
        <v>883.35360000000003</v>
      </c>
      <c r="F770" s="10">
        <v>321</v>
      </c>
      <c r="G770" s="40">
        <f t="shared" si="11"/>
        <v>5.258057142857143</v>
      </c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</row>
    <row r="771" spans="1:25" ht="12.75" customHeight="1" x14ac:dyDescent="0.2">
      <c r="A771" s="16">
        <v>202212</v>
      </c>
      <c r="B771" s="14">
        <v>5540246185562</v>
      </c>
      <c r="C771" s="14" t="str">
        <f>VLOOKUP(B771,'Catégorie des articles'!$A$2:$E$163,4,FALSE)</f>
        <v>CREMERIE</v>
      </c>
      <c r="D771" s="10">
        <v>168</v>
      </c>
      <c r="E771" s="10">
        <v>485.22239999999999</v>
      </c>
      <c r="F771" s="10">
        <v>529</v>
      </c>
      <c r="G771" s="40">
        <f t="shared" ref="G771:G834" si="12">IFERROR(E771/D771,"0")</f>
        <v>2.8882285714285714</v>
      </c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</row>
    <row r="772" spans="1:25" ht="12.75" customHeight="1" x14ac:dyDescent="0.2">
      <c r="A772" s="16">
        <v>202212</v>
      </c>
      <c r="B772" s="12">
        <v>5540246186010</v>
      </c>
      <c r="C772" s="14" t="str">
        <f>VLOOKUP(B772,'Catégorie des articles'!$A$2:$E$163,4,FALSE)</f>
        <v>EMBALLAGES</v>
      </c>
      <c r="D772" s="8">
        <v>70</v>
      </c>
      <c r="E772" s="8">
        <v>10252.656000000001</v>
      </c>
      <c r="F772" s="8">
        <v>14</v>
      </c>
      <c r="G772" s="40">
        <f t="shared" si="12"/>
        <v>146.46651428571431</v>
      </c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</row>
    <row r="773" spans="1:25" ht="12.75" customHeight="1" x14ac:dyDescent="0.2">
      <c r="A773" s="16">
        <v>202212</v>
      </c>
      <c r="B773" s="14">
        <v>5540246186011</v>
      </c>
      <c r="C773" s="14" t="str">
        <f>VLOOKUP(B773,'Catégorie des articles'!$A$2:$E$163,4,FALSE)</f>
        <v>EMBALLAGES</v>
      </c>
      <c r="D773" s="10">
        <v>63</v>
      </c>
      <c r="E773" s="10">
        <v>3566.8512000000001</v>
      </c>
      <c r="F773" s="10">
        <v>12</v>
      </c>
      <c r="G773" s="40">
        <f t="shared" si="12"/>
        <v>56.616685714285715</v>
      </c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</row>
    <row r="774" spans="1:25" ht="12.75" customHeight="1" x14ac:dyDescent="0.2">
      <c r="A774" s="16">
        <v>202212</v>
      </c>
      <c r="B774" s="12">
        <v>5540246186017</v>
      </c>
      <c r="C774" s="14" t="str">
        <f>VLOOKUP(B774,'Catégorie des articles'!$A$2:$E$163,4,FALSE)</f>
        <v>EMBALLAGES</v>
      </c>
      <c r="D774" s="8">
        <v>45</v>
      </c>
      <c r="E774" s="8">
        <v>4667.0688</v>
      </c>
      <c r="F774" s="8">
        <v>10</v>
      </c>
      <c r="G774" s="40">
        <f t="shared" si="12"/>
        <v>103.71263999999999</v>
      </c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</row>
    <row r="775" spans="1:25" ht="12.75" customHeight="1" x14ac:dyDescent="0.2">
      <c r="A775" s="16">
        <v>202212</v>
      </c>
      <c r="B775" s="14">
        <v>5540246186325</v>
      </c>
      <c r="C775" s="14" t="str">
        <f>VLOOKUP(B775,'Catégorie des articles'!$A$2:$E$163,4,FALSE)</f>
        <v>CREMERIE</v>
      </c>
      <c r="D775" s="10">
        <v>181</v>
      </c>
      <c r="E775" s="10">
        <v>444.78719999999998</v>
      </c>
      <c r="F775" s="10">
        <v>794</v>
      </c>
      <c r="G775" s="40">
        <f t="shared" si="12"/>
        <v>2.4573878453038671</v>
      </c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</row>
    <row r="776" spans="1:25" ht="12.75" customHeight="1" x14ac:dyDescent="0.2">
      <c r="A776" s="16">
        <v>202212</v>
      </c>
      <c r="B776" s="12">
        <v>5540246186351</v>
      </c>
      <c r="C776" s="14" t="str">
        <f>VLOOKUP(B776,'Catégorie des articles'!$A$2:$E$163,4,FALSE)</f>
        <v>MIX LEGUMES</v>
      </c>
      <c r="D776" s="8">
        <v>919</v>
      </c>
      <c r="E776" s="8">
        <v>54452.217600000004</v>
      </c>
      <c r="F776" s="8">
        <v>188</v>
      </c>
      <c r="G776" s="40">
        <f t="shared" si="12"/>
        <v>59.251596953210012</v>
      </c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</row>
    <row r="777" spans="1:25" ht="12.75" customHeight="1" x14ac:dyDescent="0.2">
      <c r="A777" s="16">
        <v>202212</v>
      </c>
      <c r="B777" s="14">
        <v>5540246186352</v>
      </c>
      <c r="C777" s="14" t="str">
        <f>VLOOKUP(B777,'Catégorie des articles'!$A$2:$E$163,4,FALSE)</f>
        <v>MIX LEGUMES</v>
      </c>
      <c r="D777" s="10">
        <v>2123</v>
      </c>
      <c r="E777" s="10">
        <v>22333.32</v>
      </c>
      <c r="F777" s="10">
        <v>1914</v>
      </c>
      <c r="G777" s="40">
        <f t="shared" si="12"/>
        <v>10.519698539802167</v>
      </c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</row>
    <row r="778" spans="1:25" ht="12.75" customHeight="1" x14ac:dyDescent="0.2">
      <c r="A778" s="16">
        <v>202212</v>
      </c>
      <c r="B778" s="14">
        <v>5540246187882</v>
      </c>
      <c r="C778" s="14" t="str">
        <f>VLOOKUP(B778,'Catégorie des articles'!$A$2:$E$163,4,FALSE)</f>
        <v>EMBALLAGES</v>
      </c>
      <c r="D778" s="10">
        <v>195</v>
      </c>
      <c r="E778" s="10">
        <v>7813.152</v>
      </c>
      <c r="F778" s="10">
        <v>7</v>
      </c>
      <c r="G778" s="40">
        <f t="shared" si="12"/>
        <v>40.067446153846156</v>
      </c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</row>
    <row r="779" spans="1:25" ht="12.75" customHeight="1" x14ac:dyDescent="0.2">
      <c r="A779" s="16">
        <v>202212</v>
      </c>
      <c r="B779" s="12">
        <v>5540246187987</v>
      </c>
      <c r="C779" s="14" t="str">
        <f>VLOOKUP(B779,'Catégorie des articles'!$A$2:$E$163,4,FALSE)</f>
        <v>CREMERIE</v>
      </c>
      <c r="D779" s="8">
        <v>335</v>
      </c>
      <c r="E779" s="8">
        <v>166.10400000000001</v>
      </c>
      <c r="F779" s="8">
        <v>59300</v>
      </c>
      <c r="G779" s="40">
        <f t="shared" si="12"/>
        <v>0.49583283582089555</v>
      </c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</row>
    <row r="780" spans="1:25" ht="12.75" customHeight="1" x14ac:dyDescent="0.2">
      <c r="A780" s="16">
        <v>202212</v>
      </c>
      <c r="B780" s="14">
        <v>5540246187995</v>
      </c>
      <c r="C780" s="14" t="str">
        <f>VLOOKUP(B780,'Catégorie des articles'!$A$2:$E$163,4,FALSE)</f>
        <v>EMBALLAGES</v>
      </c>
      <c r="D780" s="10">
        <v>3084</v>
      </c>
      <c r="E780" s="10">
        <v>270471.70080000005</v>
      </c>
      <c r="F780" s="10">
        <v>1228</v>
      </c>
      <c r="G780" s="40">
        <f t="shared" si="12"/>
        <v>87.701589105058389</v>
      </c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</row>
    <row r="781" spans="1:25" ht="12.75" customHeight="1" x14ac:dyDescent="0.2">
      <c r="A781" s="16">
        <v>202212</v>
      </c>
      <c r="B781" s="12">
        <v>5540246187996</v>
      </c>
      <c r="C781" s="14" t="str">
        <f>VLOOKUP(B781,'Catégorie des articles'!$A$2:$E$163,4,FALSE)</f>
        <v>EMBALLAGES</v>
      </c>
      <c r="D781" s="8">
        <v>249</v>
      </c>
      <c r="E781" s="8">
        <v>11477.4192</v>
      </c>
      <c r="F781" s="8">
        <v>10</v>
      </c>
      <c r="G781" s="40">
        <f t="shared" si="12"/>
        <v>46.094053012048192</v>
      </c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</row>
    <row r="782" spans="1:25" ht="12.75" customHeight="1" x14ac:dyDescent="0.2">
      <c r="A782" s="16">
        <v>202212</v>
      </c>
      <c r="B782" s="14">
        <v>5540246187997</v>
      </c>
      <c r="C782" s="14" t="str">
        <f>VLOOKUP(B782,'Catégorie des articles'!$A$2:$E$163,4,FALSE)</f>
        <v>EMBALLAGES</v>
      </c>
      <c r="D782" s="10">
        <v>362</v>
      </c>
      <c r="E782" s="10">
        <v>18081.2736</v>
      </c>
      <c r="F782" s="10">
        <v>93</v>
      </c>
      <c r="G782" s="40">
        <f t="shared" si="12"/>
        <v>49.948269613259669</v>
      </c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</row>
    <row r="783" spans="1:25" ht="12.75" customHeight="1" x14ac:dyDescent="0.2">
      <c r="A783" s="16">
        <v>202212</v>
      </c>
      <c r="B783" s="12">
        <v>5540246187998</v>
      </c>
      <c r="C783" s="14" t="str">
        <f>VLOOKUP(B783,'Catégorie des articles'!$A$2:$E$163,4,FALSE)</f>
        <v>EMBALLAGES</v>
      </c>
      <c r="D783" s="8">
        <v>1891</v>
      </c>
      <c r="E783" s="8">
        <v>97209.288000000015</v>
      </c>
      <c r="F783" s="8">
        <v>432</v>
      </c>
      <c r="G783" s="40">
        <f t="shared" si="12"/>
        <v>51.406286620835544</v>
      </c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</row>
    <row r="784" spans="1:25" ht="12.75" customHeight="1" x14ac:dyDescent="0.2">
      <c r="A784" s="16">
        <v>202212</v>
      </c>
      <c r="B784" s="12">
        <v>5540246188047</v>
      </c>
      <c r="C784" s="14" t="str">
        <f>VLOOKUP(B784,'Catégorie des articles'!$A$2:$E$163,4,FALSE)</f>
        <v>EMBALLAGES</v>
      </c>
      <c r="D784" s="8">
        <v>158</v>
      </c>
      <c r="E784" s="8">
        <v>19217.779200000004</v>
      </c>
      <c r="F784" s="8">
        <v>31</v>
      </c>
      <c r="G784" s="40">
        <f t="shared" si="12"/>
        <v>121.63151392405067</v>
      </c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</row>
    <row r="785" spans="1:25" ht="12.75" customHeight="1" x14ac:dyDescent="0.2">
      <c r="A785" s="16">
        <v>202212</v>
      </c>
      <c r="B785" s="14">
        <v>5540246188175</v>
      </c>
      <c r="C785" s="14" t="str">
        <f>VLOOKUP(B785,'Catégorie des articles'!$A$2:$E$163,4,FALSE)</f>
        <v>CREMERIE</v>
      </c>
      <c r="D785" s="10">
        <v>19</v>
      </c>
      <c r="E785" s="10">
        <v>539.5680000000001</v>
      </c>
      <c r="F785" s="10">
        <v>956</v>
      </c>
      <c r="G785" s="40">
        <f t="shared" si="12"/>
        <v>28.398315789473688</v>
      </c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</row>
    <row r="786" spans="1:25" ht="12.75" customHeight="1" x14ac:dyDescent="0.2">
      <c r="A786" s="16">
        <v>202212</v>
      </c>
      <c r="B786" s="14">
        <v>5540246188200</v>
      </c>
      <c r="C786" s="14" t="str">
        <f>VLOOKUP(B786,'Catégorie des articles'!$A$2:$E$163,4,FALSE)</f>
        <v>CREMERIE</v>
      </c>
      <c r="D786" s="10">
        <v>632</v>
      </c>
      <c r="E786" s="10">
        <v>1184.4576000000002</v>
      </c>
      <c r="F786" s="10">
        <v>16964</v>
      </c>
      <c r="G786" s="40">
        <f t="shared" si="12"/>
        <v>1.8741417721518989</v>
      </c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</row>
    <row r="787" spans="1:25" ht="12.75" customHeight="1" x14ac:dyDescent="0.2">
      <c r="A787" s="16">
        <v>202212</v>
      </c>
      <c r="B787" s="12">
        <v>5540246188512</v>
      </c>
      <c r="C787" s="14" t="str">
        <f>VLOOKUP(B787,'Catégorie des articles'!$A$2:$E$163,4,FALSE)</f>
        <v>EMBALLAGES</v>
      </c>
      <c r="D787" s="8">
        <v>323</v>
      </c>
      <c r="E787" s="8">
        <v>44207.337600000006</v>
      </c>
      <c r="F787" s="8">
        <v>0</v>
      </c>
      <c r="G787" s="40">
        <f t="shared" si="12"/>
        <v>136.86482229102168</v>
      </c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</row>
    <row r="788" spans="1:25" ht="12.75" customHeight="1" x14ac:dyDescent="0.2">
      <c r="A788" s="16">
        <v>202212</v>
      </c>
      <c r="B788" s="14">
        <v>5540246190092</v>
      </c>
      <c r="C788" s="14" t="str">
        <f>VLOOKUP(B788,'Catégorie des articles'!$A$2:$E$163,4,FALSE)</f>
        <v>EMBALLAGES</v>
      </c>
      <c r="D788" s="10">
        <v>272</v>
      </c>
      <c r="E788" s="10">
        <v>35486.424000000006</v>
      </c>
      <c r="F788" s="10">
        <v>42</v>
      </c>
      <c r="G788" s="40">
        <f t="shared" si="12"/>
        <v>130.46479411764707</v>
      </c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</row>
    <row r="789" spans="1:25" ht="12.75" customHeight="1" x14ac:dyDescent="0.2">
      <c r="A789" s="16">
        <v>202212</v>
      </c>
      <c r="B789" s="12">
        <v>5540246190727</v>
      </c>
      <c r="C789" s="14" t="str">
        <f>VLOOKUP(B789,'Catégorie des articles'!$A$2:$E$163,4,FALSE)</f>
        <v>BOULANGERIE</v>
      </c>
      <c r="D789" s="8">
        <v>93</v>
      </c>
      <c r="E789" s="8">
        <v>1048.7232000000001</v>
      </c>
      <c r="F789" s="8">
        <v>720</v>
      </c>
      <c r="G789" s="40">
        <f t="shared" si="12"/>
        <v>11.276593548387098</v>
      </c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</row>
    <row r="790" spans="1:25" ht="12.75" customHeight="1" x14ac:dyDescent="0.2">
      <c r="A790" s="16">
        <v>202212</v>
      </c>
      <c r="B790" s="12">
        <v>5540246190743</v>
      </c>
      <c r="C790" s="14" t="str">
        <f>VLOOKUP(B790,'Catégorie des articles'!$A$2:$E$163,4,FALSE)</f>
        <v>CREMERIE</v>
      </c>
      <c r="D790" s="8">
        <v>209</v>
      </c>
      <c r="E790" s="8">
        <v>1796.6448</v>
      </c>
      <c r="F790" s="8">
        <v>766</v>
      </c>
      <c r="G790" s="40">
        <f t="shared" si="12"/>
        <v>8.5963866028708136</v>
      </c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</row>
    <row r="791" spans="1:25" ht="12.75" customHeight="1" x14ac:dyDescent="0.2">
      <c r="A791" s="16">
        <v>202212</v>
      </c>
      <c r="B791" s="12">
        <v>5540246190831</v>
      </c>
      <c r="C791" s="14" t="str">
        <f>VLOOKUP(B791,'Catégorie des articles'!$A$2:$E$163,4,FALSE)</f>
        <v>MIX LEGUMES</v>
      </c>
      <c r="D791" s="8">
        <v>580</v>
      </c>
      <c r="E791" s="8">
        <v>4364.2800000000007</v>
      </c>
      <c r="F791" s="8">
        <v>93</v>
      </c>
      <c r="G791" s="40">
        <f t="shared" si="12"/>
        <v>7.5246206896551735</v>
      </c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</row>
    <row r="792" spans="1:25" ht="12.75" customHeight="1" x14ac:dyDescent="0.2">
      <c r="A792" s="16">
        <v>202212</v>
      </c>
      <c r="B792" s="14">
        <v>5540246190835</v>
      </c>
      <c r="C792" s="14" t="str">
        <f>VLOOKUP(B792,'Catégorie des articles'!$A$2:$E$163,4,FALSE)</f>
        <v>BOULANGERIE</v>
      </c>
      <c r="D792" s="10">
        <v>52</v>
      </c>
      <c r="E792" s="10">
        <v>10788.9408</v>
      </c>
      <c r="F792" s="10">
        <v>26</v>
      </c>
      <c r="G792" s="40">
        <f t="shared" si="12"/>
        <v>207.47963076923077</v>
      </c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</row>
    <row r="793" spans="1:25" ht="12.75" customHeight="1" x14ac:dyDescent="0.2">
      <c r="A793" s="16">
        <v>202212</v>
      </c>
      <c r="B793" s="12">
        <v>5540246191394</v>
      </c>
      <c r="C793" s="14" t="str">
        <f>VLOOKUP(B793,'Catégorie des articles'!$A$2:$E$163,4,FALSE)</f>
        <v>CREMERIE</v>
      </c>
      <c r="D793" s="8">
        <v>1508</v>
      </c>
      <c r="E793" s="8">
        <v>8053.344000000001</v>
      </c>
      <c r="F793" s="8">
        <v>1508</v>
      </c>
      <c r="G793" s="40">
        <f t="shared" si="12"/>
        <v>5.3404137931034485</v>
      </c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</row>
    <row r="794" spans="1:25" ht="12.75" customHeight="1" x14ac:dyDescent="0.2">
      <c r="A794" s="16">
        <v>202212</v>
      </c>
      <c r="B794" s="12">
        <v>5540246191594</v>
      </c>
      <c r="C794" s="14" t="str">
        <f>VLOOKUP(B794,'Catégorie des articles'!$A$2:$E$163,4,FALSE)</f>
        <v>CREMERIE</v>
      </c>
      <c r="D794" s="8">
        <v>2979</v>
      </c>
      <c r="E794" s="8">
        <v>5347.2096000000001</v>
      </c>
      <c r="F794" s="8">
        <v>2979</v>
      </c>
      <c r="G794" s="40">
        <f t="shared" si="12"/>
        <v>1.7949679758308157</v>
      </c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</row>
    <row r="795" spans="1:25" ht="12.75" customHeight="1" x14ac:dyDescent="0.2">
      <c r="A795" s="16">
        <v>202212</v>
      </c>
      <c r="B795" s="14">
        <v>5540246191596</v>
      </c>
      <c r="C795" s="14" t="str">
        <f>VLOOKUP(B795,'Catégorie des articles'!$A$2:$E$163,4,FALSE)</f>
        <v>BOULANGERIE</v>
      </c>
      <c r="D795" s="10">
        <v>147</v>
      </c>
      <c r="E795" s="10">
        <v>8883.3024000000005</v>
      </c>
      <c r="F795" s="10">
        <v>212</v>
      </c>
      <c r="G795" s="40">
        <f t="shared" si="12"/>
        <v>60.430628571428578</v>
      </c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</row>
    <row r="796" spans="1:25" ht="12.75" customHeight="1" x14ac:dyDescent="0.2">
      <c r="A796" s="16">
        <v>202212</v>
      </c>
      <c r="B796" s="12">
        <v>5540246191598</v>
      </c>
      <c r="C796" s="14" t="str">
        <f>VLOOKUP(B796,'Catégorie des articles'!$A$2:$E$163,4,FALSE)</f>
        <v>CREMERIE</v>
      </c>
      <c r="D796" s="8">
        <v>1476</v>
      </c>
      <c r="E796" s="8">
        <v>2821.6943999999999</v>
      </c>
      <c r="F796" s="8">
        <v>4594</v>
      </c>
      <c r="G796" s="40">
        <f t="shared" si="12"/>
        <v>1.9117170731707316</v>
      </c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</row>
    <row r="797" spans="1:25" ht="12.75" customHeight="1" x14ac:dyDescent="0.2">
      <c r="A797" s="16">
        <v>202212</v>
      </c>
      <c r="B797" s="14">
        <v>5540246191718</v>
      </c>
      <c r="C797" s="14" t="str">
        <f>VLOOKUP(B797,'Catégorie des articles'!$A$2:$E$163,4,FALSE)</f>
        <v>MIX LEGUMES</v>
      </c>
      <c r="D797" s="10">
        <v>1754</v>
      </c>
      <c r="E797" s="10">
        <v>5199.3360000000002</v>
      </c>
      <c r="F797" s="10">
        <v>293</v>
      </c>
      <c r="G797" s="40">
        <f t="shared" si="12"/>
        <v>2.9642736602052451</v>
      </c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</row>
    <row r="798" spans="1:25" ht="12.75" customHeight="1" x14ac:dyDescent="0.2">
      <c r="A798" s="16">
        <v>202212</v>
      </c>
      <c r="B798" s="14">
        <v>5540246191736</v>
      </c>
      <c r="C798" s="14" t="str">
        <f>VLOOKUP(B798,'Catégorie des articles'!$A$2:$E$163,4,FALSE)</f>
        <v>CREMERIE</v>
      </c>
      <c r="D798" s="10">
        <v>898</v>
      </c>
      <c r="E798" s="10">
        <v>29523.009600000001</v>
      </c>
      <c r="F798" s="10">
        <v>82</v>
      </c>
      <c r="G798" s="40">
        <f t="shared" si="12"/>
        <v>32.876402672605792</v>
      </c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</row>
    <row r="799" spans="1:25" ht="12.75" customHeight="1" x14ac:dyDescent="0.2">
      <c r="A799" s="16">
        <v>202212</v>
      </c>
      <c r="B799" s="14">
        <v>5540246192102</v>
      </c>
      <c r="C799" s="14" t="str">
        <f>VLOOKUP(B799,'Catégorie des articles'!$A$2:$E$163,4,FALSE)</f>
        <v>CREMERIE</v>
      </c>
      <c r="D799" s="10">
        <v>3216</v>
      </c>
      <c r="E799" s="10">
        <v>3951.7632000000003</v>
      </c>
      <c r="F799" s="10">
        <v>12116</v>
      </c>
      <c r="G799" s="40">
        <f t="shared" si="12"/>
        <v>1.228782089552239</v>
      </c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</row>
    <row r="800" spans="1:25" ht="12.75" customHeight="1" x14ac:dyDescent="0.2">
      <c r="A800" s="16">
        <v>202212</v>
      </c>
      <c r="B800" s="14">
        <v>5540246192148</v>
      </c>
      <c r="C800" s="14" t="str">
        <f>VLOOKUP(B800,'Catégorie des articles'!$A$2:$E$163,4,FALSE)</f>
        <v>MIX LEGUMES</v>
      </c>
      <c r="D800" s="10">
        <v>6682</v>
      </c>
      <c r="E800" s="10">
        <v>27458.611199999999</v>
      </c>
      <c r="F800" s="10">
        <v>62919</v>
      </c>
      <c r="G800" s="40">
        <f t="shared" si="12"/>
        <v>4.1093401975456452</v>
      </c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</row>
    <row r="801" spans="1:25" ht="12.75" customHeight="1" x14ac:dyDescent="0.2">
      <c r="A801" s="16">
        <v>202212</v>
      </c>
      <c r="B801" s="12">
        <v>5540246192209</v>
      </c>
      <c r="C801" s="14" t="str">
        <f>VLOOKUP(B801,'Catégorie des articles'!$A$2:$E$163,4,FALSE)</f>
        <v>MIX LEGUMES</v>
      </c>
      <c r="D801" s="8">
        <v>3606</v>
      </c>
      <c r="E801" s="8">
        <v>18615.916799999999</v>
      </c>
      <c r="F801" s="8">
        <v>3564</v>
      </c>
      <c r="G801" s="40">
        <f t="shared" si="12"/>
        <v>5.1624838602329453</v>
      </c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</row>
    <row r="802" spans="1:25" ht="12.75" customHeight="1" x14ac:dyDescent="0.2">
      <c r="A802" s="16">
        <v>202212</v>
      </c>
      <c r="B802" s="12">
        <v>5540246192462</v>
      </c>
      <c r="C802" s="14" t="str">
        <f>VLOOKUP(B802,'Catégorie des articles'!$A$2:$E$163,4,FALSE)</f>
        <v>MIX LEGUMES</v>
      </c>
      <c r="D802" s="8">
        <v>873</v>
      </c>
      <c r="E802" s="8">
        <v>6235.7472000000007</v>
      </c>
      <c r="F802" s="8">
        <v>632</v>
      </c>
      <c r="G802" s="40">
        <f t="shared" si="12"/>
        <v>7.1428948453608259</v>
      </c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</row>
    <row r="803" spans="1:25" ht="12.75" customHeight="1" x14ac:dyDescent="0.2">
      <c r="A803" s="16">
        <v>202212</v>
      </c>
      <c r="B803" s="12">
        <v>5540246192518</v>
      </c>
      <c r="C803" s="14" t="str">
        <f>VLOOKUP(B803,'Catégorie des articles'!$A$2:$E$163,4,FALSE)</f>
        <v>MIX LEGUMES</v>
      </c>
      <c r="D803" s="8">
        <v>5012</v>
      </c>
      <c r="E803" s="8">
        <v>38808.460800000008</v>
      </c>
      <c r="F803" s="8">
        <v>10858</v>
      </c>
      <c r="G803" s="40">
        <f t="shared" si="12"/>
        <v>7.743108699122109</v>
      </c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</row>
    <row r="804" spans="1:25" ht="12.75" customHeight="1" x14ac:dyDescent="0.2">
      <c r="A804" s="16">
        <v>202212</v>
      </c>
      <c r="B804" s="14">
        <v>5540246192571</v>
      </c>
      <c r="C804" s="14" t="str">
        <f>VLOOKUP(B804,'Catégorie des articles'!$A$2:$E$163,4,FALSE)</f>
        <v>MIX LEGUMES</v>
      </c>
      <c r="D804" s="10">
        <v>1991</v>
      </c>
      <c r="E804" s="10">
        <v>8880.9264000000003</v>
      </c>
      <c r="F804" s="10">
        <v>1573</v>
      </c>
      <c r="G804" s="40">
        <f t="shared" si="12"/>
        <v>4.460535610246108</v>
      </c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</row>
    <row r="805" spans="1:25" ht="12.75" customHeight="1" x14ac:dyDescent="0.2">
      <c r="A805" s="16">
        <v>202212</v>
      </c>
      <c r="B805" s="12">
        <v>5540246192594</v>
      </c>
      <c r="C805" s="14" t="str">
        <f>VLOOKUP(B805,'Catégorie des articles'!$A$2:$E$163,4,FALSE)</f>
        <v>MIX LEGUMES</v>
      </c>
      <c r="D805" s="8">
        <v>251</v>
      </c>
      <c r="E805" s="8">
        <v>1826.5824</v>
      </c>
      <c r="F805" s="8">
        <v>901</v>
      </c>
      <c r="G805" s="40">
        <f t="shared" si="12"/>
        <v>7.277220717131474</v>
      </c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</row>
    <row r="806" spans="1:25" ht="12.75" customHeight="1" x14ac:dyDescent="0.2">
      <c r="A806" s="16">
        <v>202212</v>
      </c>
      <c r="B806" s="12">
        <v>5540246192831</v>
      </c>
      <c r="C806" s="14" t="str">
        <f>VLOOKUP(B806,'Catégorie des articles'!$A$2:$E$163,4,FALSE)</f>
        <v>MIX LEGUMES</v>
      </c>
      <c r="D806" s="8">
        <v>576</v>
      </c>
      <c r="E806" s="8">
        <v>5099.6736000000001</v>
      </c>
      <c r="F806" s="8">
        <v>780</v>
      </c>
      <c r="G806" s="40">
        <f t="shared" si="12"/>
        <v>8.8536000000000001</v>
      </c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</row>
    <row r="807" spans="1:25" ht="12.75" customHeight="1" x14ac:dyDescent="0.2">
      <c r="A807" s="16">
        <v>202212</v>
      </c>
      <c r="B807" s="14">
        <v>5540246192907</v>
      </c>
      <c r="C807" s="14" t="str">
        <f>VLOOKUP(B807,'Catégorie des articles'!$A$2:$E$163,4,FALSE)</f>
        <v>VOLAILLE</v>
      </c>
      <c r="D807" s="10">
        <v>2404</v>
      </c>
      <c r="E807" s="10">
        <v>67468.464000000007</v>
      </c>
      <c r="F807" s="10">
        <v>4659</v>
      </c>
      <c r="G807" s="40">
        <f t="shared" si="12"/>
        <v>28.065084858569055</v>
      </c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</row>
    <row r="808" spans="1:25" ht="12.75" customHeight="1" x14ac:dyDescent="0.2">
      <c r="A808" s="16">
        <v>202212</v>
      </c>
      <c r="B808" s="12">
        <v>5540246193316</v>
      </c>
      <c r="C808" s="14" t="str">
        <f>VLOOKUP(B808,'Catégorie des articles'!$A$2:$E$163,4,FALSE)</f>
        <v>BOULANGERIE</v>
      </c>
      <c r="D808" s="8">
        <v>864</v>
      </c>
      <c r="E808" s="8">
        <v>29344.550400000004</v>
      </c>
      <c r="F808" s="8">
        <v>594</v>
      </c>
      <c r="G808" s="40">
        <f t="shared" si="12"/>
        <v>33.963600000000007</v>
      </c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</row>
    <row r="809" spans="1:25" ht="12.75" customHeight="1" x14ac:dyDescent="0.2">
      <c r="A809" s="16">
        <v>202212</v>
      </c>
      <c r="B809" s="14">
        <v>5540246193409</v>
      </c>
      <c r="C809" s="14" t="str">
        <f>VLOOKUP(B809,'Catégorie des articles'!$A$2:$E$163,4,FALSE)</f>
        <v>BOULANGERIE</v>
      </c>
      <c r="D809" s="10">
        <v>77</v>
      </c>
      <c r="E809" s="10">
        <v>3934.6559999999999</v>
      </c>
      <c r="F809" s="10">
        <v>14</v>
      </c>
      <c r="G809" s="40">
        <f t="shared" si="12"/>
        <v>51.099428571428568</v>
      </c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</row>
    <row r="810" spans="1:25" ht="12.75" customHeight="1" x14ac:dyDescent="0.2">
      <c r="A810" s="16">
        <v>202212</v>
      </c>
      <c r="B810" s="12">
        <v>5540246193878</v>
      </c>
      <c r="C810" s="14" t="str">
        <f>VLOOKUP(B810,'Catégorie des articles'!$A$2:$E$163,4,FALSE)</f>
        <v>VOLAILLE</v>
      </c>
      <c r="D810" s="8">
        <v>13804</v>
      </c>
      <c r="E810" s="8">
        <v>97675.200000000012</v>
      </c>
      <c r="F810" s="8">
        <v>6682</v>
      </c>
      <c r="G810" s="40">
        <f t="shared" si="12"/>
        <v>7.0758620689655185</v>
      </c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</row>
    <row r="811" spans="1:25" ht="12.75" customHeight="1" x14ac:dyDescent="0.2">
      <c r="A811" s="16">
        <v>202212</v>
      </c>
      <c r="B811" s="12">
        <v>5540246194467</v>
      </c>
      <c r="C811" s="14" t="str">
        <f>VLOOKUP(B811,'Catégorie des articles'!$A$2:$E$163,4,FALSE)</f>
        <v>BOULANGERIE</v>
      </c>
      <c r="D811" s="8">
        <v>64422</v>
      </c>
      <c r="E811" s="8">
        <v>64897.156800000004</v>
      </c>
      <c r="F811" s="8">
        <v>54901</v>
      </c>
      <c r="G811" s="40">
        <f t="shared" si="12"/>
        <v>1.007375691533948</v>
      </c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</row>
    <row r="812" spans="1:25" ht="12.75" customHeight="1" x14ac:dyDescent="0.2">
      <c r="A812" s="16">
        <v>202212</v>
      </c>
      <c r="B812" s="14">
        <v>5540246194478</v>
      </c>
      <c r="C812" s="14" t="str">
        <f>VLOOKUP(B812,'Catégorie des articles'!$A$2:$E$163,4,FALSE)</f>
        <v>EMBALLAGES</v>
      </c>
      <c r="D812" s="10">
        <v>14</v>
      </c>
      <c r="E812" s="10">
        <v>605.75040000000001</v>
      </c>
      <c r="F812" s="10">
        <v>17</v>
      </c>
      <c r="G812" s="40">
        <f t="shared" si="12"/>
        <v>43.267885714285718</v>
      </c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</row>
    <row r="813" spans="1:25" ht="12.75" customHeight="1" x14ac:dyDescent="0.2">
      <c r="A813" s="16">
        <v>202212</v>
      </c>
      <c r="B813" s="14">
        <v>5540246194632</v>
      </c>
      <c r="C813" s="14" t="str">
        <f>VLOOKUP(B813,'Catégorie des articles'!$A$2:$E$163,4,FALSE)</f>
        <v>BOULANGERIE</v>
      </c>
      <c r="D813" s="10">
        <v>1924</v>
      </c>
      <c r="E813" s="10">
        <v>24854.083200000001</v>
      </c>
      <c r="F813" s="10">
        <v>10009</v>
      </c>
      <c r="G813" s="40">
        <f t="shared" si="12"/>
        <v>12.917922661122661</v>
      </c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</row>
    <row r="814" spans="1:25" ht="12.75" customHeight="1" x14ac:dyDescent="0.2">
      <c r="A814" s="16">
        <v>202212</v>
      </c>
      <c r="B814" s="12">
        <v>5540246194790</v>
      </c>
      <c r="C814" s="14" t="str">
        <f>VLOOKUP(B814,'Catégorie des articles'!$A$2:$E$163,4,FALSE)</f>
        <v>MIX LEGUMES</v>
      </c>
      <c r="D814" s="8">
        <v>3174</v>
      </c>
      <c r="E814" s="8">
        <v>36640.512000000002</v>
      </c>
      <c r="F814" s="8">
        <v>1671</v>
      </c>
      <c r="G814" s="40">
        <f t="shared" si="12"/>
        <v>11.543954631379963</v>
      </c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</row>
    <row r="815" spans="1:25" ht="12.75" customHeight="1" x14ac:dyDescent="0.2">
      <c r="A815" s="16">
        <v>202212</v>
      </c>
      <c r="B815" s="12">
        <v>5540246194947</v>
      </c>
      <c r="C815" s="14" t="str">
        <f>VLOOKUP(B815,'Catégorie des articles'!$A$2:$E$163,4,FALSE)</f>
        <v>EMBALLAGES</v>
      </c>
      <c r="D815" s="8">
        <v>68</v>
      </c>
      <c r="E815" s="8">
        <v>1797.768</v>
      </c>
      <c r="F815" s="8">
        <v>72</v>
      </c>
      <c r="G815" s="40">
        <f t="shared" si="12"/>
        <v>26.437764705882355</v>
      </c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</row>
    <row r="816" spans="1:25" ht="12.75" customHeight="1" x14ac:dyDescent="0.2">
      <c r="A816" s="16">
        <v>202212</v>
      </c>
      <c r="B816" s="14">
        <v>5540246195096</v>
      </c>
      <c r="C816" s="14" t="str">
        <f>VLOOKUP(B816,'Catégorie des articles'!$A$2:$E$163,4,FALSE)</f>
        <v>MIX LEGUMES</v>
      </c>
      <c r="D816" s="10">
        <v>1374</v>
      </c>
      <c r="E816" s="10">
        <v>8171.0208000000011</v>
      </c>
      <c r="F816" s="10">
        <v>103</v>
      </c>
      <c r="G816" s="40">
        <f t="shared" si="12"/>
        <v>5.9468855895196517</v>
      </c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</row>
    <row r="817" spans="1:25" ht="12.75" customHeight="1" x14ac:dyDescent="0.2">
      <c r="A817" s="16">
        <v>202212</v>
      </c>
      <c r="B817" s="12">
        <v>5540246195195</v>
      </c>
      <c r="C817" s="14" t="str">
        <f>VLOOKUP(B817,'Catégorie des articles'!$A$2:$E$163,4,FALSE)</f>
        <v>EMBALLAGES</v>
      </c>
      <c r="D817" s="8">
        <v>54</v>
      </c>
      <c r="E817" s="8">
        <v>5010.7248000000009</v>
      </c>
      <c r="F817" s="8">
        <v>0</v>
      </c>
      <c r="G817" s="40">
        <f t="shared" si="12"/>
        <v>92.791200000000018</v>
      </c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</row>
    <row r="818" spans="1:25" ht="12.75" customHeight="1" x14ac:dyDescent="0.2">
      <c r="A818" s="16">
        <v>202212</v>
      </c>
      <c r="B818" s="12">
        <v>5540246195241</v>
      </c>
      <c r="C818" s="14" t="str">
        <f>VLOOKUP(B818,'Catégorie des articles'!$A$2:$E$163,4,FALSE)</f>
        <v>MIX LEGUMES</v>
      </c>
      <c r="D818" s="8">
        <v>1184</v>
      </c>
      <c r="E818" s="8">
        <v>36216.2016</v>
      </c>
      <c r="F818" s="8">
        <v>604</v>
      </c>
      <c r="G818" s="40">
        <f t="shared" si="12"/>
        <v>30.588008108108109</v>
      </c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</row>
    <row r="819" spans="1:25" ht="12.75" customHeight="1" x14ac:dyDescent="0.2">
      <c r="A819" s="16">
        <v>202212</v>
      </c>
      <c r="B819" s="14">
        <v>5540246195242</v>
      </c>
      <c r="C819" s="14" t="str">
        <f>VLOOKUP(B819,'Catégorie des articles'!$A$2:$E$163,4,FALSE)</f>
        <v>MIX LEGUMES</v>
      </c>
      <c r="D819" s="10">
        <v>1529</v>
      </c>
      <c r="E819" s="10">
        <v>53666.539199999999</v>
      </c>
      <c r="F819" s="10">
        <v>696</v>
      </c>
      <c r="G819" s="40">
        <f t="shared" si="12"/>
        <v>35.099110006540222</v>
      </c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</row>
    <row r="820" spans="1:25" ht="12.75" customHeight="1" x14ac:dyDescent="0.2">
      <c r="A820" s="16">
        <v>202212</v>
      </c>
      <c r="B820" s="14">
        <v>5540246195250</v>
      </c>
      <c r="C820" s="14" t="str">
        <f>VLOOKUP(B820,'Catégorie des articles'!$A$2:$E$163,4,FALSE)</f>
        <v>BOULANGERIE</v>
      </c>
      <c r="D820" s="10">
        <v>780</v>
      </c>
      <c r="E820" s="10">
        <v>30583.526400000002</v>
      </c>
      <c r="F820" s="10">
        <v>796</v>
      </c>
      <c r="G820" s="40">
        <f t="shared" si="12"/>
        <v>39.209649230769237</v>
      </c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</row>
    <row r="821" spans="1:25" ht="12.75" customHeight="1" x14ac:dyDescent="0.2">
      <c r="A821" s="16">
        <v>202212</v>
      </c>
      <c r="B821" s="12">
        <v>5540246195653</v>
      </c>
      <c r="C821" s="14" t="str">
        <f>VLOOKUP(B821,'Catégorie des articles'!$A$2:$E$163,4,FALSE)</f>
        <v>EMBALLAGES</v>
      </c>
      <c r="D821" s="8">
        <v>492</v>
      </c>
      <c r="E821" s="8">
        <v>16833.139200000001</v>
      </c>
      <c r="F821" s="8">
        <v>168</v>
      </c>
      <c r="G821" s="40">
        <f t="shared" si="12"/>
        <v>34.213697560975611</v>
      </c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</row>
    <row r="822" spans="1:25" ht="12.75" customHeight="1" x14ac:dyDescent="0.2">
      <c r="A822" s="16">
        <v>202212</v>
      </c>
      <c r="B822" s="12">
        <v>5540246195943</v>
      </c>
      <c r="C822" s="14" t="str">
        <f>VLOOKUP(B822,'Catégorie des articles'!$A$2:$E$163,4,FALSE)</f>
        <v>CREMERIE</v>
      </c>
      <c r="D822" s="8">
        <v>673</v>
      </c>
      <c r="E822" s="8">
        <v>20019.743999999999</v>
      </c>
      <c r="F822" s="8">
        <v>836</v>
      </c>
      <c r="G822" s="40">
        <f t="shared" si="12"/>
        <v>29.747019316493311</v>
      </c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</row>
    <row r="823" spans="1:25" ht="12.75" customHeight="1" x14ac:dyDescent="0.2">
      <c r="A823" s="16">
        <v>202212</v>
      </c>
      <c r="B823" s="14">
        <v>5540246195944</v>
      </c>
      <c r="C823" s="14" t="str">
        <f>VLOOKUP(B823,'Catégorie des articles'!$A$2:$E$163,4,FALSE)</f>
        <v>CREMERIE</v>
      </c>
      <c r="D823" s="10">
        <v>140</v>
      </c>
      <c r="E823" s="10">
        <v>3818.0160000000001</v>
      </c>
      <c r="F823" s="10">
        <v>232</v>
      </c>
      <c r="G823" s="40">
        <f t="shared" si="12"/>
        <v>27.271542857142858</v>
      </c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</row>
    <row r="824" spans="1:25" ht="12.75" customHeight="1" x14ac:dyDescent="0.2">
      <c r="A824" s="16">
        <v>202212</v>
      </c>
      <c r="B824" s="12">
        <v>5540246195999</v>
      </c>
      <c r="C824" s="14" t="str">
        <f>VLOOKUP(B824,'Catégorie des articles'!$A$2:$E$163,4,FALSE)</f>
        <v>MIX LEGUMES</v>
      </c>
      <c r="D824" s="8">
        <v>5012</v>
      </c>
      <c r="E824" s="8">
        <v>23906.5344</v>
      </c>
      <c r="F824" s="8">
        <v>244</v>
      </c>
      <c r="G824" s="40">
        <f t="shared" si="12"/>
        <v>4.7698592178770953</v>
      </c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</row>
    <row r="825" spans="1:25" ht="12.75" customHeight="1" x14ac:dyDescent="0.2">
      <c r="A825" s="16">
        <v>202212</v>
      </c>
      <c r="B825" s="14">
        <v>5540246196002</v>
      </c>
      <c r="C825" s="14" t="str">
        <f>VLOOKUP(B825,'Catégorie des articles'!$A$2:$E$163,4,FALSE)</f>
        <v>CREMERIE</v>
      </c>
      <c r="D825" s="10">
        <v>845</v>
      </c>
      <c r="E825" s="10">
        <v>40790.131200000003</v>
      </c>
      <c r="F825" s="10">
        <v>26</v>
      </c>
      <c r="G825" s="40">
        <f t="shared" si="12"/>
        <v>48.272344615384618</v>
      </c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</row>
    <row r="826" spans="1:25" ht="12.75" customHeight="1" x14ac:dyDescent="0.2">
      <c r="A826" s="16">
        <v>202212</v>
      </c>
      <c r="B826" s="14">
        <v>5540246196046</v>
      </c>
      <c r="C826" s="14" t="str">
        <f>VLOOKUP(B826,'Catégorie des articles'!$A$2:$E$163,4,FALSE)</f>
        <v>BOULANGERIE</v>
      </c>
      <c r="D826" s="10">
        <v>919</v>
      </c>
      <c r="E826" s="10">
        <v>16689.801600000003</v>
      </c>
      <c r="F826" s="10">
        <v>785</v>
      </c>
      <c r="G826" s="40">
        <f t="shared" si="12"/>
        <v>18.160828726877043</v>
      </c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</row>
    <row r="827" spans="1:25" ht="12.75" customHeight="1" x14ac:dyDescent="0.2">
      <c r="A827" s="16">
        <v>202212</v>
      </c>
      <c r="B827" s="14">
        <v>5540246196065</v>
      </c>
      <c r="C827" s="14" t="str">
        <f>VLOOKUP(B827,'Catégorie des articles'!$A$2:$E$163,4,FALSE)</f>
        <v>BOULANGERIE</v>
      </c>
      <c r="D827" s="10">
        <v>891</v>
      </c>
      <c r="E827" s="10">
        <v>20594.995200000001</v>
      </c>
      <c r="F827" s="10">
        <v>116</v>
      </c>
      <c r="G827" s="40">
        <f t="shared" si="12"/>
        <v>23.11447272727273</v>
      </c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</row>
    <row r="828" spans="1:25" ht="12.75" customHeight="1" x14ac:dyDescent="0.2">
      <c r="A828" s="16">
        <v>202212</v>
      </c>
      <c r="B828" s="12">
        <v>5540246196092</v>
      </c>
      <c r="C828" s="14" t="str">
        <f>VLOOKUP(B828,'Catégorie des articles'!$A$2:$E$163,4,FALSE)</f>
        <v>VOLAILLE</v>
      </c>
      <c r="D828" s="8">
        <v>1782</v>
      </c>
      <c r="E828" s="8">
        <v>76889.088000000018</v>
      </c>
      <c r="F828" s="8">
        <v>1225</v>
      </c>
      <c r="G828" s="40">
        <f t="shared" si="12"/>
        <v>43.147636363636373</v>
      </c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</row>
    <row r="829" spans="1:25" ht="12.75" customHeight="1" x14ac:dyDescent="0.2">
      <c r="A829" s="16">
        <v>202212</v>
      </c>
      <c r="B829" s="14">
        <v>5540246196148</v>
      </c>
      <c r="C829" s="14" t="str">
        <f>VLOOKUP(B829,'Catégorie des articles'!$A$2:$E$163,4,FALSE)</f>
        <v>EMBALLAGES</v>
      </c>
      <c r="D829" s="10">
        <v>362</v>
      </c>
      <c r="E829" s="10">
        <v>16450.387200000001</v>
      </c>
      <c r="F829" s="10">
        <v>666</v>
      </c>
      <c r="G829" s="40">
        <f t="shared" si="12"/>
        <v>45.443058563535914</v>
      </c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</row>
    <row r="830" spans="1:25" ht="12.75" customHeight="1" x14ac:dyDescent="0.2">
      <c r="A830" s="16">
        <v>202212</v>
      </c>
      <c r="B830" s="14">
        <v>5540246196466</v>
      </c>
      <c r="C830" s="14" t="str">
        <f>VLOOKUP(B830,'Catégorie des articles'!$A$2:$E$163,4,FALSE)</f>
        <v>BOULANGERIE</v>
      </c>
      <c r="D830" s="10">
        <v>0</v>
      </c>
      <c r="E830" s="10">
        <v>0</v>
      </c>
      <c r="F830" s="10">
        <v>966</v>
      </c>
      <c r="G830" s="40" t="str">
        <f t="shared" si="12"/>
        <v>0</v>
      </c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</row>
    <row r="831" spans="1:25" ht="12.75" customHeight="1" x14ac:dyDescent="0.2">
      <c r="A831" s="16">
        <v>202301</v>
      </c>
      <c r="B831" s="12">
        <v>5540246170256</v>
      </c>
      <c r="C831" s="14" t="str">
        <f>VLOOKUP(B831,'Catégorie des articles'!$A$2:$E$163,4,FALSE)</f>
        <v>BOULANGERIE</v>
      </c>
      <c r="D831" s="8">
        <v>8503</v>
      </c>
      <c r="E831" s="8">
        <v>61969.5792</v>
      </c>
      <c r="F831" s="8">
        <v>1332</v>
      </c>
      <c r="G831" s="40">
        <f t="shared" si="12"/>
        <v>7.2879665059390799</v>
      </c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</row>
    <row r="832" spans="1:25" ht="12.75" customHeight="1" x14ac:dyDescent="0.2">
      <c r="A832" s="16">
        <v>202301</v>
      </c>
      <c r="B832" s="14">
        <v>5540246171759</v>
      </c>
      <c r="C832" s="14" t="str">
        <f>VLOOKUP(B832,'Catégorie des articles'!$A$2:$E$163,4,FALSE)</f>
        <v>MIX LEGUMES</v>
      </c>
      <c r="D832" s="10">
        <v>2636</v>
      </c>
      <c r="E832" s="10">
        <v>16366.5792</v>
      </c>
      <c r="F832" s="10">
        <v>854</v>
      </c>
      <c r="G832" s="40">
        <f t="shared" si="12"/>
        <v>6.2088691957511379</v>
      </c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</row>
    <row r="833" spans="1:25" ht="12.75" customHeight="1" x14ac:dyDescent="0.2">
      <c r="A833" s="16">
        <v>202301</v>
      </c>
      <c r="B833" s="14">
        <v>5540246171888</v>
      </c>
      <c r="C833" s="14" t="str">
        <f>VLOOKUP(B833,'Catégorie des articles'!$A$2:$E$163,4,FALSE)</f>
        <v>BOULANGERIE</v>
      </c>
      <c r="D833" s="10">
        <v>1297</v>
      </c>
      <c r="E833" s="10">
        <v>23644.094400000002</v>
      </c>
      <c r="F833" s="10">
        <v>369</v>
      </c>
      <c r="G833" s="40">
        <f t="shared" si="12"/>
        <v>18.229833770239015</v>
      </c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</row>
    <row r="834" spans="1:25" ht="12.75" customHeight="1" x14ac:dyDescent="0.2">
      <c r="A834" s="16">
        <v>202301</v>
      </c>
      <c r="B834" s="12">
        <v>5540246171933</v>
      </c>
      <c r="C834" s="14" t="str">
        <f>VLOOKUP(B834,'Catégorie des articles'!$A$2:$E$163,4,FALSE)</f>
        <v>CREMERIE</v>
      </c>
      <c r="D834" s="8">
        <v>0</v>
      </c>
      <c r="E834" s="8">
        <v>0</v>
      </c>
      <c r="F834" s="8">
        <v>2784</v>
      </c>
      <c r="G834" s="40" t="str">
        <f t="shared" si="12"/>
        <v>0</v>
      </c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</row>
    <row r="835" spans="1:25" ht="12.75" customHeight="1" x14ac:dyDescent="0.2">
      <c r="A835" s="16">
        <v>202301</v>
      </c>
      <c r="B835" s="12">
        <v>5540246172539</v>
      </c>
      <c r="C835" s="14" t="str">
        <f>VLOOKUP(B835,'Catégorie des articles'!$A$2:$E$163,4,FALSE)</f>
        <v>CREMERIE</v>
      </c>
      <c r="D835" s="8">
        <v>49</v>
      </c>
      <c r="E835" s="8">
        <v>1065.2256000000002</v>
      </c>
      <c r="F835" s="8">
        <v>21</v>
      </c>
      <c r="G835" s="40">
        <f t="shared" ref="G835:G898" si="13">IFERROR(E835/D835,"0")</f>
        <v>21.739297959183677</v>
      </c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</row>
    <row r="836" spans="1:25" ht="12.75" customHeight="1" x14ac:dyDescent="0.2">
      <c r="A836" s="16">
        <v>202301</v>
      </c>
      <c r="B836" s="14">
        <v>5540246172669</v>
      </c>
      <c r="C836" s="14" t="str">
        <f>VLOOKUP(B836,'Catégorie des articles'!$A$2:$E$163,4,FALSE)</f>
        <v>CREMERIE</v>
      </c>
      <c r="D836" s="10">
        <v>265</v>
      </c>
      <c r="E836" s="10">
        <v>3706.9056000000005</v>
      </c>
      <c r="F836" s="10">
        <v>279</v>
      </c>
      <c r="G836" s="40">
        <f t="shared" si="13"/>
        <v>13.988323018867927</v>
      </c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</row>
    <row r="837" spans="1:25" ht="12.75" customHeight="1" x14ac:dyDescent="0.2">
      <c r="A837" s="16">
        <v>202301</v>
      </c>
      <c r="B837" s="12">
        <v>5540246172978</v>
      </c>
      <c r="C837" s="14" t="str">
        <f>VLOOKUP(B837,'Catégorie des articles'!$A$2:$E$163,4,FALSE)</f>
        <v>CREMERIE</v>
      </c>
      <c r="D837" s="8">
        <v>1170</v>
      </c>
      <c r="E837" s="8">
        <v>942.75360000000001</v>
      </c>
      <c r="F837" s="8">
        <v>1671</v>
      </c>
      <c r="G837" s="40">
        <f t="shared" si="13"/>
        <v>0.80577230769230768</v>
      </c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</row>
    <row r="838" spans="1:25" ht="12.75" customHeight="1" x14ac:dyDescent="0.2">
      <c r="A838" s="16">
        <v>202301</v>
      </c>
      <c r="B838" s="14">
        <v>5540246173472</v>
      </c>
      <c r="C838" s="14" t="str">
        <f>VLOOKUP(B838,'Catégorie des articles'!$A$2:$E$163,4,FALSE)</f>
        <v>CREMERIE</v>
      </c>
      <c r="D838" s="10">
        <v>348</v>
      </c>
      <c r="E838" s="10">
        <v>8228.9519999999993</v>
      </c>
      <c r="F838" s="10">
        <v>0</v>
      </c>
      <c r="G838" s="40">
        <f t="shared" si="13"/>
        <v>23.646413793103445</v>
      </c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</row>
    <row r="839" spans="1:25" ht="12.75" customHeight="1" x14ac:dyDescent="0.2">
      <c r="A839" s="16">
        <v>202301</v>
      </c>
      <c r="B839" s="12">
        <v>5540246173492</v>
      </c>
      <c r="C839" s="14" t="str">
        <f>VLOOKUP(B839,'Catégorie des articles'!$A$2:$E$163,4,FALSE)</f>
        <v>VOLAILLE</v>
      </c>
      <c r="D839" s="8">
        <v>891</v>
      </c>
      <c r="E839" s="8">
        <v>13893.12</v>
      </c>
      <c r="F839" s="8">
        <v>0</v>
      </c>
      <c r="G839" s="40">
        <f t="shared" si="13"/>
        <v>15.592727272727274</v>
      </c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</row>
    <row r="840" spans="1:25" ht="12.75" customHeight="1" x14ac:dyDescent="0.2">
      <c r="A840" s="16">
        <v>202301</v>
      </c>
      <c r="B840" s="12">
        <v>5540246173906</v>
      </c>
      <c r="C840" s="14" t="str">
        <f>VLOOKUP(B840,'Catégorie des articles'!$A$2:$E$163,4,FALSE)</f>
        <v>VOLAILLE</v>
      </c>
      <c r="D840" s="8">
        <v>2037</v>
      </c>
      <c r="E840" s="8">
        <v>41111.8848</v>
      </c>
      <c r="F840" s="8">
        <v>822</v>
      </c>
      <c r="G840" s="40">
        <f t="shared" si="13"/>
        <v>20.182564948453606</v>
      </c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</row>
    <row r="841" spans="1:25" ht="12.75" customHeight="1" x14ac:dyDescent="0.2">
      <c r="A841" s="16">
        <v>202301</v>
      </c>
      <c r="B841" s="14">
        <v>5540246174095</v>
      </c>
      <c r="C841" s="14" t="str">
        <f>VLOOKUP(B841,'Catégorie des articles'!$A$2:$E$163,4,FALSE)</f>
        <v>CREMERIE</v>
      </c>
      <c r="D841" s="10">
        <v>35</v>
      </c>
      <c r="E841" s="10">
        <v>1128.9023999999999</v>
      </c>
      <c r="F841" s="10">
        <v>7</v>
      </c>
      <c r="G841" s="40">
        <f t="shared" si="13"/>
        <v>32.254354285714285</v>
      </c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</row>
    <row r="842" spans="1:25" ht="12.75" customHeight="1" x14ac:dyDescent="0.2">
      <c r="A842" s="16">
        <v>202301</v>
      </c>
      <c r="B842" s="12">
        <v>5540246174174</v>
      </c>
      <c r="C842" s="14" t="str">
        <f>VLOOKUP(B842,'Catégorie des articles'!$A$2:$E$163,4,FALSE)</f>
        <v>CREMERIE</v>
      </c>
      <c r="D842" s="8">
        <v>91</v>
      </c>
      <c r="E842" s="8">
        <v>1251.8063999999999</v>
      </c>
      <c r="F842" s="8">
        <v>96</v>
      </c>
      <c r="G842" s="40">
        <f t="shared" si="13"/>
        <v>13.756114285714284</v>
      </c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</row>
    <row r="843" spans="1:25" ht="12.75" customHeight="1" x14ac:dyDescent="0.2">
      <c r="A843" s="16">
        <v>202301</v>
      </c>
      <c r="B843" s="14">
        <v>5540246175047</v>
      </c>
      <c r="C843" s="14" t="str">
        <f>VLOOKUP(B843,'Catégorie des articles'!$A$2:$E$163,4,FALSE)</f>
        <v>CREMERIE</v>
      </c>
      <c r="D843" s="10">
        <v>404</v>
      </c>
      <c r="E843" s="10">
        <v>4374.7776000000003</v>
      </c>
      <c r="F843" s="10">
        <v>84</v>
      </c>
      <c r="G843" s="40">
        <f t="shared" si="13"/>
        <v>10.828657425742575</v>
      </c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</row>
    <row r="844" spans="1:25" ht="12.75" customHeight="1" x14ac:dyDescent="0.2">
      <c r="A844" s="16">
        <v>202301</v>
      </c>
      <c r="B844" s="12">
        <v>5540246175049</v>
      </c>
      <c r="C844" s="14" t="str">
        <f>VLOOKUP(B844,'Catégorie des articles'!$A$2:$E$163,4,FALSE)</f>
        <v>CREMERIE</v>
      </c>
      <c r="D844" s="8">
        <v>140</v>
      </c>
      <c r="E844" s="8">
        <v>1550.0160000000001</v>
      </c>
      <c r="F844" s="8">
        <v>975</v>
      </c>
      <c r="G844" s="40">
        <f t="shared" si="13"/>
        <v>11.071542857142857</v>
      </c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</row>
    <row r="845" spans="1:25" ht="12.75" customHeight="1" x14ac:dyDescent="0.2">
      <c r="A845" s="16">
        <v>202301</v>
      </c>
      <c r="B845" s="14">
        <v>5540246175050</v>
      </c>
      <c r="C845" s="14" t="str">
        <f>VLOOKUP(B845,'Catégorie des articles'!$A$2:$E$163,4,FALSE)</f>
        <v>CREMERIE</v>
      </c>
      <c r="D845" s="10">
        <v>474</v>
      </c>
      <c r="E845" s="10">
        <v>5789.1455999999998</v>
      </c>
      <c r="F845" s="10">
        <v>516</v>
      </c>
      <c r="G845" s="40">
        <f t="shared" si="13"/>
        <v>12.213387341772151</v>
      </c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</row>
    <row r="846" spans="1:25" ht="12.75" customHeight="1" x14ac:dyDescent="0.2">
      <c r="A846" s="16">
        <v>202301</v>
      </c>
      <c r="B846" s="14">
        <v>5540246176294</v>
      </c>
      <c r="C846" s="14" t="str">
        <f>VLOOKUP(B846,'Catégorie des articles'!$A$2:$E$163,4,FALSE)</f>
        <v>CREMERIE</v>
      </c>
      <c r="D846" s="10">
        <v>409</v>
      </c>
      <c r="E846" s="10">
        <v>386.98560000000003</v>
      </c>
      <c r="F846" s="10">
        <v>1411</v>
      </c>
      <c r="G846" s="40">
        <f t="shared" si="13"/>
        <v>0.94617506112469441</v>
      </c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</row>
    <row r="847" spans="1:25" ht="12.75" customHeight="1" x14ac:dyDescent="0.2">
      <c r="A847" s="16">
        <v>202301</v>
      </c>
      <c r="B847" s="12">
        <v>5540246176295</v>
      </c>
      <c r="C847" s="14" t="str">
        <f>VLOOKUP(B847,'Catégorie des articles'!$A$2:$E$163,4,FALSE)</f>
        <v>CREMERIE</v>
      </c>
      <c r="D847" s="8">
        <v>11886</v>
      </c>
      <c r="E847" s="8">
        <v>11264.8752</v>
      </c>
      <c r="F847" s="8">
        <v>11099</v>
      </c>
      <c r="G847" s="40">
        <f t="shared" si="13"/>
        <v>0.94774316002019188</v>
      </c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</row>
    <row r="848" spans="1:25" ht="12.75" customHeight="1" x14ac:dyDescent="0.2">
      <c r="A848" s="16">
        <v>202301</v>
      </c>
      <c r="B848" s="12">
        <v>5540246176699</v>
      </c>
      <c r="C848" s="14" t="str">
        <f>VLOOKUP(B848,'Catégorie des articles'!$A$2:$E$163,4,FALSE)</f>
        <v>CREMERIE</v>
      </c>
      <c r="D848" s="8">
        <v>4803</v>
      </c>
      <c r="E848" s="8">
        <v>2459.1600000000003</v>
      </c>
      <c r="F848" s="8">
        <v>11484</v>
      </c>
      <c r="G848" s="40">
        <f t="shared" si="13"/>
        <v>0.512004996876952</v>
      </c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</row>
    <row r="849" spans="1:25" ht="12.75" customHeight="1" x14ac:dyDescent="0.2">
      <c r="A849" s="16">
        <v>202301</v>
      </c>
      <c r="B849" s="12">
        <v>5540246177133</v>
      </c>
      <c r="C849" s="14" t="str">
        <f>VLOOKUP(B849,'Catégorie des articles'!$A$2:$E$163,4,FALSE)</f>
        <v>MIX LEGUMES</v>
      </c>
      <c r="D849" s="8">
        <v>12366</v>
      </c>
      <c r="E849" s="8">
        <v>55791.028800000007</v>
      </c>
      <c r="F849" s="8">
        <v>5708</v>
      </c>
      <c r="G849" s="40">
        <f t="shared" si="13"/>
        <v>4.5116471615720526</v>
      </c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</row>
    <row r="850" spans="1:25" ht="12.75" customHeight="1" x14ac:dyDescent="0.2">
      <c r="A850" s="16">
        <v>202301</v>
      </c>
      <c r="B850" s="12">
        <v>5540246177376</v>
      </c>
      <c r="C850" s="14" t="str">
        <f>VLOOKUP(B850,'Catégorie des articles'!$A$2:$E$163,4,FALSE)</f>
        <v>BOULANGERIE</v>
      </c>
      <c r="D850" s="8">
        <v>928</v>
      </c>
      <c r="E850" s="8">
        <v>37310.976000000002</v>
      </c>
      <c r="F850" s="8">
        <v>184</v>
      </c>
      <c r="G850" s="40">
        <f t="shared" si="13"/>
        <v>40.205793103448279</v>
      </c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</row>
    <row r="851" spans="1:25" ht="12.75" customHeight="1" x14ac:dyDescent="0.2">
      <c r="A851" s="16">
        <v>202301</v>
      </c>
      <c r="B851" s="14">
        <v>5540246180522</v>
      </c>
      <c r="C851" s="14" t="str">
        <f>VLOOKUP(B851,'Catégorie des articles'!$A$2:$E$163,4,FALSE)</f>
        <v>BOULANGERIE</v>
      </c>
      <c r="D851" s="10">
        <v>543</v>
      </c>
      <c r="E851" s="10">
        <v>10564.689600000002</v>
      </c>
      <c r="F851" s="10">
        <v>279</v>
      </c>
      <c r="G851" s="40">
        <f t="shared" si="13"/>
        <v>19.456150276243097</v>
      </c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</row>
    <row r="852" spans="1:25" ht="12.75" customHeight="1" x14ac:dyDescent="0.2">
      <c r="A852" s="16">
        <v>202301</v>
      </c>
      <c r="B852" s="12">
        <v>5540246181016</v>
      </c>
      <c r="C852" s="14" t="str">
        <f>VLOOKUP(B852,'Catégorie des articles'!$A$2:$E$163,4,FALSE)</f>
        <v>VOLAILLE</v>
      </c>
      <c r="D852" s="8">
        <v>17456</v>
      </c>
      <c r="E852" s="8">
        <v>152767.29600000003</v>
      </c>
      <c r="F852" s="8">
        <v>3536</v>
      </c>
      <c r="G852" s="40">
        <f t="shared" si="13"/>
        <v>8.7515637030247504</v>
      </c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</row>
    <row r="853" spans="1:25" ht="12.75" customHeight="1" x14ac:dyDescent="0.2">
      <c r="A853" s="16">
        <v>202301</v>
      </c>
      <c r="B853" s="14">
        <v>5540246181061</v>
      </c>
      <c r="C853" s="14" t="str">
        <f>VLOOKUP(B853,'Catégorie des articles'!$A$2:$E$163,4,FALSE)</f>
        <v>VOLAILLE</v>
      </c>
      <c r="D853" s="10">
        <v>13886</v>
      </c>
      <c r="E853" s="10">
        <v>20477.3184</v>
      </c>
      <c r="F853" s="10">
        <v>13364</v>
      </c>
      <c r="G853" s="40">
        <f t="shared" si="13"/>
        <v>1.4746736569206396</v>
      </c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</row>
    <row r="854" spans="1:25" ht="12.75" customHeight="1" x14ac:dyDescent="0.2">
      <c r="A854" s="16">
        <v>202301</v>
      </c>
      <c r="B854" s="14">
        <v>5540246182684</v>
      </c>
      <c r="C854" s="14" t="str">
        <f>VLOOKUP(B854,'Catégorie des articles'!$A$2:$E$163,4,FALSE)</f>
        <v>BOULANGERIE</v>
      </c>
      <c r="D854" s="10">
        <v>226</v>
      </c>
      <c r="E854" s="10">
        <v>11293.128000000001</v>
      </c>
      <c r="F854" s="10">
        <v>79</v>
      </c>
      <c r="G854" s="40">
        <f t="shared" si="13"/>
        <v>49.969592920353982</v>
      </c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</row>
    <row r="855" spans="1:25" ht="12.75" customHeight="1" x14ac:dyDescent="0.2">
      <c r="A855" s="16">
        <v>202301</v>
      </c>
      <c r="B855" s="14">
        <v>5540246183130</v>
      </c>
      <c r="C855" s="14" t="str">
        <f>VLOOKUP(B855,'Catégorie des articles'!$A$2:$E$163,4,FALSE)</f>
        <v>MIX LEGUMES</v>
      </c>
      <c r="D855" s="10">
        <v>11986</v>
      </c>
      <c r="E855" s="10">
        <v>50749.113600000004</v>
      </c>
      <c r="F855" s="10">
        <v>1379</v>
      </c>
      <c r="G855" s="40">
        <f t="shared" si="13"/>
        <v>4.2340325045886873</v>
      </c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</row>
    <row r="856" spans="1:25" ht="12.75" customHeight="1" x14ac:dyDescent="0.2">
      <c r="A856" s="16">
        <v>202301</v>
      </c>
      <c r="B856" s="14">
        <v>5540246183455</v>
      </c>
      <c r="C856" s="14" t="str">
        <f>VLOOKUP(B856,'Catégorie des articles'!$A$2:$E$163,4,FALSE)</f>
        <v>MIX LEGUMES</v>
      </c>
      <c r="D856" s="10">
        <v>859</v>
      </c>
      <c r="E856" s="10">
        <v>6906.6864000000005</v>
      </c>
      <c r="F856" s="10">
        <v>24</v>
      </c>
      <c r="G856" s="40">
        <f t="shared" si="13"/>
        <v>8.040379976717114</v>
      </c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</row>
    <row r="857" spans="1:25" ht="12.75" customHeight="1" x14ac:dyDescent="0.2">
      <c r="A857" s="16">
        <v>202301</v>
      </c>
      <c r="B857" s="14">
        <v>5540246183537</v>
      </c>
      <c r="C857" s="14" t="str">
        <f>VLOOKUP(B857,'Catégorie des articles'!$A$2:$E$163,4,FALSE)</f>
        <v>MIX LEGUMES</v>
      </c>
      <c r="D857" s="10">
        <v>6200</v>
      </c>
      <c r="E857" s="10">
        <v>8714.9951999999994</v>
      </c>
      <c r="F857" s="10">
        <v>650</v>
      </c>
      <c r="G857" s="40">
        <f t="shared" si="13"/>
        <v>1.4056443870967741</v>
      </c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</row>
    <row r="858" spans="1:25" ht="12.75" customHeight="1" x14ac:dyDescent="0.2">
      <c r="A858" s="16">
        <v>202301</v>
      </c>
      <c r="B858" s="12">
        <v>5540246183538</v>
      </c>
      <c r="C858" s="14" t="str">
        <f>VLOOKUP(B858,'Catégorie des articles'!$A$2:$E$163,4,FALSE)</f>
        <v>MIX LEGUMES</v>
      </c>
      <c r="D858" s="8">
        <v>3416</v>
      </c>
      <c r="E858" s="8">
        <v>5188.9680000000008</v>
      </c>
      <c r="F858" s="8">
        <v>761</v>
      </c>
      <c r="G858" s="40">
        <f t="shared" si="13"/>
        <v>1.5190187353629978</v>
      </c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</row>
    <row r="859" spans="1:25" ht="12.75" customHeight="1" x14ac:dyDescent="0.2">
      <c r="A859" s="16">
        <v>202301</v>
      </c>
      <c r="B859" s="14">
        <v>5540246183541</v>
      </c>
      <c r="C859" s="14" t="str">
        <f>VLOOKUP(B859,'Catégorie des articles'!$A$2:$E$163,4,FALSE)</f>
        <v>MIX LEGUMES</v>
      </c>
      <c r="D859" s="10">
        <v>2413</v>
      </c>
      <c r="E859" s="10">
        <v>25748.236800000002</v>
      </c>
      <c r="F859" s="10">
        <v>372</v>
      </c>
      <c r="G859" s="40">
        <f t="shared" si="13"/>
        <v>10.670632739328637</v>
      </c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</row>
    <row r="860" spans="1:25" ht="12.75" customHeight="1" x14ac:dyDescent="0.2">
      <c r="A860" s="16">
        <v>202301</v>
      </c>
      <c r="B860" s="14">
        <v>5540246183547</v>
      </c>
      <c r="C860" s="14" t="str">
        <f>VLOOKUP(B860,'Catégorie des articles'!$A$2:$E$163,4,FALSE)</f>
        <v>VOLAILLE</v>
      </c>
      <c r="D860" s="10">
        <v>1207</v>
      </c>
      <c r="E860" s="10">
        <v>17387.136000000002</v>
      </c>
      <c r="F860" s="10">
        <v>1207</v>
      </c>
      <c r="G860" s="40">
        <f t="shared" si="13"/>
        <v>14.405249378624692</v>
      </c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</row>
    <row r="861" spans="1:25" ht="12.75" customHeight="1" x14ac:dyDescent="0.2">
      <c r="A861" s="16">
        <v>202301</v>
      </c>
      <c r="B861" s="14">
        <v>5540246183552</v>
      </c>
      <c r="C861" s="14" t="str">
        <f>VLOOKUP(B861,'Catégorie des articles'!$A$2:$E$163,4,FALSE)</f>
        <v>MIX LEGUMES</v>
      </c>
      <c r="D861" s="10">
        <v>873</v>
      </c>
      <c r="E861" s="10">
        <v>1608.0768</v>
      </c>
      <c r="F861" s="10">
        <v>56</v>
      </c>
      <c r="G861" s="40">
        <f t="shared" si="13"/>
        <v>1.8420123711340206</v>
      </c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</row>
    <row r="862" spans="1:25" ht="12.75" customHeight="1" x14ac:dyDescent="0.2">
      <c r="A862" s="16">
        <v>202301</v>
      </c>
      <c r="B862" s="12">
        <v>5540246183554</v>
      </c>
      <c r="C862" s="14" t="str">
        <f>VLOOKUP(B862,'Catégorie des articles'!$A$2:$E$163,4,FALSE)</f>
        <v>MIX LEGUMES</v>
      </c>
      <c r="D862" s="8">
        <v>1782</v>
      </c>
      <c r="E862" s="8">
        <v>13589.553600000001</v>
      </c>
      <c r="F862" s="8">
        <v>0</v>
      </c>
      <c r="G862" s="40">
        <f t="shared" si="13"/>
        <v>7.6260121212121215</v>
      </c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</row>
    <row r="863" spans="1:25" ht="12.75" customHeight="1" x14ac:dyDescent="0.2">
      <c r="A863" s="16">
        <v>202301</v>
      </c>
      <c r="B863" s="14">
        <v>5540246183555</v>
      </c>
      <c r="C863" s="14" t="str">
        <f>VLOOKUP(B863,'Catégorie des articles'!$A$2:$E$163,4,FALSE)</f>
        <v>MIX LEGUMES</v>
      </c>
      <c r="D863" s="10">
        <v>3750</v>
      </c>
      <c r="E863" s="10">
        <v>5012.4528</v>
      </c>
      <c r="F863" s="10">
        <v>260</v>
      </c>
      <c r="G863" s="40">
        <f t="shared" si="13"/>
        <v>1.33665408</v>
      </c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</row>
    <row r="864" spans="1:25" ht="12.75" customHeight="1" x14ac:dyDescent="0.2">
      <c r="A864" s="16">
        <v>202301</v>
      </c>
      <c r="B864" s="12">
        <v>5540246183558</v>
      </c>
      <c r="C864" s="14" t="str">
        <f>VLOOKUP(B864,'Catégorie des articles'!$A$2:$E$163,4,FALSE)</f>
        <v>MIX LEGUMES</v>
      </c>
      <c r="D864" s="8">
        <v>7146</v>
      </c>
      <c r="E864" s="8">
        <v>42218.668800000007</v>
      </c>
      <c r="F864" s="8">
        <v>1021</v>
      </c>
      <c r="G864" s="40">
        <f t="shared" si="13"/>
        <v>5.9080141057934519</v>
      </c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</row>
    <row r="865" spans="1:25" ht="12.75" customHeight="1" x14ac:dyDescent="0.2">
      <c r="A865" s="16">
        <v>202301</v>
      </c>
      <c r="B865" s="14">
        <v>5540246183560</v>
      </c>
      <c r="C865" s="14" t="str">
        <f>VLOOKUP(B865,'Catégorie des articles'!$A$2:$E$163,4,FALSE)</f>
        <v>MIX LEGUMES</v>
      </c>
      <c r="D865" s="10">
        <v>1082</v>
      </c>
      <c r="E865" s="10">
        <v>24858.014400000004</v>
      </c>
      <c r="F865" s="10">
        <v>75</v>
      </c>
      <c r="G865" s="40">
        <f t="shared" si="13"/>
        <v>22.97413530499076</v>
      </c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</row>
    <row r="866" spans="1:25" ht="12.75" customHeight="1" x14ac:dyDescent="0.2">
      <c r="A866" s="16">
        <v>202301</v>
      </c>
      <c r="B866" s="12">
        <v>5540246183587</v>
      </c>
      <c r="C866" s="14" t="str">
        <f>VLOOKUP(B866,'Catégorie des articles'!$A$2:$E$163,4,FALSE)</f>
        <v>MIX LEGUMES</v>
      </c>
      <c r="D866" s="8">
        <v>905</v>
      </c>
      <c r="E866" s="8">
        <v>19055.088</v>
      </c>
      <c r="F866" s="8">
        <v>140</v>
      </c>
      <c r="G866" s="40">
        <f t="shared" si="13"/>
        <v>21.05534585635359</v>
      </c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</row>
    <row r="867" spans="1:25" ht="12.75" customHeight="1" x14ac:dyDescent="0.2">
      <c r="A867" s="16">
        <v>202301</v>
      </c>
      <c r="B867" s="14">
        <v>5540246183589</v>
      </c>
      <c r="C867" s="14" t="str">
        <f>VLOOKUP(B867,'Catégorie des articles'!$A$2:$E$163,4,FALSE)</f>
        <v>MIX LEGUMES</v>
      </c>
      <c r="D867" s="10">
        <v>1021</v>
      </c>
      <c r="E867" s="10">
        <v>13457.664000000001</v>
      </c>
      <c r="F867" s="10">
        <v>430</v>
      </c>
      <c r="G867" s="40">
        <f t="shared" si="13"/>
        <v>13.180865817825662</v>
      </c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</row>
    <row r="868" spans="1:25" ht="12.75" customHeight="1" x14ac:dyDescent="0.2">
      <c r="A868" s="16">
        <v>202301</v>
      </c>
      <c r="B868" s="14">
        <v>5540246183844</v>
      </c>
      <c r="C868" s="14" t="str">
        <f>VLOOKUP(B868,'Catégorie des articles'!$A$2:$E$163,4,FALSE)</f>
        <v>BOULANGERIE</v>
      </c>
      <c r="D868" s="10">
        <v>256</v>
      </c>
      <c r="E868" s="10">
        <v>7365.6</v>
      </c>
      <c r="F868" s="10">
        <v>79</v>
      </c>
      <c r="G868" s="40">
        <f t="shared" si="13"/>
        <v>28.771875000000001</v>
      </c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</row>
    <row r="869" spans="1:25" ht="12.75" customHeight="1" x14ac:dyDescent="0.2">
      <c r="A869" s="16">
        <v>202301</v>
      </c>
      <c r="B869" s="12">
        <v>5540246185278</v>
      </c>
      <c r="C869" s="14" t="str">
        <f>VLOOKUP(B869,'Catégorie des articles'!$A$2:$E$163,4,FALSE)</f>
        <v>VOLAILLE</v>
      </c>
      <c r="D869" s="8">
        <v>0</v>
      </c>
      <c r="E869" s="8">
        <v>0</v>
      </c>
      <c r="F869" s="8">
        <v>14923</v>
      </c>
      <c r="G869" s="40" t="str">
        <f t="shared" si="13"/>
        <v>0</v>
      </c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</row>
    <row r="870" spans="1:25" ht="12.75" customHeight="1" x14ac:dyDescent="0.2">
      <c r="A870" s="16">
        <v>202301</v>
      </c>
      <c r="B870" s="14">
        <v>5540246185429</v>
      </c>
      <c r="C870" s="14" t="str">
        <f>VLOOKUP(B870,'Catégorie des articles'!$A$2:$E$163,4,FALSE)</f>
        <v>CREMERIE</v>
      </c>
      <c r="D870" s="10">
        <v>126</v>
      </c>
      <c r="E870" s="10">
        <v>662.51520000000005</v>
      </c>
      <c r="F870" s="10">
        <v>42</v>
      </c>
      <c r="G870" s="40">
        <f t="shared" si="13"/>
        <v>5.258057142857143</v>
      </c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</row>
    <row r="871" spans="1:25" ht="12.75" customHeight="1" x14ac:dyDescent="0.2">
      <c r="A871" s="16">
        <v>202301</v>
      </c>
      <c r="B871" s="14">
        <v>5540246185562</v>
      </c>
      <c r="C871" s="14" t="str">
        <f>VLOOKUP(B871,'Catégorie des articles'!$A$2:$E$163,4,FALSE)</f>
        <v>CREMERIE</v>
      </c>
      <c r="D871" s="10">
        <v>362</v>
      </c>
      <c r="E871" s="10">
        <v>1051.3152000000002</v>
      </c>
      <c r="F871" s="10">
        <v>209</v>
      </c>
      <c r="G871" s="40">
        <f t="shared" si="13"/>
        <v>2.9041856353591164</v>
      </c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</row>
    <row r="872" spans="1:25" ht="12.75" customHeight="1" x14ac:dyDescent="0.2">
      <c r="A872" s="16">
        <v>202301</v>
      </c>
      <c r="B872" s="12">
        <v>5540246186010</v>
      </c>
      <c r="C872" s="14" t="str">
        <f>VLOOKUP(B872,'Catégorie des articles'!$A$2:$E$163,4,FALSE)</f>
        <v>EMBALLAGES</v>
      </c>
      <c r="D872" s="8">
        <v>56</v>
      </c>
      <c r="E872" s="8">
        <v>8202.1248000000014</v>
      </c>
      <c r="F872" s="8">
        <v>5</v>
      </c>
      <c r="G872" s="40">
        <f t="shared" si="13"/>
        <v>146.46651428571431</v>
      </c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</row>
    <row r="873" spans="1:25" ht="12.75" customHeight="1" x14ac:dyDescent="0.2">
      <c r="A873" s="16">
        <v>202301</v>
      </c>
      <c r="B873" s="14">
        <v>5540246186011</v>
      </c>
      <c r="C873" s="14" t="str">
        <f>VLOOKUP(B873,'Catégorie des articles'!$A$2:$E$163,4,FALSE)</f>
        <v>EMBALLAGES</v>
      </c>
      <c r="D873" s="10">
        <v>52</v>
      </c>
      <c r="E873" s="10">
        <v>2906.3232000000003</v>
      </c>
      <c r="F873" s="10">
        <v>0</v>
      </c>
      <c r="G873" s="40">
        <f t="shared" si="13"/>
        <v>55.890830769230774</v>
      </c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</row>
    <row r="874" spans="1:25" ht="12.75" customHeight="1" x14ac:dyDescent="0.2">
      <c r="A874" s="16">
        <v>202301</v>
      </c>
      <c r="B874" s="12">
        <v>5540246186017</v>
      </c>
      <c r="C874" s="14" t="str">
        <f>VLOOKUP(B874,'Catégorie des articles'!$A$2:$E$163,4,FALSE)</f>
        <v>EMBALLAGES</v>
      </c>
      <c r="D874" s="8">
        <v>35</v>
      </c>
      <c r="E874" s="8">
        <v>3684.5280000000002</v>
      </c>
      <c r="F874" s="8">
        <v>3</v>
      </c>
      <c r="G874" s="40">
        <f t="shared" si="13"/>
        <v>105.27222857142858</v>
      </c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</row>
    <row r="875" spans="1:25" ht="12.75" customHeight="1" x14ac:dyDescent="0.2">
      <c r="A875" s="16">
        <v>202301</v>
      </c>
      <c r="B875" s="14">
        <v>5540246186325</v>
      </c>
      <c r="C875" s="14" t="str">
        <f>VLOOKUP(B875,'Catégorie des articles'!$A$2:$E$163,4,FALSE)</f>
        <v>CREMERIE</v>
      </c>
      <c r="D875" s="10">
        <v>362</v>
      </c>
      <c r="E875" s="10">
        <v>889.57439999999997</v>
      </c>
      <c r="F875" s="10">
        <v>70</v>
      </c>
      <c r="G875" s="40">
        <f t="shared" si="13"/>
        <v>2.4573878453038671</v>
      </c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</row>
    <row r="876" spans="1:25" ht="12.75" customHeight="1" x14ac:dyDescent="0.2">
      <c r="A876" s="16">
        <v>202301</v>
      </c>
      <c r="B876" s="12">
        <v>5540246186351</v>
      </c>
      <c r="C876" s="14" t="str">
        <f>VLOOKUP(B876,'Catégorie des articles'!$A$2:$E$163,4,FALSE)</f>
        <v>MIX LEGUMES</v>
      </c>
      <c r="D876" s="8">
        <v>731</v>
      </c>
      <c r="E876" s="8">
        <v>43314.264000000003</v>
      </c>
      <c r="F876" s="8">
        <v>0</v>
      </c>
      <c r="G876" s="40">
        <f t="shared" si="13"/>
        <v>59.253439124487009</v>
      </c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</row>
    <row r="877" spans="1:25" ht="12.75" customHeight="1" x14ac:dyDescent="0.2">
      <c r="A877" s="16">
        <v>202301</v>
      </c>
      <c r="B877" s="14">
        <v>5540246186352</v>
      </c>
      <c r="C877" s="14" t="str">
        <f>VLOOKUP(B877,'Catégorie des articles'!$A$2:$E$163,4,FALSE)</f>
        <v>MIX LEGUMES</v>
      </c>
      <c r="D877" s="10">
        <v>2088</v>
      </c>
      <c r="E877" s="10">
        <v>21967.200000000001</v>
      </c>
      <c r="F877" s="10">
        <v>256</v>
      </c>
      <c r="G877" s="40">
        <f t="shared" si="13"/>
        <v>10.520689655172415</v>
      </c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</row>
    <row r="878" spans="1:25" ht="12.75" customHeight="1" x14ac:dyDescent="0.2">
      <c r="A878" s="16">
        <v>202301</v>
      </c>
      <c r="B878" s="12">
        <v>5540246187882</v>
      </c>
      <c r="C878" s="14" t="str">
        <f>VLOOKUP(B878,'Catégorie des articles'!$A$2:$E$163,4,FALSE)</f>
        <v>EMBALLAGES</v>
      </c>
      <c r="D878" s="8">
        <v>188</v>
      </c>
      <c r="E878" s="8">
        <v>7534.1232000000009</v>
      </c>
      <c r="F878" s="8">
        <v>3</v>
      </c>
      <c r="G878" s="40">
        <f t="shared" si="13"/>
        <v>40.075123404255322</v>
      </c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</row>
    <row r="879" spans="1:25" ht="12.75" customHeight="1" x14ac:dyDescent="0.2">
      <c r="A879" s="16">
        <v>202301</v>
      </c>
      <c r="B879" s="14">
        <v>5540246187987</v>
      </c>
      <c r="C879" s="14" t="str">
        <f>VLOOKUP(B879,'Catégorie des articles'!$A$2:$E$163,4,FALSE)</f>
        <v>CREMERIE</v>
      </c>
      <c r="D879" s="10">
        <v>2339</v>
      </c>
      <c r="E879" s="10">
        <v>1162.6848</v>
      </c>
      <c r="F879" s="10">
        <v>6905</v>
      </c>
      <c r="G879" s="40">
        <f t="shared" si="13"/>
        <v>0.49708627618640444</v>
      </c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</row>
    <row r="880" spans="1:25" ht="12.75" customHeight="1" x14ac:dyDescent="0.2">
      <c r="A880" s="16">
        <v>202301</v>
      </c>
      <c r="B880" s="12">
        <v>5540246187995</v>
      </c>
      <c r="C880" s="14" t="str">
        <f>VLOOKUP(B880,'Catégorie des articles'!$A$2:$E$163,4,FALSE)</f>
        <v>EMBALLAGES</v>
      </c>
      <c r="D880" s="8">
        <v>3172</v>
      </c>
      <c r="E880" s="8">
        <v>278205.27840000001</v>
      </c>
      <c r="F880" s="8">
        <v>179</v>
      </c>
      <c r="G880" s="40">
        <f t="shared" si="13"/>
        <v>87.706582093316527</v>
      </c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</row>
    <row r="881" spans="1:25" ht="12.75" customHeight="1" x14ac:dyDescent="0.2">
      <c r="A881" s="16">
        <v>202301</v>
      </c>
      <c r="B881" s="14">
        <v>5540246187996</v>
      </c>
      <c r="C881" s="14" t="str">
        <f>VLOOKUP(B881,'Catégorie des articles'!$A$2:$E$163,4,FALSE)</f>
        <v>EMBALLAGES</v>
      </c>
      <c r="D881" s="10">
        <v>258</v>
      </c>
      <c r="E881" s="10">
        <v>11906.481600000001</v>
      </c>
      <c r="F881" s="10">
        <v>0</v>
      </c>
      <c r="G881" s="40">
        <f t="shared" si="13"/>
        <v>46.1491534883721</v>
      </c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</row>
    <row r="882" spans="1:25" ht="12.75" customHeight="1" x14ac:dyDescent="0.2">
      <c r="A882" s="16">
        <v>202301</v>
      </c>
      <c r="B882" s="12">
        <v>5540246187997</v>
      </c>
      <c r="C882" s="14" t="str">
        <f>VLOOKUP(B882,'Catégorie des articles'!$A$2:$E$163,4,FALSE)</f>
        <v>EMBALLAGES</v>
      </c>
      <c r="D882" s="8">
        <v>272</v>
      </c>
      <c r="E882" s="8">
        <v>13560.955200000002</v>
      </c>
      <c r="F882" s="8">
        <v>10</v>
      </c>
      <c r="G882" s="40">
        <f t="shared" si="13"/>
        <v>49.856452941176478</v>
      </c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</row>
    <row r="883" spans="1:25" ht="12.75" customHeight="1" x14ac:dyDescent="0.2">
      <c r="A883" s="16">
        <v>202301</v>
      </c>
      <c r="B883" s="14">
        <v>5540246187998</v>
      </c>
      <c r="C883" s="14" t="str">
        <f>VLOOKUP(B883,'Catégorie des articles'!$A$2:$E$163,4,FALSE)</f>
        <v>EMBALLAGES</v>
      </c>
      <c r="D883" s="10">
        <v>1467</v>
      </c>
      <c r="E883" s="10">
        <v>75381.926400000011</v>
      </c>
      <c r="F883" s="10">
        <v>61</v>
      </c>
      <c r="G883" s="40">
        <f t="shared" si="13"/>
        <v>51.385089570552154</v>
      </c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</row>
    <row r="884" spans="1:25" ht="12.75" customHeight="1" x14ac:dyDescent="0.2">
      <c r="A884" s="16">
        <v>202301</v>
      </c>
      <c r="B884" s="14">
        <v>5540246188047</v>
      </c>
      <c r="C884" s="14" t="str">
        <f>VLOOKUP(B884,'Catégorie des articles'!$A$2:$E$163,4,FALSE)</f>
        <v>EMBALLAGES</v>
      </c>
      <c r="D884" s="10">
        <v>128</v>
      </c>
      <c r="E884" s="10">
        <v>15543.792000000001</v>
      </c>
      <c r="F884" s="10">
        <v>7</v>
      </c>
      <c r="G884" s="40">
        <f t="shared" si="13"/>
        <v>121.43587500000001</v>
      </c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</row>
    <row r="885" spans="1:25" ht="12.75" customHeight="1" x14ac:dyDescent="0.2">
      <c r="A885" s="16">
        <v>202301</v>
      </c>
      <c r="B885" s="12">
        <v>5540246188175</v>
      </c>
      <c r="C885" s="14" t="str">
        <f>VLOOKUP(B885,'Catégorie des articles'!$A$2:$E$163,4,FALSE)</f>
        <v>CREMERIE</v>
      </c>
      <c r="D885" s="8">
        <v>168</v>
      </c>
      <c r="E885" s="8">
        <v>4856.2848000000004</v>
      </c>
      <c r="F885" s="8">
        <v>186</v>
      </c>
      <c r="G885" s="40">
        <f t="shared" si="13"/>
        <v>28.906457142857146</v>
      </c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</row>
    <row r="886" spans="1:25" ht="12.75" customHeight="1" x14ac:dyDescent="0.2">
      <c r="A886" s="16">
        <v>202301</v>
      </c>
      <c r="B886" s="14">
        <v>5540246188200</v>
      </c>
      <c r="C886" s="14" t="str">
        <f>VLOOKUP(B886,'Catégorie des articles'!$A$2:$E$163,4,FALSE)</f>
        <v>CREMERIE</v>
      </c>
      <c r="D886" s="10">
        <v>632</v>
      </c>
      <c r="E886" s="10">
        <v>1184.4576000000002</v>
      </c>
      <c r="F886" s="10">
        <v>3490</v>
      </c>
      <c r="G886" s="40">
        <f t="shared" si="13"/>
        <v>1.8741417721518989</v>
      </c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</row>
    <row r="887" spans="1:25" ht="12.75" customHeight="1" x14ac:dyDescent="0.2">
      <c r="A887" s="16">
        <v>202301</v>
      </c>
      <c r="B887" s="12">
        <v>5540246188512</v>
      </c>
      <c r="C887" s="14" t="str">
        <f>VLOOKUP(B887,'Catégorie des articles'!$A$2:$E$163,4,FALSE)</f>
        <v>EMBALLAGES</v>
      </c>
      <c r="D887" s="8">
        <v>323</v>
      </c>
      <c r="E887" s="8">
        <v>44207.337600000006</v>
      </c>
      <c r="F887" s="8">
        <v>0</v>
      </c>
      <c r="G887" s="40">
        <f t="shared" si="13"/>
        <v>136.86482229102168</v>
      </c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</row>
    <row r="888" spans="1:25" ht="12.75" customHeight="1" x14ac:dyDescent="0.2">
      <c r="A888" s="16">
        <v>202301</v>
      </c>
      <c r="B888" s="14">
        <v>5540246190092</v>
      </c>
      <c r="C888" s="14" t="str">
        <f>VLOOKUP(B888,'Catégorie des articles'!$A$2:$E$163,4,FALSE)</f>
        <v>EMBALLAGES</v>
      </c>
      <c r="D888" s="10">
        <v>230</v>
      </c>
      <c r="E888" s="10">
        <v>30026.980800000001</v>
      </c>
      <c r="F888" s="10">
        <v>0</v>
      </c>
      <c r="G888" s="40">
        <f t="shared" si="13"/>
        <v>130.55209043478263</v>
      </c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</row>
    <row r="889" spans="1:25" ht="12.75" customHeight="1" x14ac:dyDescent="0.2">
      <c r="A889" s="16">
        <v>202301</v>
      </c>
      <c r="B889" s="12">
        <v>5540246190727</v>
      </c>
      <c r="C889" s="14" t="str">
        <f>VLOOKUP(B889,'Catégorie des articles'!$A$2:$E$163,4,FALSE)</f>
        <v>BOULANGERIE</v>
      </c>
      <c r="D889" s="8">
        <v>1880</v>
      </c>
      <c r="E889" s="8">
        <v>21236.644800000002</v>
      </c>
      <c r="F889" s="8">
        <v>186</v>
      </c>
      <c r="G889" s="40">
        <f t="shared" si="13"/>
        <v>11.29608765957447</v>
      </c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</row>
    <row r="890" spans="1:25" ht="12.75" customHeight="1" x14ac:dyDescent="0.2">
      <c r="A890" s="16">
        <v>202301</v>
      </c>
      <c r="B890" s="12">
        <v>5540246190743</v>
      </c>
      <c r="C890" s="14" t="str">
        <f>VLOOKUP(B890,'Catégorie des articles'!$A$2:$E$163,4,FALSE)</f>
        <v>CREMERIE</v>
      </c>
      <c r="D890" s="8">
        <v>279</v>
      </c>
      <c r="E890" s="8">
        <v>2417.8175999999999</v>
      </c>
      <c r="F890" s="8">
        <v>0</v>
      </c>
      <c r="G890" s="40">
        <f t="shared" si="13"/>
        <v>8.6660129032258055</v>
      </c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</row>
    <row r="891" spans="1:25" ht="12.75" customHeight="1" x14ac:dyDescent="0.2">
      <c r="A891" s="16">
        <v>202301</v>
      </c>
      <c r="B891" s="14">
        <v>5540246190831</v>
      </c>
      <c r="C891" s="14" t="str">
        <f>VLOOKUP(B891,'Catégorie des articles'!$A$2:$E$163,4,FALSE)</f>
        <v>MIX LEGUMES</v>
      </c>
      <c r="D891" s="10">
        <v>476</v>
      </c>
      <c r="E891" s="10">
        <v>3578.7312000000002</v>
      </c>
      <c r="F891" s="10">
        <v>0</v>
      </c>
      <c r="G891" s="40">
        <f t="shared" si="13"/>
        <v>7.5183428571428577</v>
      </c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</row>
    <row r="892" spans="1:25" ht="12.75" customHeight="1" x14ac:dyDescent="0.2">
      <c r="A892" s="16">
        <v>202301</v>
      </c>
      <c r="B892" s="12">
        <v>5540246190835</v>
      </c>
      <c r="C892" s="14" t="str">
        <f>VLOOKUP(B892,'Catégorie des articles'!$A$2:$E$163,4,FALSE)</f>
        <v>BOULANGERIE</v>
      </c>
      <c r="D892" s="8">
        <v>26</v>
      </c>
      <c r="E892" s="8">
        <v>5394.4704000000002</v>
      </c>
      <c r="F892" s="8">
        <v>12</v>
      </c>
      <c r="G892" s="40">
        <f t="shared" si="13"/>
        <v>207.47963076923077</v>
      </c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</row>
    <row r="893" spans="1:25" ht="12.75" customHeight="1" x14ac:dyDescent="0.2">
      <c r="A893" s="16">
        <v>202301</v>
      </c>
      <c r="B893" s="14">
        <v>5540246191594</v>
      </c>
      <c r="C893" s="14" t="str">
        <f>VLOOKUP(B893,'Catégorie des articles'!$A$2:$E$163,4,FALSE)</f>
        <v>CREMERIE</v>
      </c>
      <c r="D893" s="10">
        <v>0</v>
      </c>
      <c r="E893" s="10">
        <v>0</v>
      </c>
      <c r="F893" s="10">
        <v>0</v>
      </c>
      <c r="G893" s="40" t="str">
        <f t="shared" si="13"/>
        <v>0</v>
      </c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</row>
    <row r="894" spans="1:25" ht="12.75" customHeight="1" x14ac:dyDescent="0.2">
      <c r="A894" s="16">
        <v>202301</v>
      </c>
      <c r="B894" s="12">
        <v>5540246191596</v>
      </c>
      <c r="C894" s="14" t="str">
        <f>VLOOKUP(B894,'Catégorie des articles'!$A$2:$E$163,4,FALSE)</f>
        <v>BOULANGERIE</v>
      </c>
      <c r="D894" s="8">
        <v>158</v>
      </c>
      <c r="E894" s="8">
        <v>9728.1648000000005</v>
      </c>
      <c r="F894" s="8">
        <v>72</v>
      </c>
      <c r="G894" s="40">
        <f t="shared" si="13"/>
        <v>61.57066329113924</v>
      </c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</row>
    <row r="895" spans="1:25" ht="12.75" customHeight="1" x14ac:dyDescent="0.2">
      <c r="A895" s="16">
        <v>202301</v>
      </c>
      <c r="B895" s="14">
        <v>5540246191598</v>
      </c>
      <c r="C895" s="14" t="str">
        <f>VLOOKUP(B895,'Catégorie des articles'!$A$2:$E$163,4,FALSE)</f>
        <v>CREMERIE</v>
      </c>
      <c r="D895" s="10">
        <v>84</v>
      </c>
      <c r="E895" s="10">
        <v>159.71039999999999</v>
      </c>
      <c r="F895" s="10">
        <v>0</v>
      </c>
      <c r="G895" s="40">
        <f t="shared" si="13"/>
        <v>1.9013142857142857</v>
      </c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</row>
    <row r="896" spans="1:25" ht="12.75" customHeight="1" x14ac:dyDescent="0.2">
      <c r="A896" s="16">
        <v>202301</v>
      </c>
      <c r="B896" s="12">
        <v>5540246191718</v>
      </c>
      <c r="C896" s="14" t="str">
        <f>VLOOKUP(B896,'Catégorie des articles'!$A$2:$E$163,4,FALSE)</f>
        <v>MIX LEGUMES</v>
      </c>
      <c r="D896" s="8">
        <v>1462</v>
      </c>
      <c r="E896" s="8">
        <v>4332.7872000000007</v>
      </c>
      <c r="F896" s="8">
        <v>0</v>
      </c>
      <c r="G896" s="40">
        <f t="shared" si="13"/>
        <v>2.9636027359781125</v>
      </c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</row>
    <row r="897" spans="1:25" ht="12.75" customHeight="1" x14ac:dyDescent="0.2">
      <c r="A897" s="16">
        <v>202301</v>
      </c>
      <c r="B897" s="12">
        <v>5540246191736</v>
      </c>
      <c r="C897" s="14" t="str">
        <f>VLOOKUP(B897,'Catégorie des articles'!$A$2:$E$163,4,FALSE)</f>
        <v>CREMERIE</v>
      </c>
      <c r="D897" s="8">
        <v>817</v>
      </c>
      <c r="E897" s="8">
        <v>26852.990400000002</v>
      </c>
      <c r="F897" s="8">
        <v>0</v>
      </c>
      <c r="G897" s="40">
        <f t="shared" si="13"/>
        <v>32.867797307221544</v>
      </c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</row>
    <row r="898" spans="1:25" ht="12.75" customHeight="1" x14ac:dyDescent="0.2">
      <c r="A898" s="16">
        <v>202301</v>
      </c>
      <c r="B898" s="12">
        <v>5540246192102</v>
      </c>
      <c r="C898" s="14" t="str">
        <f>VLOOKUP(B898,'Catégorie des articles'!$A$2:$E$163,4,FALSE)</f>
        <v>CREMERIE</v>
      </c>
      <c r="D898" s="8">
        <v>9188</v>
      </c>
      <c r="E898" s="8">
        <v>11290.752</v>
      </c>
      <c r="F898" s="8">
        <v>1128</v>
      </c>
      <c r="G898" s="40">
        <f t="shared" si="13"/>
        <v>1.2288585111014367</v>
      </c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</row>
    <row r="899" spans="1:25" ht="12.75" customHeight="1" x14ac:dyDescent="0.2">
      <c r="A899" s="16">
        <v>202301</v>
      </c>
      <c r="B899" s="12">
        <v>5540246192148</v>
      </c>
      <c r="C899" s="14" t="str">
        <f>VLOOKUP(B899,'Catégorie des articles'!$A$2:$E$163,4,FALSE)</f>
        <v>MIX LEGUMES</v>
      </c>
      <c r="D899" s="8">
        <v>20045</v>
      </c>
      <c r="E899" s="8">
        <v>90288.691200000001</v>
      </c>
      <c r="F899" s="8">
        <v>7796</v>
      </c>
      <c r="G899" s="40">
        <f t="shared" ref="G899:G929" si="14">IFERROR(E899/D899,"0")</f>
        <v>4.5042998852581695</v>
      </c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</row>
    <row r="900" spans="1:25" ht="12.75" customHeight="1" x14ac:dyDescent="0.2">
      <c r="A900" s="16">
        <v>202301</v>
      </c>
      <c r="B900" s="14">
        <v>5540246192209</v>
      </c>
      <c r="C900" s="14" t="str">
        <f>VLOOKUP(B900,'Catégorie des articles'!$A$2:$E$163,4,FALSE)</f>
        <v>MIX LEGUMES</v>
      </c>
      <c r="D900" s="10">
        <v>4497</v>
      </c>
      <c r="E900" s="10">
        <v>23701.5936</v>
      </c>
      <c r="F900" s="10">
        <v>613</v>
      </c>
      <c r="G900" s="40">
        <f t="shared" si="14"/>
        <v>5.2705344896597728</v>
      </c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</row>
    <row r="901" spans="1:25" ht="12.75" customHeight="1" x14ac:dyDescent="0.2">
      <c r="A901" s="16">
        <v>202301</v>
      </c>
      <c r="B901" s="12">
        <v>5540246192462</v>
      </c>
      <c r="C901" s="14" t="str">
        <f>VLOOKUP(B901,'Catégorie des articles'!$A$2:$E$163,4,FALSE)</f>
        <v>MIX LEGUMES</v>
      </c>
      <c r="D901" s="8">
        <v>1133</v>
      </c>
      <c r="E901" s="8">
        <v>8289.3024000000005</v>
      </c>
      <c r="F901" s="8">
        <v>93</v>
      </c>
      <c r="G901" s="40">
        <f t="shared" si="14"/>
        <v>7.316242188879083</v>
      </c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</row>
    <row r="902" spans="1:25" ht="12.75" customHeight="1" x14ac:dyDescent="0.2">
      <c r="A902" s="16">
        <v>202301</v>
      </c>
      <c r="B902" s="12">
        <v>5540246192518</v>
      </c>
      <c r="C902" s="14" t="str">
        <f>VLOOKUP(B902,'Catégorie des articles'!$A$2:$E$163,4,FALSE)</f>
        <v>MIX LEGUMES</v>
      </c>
      <c r="D902" s="8">
        <v>6933</v>
      </c>
      <c r="E902" s="8">
        <v>54588.600000000006</v>
      </c>
      <c r="F902" s="8">
        <v>1671</v>
      </c>
      <c r="G902" s="40">
        <f t="shared" si="14"/>
        <v>7.8737343141497194</v>
      </c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</row>
    <row r="903" spans="1:25" ht="12.75" customHeight="1" x14ac:dyDescent="0.2">
      <c r="A903" s="16">
        <v>202301</v>
      </c>
      <c r="B903" s="14">
        <v>5540246192571</v>
      </c>
      <c r="C903" s="14" t="str">
        <f>VLOOKUP(B903,'Catégorie des articles'!$A$2:$E$163,4,FALSE)</f>
        <v>MIX LEGUMES</v>
      </c>
      <c r="D903" s="10">
        <v>2423</v>
      </c>
      <c r="E903" s="10">
        <v>10819.699200000001</v>
      </c>
      <c r="F903" s="10">
        <v>460</v>
      </c>
      <c r="G903" s="40">
        <f t="shared" si="14"/>
        <v>4.4654144449030131</v>
      </c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</row>
    <row r="904" spans="1:25" ht="12.75" customHeight="1" x14ac:dyDescent="0.2">
      <c r="A904" s="16">
        <v>202301</v>
      </c>
      <c r="B904" s="12">
        <v>5540246192594</v>
      </c>
      <c r="C904" s="14" t="str">
        <f>VLOOKUP(B904,'Catégorie des articles'!$A$2:$E$163,4,FALSE)</f>
        <v>MIX LEGUMES</v>
      </c>
      <c r="D904" s="8">
        <v>1430</v>
      </c>
      <c r="E904" s="8">
        <v>10870.675200000001</v>
      </c>
      <c r="F904" s="8">
        <v>93</v>
      </c>
      <c r="G904" s="40">
        <f t="shared" si="14"/>
        <v>7.6018707692307705</v>
      </c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</row>
    <row r="905" spans="1:25" ht="12.75" customHeight="1" x14ac:dyDescent="0.2">
      <c r="A905" s="16">
        <v>202301</v>
      </c>
      <c r="B905" s="12">
        <v>5540246192831</v>
      </c>
      <c r="C905" s="14" t="str">
        <f>VLOOKUP(B905,'Catégorie des articles'!$A$2:$E$163,4,FALSE)</f>
        <v>MIX LEGUMES</v>
      </c>
      <c r="D905" s="8">
        <v>826</v>
      </c>
      <c r="E905" s="8">
        <v>7501.9823999999999</v>
      </c>
      <c r="F905" s="8">
        <v>65</v>
      </c>
      <c r="G905" s="40">
        <f t="shared" si="14"/>
        <v>9.0823031476997578</v>
      </c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</row>
    <row r="906" spans="1:25" ht="12.75" customHeight="1" x14ac:dyDescent="0.2">
      <c r="A906" s="16">
        <v>202301</v>
      </c>
      <c r="B906" s="14">
        <v>5540246192907</v>
      </c>
      <c r="C906" s="14" t="str">
        <f>VLOOKUP(B906,'Catégorie des articles'!$A$2:$E$163,4,FALSE)</f>
        <v>VOLAILLE</v>
      </c>
      <c r="D906" s="10">
        <v>6654</v>
      </c>
      <c r="E906" s="10">
        <v>186775.63200000001</v>
      </c>
      <c r="F906" s="10">
        <v>1968</v>
      </c>
      <c r="G906" s="40">
        <f t="shared" si="14"/>
        <v>28.069677186654644</v>
      </c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</row>
    <row r="907" spans="1:25" ht="12.75" customHeight="1" x14ac:dyDescent="0.2">
      <c r="A907" s="16">
        <v>202301</v>
      </c>
      <c r="B907" s="12">
        <v>5540246193316</v>
      </c>
      <c r="C907" s="14" t="str">
        <f>VLOOKUP(B907,'Catégorie des articles'!$A$2:$E$163,4,FALSE)</f>
        <v>BOULANGERIE</v>
      </c>
      <c r="D907" s="8">
        <v>270</v>
      </c>
      <c r="E907" s="8">
        <v>9150.4511999999995</v>
      </c>
      <c r="F907" s="8">
        <v>126</v>
      </c>
      <c r="G907" s="40">
        <f t="shared" si="14"/>
        <v>33.890560000000001</v>
      </c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</row>
    <row r="908" spans="1:25" ht="12.75" customHeight="1" x14ac:dyDescent="0.2">
      <c r="A908" s="16">
        <v>202301</v>
      </c>
      <c r="B908" s="14">
        <v>5540246193409</v>
      </c>
      <c r="C908" s="14" t="str">
        <f>VLOOKUP(B908,'Catégorie des articles'!$A$2:$E$163,4,FALSE)</f>
        <v>BOULANGERIE</v>
      </c>
      <c r="D908" s="10">
        <v>63</v>
      </c>
      <c r="E908" s="10">
        <v>3219.2640000000006</v>
      </c>
      <c r="F908" s="10">
        <v>3</v>
      </c>
      <c r="G908" s="40">
        <f t="shared" si="14"/>
        <v>51.099428571428582</v>
      </c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</row>
    <row r="909" spans="1:25" ht="12.75" customHeight="1" x14ac:dyDescent="0.2">
      <c r="A909" s="16">
        <v>202301</v>
      </c>
      <c r="B909" s="12">
        <v>5540246193878</v>
      </c>
      <c r="C909" s="14" t="str">
        <f>VLOOKUP(B909,'Catégorie des articles'!$A$2:$E$163,4,FALSE)</f>
        <v>VOLAILLE</v>
      </c>
      <c r="D909" s="8">
        <v>29395</v>
      </c>
      <c r="E909" s="8">
        <v>207990.72</v>
      </c>
      <c r="F909" s="8">
        <v>986</v>
      </c>
      <c r="G909" s="40">
        <f t="shared" si="14"/>
        <v>7.0757176390542611</v>
      </c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</row>
    <row r="910" spans="1:25" ht="12.75" customHeight="1" x14ac:dyDescent="0.2">
      <c r="A910" s="16">
        <v>202301</v>
      </c>
      <c r="B910" s="14">
        <v>5540246194467</v>
      </c>
      <c r="C910" s="14" t="str">
        <f>VLOOKUP(B910,'Catégorie des articles'!$A$2:$E$163,4,FALSE)</f>
        <v>BOULANGERIE</v>
      </c>
      <c r="D910" s="10">
        <v>93209</v>
      </c>
      <c r="E910" s="10">
        <v>93896.150400000013</v>
      </c>
      <c r="F910" s="10">
        <v>8909</v>
      </c>
      <c r="G910" s="40">
        <f t="shared" si="14"/>
        <v>1.0073721464665431</v>
      </c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</row>
    <row r="911" spans="1:25" ht="12.75" customHeight="1" x14ac:dyDescent="0.2">
      <c r="A911" s="16">
        <v>202301</v>
      </c>
      <c r="B911" s="14">
        <v>5540246194632</v>
      </c>
      <c r="C911" s="14" t="str">
        <f>VLOOKUP(B911,'Catégorie des articles'!$A$2:$E$163,4,FALSE)</f>
        <v>BOULANGERIE</v>
      </c>
      <c r="D911" s="10">
        <v>2239</v>
      </c>
      <c r="E911" s="10">
        <v>28931.472000000005</v>
      </c>
      <c r="F911" s="10">
        <v>1569</v>
      </c>
      <c r="G911" s="40">
        <f t="shared" si="14"/>
        <v>12.921604287628409</v>
      </c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</row>
    <row r="912" spans="1:25" ht="12.75" customHeight="1" x14ac:dyDescent="0.2">
      <c r="A912" s="16">
        <v>202301</v>
      </c>
      <c r="B912" s="12">
        <v>5540246194790</v>
      </c>
      <c r="C912" s="14" t="str">
        <f>VLOOKUP(B912,'Catégorie des articles'!$A$2:$E$163,4,FALSE)</f>
        <v>MIX LEGUMES</v>
      </c>
      <c r="D912" s="8">
        <v>1504</v>
      </c>
      <c r="E912" s="8">
        <v>17356.031999999999</v>
      </c>
      <c r="F912" s="8">
        <v>335</v>
      </c>
      <c r="G912" s="40">
        <f t="shared" si="14"/>
        <v>11.53991489361702</v>
      </c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</row>
    <row r="913" spans="1:25" ht="12.75" customHeight="1" x14ac:dyDescent="0.2">
      <c r="A913" s="16">
        <v>202301</v>
      </c>
      <c r="B913" s="12">
        <v>5540246194947</v>
      </c>
      <c r="C913" s="14" t="str">
        <f>VLOOKUP(B913,'Catégorie des articles'!$A$2:$E$163,4,FALSE)</f>
        <v>EMBALLAGES</v>
      </c>
      <c r="D913" s="8">
        <v>230</v>
      </c>
      <c r="E913" s="8">
        <v>6137.2080000000005</v>
      </c>
      <c r="F913" s="8">
        <v>19</v>
      </c>
      <c r="G913" s="40">
        <f t="shared" si="14"/>
        <v>26.683513043478264</v>
      </c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</row>
    <row r="914" spans="1:25" ht="12.75" customHeight="1" x14ac:dyDescent="0.2">
      <c r="A914" s="16">
        <v>202301</v>
      </c>
      <c r="B914" s="14">
        <v>5540246195096</v>
      </c>
      <c r="C914" s="14" t="str">
        <f>VLOOKUP(B914,'Catégorie des articles'!$A$2:$E$163,4,FALSE)</f>
        <v>MIX LEGUMES</v>
      </c>
      <c r="D914" s="10">
        <v>1272</v>
      </c>
      <c r="E914" s="10">
        <v>7563.7151999999996</v>
      </c>
      <c r="F914" s="10">
        <v>28</v>
      </c>
      <c r="G914" s="40">
        <f t="shared" si="14"/>
        <v>5.9463169811320755</v>
      </c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</row>
    <row r="915" spans="1:25" ht="12.75" customHeight="1" x14ac:dyDescent="0.2">
      <c r="A915" s="16">
        <v>202301</v>
      </c>
      <c r="B915" s="12">
        <v>5540246195195</v>
      </c>
      <c r="C915" s="14" t="str">
        <f>VLOOKUP(B915,'Catégorie des articles'!$A$2:$E$163,4,FALSE)</f>
        <v>EMBALLAGES</v>
      </c>
      <c r="D915" s="8">
        <v>54</v>
      </c>
      <c r="E915" s="8">
        <v>5010.7248000000009</v>
      </c>
      <c r="F915" s="8">
        <v>0</v>
      </c>
      <c r="G915" s="40">
        <f t="shared" si="14"/>
        <v>92.791200000000018</v>
      </c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</row>
    <row r="916" spans="1:25" ht="12.75" customHeight="1" x14ac:dyDescent="0.2">
      <c r="A916" s="16">
        <v>202301</v>
      </c>
      <c r="B916" s="12">
        <v>5540246195241</v>
      </c>
      <c r="C916" s="14" t="str">
        <f>VLOOKUP(B916,'Catégorie des articles'!$A$2:$E$163,4,FALSE)</f>
        <v>MIX LEGUMES</v>
      </c>
      <c r="D916" s="8">
        <v>580</v>
      </c>
      <c r="E916" s="8">
        <v>17753.04</v>
      </c>
      <c r="F916" s="8">
        <v>70</v>
      </c>
      <c r="G916" s="40">
        <f t="shared" si="14"/>
        <v>30.608689655172416</v>
      </c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</row>
    <row r="917" spans="1:25" ht="12.75" customHeight="1" x14ac:dyDescent="0.2">
      <c r="A917" s="16">
        <v>202301</v>
      </c>
      <c r="B917" s="14">
        <v>5540246195242</v>
      </c>
      <c r="C917" s="14" t="str">
        <f>VLOOKUP(B917,'Catégorie des articles'!$A$2:$E$163,4,FALSE)</f>
        <v>MIX LEGUMES</v>
      </c>
      <c r="D917" s="10">
        <v>836</v>
      </c>
      <c r="E917" s="10">
        <v>29317.075199999999</v>
      </c>
      <c r="F917" s="10">
        <v>47</v>
      </c>
      <c r="G917" s="40">
        <f t="shared" si="14"/>
        <v>35.068271770334924</v>
      </c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</row>
    <row r="918" spans="1:25" ht="12.75" customHeight="1" x14ac:dyDescent="0.2">
      <c r="A918" s="16">
        <v>202301</v>
      </c>
      <c r="B918" s="14">
        <v>5540246195250</v>
      </c>
      <c r="C918" s="14" t="str">
        <f>VLOOKUP(B918,'Catégorie des articles'!$A$2:$E$163,4,FALSE)</f>
        <v>BOULANGERIE</v>
      </c>
      <c r="D918" s="10">
        <v>574</v>
      </c>
      <c r="E918" s="10">
        <v>22482.532800000001</v>
      </c>
      <c r="F918" s="10">
        <v>149</v>
      </c>
      <c r="G918" s="40">
        <f t="shared" si="14"/>
        <v>39.168175609756098</v>
      </c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</row>
    <row r="919" spans="1:25" ht="12.75" customHeight="1" x14ac:dyDescent="0.2">
      <c r="A919" s="16">
        <v>202301</v>
      </c>
      <c r="B919" s="14">
        <v>5540246195653</v>
      </c>
      <c r="C919" s="14" t="str">
        <f>VLOOKUP(B919,'Catégorie des articles'!$A$2:$E$163,4,FALSE)</f>
        <v>EMBALLAGES</v>
      </c>
      <c r="D919" s="10">
        <v>773</v>
      </c>
      <c r="E919" s="10">
        <v>27466.430400000001</v>
      </c>
      <c r="F919" s="10">
        <v>10</v>
      </c>
      <c r="G919" s="40">
        <f t="shared" si="14"/>
        <v>35.532251487710219</v>
      </c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</row>
    <row r="920" spans="1:25" ht="12.75" customHeight="1" x14ac:dyDescent="0.2">
      <c r="A920" s="16">
        <v>202301</v>
      </c>
      <c r="B920" s="14">
        <v>5540246195943</v>
      </c>
      <c r="C920" s="14" t="str">
        <f>VLOOKUP(B920,'Catégorie des articles'!$A$2:$E$163,4,FALSE)</f>
        <v>CREMERIE</v>
      </c>
      <c r="D920" s="10">
        <v>2622</v>
      </c>
      <c r="E920" s="10">
        <v>78007.968000000008</v>
      </c>
      <c r="F920" s="10">
        <v>163</v>
      </c>
      <c r="G920" s="40">
        <f t="shared" si="14"/>
        <v>29.751322654462246</v>
      </c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</row>
    <row r="921" spans="1:25" ht="12.75" customHeight="1" x14ac:dyDescent="0.2">
      <c r="A921" s="16">
        <v>202301</v>
      </c>
      <c r="B921" s="12">
        <v>5540246195944</v>
      </c>
      <c r="C921" s="14" t="str">
        <f>VLOOKUP(B921,'Catégorie des articles'!$A$2:$E$163,4,FALSE)</f>
        <v>CREMERIE</v>
      </c>
      <c r="D921" s="8">
        <v>2692</v>
      </c>
      <c r="E921" s="8">
        <v>73814.975999999995</v>
      </c>
      <c r="F921" s="8">
        <v>209</v>
      </c>
      <c r="G921" s="40">
        <f t="shared" si="14"/>
        <v>27.420124814264486</v>
      </c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</row>
    <row r="922" spans="1:25" ht="12.75" customHeight="1" x14ac:dyDescent="0.2">
      <c r="A922" s="16">
        <v>202301</v>
      </c>
      <c r="B922" s="14">
        <v>5540246195999</v>
      </c>
      <c r="C922" s="14" t="str">
        <f>VLOOKUP(B922,'Catégorie des articles'!$A$2:$E$163,4,FALSE)</f>
        <v>MIX LEGUMES</v>
      </c>
      <c r="D922" s="10">
        <v>9779</v>
      </c>
      <c r="E922" s="10">
        <v>50128.847999999998</v>
      </c>
      <c r="F922" s="10">
        <v>163</v>
      </c>
      <c r="G922" s="40">
        <f t="shared" si="14"/>
        <v>5.1261732283464569</v>
      </c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</row>
    <row r="923" spans="1:25" ht="12.75" customHeight="1" x14ac:dyDescent="0.2">
      <c r="A923" s="16">
        <v>202301</v>
      </c>
      <c r="B923" s="12">
        <v>5540246196002</v>
      </c>
      <c r="C923" s="14" t="str">
        <f>VLOOKUP(B923,'Catégorie des articles'!$A$2:$E$163,4,FALSE)</f>
        <v>CREMERIE</v>
      </c>
      <c r="D923" s="8">
        <v>819</v>
      </c>
      <c r="E923" s="8">
        <v>39557.462400000004</v>
      </c>
      <c r="F923" s="8">
        <v>38</v>
      </c>
      <c r="G923" s="40">
        <f t="shared" si="14"/>
        <v>48.299709890109895</v>
      </c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</row>
    <row r="924" spans="1:25" ht="12.75" customHeight="1" x14ac:dyDescent="0.2">
      <c r="A924" s="16">
        <v>202301</v>
      </c>
      <c r="B924" s="14">
        <v>5540246196046</v>
      </c>
      <c r="C924" s="14" t="str">
        <f>VLOOKUP(B924,'Catégorie des articles'!$A$2:$E$163,4,FALSE)</f>
        <v>BOULANGERIE</v>
      </c>
      <c r="D924" s="10">
        <v>720</v>
      </c>
      <c r="E924" s="10">
        <v>13065.235200000001</v>
      </c>
      <c r="F924" s="10">
        <v>100</v>
      </c>
      <c r="G924" s="40">
        <f t="shared" si="14"/>
        <v>18.146160000000002</v>
      </c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</row>
    <row r="925" spans="1:25" ht="12.75" customHeight="1" x14ac:dyDescent="0.2">
      <c r="A925" s="16">
        <v>202301</v>
      </c>
      <c r="B925" s="14">
        <v>5540246196065</v>
      </c>
      <c r="C925" s="14" t="str">
        <f>VLOOKUP(B925,'Catégorie des articles'!$A$2:$E$163,4,FALSE)</f>
        <v>BOULANGERIE</v>
      </c>
      <c r="D925" s="10">
        <v>775</v>
      </c>
      <c r="E925" s="10">
        <v>17913.355199999998</v>
      </c>
      <c r="F925" s="10">
        <v>98</v>
      </c>
      <c r="G925" s="40">
        <f t="shared" si="14"/>
        <v>23.114006709677415</v>
      </c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</row>
    <row r="926" spans="1:25" ht="12.75" customHeight="1" x14ac:dyDescent="0.2">
      <c r="A926" s="16">
        <v>202301</v>
      </c>
      <c r="B926" s="14">
        <v>5540246196092</v>
      </c>
      <c r="C926" s="14" t="str">
        <f>VLOOKUP(B926,'Catégorie des articles'!$A$2:$E$163,4,FALSE)</f>
        <v>VOLAILLE</v>
      </c>
      <c r="D926" s="10">
        <v>557</v>
      </c>
      <c r="E926" s="10">
        <v>24027.84</v>
      </c>
      <c r="F926" s="10">
        <v>56</v>
      </c>
      <c r="G926" s="40">
        <f t="shared" si="14"/>
        <v>43.137953321364449</v>
      </c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</row>
    <row r="927" spans="1:25" ht="12.75" customHeight="1" x14ac:dyDescent="0.2">
      <c r="A927" s="16">
        <v>202301</v>
      </c>
      <c r="B927" s="12">
        <v>5540246196148</v>
      </c>
      <c r="C927" s="14" t="str">
        <f>VLOOKUP(B927,'Catégorie des articles'!$A$2:$E$163,4,FALSE)</f>
        <v>EMBALLAGES</v>
      </c>
      <c r="D927" s="8">
        <v>659</v>
      </c>
      <c r="E927" s="8">
        <v>27972.864000000001</v>
      </c>
      <c r="F927" s="8">
        <v>82</v>
      </c>
      <c r="G927" s="40">
        <f t="shared" si="14"/>
        <v>42.447441578148712</v>
      </c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</row>
    <row r="928" spans="1:25" ht="12.75" customHeight="1" x14ac:dyDescent="0.2">
      <c r="A928" s="16">
        <v>202301</v>
      </c>
      <c r="B928" s="14">
        <v>5540246196466</v>
      </c>
      <c r="C928" s="14" t="str">
        <f>VLOOKUP(B928,'Catégorie des articles'!$A$2:$E$163,4,FALSE)</f>
        <v>BOULANGERIE</v>
      </c>
      <c r="D928" s="10">
        <v>817</v>
      </c>
      <c r="E928" s="10">
        <v>4242.5856000000003</v>
      </c>
      <c r="F928" s="10">
        <v>223</v>
      </c>
      <c r="G928" s="40">
        <f t="shared" si="14"/>
        <v>5.1928832313341493</v>
      </c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</row>
    <row r="929" spans="1:25" ht="12.75" customHeight="1" x14ac:dyDescent="0.2">
      <c r="A929" s="16">
        <v>202301</v>
      </c>
      <c r="B929" s="12">
        <v>5540246196800</v>
      </c>
      <c r="C929" s="14" t="str">
        <f>VLOOKUP(B929,'Catégorie des articles'!$A$2:$E$163,4,FALSE)</f>
        <v>MIX LEGUMES</v>
      </c>
      <c r="D929" s="8">
        <v>0</v>
      </c>
      <c r="E929" s="8">
        <v>0</v>
      </c>
      <c r="F929" s="8">
        <v>0</v>
      </c>
      <c r="G929" s="40" t="str">
        <f t="shared" si="14"/>
        <v>0</v>
      </c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</row>
  </sheetData>
  <autoFilter ref="A1:F929" xr:uid="{00000000-0001-0000-0300-000000000000}"/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2CF52-1747-4112-9F3B-15A698C9C6E7}">
  <dimension ref="A1:K51"/>
  <sheetViews>
    <sheetView topLeftCell="A16" workbookViewId="0">
      <selection activeCell="K34" sqref="K34"/>
    </sheetView>
  </sheetViews>
  <sheetFormatPr baseColWidth="10" defaultRowHeight="12.75" x14ac:dyDescent="0.2"/>
  <cols>
    <col min="1" max="1" width="29" bestFit="1" customWidth="1"/>
    <col min="2" max="2" width="24" bestFit="1" customWidth="1"/>
    <col min="3" max="3" width="16.42578125" customWidth="1"/>
    <col min="4" max="4" width="13.7109375" bestFit="1" customWidth="1"/>
    <col min="5" max="5" width="15.85546875" customWidth="1"/>
    <col min="6" max="6" width="16.140625" customWidth="1"/>
    <col min="7" max="7" width="13.140625" bestFit="1" customWidth="1"/>
    <col min="11" max="11" width="42.140625" bestFit="1" customWidth="1"/>
  </cols>
  <sheetData>
    <row r="1" spans="1:11" x14ac:dyDescent="0.2">
      <c r="K1" s="30" t="s">
        <v>2726</v>
      </c>
    </row>
    <row r="3" spans="1:11" x14ac:dyDescent="0.2">
      <c r="A3" s="28" t="s">
        <v>2725</v>
      </c>
      <c r="B3" s="28" t="s">
        <v>2123</v>
      </c>
    </row>
    <row r="4" spans="1:11" x14ac:dyDescent="0.2">
      <c r="A4" s="28" t="s">
        <v>2124</v>
      </c>
      <c r="B4" t="s">
        <v>7</v>
      </c>
      <c r="C4" t="s">
        <v>37</v>
      </c>
      <c r="D4" t="s">
        <v>124</v>
      </c>
      <c r="E4" t="s">
        <v>78</v>
      </c>
      <c r="F4" t="s">
        <v>144</v>
      </c>
      <c r="G4" t="s">
        <v>2125</v>
      </c>
    </row>
    <row r="5" spans="1:11" x14ac:dyDescent="0.2">
      <c r="A5" s="29">
        <v>202205</v>
      </c>
      <c r="B5">
        <v>10200</v>
      </c>
      <c r="C5">
        <v>22508</v>
      </c>
      <c r="D5">
        <v>3029</v>
      </c>
      <c r="E5">
        <v>97637</v>
      </c>
      <c r="F5">
        <v>73990</v>
      </c>
      <c r="G5">
        <v>207364</v>
      </c>
    </row>
    <row r="6" spans="1:11" x14ac:dyDescent="0.2">
      <c r="A6" s="29">
        <v>202206</v>
      </c>
      <c r="B6">
        <v>33814</v>
      </c>
      <c r="C6">
        <v>24700</v>
      </c>
      <c r="D6">
        <v>6102</v>
      </c>
      <c r="E6">
        <v>175992</v>
      </c>
      <c r="F6">
        <v>110913</v>
      </c>
      <c r="G6">
        <v>351521</v>
      </c>
    </row>
    <row r="7" spans="1:11" x14ac:dyDescent="0.2">
      <c r="A7" s="29">
        <v>202207</v>
      </c>
      <c r="B7">
        <v>19386</v>
      </c>
      <c r="C7">
        <v>18537</v>
      </c>
      <c r="D7">
        <v>5057</v>
      </c>
      <c r="E7">
        <v>128605</v>
      </c>
      <c r="F7">
        <v>112836</v>
      </c>
      <c r="G7">
        <v>284421</v>
      </c>
    </row>
    <row r="8" spans="1:11" x14ac:dyDescent="0.2">
      <c r="A8" s="29">
        <v>202208</v>
      </c>
      <c r="B8">
        <v>32000</v>
      </c>
      <c r="C8">
        <v>25112</v>
      </c>
      <c r="D8">
        <v>4106</v>
      </c>
      <c r="E8">
        <v>84384</v>
      </c>
      <c r="F8">
        <v>134970</v>
      </c>
      <c r="G8">
        <v>280572</v>
      </c>
    </row>
    <row r="9" spans="1:11" x14ac:dyDescent="0.2">
      <c r="A9" s="29">
        <v>202209</v>
      </c>
      <c r="B9">
        <v>40725</v>
      </c>
      <c r="C9">
        <v>27558</v>
      </c>
      <c r="D9">
        <v>7943</v>
      </c>
      <c r="E9">
        <v>85499</v>
      </c>
      <c r="F9">
        <v>85126</v>
      </c>
      <c r="G9">
        <v>246851</v>
      </c>
    </row>
    <row r="10" spans="1:11" x14ac:dyDescent="0.2">
      <c r="A10" s="29">
        <v>202210</v>
      </c>
      <c r="B10">
        <v>57990</v>
      </c>
      <c r="C10">
        <v>39661</v>
      </c>
      <c r="D10">
        <v>6468</v>
      </c>
      <c r="E10">
        <v>76507</v>
      </c>
      <c r="F10">
        <v>64534</v>
      </c>
      <c r="G10">
        <v>245160</v>
      </c>
    </row>
    <row r="11" spans="1:11" x14ac:dyDescent="0.2">
      <c r="A11" s="29">
        <v>202211</v>
      </c>
      <c r="B11">
        <v>77934</v>
      </c>
      <c r="C11">
        <v>37794</v>
      </c>
      <c r="D11">
        <v>5938</v>
      </c>
      <c r="E11">
        <v>94020</v>
      </c>
      <c r="F11">
        <v>185361</v>
      </c>
      <c r="G11">
        <v>401047</v>
      </c>
    </row>
    <row r="12" spans="1:11" x14ac:dyDescent="0.2">
      <c r="A12" s="29">
        <v>202212</v>
      </c>
      <c r="B12">
        <v>80717</v>
      </c>
      <c r="C12">
        <v>25570</v>
      </c>
      <c r="D12">
        <v>7702</v>
      </c>
      <c r="E12">
        <v>93722</v>
      </c>
      <c r="F12">
        <v>199341</v>
      </c>
      <c r="G12">
        <v>407052</v>
      </c>
    </row>
    <row r="13" spans="1:11" x14ac:dyDescent="0.2">
      <c r="A13" s="29">
        <v>202301</v>
      </c>
      <c r="B13">
        <v>112484</v>
      </c>
      <c r="C13">
        <v>40564</v>
      </c>
      <c r="D13">
        <v>7897</v>
      </c>
      <c r="E13">
        <v>112450</v>
      </c>
      <c r="F13">
        <v>72083</v>
      </c>
      <c r="G13">
        <v>345478</v>
      </c>
    </row>
    <row r="14" spans="1:11" x14ac:dyDescent="0.2">
      <c r="A14" s="29" t="s">
        <v>2125</v>
      </c>
      <c r="B14">
        <v>465250</v>
      </c>
      <c r="C14">
        <v>262004</v>
      </c>
      <c r="D14">
        <v>54242</v>
      </c>
      <c r="E14">
        <v>948816</v>
      </c>
      <c r="F14">
        <v>1039154</v>
      </c>
      <c r="G14">
        <v>2769466</v>
      </c>
    </row>
    <row r="46" spans="2:9" x14ac:dyDescent="0.2">
      <c r="B46" s="33" t="s">
        <v>2727</v>
      </c>
      <c r="C46" s="36" t="s">
        <v>7</v>
      </c>
      <c r="D46" s="36" t="s">
        <v>37</v>
      </c>
      <c r="E46" s="33" t="s">
        <v>124</v>
      </c>
      <c r="F46" s="36" t="s">
        <v>78</v>
      </c>
      <c r="G46" s="36" t="s">
        <v>144</v>
      </c>
      <c r="H46" s="33" t="s">
        <v>2728</v>
      </c>
      <c r="I46" s="19" t="s">
        <v>2851</v>
      </c>
    </row>
    <row r="47" spans="2:9" x14ac:dyDescent="0.2">
      <c r="B47" s="33" t="s">
        <v>2729</v>
      </c>
      <c r="C47" s="33">
        <v>10200</v>
      </c>
      <c r="D47" s="33">
        <v>22508</v>
      </c>
      <c r="E47" s="33">
        <v>3029</v>
      </c>
      <c r="F47" s="33">
        <v>97637</v>
      </c>
      <c r="G47" s="33">
        <v>73990</v>
      </c>
      <c r="H47" s="33">
        <v>207364</v>
      </c>
    </row>
    <row r="48" spans="2:9" x14ac:dyDescent="0.2">
      <c r="B48" s="33" t="s">
        <v>2730</v>
      </c>
      <c r="C48" s="33">
        <v>112484</v>
      </c>
      <c r="D48" s="33">
        <v>40564</v>
      </c>
      <c r="E48" s="33">
        <v>7897</v>
      </c>
      <c r="F48" s="33">
        <v>112450</v>
      </c>
      <c r="G48" s="33">
        <v>72083</v>
      </c>
      <c r="H48" s="33">
        <v>345478</v>
      </c>
    </row>
    <row r="49" spans="2:9" x14ac:dyDescent="0.2">
      <c r="B49" s="33" t="s">
        <v>2731</v>
      </c>
      <c r="C49" s="37">
        <f>C48-C47</f>
        <v>102284</v>
      </c>
      <c r="D49" s="37">
        <f t="shared" ref="D49:H49" si="0">D48-D47</f>
        <v>18056</v>
      </c>
      <c r="E49" s="37">
        <f t="shared" si="0"/>
        <v>4868</v>
      </c>
      <c r="F49" s="37">
        <f t="shared" si="0"/>
        <v>14813</v>
      </c>
      <c r="G49" s="38">
        <f t="shared" si="0"/>
        <v>-1907</v>
      </c>
      <c r="H49" s="37">
        <f t="shared" si="0"/>
        <v>138114</v>
      </c>
      <c r="I49" s="19" t="s">
        <v>2852</v>
      </c>
    </row>
    <row r="50" spans="2:9" x14ac:dyDescent="0.2">
      <c r="B50" s="33" t="s">
        <v>2732</v>
      </c>
      <c r="C50" s="34">
        <f>C49/C47</f>
        <v>10.027843137254902</v>
      </c>
      <c r="D50" s="34">
        <f t="shared" ref="D50:H50" si="1">D49/D47</f>
        <v>0.80220366092056161</v>
      </c>
      <c r="E50" s="34">
        <f t="shared" si="1"/>
        <v>1.6071310663585341</v>
      </c>
      <c r="F50" s="34">
        <f t="shared" si="1"/>
        <v>0.15171502606593812</v>
      </c>
      <c r="G50" s="34">
        <f t="shared" si="1"/>
        <v>-2.5773753209893228E-2</v>
      </c>
      <c r="H50" s="34">
        <f t="shared" si="1"/>
        <v>0.66604617966474411</v>
      </c>
    </row>
    <row r="51" spans="2:9" x14ac:dyDescent="0.2">
      <c r="B51" s="33" t="s">
        <v>2733</v>
      </c>
      <c r="C51" s="35">
        <f>C50</f>
        <v>10.027843137254902</v>
      </c>
      <c r="D51" s="35">
        <f t="shared" ref="D51:H51" si="2">D50</f>
        <v>0.80220366092056161</v>
      </c>
      <c r="E51" s="35">
        <f t="shared" si="2"/>
        <v>1.6071310663585341</v>
      </c>
      <c r="F51" s="35">
        <f t="shared" si="2"/>
        <v>0.15171502606593812</v>
      </c>
      <c r="G51" s="35">
        <f t="shared" si="2"/>
        <v>-2.5773753209893228E-2</v>
      </c>
      <c r="H51" s="39">
        <f t="shared" si="2"/>
        <v>0.66604617966474411</v>
      </c>
      <c r="I51" s="19" t="s">
        <v>2850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14DA6-D0D6-4A5D-911C-78298BBDE5C8}">
  <dimension ref="A1:J47"/>
  <sheetViews>
    <sheetView topLeftCell="A13" workbookViewId="0">
      <selection activeCell="J5" sqref="J5"/>
    </sheetView>
  </sheetViews>
  <sheetFormatPr baseColWidth="10" defaultRowHeight="12.75" x14ac:dyDescent="0.2"/>
  <cols>
    <col min="1" max="1" width="31.85546875" bestFit="1" customWidth="1"/>
    <col min="2" max="2" width="24" bestFit="1" customWidth="1"/>
    <col min="3" max="3" width="14.28515625" customWidth="1"/>
    <col min="4" max="4" width="13.7109375" bestFit="1" customWidth="1"/>
    <col min="5" max="5" width="14" bestFit="1" customWidth="1"/>
    <col min="6" max="6" width="14.42578125" customWidth="1"/>
    <col min="7" max="7" width="13.140625" bestFit="1" customWidth="1"/>
    <col min="10" max="10" width="56" bestFit="1" customWidth="1"/>
  </cols>
  <sheetData>
    <row r="1" spans="1:10" x14ac:dyDescent="0.2">
      <c r="J1" s="30" t="s">
        <v>2746</v>
      </c>
    </row>
    <row r="3" spans="1:10" x14ac:dyDescent="0.2">
      <c r="A3" s="28" t="s">
        <v>2735</v>
      </c>
      <c r="B3" s="28" t="s">
        <v>2123</v>
      </c>
    </row>
    <row r="4" spans="1:10" x14ac:dyDescent="0.2">
      <c r="A4" s="28" t="s">
        <v>2124</v>
      </c>
      <c r="B4" t="s">
        <v>7</v>
      </c>
      <c r="C4" t="s">
        <v>37</v>
      </c>
      <c r="D4" t="s">
        <v>124</v>
      </c>
      <c r="E4" t="s">
        <v>78</v>
      </c>
      <c r="F4" t="s">
        <v>144</v>
      </c>
      <c r="G4" t="s">
        <v>2125</v>
      </c>
    </row>
    <row r="5" spans="1:10" x14ac:dyDescent="0.2">
      <c r="A5" s="29">
        <v>202205</v>
      </c>
      <c r="B5" s="41">
        <v>38.782207668228054</v>
      </c>
      <c r="C5" s="41">
        <v>9.2999931701132983</v>
      </c>
      <c r="D5" s="41">
        <v>129.04166148862507</v>
      </c>
      <c r="E5" s="41">
        <v>8.8111569231614411</v>
      </c>
      <c r="F5" s="41">
        <v>11.731783834726134</v>
      </c>
      <c r="G5" s="41">
        <v>30.180062490780898</v>
      </c>
    </row>
    <row r="6" spans="1:10" x14ac:dyDescent="0.2">
      <c r="A6" s="29">
        <v>202206</v>
      </c>
      <c r="B6" s="41">
        <v>36.247969607946615</v>
      </c>
      <c r="C6" s="41">
        <v>10.094536442134059</v>
      </c>
      <c r="D6" s="41">
        <v>109.16283921916943</v>
      </c>
      <c r="E6" s="41">
        <v>8.5310333232769135</v>
      </c>
      <c r="F6" s="41">
        <v>11.368460585020619</v>
      </c>
      <c r="G6" s="41">
        <v>29.435906942591387</v>
      </c>
    </row>
    <row r="7" spans="1:10" x14ac:dyDescent="0.2">
      <c r="A7" s="29">
        <v>202207</v>
      </c>
      <c r="B7" s="41">
        <v>36.255925471931434</v>
      </c>
      <c r="C7" s="41">
        <v>11.141104613731901</v>
      </c>
      <c r="D7" s="41">
        <v>113.54733930501077</v>
      </c>
      <c r="E7" s="41">
        <v>8.4947828160302272</v>
      </c>
      <c r="F7" s="41">
        <v>10.949136619082953</v>
      </c>
      <c r="G7" s="41">
        <v>30.109033907209305</v>
      </c>
    </row>
    <row r="8" spans="1:10" x14ac:dyDescent="0.2">
      <c r="A8" s="29">
        <v>202208</v>
      </c>
      <c r="B8" s="41">
        <v>34.848725540037975</v>
      </c>
      <c r="C8" s="41">
        <v>10.174996364876868</v>
      </c>
      <c r="D8" s="41">
        <v>83.228830362460485</v>
      </c>
      <c r="E8" s="41">
        <v>8.8680843071180373</v>
      </c>
      <c r="F8" s="41">
        <v>9.4230254755730858</v>
      </c>
      <c r="G8" s="41">
        <v>25.077206167744194</v>
      </c>
    </row>
    <row r="9" spans="1:10" x14ac:dyDescent="0.2">
      <c r="A9" s="29">
        <v>202209</v>
      </c>
      <c r="B9" s="41">
        <v>38.696404070606945</v>
      </c>
      <c r="C9" s="41">
        <v>10.090032225328246</v>
      </c>
      <c r="D9" s="41">
        <v>80.603717171307522</v>
      </c>
      <c r="E9" s="41">
        <v>8.7794679706945473</v>
      </c>
      <c r="F9" s="41">
        <v>9.4166482192287884</v>
      </c>
      <c r="G9" s="41">
        <v>25.42556865822516</v>
      </c>
    </row>
    <row r="10" spans="1:10" x14ac:dyDescent="0.2">
      <c r="A10" s="29">
        <v>202210</v>
      </c>
      <c r="B10" s="41">
        <v>37.317545708387357</v>
      </c>
      <c r="C10" s="41">
        <v>10.322270656053606</v>
      </c>
      <c r="D10" s="41">
        <v>73.765197065031614</v>
      </c>
      <c r="E10" s="41">
        <v>10.412104080757647</v>
      </c>
      <c r="F10" s="41">
        <v>10.644136845960194</v>
      </c>
      <c r="G10" s="41">
        <v>24.940123602283975</v>
      </c>
    </row>
    <row r="11" spans="1:10" x14ac:dyDescent="0.2">
      <c r="A11" s="29">
        <v>202211</v>
      </c>
      <c r="B11" s="41">
        <v>36.66770916967026</v>
      </c>
      <c r="C11" s="41">
        <v>10.387565739641611</v>
      </c>
      <c r="D11" s="41">
        <v>71.680903298316963</v>
      </c>
      <c r="E11" s="41">
        <v>10.558482527968287</v>
      </c>
      <c r="F11" s="41">
        <v>15.615093616304055</v>
      </c>
      <c r="G11" s="41">
        <v>26.219492579549513</v>
      </c>
    </row>
    <row r="12" spans="1:10" x14ac:dyDescent="0.2">
      <c r="A12" s="29">
        <v>202212</v>
      </c>
      <c r="B12" s="41">
        <v>38.876562314721674</v>
      </c>
      <c r="C12" s="41">
        <v>12.570939885021533</v>
      </c>
      <c r="D12" s="41">
        <v>75.820513836402938</v>
      </c>
      <c r="E12" s="41">
        <v>10.486326622134772</v>
      </c>
      <c r="F12" s="41">
        <v>15.506347080514391</v>
      </c>
      <c r="G12" s="41">
        <v>26.658604488125096</v>
      </c>
    </row>
    <row r="13" spans="1:10" x14ac:dyDescent="0.2">
      <c r="A13" s="29">
        <v>202301</v>
      </c>
      <c r="B13" s="41">
        <v>36.988693167791709</v>
      </c>
      <c r="C13" s="41">
        <v>13.389689706950826</v>
      </c>
      <c r="D13" s="41">
        <v>77.940611263945854</v>
      </c>
      <c r="E13" s="41">
        <v>10.839103483296354</v>
      </c>
      <c r="F13" s="41">
        <v>17.33626588835304</v>
      </c>
      <c r="G13" s="41">
        <v>27.331815022011909</v>
      </c>
    </row>
    <row r="14" spans="1:10" x14ac:dyDescent="0.2">
      <c r="A14" s="29" t="s">
        <v>2125</v>
      </c>
      <c r="B14" s="41">
        <v>37.150736909207602</v>
      </c>
      <c r="C14" s="41">
        <v>10.883179426686493</v>
      </c>
      <c r="D14" s="41">
        <v>89.480485481317913</v>
      </c>
      <c r="E14" s="41">
        <v>9.4962035832478531</v>
      </c>
      <c r="F14" s="41">
        <v>12.435320740848042</v>
      </c>
      <c r="G14" s="41">
        <v>27.268614723823049</v>
      </c>
    </row>
    <row r="43" spans="2:9" x14ac:dyDescent="0.2">
      <c r="B43" s="33" t="s">
        <v>2727</v>
      </c>
      <c r="C43" s="46" t="s">
        <v>2736</v>
      </c>
      <c r="D43" s="36" t="s">
        <v>2737</v>
      </c>
      <c r="E43" s="33" t="s">
        <v>2738</v>
      </c>
      <c r="F43" s="36" t="s">
        <v>2739</v>
      </c>
      <c r="G43" s="36" t="s">
        <v>2740</v>
      </c>
      <c r="H43" s="33" t="s">
        <v>2741</v>
      </c>
    </row>
    <row r="44" spans="2:9" x14ac:dyDescent="0.2">
      <c r="B44" s="33" t="s">
        <v>2742</v>
      </c>
      <c r="C44" s="42">
        <v>38.782207668228054</v>
      </c>
      <c r="D44" s="42">
        <v>9.2999931701132983</v>
      </c>
      <c r="E44" s="42">
        <v>129.04166148862507</v>
      </c>
      <c r="F44" s="42">
        <v>8.8111569231614411</v>
      </c>
      <c r="G44" s="42">
        <v>11.731783834726134</v>
      </c>
      <c r="H44" s="42">
        <v>30.180062490780898</v>
      </c>
    </row>
    <row r="45" spans="2:9" x14ac:dyDescent="0.2">
      <c r="B45" s="33" t="s">
        <v>2743</v>
      </c>
      <c r="C45" s="42">
        <v>36.988693167791709</v>
      </c>
      <c r="D45" s="42">
        <v>13.389689706950826</v>
      </c>
      <c r="E45" s="42">
        <v>77.940611263945854</v>
      </c>
      <c r="F45" s="42">
        <v>10.839103483296354</v>
      </c>
      <c r="G45" s="42">
        <v>17.33626588835304</v>
      </c>
      <c r="H45" s="42">
        <v>27.331815022011909</v>
      </c>
    </row>
    <row r="46" spans="2:9" x14ac:dyDescent="0.2">
      <c r="B46" s="33" t="s">
        <v>2744</v>
      </c>
      <c r="C46" s="35">
        <f>(C45-C44)/C44</f>
        <v>-4.6245807246957323E-2</v>
      </c>
      <c r="D46" s="35">
        <f t="shared" ref="D46:H46" si="0">(D45-D44)/D44</f>
        <v>0.43975263874174481</v>
      </c>
      <c r="E46" s="35">
        <f t="shared" si="0"/>
        <v>-0.39600427982077507</v>
      </c>
      <c r="F46" s="35">
        <f t="shared" si="0"/>
        <v>0.23015667270709395</v>
      </c>
      <c r="G46" s="35">
        <f t="shared" si="0"/>
        <v>0.47771780767368166</v>
      </c>
      <c r="H46" s="47">
        <f t="shared" si="0"/>
        <v>-9.4375134897054722E-2</v>
      </c>
    </row>
    <row r="47" spans="2:9" x14ac:dyDescent="0.2">
      <c r="B47" s="33" t="s">
        <v>2745</v>
      </c>
      <c r="C47" s="44">
        <f>C45-C44</f>
        <v>-1.7935145004363449</v>
      </c>
      <c r="D47" s="43">
        <f t="shared" ref="D47:H47" si="1">D45-D44</f>
        <v>4.0896965368375273</v>
      </c>
      <c r="E47" s="44">
        <f t="shared" si="1"/>
        <v>-51.101050224679213</v>
      </c>
      <c r="F47" s="43">
        <f t="shared" si="1"/>
        <v>2.0279465601349127</v>
      </c>
      <c r="G47" s="43">
        <f t="shared" si="1"/>
        <v>5.6044820536269064</v>
      </c>
      <c r="H47" s="45">
        <f t="shared" si="1"/>
        <v>-2.8482474687689887</v>
      </c>
      <c r="I47" s="19" t="s">
        <v>2849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22A82-B136-48C1-96B9-79B085AC5E1E}">
  <dimension ref="A1:N853"/>
  <sheetViews>
    <sheetView topLeftCell="A7" workbookViewId="0">
      <selection activeCell="I3" sqref="I3"/>
    </sheetView>
  </sheetViews>
  <sheetFormatPr baseColWidth="10" defaultRowHeight="12.75" x14ac:dyDescent="0.2"/>
  <cols>
    <col min="1" max="1" width="33.42578125" bestFit="1" customWidth="1"/>
    <col min="2" max="2" width="24" bestFit="1" customWidth="1"/>
    <col min="3" max="3" width="10.42578125" bestFit="1" customWidth="1"/>
    <col min="4" max="4" width="13.7109375" bestFit="1" customWidth="1"/>
    <col min="5" max="5" width="14" bestFit="1" customWidth="1"/>
    <col min="6" max="6" width="10.140625" bestFit="1" customWidth="1"/>
    <col min="7" max="7" width="13.140625" bestFit="1" customWidth="1"/>
    <col min="9" max="9" width="64.7109375" bestFit="1" customWidth="1"/>
    <col min="12" max="12" width="14" bestFit="1" customWidth="1"/>
    <col min="13" max="13" width="13.28515625" bestFit="1" customWidth="1"/>
  </cols>
  <sheetData>
    <row r="1" spans="1:14" ht="24" x14ac:dyDescent="0.2">
      <c r="A1" s="28" t="s">
        <v>2747</v>
      </c>
      <c r="B1" s="28" t="s">
        <v>2123</v>
      </c>
      <c r="I1" s="30" t="s">
        <v>2751</v>
      </c>
      <c r="K1" s="1" t="s">
        <v>160</v>
      </c>
      <c r="L1" s="2" t="s">
        <v>161</v>
      </c>
      <c r="M1" s="27" t="s">
        <v>2724</v>
      </c>
      <c r="N1" s="1" t="s">
        <v>162</v>
      </c>
    </row>
    <row r="2" spans="1:14" x14ac:dyDescent="0.2">
      <c r="A2" s="28" t="s">
        <v>2124</v>
      </c>
      <c r="B2" t="s">
        <v>7</v>
      </c>
      <c r="C2" t="s">
        <v>37</v>
      </c>
      <c r="D2" t="s">
        <v>124</v>
      </c>
      <c r="E2" t="s">
        <v>78</v>
      </c>
      <c r="F2" t="s">
        <v>144</v>
      </c>
      <c r="K2" s="16">
        <v>202205</v>
      </c>
      <c r="L2" s="14">
        <v>5540246170256</v>
      </c>
      <c r="M2" s="14" t="s">
        <v>7</v>
      </c>
      <c r="N2" s="10">
        <v>1594</v>
      </c>
    </row>
    <row r="3" spans="1:14" x14ac:dyDescent="0.2">
      <c r="A3" s="29">
        <v>202205</v>
      </c>
      <c r="B3">
        <v>13</v>
      </c>
      <c r="C3">
        <v>21</v>
      </c>
      <c r="D3">
        <v>12</v>
      </c>
      <c r="E3">
        <v>32</v>
      </c>
      <c r="F3">
        <v>10</v>
      </c>
      <c r="K3" s="16">
        <v>202205</v>
      </c>
      <c r="L3" s="14">
        <v>5540246171759</v>
      </c>
      <c r="M3" s="14" t="s">
        <v>78</v>
      </c>
      <c r="N3" s="10">
        <v>2423</v>
      </c>
    </row>
    <row r="4" spans="1:14" x14ac:dyDescent="0.2">
      <c r="A4" s="29">
        <v>202206</v>
      </c>
      <c r="B4">
        <v>15</v>
      </c>
      <c r="C4">
        <v>24</v>
      </c>
      <c r="D4">
        <v>16</v>
      </c>
      <c r="E4">
        <v>35</v>
      </c>
      <c r="F4">
        <v>9</v>
      </c>
      <c r="K4" s="16">
        <v>202205</v>
      </c>
      <c r="L4" s="12">
        <v>5540246171933</v>
      </c>
      <c r="M4" s="14" t="s">
        <v>37</v>
      </c>
      <c r="N4" s="8">
        <v>836</v>
      </c>
    </row>
    <row r="5" spans="1:14" x14ac:dyDescent="0.2">
      <c r="A5" s="29">
        <v>202207</v>
      </c>
      <c r="B5">
        <v>15</v>
      </c>
      <c r="C5">
        <v>22</v>
      </c>
      <c r="D5">
        <v>15</v>
      </c>
      <c r="E5">
        <v>34</v>
      </c>
      <c r="F5">
        <v>10</v>
      </c>
      <c r="K5" s="16">
        <v>202205</v>
      </c>
      <c r="L5" s="12">
        <v>5540246172539</v>
      </c>
      <c r="M5" s="14" t="s">
        <v>37</v>
      </c>
      <c r="N5" s="8">
        <v>28</v>
      </c>
    </row>
    <row r="6" spans="1:14" x14ac:dyDescent="0.2">
      <c r="A6" s="29">
        <v>202208</v>
      </c>
      <c r="B6">
        <v>16</v>
      </c>
      <c r="C6">
        <v>23</v>
      </c>
      <c r="D6">
        <v>14</v>
      </c>
      <c r="E6">
        <v>31</v>
      </c>
      <c r="F6">
        <v>8</v>
      </c>
      <c r="K6" s="16">
        <v>202205</v>
      </c>
      <c r="L6" s="14">
        <v>5540246172669</v>
      </c>
      <c r="M6" s="14" t="s">
        <v>37</v>
      </c>
      <c r="N6" s="10">
        <v>168</v>
      </c>
    </row>
    <row r="7" spans="1:14" x14ac:dyDescent="0.2">
      <c r="A7" s="29">
        <v>202209</v>
      </c>
      <c r="B7">
        <v>14</v>
      </c>
      <c r="C7">
        <v>22</v>
      </c>
      <c r="D7">
        <v>15</v>
      </c>
      <c r="E7">
        <v>32</v>
      </c>
      <c r="F7">
        <v>8</v>
      </c>
      <c r="K7" s="16">
        <v>202205</v>
      </c>
      <c r="L7" s="14">
        <v>5540246172978</v>
      </c>
      <c r="M7" s="14" t="s">
        <v>37</v>
      </c>
      <c r="N7" s="10">
        <v>752</v>
      </c>
    </row>
    <row r="8" spans="1:14" x14ac:dyDescent="0.2">
      <c r="A8" s="29">
        <v>202210</v>
      </c>
      <c r="B8">
        <v>16</v>
      </c>
      <c r="C8">
        <v>25</v>
      </c>
      <c r="D8">
        <v>15</v>
      </c>
      <c r="E8">
        <v>32</v>
      </c>
      <c r="F8">
        <v>7</v>
      </c>
      <c r="K8" s="16">
        <v>202205</v>
      </c>
      <c r="L8" s="14">
        <v>5540246173492</v>
      </c>
      <c r="M8" s="14" t="s">
        <v>144</v>
      </c>
      <c r="N8" s="10">
        <v>989</v>
      </c>
    </row>
    <row r="9" spans="1:14" x14ac:dyDescent="0.2">
      <c r="A9" s="29">
        <v>202211</v>
      </c>
      <c r="B9">
        <v>17</v>
      </c>
      <c r="C9">
        <v>25</v>
      </c>
      <c r="D9">
        <v>17</v>
      </c>
      <c r="E9">
        <v>30</v>
      </c>
      <c r="F9">
        <v>8</v>
      </c>
      <c r="K9" s="16">
        <v>202205</v>
      </c>
      <c r="L9" s="14">
        <v>5540246173685</v>
      </c>
      <c r="M9" s="14" t="s">
        <v>124</v>
      </c>
      <c r="N9" s="10">
        <v>107</v>
      </c>
    </row>
    <row r="10" spans="1:14" x14ac:dyDescent="0.2">
      <c r="A10" s="29">
        <v>202212</v>
      </c>
      <c r="B10">
        <v>16</v>
      </c>
      <c r="C10">
        <v>27</v>
      </c>
      <c r="D10">
        <v>16</v>
      </c>
      <c r="E10">
        <v>31</v>
      </c>
      <c r="F10">
        <v>9</v>
      </c>
      <c r="K10" s="16">
        <v>202205</v>
      </c>
      <c r="L10" s="12">
        <v>5540246173686</v>
      </c>
      <c r="M10" s="14" t="s">
        <v>124</v>
      </c>
      <c r="N10" s="8">
        <v>875</v>
      </c>
    </row>
    <row r="11" spans="1:14" x14ac:dyDescent="0.2">
      <c r="A11" s="29">
        <v>202301</v>
      </c>
      <c r="B11">
        <v>17</v>
      </c>
      <c r="C11">
        <v>25</v>
      </c>
      <c r="D11">
        <v>15</v>
      </c>
      <c r="E11">
        <v>30</v>
      </c>
      <c r="F11">
        <v>8</v>
      </c>
      <c r="K11" s="16">
        <v>202205</v>
      </c>
      <c r="L11" s="12">
        <v>5540246173906</v>
      </c>
      <c r="M11" s="14" t="s">
        <v>144</v>
      </c>
      <c r="N11" s="8">
        <v>1300</v>
      </c>
    </row>
    <row r="12" spans="1:14" x14ac:dyDescent="0.2">
      <c r="K12" s="16">
        <v>202205</v>
      </c>
      <c r="L12" s="12">
        <v>5540246174095</v>
      </c>
      <c r="M12" s="14" t="s">
        <v>37</v>
      </c>
      <c r="N12" s="8">
        <v>14</v>
      </c>
    </row>
    <row r="13" spans="1:14" x14ac:dyDescent="0.2">
      <c r="K13" s="16">
        <v>202205</v>
      </c>
      <c r="L13" s="14">
        <v>5540246174174</v>
      </c>
      <c r="M13" s="14" t="s">
        <v>37</v>
      </c>
      <c r="N13" s="10">
        <v>26</v>
      </c>
    </row>
    <row r="14" spans="1:14" x14ac:dyDescent="0.2">
      <c r="K14" s="16">
        <v>202205</v>
      </c>
      <c r="L14" s="14">
        <v>5540246175049</v>
      </c>
      <c r="M14" s="14" t="s">
        <v>37</v>
      </c>
      <c r="N14" s="10">
        <v>502</v>
      </c>
    </row>
    <row r="15" spans="1:14" x14ac:dyDescent="0.2">
      <c r="K15" s="16">
        <v>202205</v>
      </c>
      <c r="L15" s="12">
        <v>5540246175050</v>
      </c>
      <c r="M15" s="14" t="s">
        <v>37</v>
      </c>
      <c r="N15" s="8">
        <v>195</v>
      </c>
    </row>
    <row r="16" spans="1:14" x14ac:dyDescent="0.2">
      <c r="K16" s="16">
        <v>202205</v>
      </c>
      <c r="L16" s="14">
        <v>5540246175372</v>
      </c>
      <c r="M16" s="14" t="s">
        <v>7</v>
      </c>
      <c r="N16" s="10">
        <v>627</v>
      </c>
    </row>
    <row r="17" spans="11:14" x14ac:dyDescent="0.2">
      <c r="K17" s="16">
        <v>202205</v>
      </c>
      <c r="L17" s="12">
        <v>5540246176294</v>
      </c>
      <c r="M17" s="14" t="s">
        <v>37</v>
      </c>
      <c r="N17" s="8">
        <v>4975</v>
      </c>
    </row>
    <row r="18" spans="11:14" x14ac:dyDescent="0.2">
      <c r="K18" s="16">
        <v>202205</v>
      </c>
      <c r="L18" s="12">
        <v>5540246177132</v>
      </c>
      <c r="M18" s="14" t="s">
        <v>78</v>
      </c>
      <c r="N18" s="8">
        <v>7935</v>
      </c>
    </row>
    <row r="19" spans="11:14" x14ac:dyDescent="0.2">
      <c r="K19" s="16">
        <v>202205</v>
      </c>
      <c r="L19" s="14">
        <v>5540246177133</v>
      </c>
      <c r="M19" s="14" t="s">
        <v>78</v>
      </c>
      <c r="N19" s="10">
        <v>9849</v>
      </c>
    </row>
    <row r="20" spans="11:14" x14ac:dyDescent="0.2">
      <c r="K20" s="16">
        <v>202205</v>
      </c>
      <c r="L20" s="12">
        <v>5540246177376</v>
      </c>
      <c r="M20" s="14" t="s">
        <v>7</v>
      </c>
      <c r="N20" s="8">
        <v>592</v>
      </c>
    </row>
    <row r="21" spans="11:14" x14ac:dyDescent="0.2">
      <c r="K21" s="16">
        <v>202205</v>
      </c>
      <c r="L21" s="12">
        <v>5540246180522</v>
      </c>
      <c r="M21" s="14" t="s">
        <v>7</v>
      </c>
      <c r="N21" s="8">
        <v>1177</v>
      </c>
    </row>
    <row r="22" spans="11:14" x14ac:dyDescent="0.2">
      <c r="K22" s="16">
        <v>202205</v>
      </c>
      <c r="L22" s="14">
        <v>5540246181016</v>
      </c>
      <c r="M22" s="14" t="s">
        <v>144</v>
      </c>
      <c r="N22" s="10">
        <v>2228</v>
      </c>
    </row>
    <row r="23" spans="11:14" x14ac:dyDescent="0.2">
      <c r="K23" s="16">
        <v>202205</v>
      </c>
      <c r="L23" s="12">
        <v>5540246181061</v>
      </c>
      <c r="M23" s="14" t="s">
        <v>144</v>
      </c>
      <c r="N23" s="8">
        <v>27353</v>
      </c>
    </row>
    <row r="24" spans="11:14" x14ac:dyDescent="0.2">
      <c r="K24" s="16">
        <v>202205</v>
      </c>
      <c r="L24" s="14">
        <v>5540246182684</v>
      </c>
      <c r="M24" s="14" t="s">
        <v>7</v>
      </c>
      <c r="N24" s="10">
        <v>205</v>
      </c>
    </row>
    <row r="25" spans="11:14" x14ac:dyDescent="0.2">
      <c r="K25" s="16">
        <v>202205</v>
      </c>
      <c r="L25" s="14">
        <v>5540246183130</v>
      </c>
      <c r="M25" s="14" t="s">
        <v>78</v>
      </c>
      <c r="N25" s="10">
        <v>5304</v>
      </c>
    </row>
    <row r="26" spans="11:14" x14ac:dyDescent="0.2">
      <c r="K26" s="16">
        <v>202205</v>
      </c>
      <c r="L26" s="14">
        <v>5540246183455</v>
      </c>
      <c r="M26" s="14" t="s">
        <v>78</v>
      </c>
      <c r="N26" s="10">
        <v>1346</v>
      </c>
    </row>
    <row r="27" spans="11:14" x14ac:dyDescent="0.2">
      <c r="K27" s="16">
        <v>202205</v>
      </c>
      <c r="L27" s="12">
        <v>5540246183537</v>
      </c>
      <c r="M27" s="14" t="s">
        <v>78</v>
      </c>
      <c r="N27" s="8">
        <v>1931</v>
      </c>
    </row>
    <row r="28" spans="11:14" x14ac:dyDescent="0.2">
      <c r="K28" s="16">
        <v>202205</v>
      </c>
      <c r="L28" s="14">
        <v>5540246183538</v>
      </c>
      <c r="M28" s="14" t="s">
        <v>78</v>
      </c>
      <c r="N28" s="10">
        <v>1615</v>
      </c>
    </row>
    <row r="29" spans="11:14" x14ac:dyDescent="0.2">
      <c r="K29" s="16">
        <v>202205</v>
      </c>
      <c r="L29" s="12">
        <v>5540246183541</v>
      </c>
      <c r="M29" s="14" t="s">
        <v>78</v>
      </c>
      <c r="N29" s="8">
        <v>488</v>
      </c>
    </row>
    <row r="30" spans="11:14" x14ac:dyDescent="0.2">
      <c r="K30" s="16">
        <v>202205</v>
      </c>
      <c r="L30" s="14">
        <v>5540246183542</v>
      </c>
      <c r="M30" s="14" t="s">
        <v>78</v>
      </c>
      <c r="N30" s="10">
        <v>766</v>
      </c>
    </row>
    <row r="31" spans="11:14" x14ac:dyDescent="0.2">
      <c r="K31" s="16">
        <v>202205</v>
      </c>
      <c r="L31" s="14">
        <v>5540246183547</v>
      </c>
      <c r="M31" s="14" t="s">
        <v>144</v>
      </c>
      <c r="N31" s="10">
        <v>9895</v>
      </c>
    </row>
    <row r="32" spans="11:14" x14ac:dyDescent="0.2">
      <c r="K32" s="16">
        <v>202205</v>
      </c>
      <c r="L32" s="14">
        <v>5540246183552</v>
      </c>
      <c r="M32" s="14" t="s">
        <v>78</v>
      </c>
      <c r="N32" s="10">
        <v>968</v>
      </c>
    </row>
    <row r="33" spans="1:14" x14ac:dyDescent="0.2">
      <c r="K33" s="16">
        <v>202205</v>
      </c>
      <c r="L33" s="12">
        <v>5540246183554</v>
      </c>
      <c r="M33" s="14" t="s">
        <v>78</v>
      </c>
      <c r="N33" s="8">
        <v>864</v>
      </c>
    </row>
    <row r="34" spans="1:14" x14ac:dyDescent="0.2">
      <c r="K34" s="16">
        <v>202205</v>
      </c>
      <c r="L34" s="14">
        <v>5540246183555</v>
      </c>
      <c r="M34" s="14" t="s">
        <v>78</v>
      </c>
      <c r="N34" s="10">
        <v>1337</v>
      </c>
    </row>
    <row r="35" spans="1:14" x14ac:dyDescent="0.2">
      <c r="K35" s="16">
        <v>202205</v>
      </c>
      <c r="L35" s="12">
        <v>5540246183556</v>
      </c>
      <c r="M35" s="14" t="s">
        <v>78</v>
      </c>
      <c r="N35" s="8">
        <v>1977</v>
      </c>
    </row>
    <row r="36" spans="1:14" x14ac:dyDescent="0.2">
      <c r="K36" s="16">
        <v>202205</v>
      </c>
      <c r="L36" s="14">
        <v>5540246183558</v>
      </c>
      <c r="M36" s="14" t="s">
        <v>78</v>
      </c>
      <c r="N36" s="10">
        <v>2947</v>
      </c>
    </row>
    <row r="37" spans="1:14" x14ac:dyDescent="0.2">
      <c r="K37" s="16">
        <v>202205</v>
      </c>
      <c r="L37" s="12">
        <v>5540246183560</v>
      </c>
      <c r="M37" s="14" t="s">
        <v>78</v>
      </c>
      <c r="N37" s="8">
        <v>344</v>
      </c>
    </row>
    <row r="38" spans="1:14" x14ac:dyDescent="0.2">
      <c r="K38" s="16">
        <v>202205</v>
      </c>
      <c r="L38" s="14">
        <v>5540246183587</v>
      </c>
      <c r="M38" s="14" t="s">
        <v>78</v>
      </c>
      <c r="N38" s="10">
        <v>1413</v>
      </c>
    </row>
    <row r="39" spans="1:14" x14ac:dyDescent="0.2">
      <c r="A39" s="33" t="s">
        <v>2727</v>
      </c>
      <c r="B39" s="36" t="s">
        <v>2736</v>
      </c>
      <c r="C39" s="36" t="s">
        <v>2737</v>
      </c>
      <c r="D39" s="36" t="s">
        <v>2738</v>
      </c>
      <c r="E39" s="33" t="s">
        <v>2739</v>
      </c>
      <c r="F39" s="33" t="s">
        <v>2740</v>
      </c>
      <c r="G39" s="33" t="s">
        <v>2741</v>
      </c>
      <c r="K39" s="16">
        <v>202205</v>
      </c>
      <c r="L39" s="12">
        <v>5540246183589</v>
      </c>
      <c r="M39" s="14" t="s">
        <v>78</v>
      </c>
      <c r="N39" s="8">
        <v>917</v>
      </c>
    </row>
    <row r="40" spans="1:14" x14ac:dyDescent="0.2">
      <c r="A40" s="33" t="s">
        <v>2748</v>
      </c>
      <c r="B40" s="33">
        <v>13</v>
      </c>
      <c r="C40" s="33">
        <v>21</v>
      </c>
      <c r="D40" s="33">
        <v>12</v>
      </c>
      <c r="E40" s="33">
        <v>32</v>
      </c>
      <c r="F40" s="33">
        <v>10</v>
      </c>
      <c r="G40" s="33">
        <v>88</v>
      </c>
      <c r="K40" s="16">
        <v>202205</v>
      </c>
      <c r="L40" s="14">
        <v>5540246183590</v>
      </c>
      <c r="M40" s="14" t="s">
        <v>78</v>
      </c>
      <c r="N40" s="10">
        <v>2499</v>
      </c>
    </row>
    <row r="41" spans="1:14" x14ac:dyDescent="0.2">
      <c r="A41" s="33" t="s">
        <v>2749</v>
      </c>
      <c r="B41" s="33">
        <v>17</v>
      </c>
      <c r="C41" s="33">
        <v>25</v>
      </c>
      <c r="D41" s="33">
        <v>15</v>
      </c>
      <c r="E41" s="33">
        <v>30</v>
      </c>
      <c r="F41" s="33">
        <v>8</v>
      </c>
      <c r="G41" s="33">
        <v>95</v>
      </c>
      <c r="K41" s="16">
        <v>202205</v>
      </c>
      <c r="L41" s="14">
        <v>5540246183844</v>
      </c>
      <c r="M41" s="14" t="s">
        <v>7</v>
      </c>
      <c r="N41" s="10">
        <v>142</v>
      </c>
    </row>
    <row r="42" spans="1:14" x14ac:dyDescent="0.2">
      <c r="A42" s="33" t="s">
        <v>2744</v>
      </c>
      <c r="B42" s="35">
        <f>(B41-B40)/B40</f>
        <v>0.30769230769230771</v>
      </c>
      <c r="C42" s="35">
        <f t="shared" ref="C42:G42" si="0">(C41-C40)/C40</f>
        <v>0.19047619047619047</v>
      </c>
      <c r="D42" s="35">
        <f t="shared" si="0"/>
        <v>0.25</v>
      </c>
      <c r="E42" s="35">
        <f t="shared" si="0"/>
        <v>-6.25E-2</v>
      </c>
      <c r="F42" s="35">
        <f t="shared" si="0"/>
        <v>-0.2</v>
      </c>
      <c r="G42" s="35">
        <f t="shared" si="0"/>
        <v>7.9545454545454544E-2</v>
      </c>
      <c r="K42" s="16">
        <v>202205</v>
      </c>
      <c r="L42" s="14">
        <v>5540246184036</v>
      </c>
      <c r="M42" s="14" t="s">
        <v>7</v>
      </c>
      <c r="N42" s="10">
        <v>158</v>
      </c>
    </row>
    <row r="43" spans="1:14" x14ac:dyDescent="0.2">
      <c r="A43" s="33" t="s">
        <v>2750</v>
      </c>
      <c r="B43" s="37">
        <v>4</v>
      </c>
      <c r="C43" s="37">
        <v>4</v>
      </c>
      <c r="D43" s="37">
        <v>3</v>
      </c>
      <c r="E43" s="38">
        <v>-2</v>
      </c>
      <c r="F43" s="38">
        <v>-2</v>
      </c>
      <c r="G43" s="37">
        <v>7</v>
      </c>
      <c r="H43" s="19" t="s">
        <v>2848</v>
      </c>
      <c r="K43" s="16">
        <v>202205</v>
      </c>
      <c r="L43" s="14">
        <v>5540246184617</v>
      </c>
      <c r="M43" s="14" t="s">
        <v>78</v>
      </c>
      <c r="N43" s="10">
        <v>32629</v>
      </c>
    </row>
    <row r="44" spans="1:14" x14ac:dyDescent="0.2">
      <c r="K44" s="16">
        <v>202205</v>
      </c>
      <c r="L44" s="14">
        <v>5540246185278</v>
      </c>
      <c r="M44" s="14" t="s">
        <v>144</v>
      </c>
      <c r="N44" s="10">
        <v>5285</v>
      </c>
    </row>
    <row r="45" spans="1:14" x14ac:dyDescent="0.2">
      <c r="K45" s="16">
        <v>202205</v>
      </c>
      <c r="L45" s="12">
        <v>5540246185429</v>
      </c>
      <c r="M45" s="14" t="s">
        <v>37</v>
      </c>
      <c r="N45" s="8">
        <v>168</v>
      </c>
    </row>
    <row r="46" spans="1:14" x14ac:dyDescent="0.2">
      <c r="K46" s="16">
        <v>202205</v>
      </c>
      <c r="L46" s="12">
        <v>5540246185562</v>
      </c>
      <c r="M46" s="14" t="s">
        <v>37</v>
      </c>
      <c r="N46" s="8">
        <v>488</v>
      </c>
    </row>
    <row r="47" spans="1:14" x14ac:dyDescent="0.2">
      <c r="K47" s="16">
        <v>202205</v>
      </c>
      <c r="L47" s="14">
        <v>5540246185627</v>
      </c>
      <c r="M47" s="14" t="s">
        <v>124</v>
      </c>
      <c r="N47" s="10">
        <v>7</v>
      </c>
    </row>
    <row r="48" spans="1:14" x14ac:dyDescent="0.2">
      <c r="K48" s="16">
        <v>202205</v>
      </c>
      <c r="L48" s="12">
        <v>5540246186010</v>
      </c>
      <c r="M48" s="14" t="s">
        <v>124</v>
      </c>
      <c r="N48" s="8">
        <v>63</v>
      </c>
    </row>
    <row r="49" spans="11:14" x14ac:dyDescent="0.2">
      <c r="K49" s="16">
        <v>202205</v>
      </c>
      <c r="L49" s="14">
        <v>5540246186011</v>
      </c>
      <c r="M49" s="14" t="s">
        <v>124</v>
      </c>
      <c r="N49" s="10">
        <v>96</v>
      </c>
    </row>
    <row r="50" spans="11:14" x14ac:dyDescent="0.2">
      <c r="K50" s="16">
        <v>202205</v>
      </c>
      <c r="L50" s="12">
        <v>5540246186017</v>
      </c>
      <c r="M50" s="14" t="s">
        <v>124</v>
      </c>
      <c r="N50" s="8">
        <v>28</v>
      </c>
    </row>
    <row r="51" spans="11:14" x14ac:dyDescent="0.2">
      <c r="K51" s="16">
        <v>202205</v>
      </c>
      <c r="L51" s="14">
        <v>5540246186325</v>
      </c>
      <c r="M51" s="14" t="s">
        <v>37</v>
      </c>
      <c r="N51" s="10">
        <v>418</v>
      </c>
    </row>
    <row r="52" spans="11:14" x14ac:dyDescent="0.2">
      <c r="K52" s="16">
        <v>202205</v>
      </c>
      <c r="L52" s="14">
        <v>5540246186351</v>
      </c>
      <c r="M52" s="14" t="s">
        <v>78</v>
      </c>
      <c r="N52" s="10">
        <v>453</v>
      </c>
    </row>
    <row r="53" spans="11:14" x14ac:dyDescent="0.2">
      <c r="K53" s="16">
        <v>202205</v>
      </c>
      <c r="L53" s="12">
        <v>5540246186352</v>
      </c>
      <c r="M53" s="14" t="s">
        <v>78</v>
      </c>
      <c r="N53" s="8">
        <v>870</v>
      </c>
    </row>
    <row r="54" spans="11:14" x14ac:dyDescent="0.2">
      <c r="K54" s="16">
        <v>202205</v>
      </c>
      <c r="L54" s="12">
        <v>5540246187882</v>
      </c>
      <c r="M54" s="14" t="s">
        <v>124</v>
      </c>
      <c r="N54" s="8">
        <v>96</v>
      </c>
    </row>
    <row r="55" spans="11:14" x14ac:dyDescent="0.2">
      <c r="K55" s="16">
        <v>202205</v>
      </c>
      <c r="L55" s="14">
        <v>5540246187940</v>
      </c>
      <c r="M55" s="14" t="s">
        <v>78</v>
      </c>
      <c r="N55" s="10">
        <v>418</v>
      </c>
    </row>
    <row r="56" spans="11:14" x14ac:dyDescent="0.2">
      <c r="K56" s="16">
        <v>202205</v>
      </c>
      <c r="L56" s="12">
        <v>5540246187987</v>
      </c>
      <c r="M56" s="14" t="s">
        <v>37</v>
      </c>
      <c r="N56" s="8">
        <v>1671</v>
      </c>
    </row>
    <row r="57" spans="11:14" x14ac:dyDescent="0.2">
      <c r="K57" s="16">
        <v>202205</v>
      </c>
      <c r="L57" s="14">
        <v>5540246188047</v>
      </c>
      <c r="M57" s="14" t="s">
        <v>124</v>
      </c>
      <c r="N57" s="10">
        <v>154</v>
      </c>
    </row>
    <row r="58" spans="11:14" x14ac:dyDescent="0.2">
      <c r="K58" s="16">
        <v>202205</v>
      </c>
      <c r="L58" s="14">
        <v>5540246188224</v>
      </c>
      <c r="M58" s="14" t="s">
        <v>144</v>
      </c>
      <c r="N58" s="10">
        <v>5568</v>
      </c>
    </row>
    <row r="59" spans="11:14" x14ac:dyDescent="0.2">
      <c r="K59" s="16">
        <v>202205</v>
      </c>
      <c r="L59" s="14">
        <v>5540246188512</v>
      </c>
      <c r="M59" s="14" t="s">
        <v>124</v>
      </c>
      <c r="N59" s="10">
        <v>179</v>
      </c>
    </row>
    <row r="60" spans="11:14" x14ac:dyDescent="0.2">
      <c r="K60" s="16">
        <v>202205</v>
      </c>
      <c r="L60" s="14">
        <v>5540246188583</v>
      </c>
      <c r="M60" s="14" t="s">
        <v>7</v>
      </c>
      <c r="N60" s="10">
        <v>4594</v>
      </c>
    </row>
    <row r="61" spans="11:14" x14ac:dyDescent="0.2">
      <c r="K61" s="16">
        <v>202205</v>
      </c>
      <c r="L61" s="14">
        <v>5540246188647</v>
      </c>
      <c r="M61" s="14" t="s">
        <v>78</v>
      </c>
      <c r="N61" s="10">
        <v>1798</v>
      </c>
    </row>
    <row r="62" spans="11:14" x14ac:dyDescent="0.2">
      <c r="K62" s="16">
        <v>202205</v>
      </c>
      <c r="L62" s="14">
        <v>5540246190092</v>
      </c>
      <c r="M62" s="14" t="s">
        <v>124</v>
      </c>
      <c r="N62" s="10">
        <v>96</v>
      </c>
    </row>
    <row r="63" spans="11:14" x14ac:dyDescent="0.2">
      <c r="K63" s="16">
        <v>202205</v>
      </c>
      <c r="L63" s="12">
        <v>5540246190097</v>
      </c>
      <c r="M63" s="14" t="s">
        <v>144</v>
      </c>
      <c r="N63" s="8">
        <v>4880</v>
      </c>
    </row>
    <row r="64" spans="11:14" x14ac:dyDescent="0.2">
      <c r="K64" s="16">
        <v>202205</v>
      </c>
      <c r="L64" s="14">
        <v>5540246190727</v>
      </c>
      <c r="M64" s="14" t="s">
        <v>7</v>
      </c>
      <c r="N64" s="10">
        <v>383</v>
      </c>
    </row>
    <row r="65" spans="11:14" x14ac:dyDescent="0.2">
      <c r="K65" s="16">
        <v>202205</v>
      </c>
      <c r="L65" s="12">
        <v>5540246190743</v>
      </c>
      <c r="M65" s="14" t="s">
        <v>37</v>
      </c>
      <c r="N65" s="8">
        <v>140</v>
      </c>
    </row>
    <row r="66" spans="11:14" x14ac:dyDescent="0.2">
      <c r="K66" s="16">
        <v>202205</v>
      </c>
      <c r="L66" s="14">
        <v>5540246190831</v>
      </c>
      <c r="M66" s="14" t="s">
        <v>78</v>
      </c>
      <c r="N66" s="10">
        <v>2019</v>
      </c>
    </row>
    <row r="67" spans="11:14" x14ac:dyDescent="0.2">
      <c r="K67" s="16">
        <v>202205</v>
      </c>
      <c r="L67" s="12">
        <v>5540246190835</v>
      </c>
      <c r="M67" s="14" t="s">
        <v>7</v>
      </c>
      <c r="N67" s="8">
        <v>114</v>
      </c>
    </row>
    <row r="68" spans="11:14" x14ac:dyDescent="0.2">
      <c r="K68" s="16">
        <v>202205</v>
      </c>
      <c r="L68" s="12">
        <v>5540246191380</v>
      </c>
      <c r="M68" s="14" t="s">
        <v>37</v>
      </c>
      <c r="N68" s="8">
        <v>557</v>
      </c>
    </row>
    <row r="69" spans="11:14" x14ac:dyDescent="0.2">
      <c r="K69" s="16">
        <v>202205</v>
      </c>
      <c r="L69" s="14">
        <v>5540246191394</v>
      </c>
      <c r="M69" s="14" t="s">
        <v>37</v>
      </c>
      <c r="N69" s="10">
        <v>2436</v>
      </c>
    </row>
    <row r="70" spans="11:14" x14ac:dyDescent="0.2">
      <c r="K70" s="16">
        <v>202205</v>
      </c>
      <c r="L70" s="14">
        <v>5540246191594</v>
      </c>
      <c r="M70" s="14" t="s">
        <v>37</v>
      </c>
      <c r="N70" s="10">
        <v>112</v>
      </c>
    </row>
    <row r="71" spans="11:14" x14ac:dyDescent="0.2">
      <c r="K71" s="16">
        <v>202205</v>
      </c>
      <c r="L71" s="12">
        <v>5540246191596</v>
      </c>
      <c r="M71" s="14" t="s">
        <v>7</v>
      </c>
      <c r="N71" s="8">
        <v>161</v>
      </c>
    </row>
    <row r="72" spans="11:14" x14ac:dyDescent="0.2">
      <c r="K72" s="16">
        <v>202205</v>
      </c>
      <c r="L72" s="12">
        <v>5540246191718</v>
      </c>
      <c r="M72" s="14" t="s">
        <v>78</v>
      </c>
      <c r="N72" s="8">
        <v>1235</v>
      </c>
    </row>
    <row r="73" spans="11:14" x14ac:dyDescent="0.2">
      <c r="K73" s="16">
        <v>202205</v>
      </c>
      <c r="L73" s="12">
        <v>5540246191736</v>
      </c>
      <c r="M73" s="14" t="s">
        <v>37</v>
      </c>
      <c r="N73" s="8">
        <v>288</v>
      </c>
    </row>
    <row r="74" spans="11:14" x14ac:dyDescent="0.2">
      <c r="K74" s="16">
        <v>202205</v>
      </c>
      <c r="L74" s="14">
        <v>5540246192102</v>
      </c>
      <c r="M74" s="14" t="s">
        <v>37</v>
      </c>
      <c r="N74" s="10">
        <v>7879</v>
      </c>
    </row>
    <row r="75" spans="11:14" x14ac:dyDescent="0.2">
      <c r="K75" s="16">
        <v>202205</v>
      </c>
      <c r="L75" s="14">
        <v>5540246192209</v>
      </c>
      <c r="M75" s="14" t="s">
        <v>78</v>
      </c>
      <c r="N75" s="10">
        <v>2478</v>
      </c>
    </row>
    <row r="76" spans="11:14" x14ac:dyDescent="0.2">
      <c r="K76" s="16">
        <v>202205</v>
      </c>
      <c r="L76" s="12">
        <v>5540246192264</v>
      </c>
      <c r="M76" s="14" t="s">
        <v>37</v>
      </c>
      <c r="N76" s="8">
        <v>149</v>
      </c>
    </row>
    <row r="77" spans="11:14" x14ac:dyDescent="0.2">
      <c r="K77" s="16">
        <v>202205</v>
      </c>
      <c r="L77" s="14">
        <v>5540246192265</v>
      </c>
      <c r="M77" s="14" t="s">
        <v>37</v>
      </c>
      <c r="N77" s="10">
        <v>706</v>
      </c>
    </row>
    <row r="78" spans="11:14" x14ac:dyDescent="0.2">
      <c r="K78" s="16">
        <v>202205</v>
      </c>
      <c r="L78" s="14">
        <v>5540246192462</v>
      </c>
      <c r="M78" s="14" t="s">
        <v>78</v>
      </c>
      <c r="N78" s="10">
        <v>1114</v>
      </c>
    </row>
    <row r="79" spans="11:14" x14ac:dyDescent="0.2">
      <c r="K79" s="16">
        <v>202205</v>
      </c>
      <c r="L79" s="12">
        <v>5540246192518</v>
      </c>
      <c r="M79" s="14" t="s">
        <v>78</v>
      </c>
      <c r="N79" s="8">
        <v>6292</v>
      </c>
    </row>
    <row r="80" spans="11:14" x14ac:dyDescent="0.2">
      <c r="K80" s="16">
        <v>202205</v>
      </c>
      <c r="L80" s="12">
        <v>5540246192571</v>
      </c>
      <c r="M80" s="14" t="s">
        <v>78</v>
      </c>
      <c r="N80" s="8">
        <v>1003</v>
      </c>
    </row>
    <row r="81" spans="11:14" x14ac:dyDescent="0.2">
      <c r="K81" s="16">
        <v>202205</v>
      </c>
      <c r="L81" s="14">
        <v>5540246192594</v>
      </c>
      <c r="M81" s="14" t="s">
        <v>78</v>
      </c>
      <c r="N81" s="10">
        <v>706</v>
      </c>
    </row>
    <row r="82" spans="11:14" x14ac:dyDescent="0.2">
      <c r="K82" s="16">
        <v>202205</v>
      </c>
      <c r="L82" s="12">
        <v>5540246192824</v>
      </c>
      <c r="M82" s="14" t="s">
        <v>78</v>
      </c>
      <c r="N82" s="8">
        <v>919</v>
      </c>
    </row>
    <row r="83" spans="11:14" x14ac:dyDescent="0.2">
      <c r="K83" s="16">
        <v>202205</v>
      </c>
      <c r="L83" s="12">
        <v>5540246192831</v>
      </c>
      <c r="M83" s="14" t="s">
        <v>78</v>
      </c>
      <c r="N83" s="8">
        <v>780</v>
      </c>
    </row>
    <row r="84" spans="11:14" x14ac:dyDescent="0.2">
      <c r="K84" s="16">
        <v>202205</v>
      </c>
      <c r="L84" s="14">
        <v>5540246192836</v>
      </c>
      <c r="M84" s="14" t="s">
        <v>124</v>
      </c>
      <c r="N84" s="10">
        <v>84</v>
      </c>
    </row>
    <row r="85" spans="11:14" x14ac:dyDescent="0.2">
      <c r="K85" s="16">
        <v>202205</v>
      </c>
      <c r="L85" s="12">
        <v>5540246192907</v>
      </c>
      <c r="M85" s="14" t="s">
        <v>144</v>
      </c>
      <c r="N85" s="8">
        <v>2200</v>
      </c>
    </row>
    <row r="86" spans="11:14" x14ac:dyDescent="0.2">
      <c r="K86" s="16">
        <v>202205</v>
      </c>
      <c r="L86" s="12">
        <v>5540246193249</v>
      </c>
      <c r="M86" s="14" t="s">
        <v>124</v>
      </c>
      <c r="N86" s="8">
        <v>1244</v>
      </c>
    </row>
    <row r="87" spans="11:14" x14ac:dyDescent="0.2">
      <c r="K87" s="16">
        <v>202205</v>
      </c>
      <c r="L87" s="12">
        <v>5540246193316</v>
      </c>
      <c r="M87" s="14" t="s">
        <v>7</v>
      </c>
      <c r="N87" s="8">
        <v>358</v>
      </c>
    </row>
    <row r="88" spans="11:14" x14ac:dyDescent="0.2">
      <c r="K88" s="16">
        <v>202205</v>
      </c>
      <c r="L88" s="12">
        <v>5540246193409</v>
      </c>
      <c r="M88" s="14" t="s">
        <v>7</v>
      </c>
      <c r="N88" s="8">
        <v>116</v>
      </c>
    </row>
    <row r="89" spans="11:14" x14ac:dyDescent="0.2">
      <c r="K89" s="16">
        <v>202205</v>
      </c>
      <c r="L89" s="14">
        <v>5540246193566</v>
      </c>
      <c r="M89" s="14" t="s">
        <v>144</v>
      </c>
      <c r="N89" s="10">
        <v>14292</v>
      </c>
    </row>
    <row r="90" spans="11:14" x14ac:dyDescent="0.2">
      <c r="K90" s="16">
        <v>202206</v>
      </c>
      <c r="L90" s="14">
        <v>5540246170256</v>
      </c>
      <c r="M90" s="14" t="s">
        <v>7</v>
      </c>
      <c r="N90" s="10">
        <v>2759</v>
      </c>
    </row>
    <row r="91" spans="11:14" x14ac:dyDescent="0.2">
      <c r="K91" s="16">
        <v>202206</v>
      </c>
      <c r="L91" s="14">
        <v>5540246171759</v>
      </c>
      <c r="M91" s="14" t="s">
        <v>78</v>
      </c>
      <c r="N91" s="10">
        <v>2887</v>
      </c>
    </row>
    <row r="92" spans="11:14" x14ac:dyDescent="0.2">
      <c r="K92" s="16">
        <v>202206</v>
      </c>
      <c r="L92" s="14">
        <v>5540246171796</v>
      </c>
      <c r="M92" s="14" t="s">
        <v>37</v>
      </c>
      <c r="N92" s="10">
        <v>1351</v>
      </c>
    </row>
    <row r="93" spans="11:14" x14ac:dyDescent="0.2">
      <c r="K93" s="16">
        <v>202206</v>
      </c>
      <c r="L93" s="14">
        <v>5540246171888</v>
      </c>
      <c r="M93" s="14" t="s">
        <v>7</v>
      </c>
      <c r="N93" s="10">
        <v>1457</v>
      </c>
    </row>
    <row r="94" spans="11:14" x14ac:dyDescent="0.2">
      <c r="K94" s="16">
        <v>202206</v>
      </c>
      <c r="L94" s="12">
        <v>5540246171933</v>
      </c>
      <c r="M94" s="14" t="s">
        <v>37</v>
      </c>
      <c r="N94" s="8">
        <v>1114</v>
      </c>
    </row>
    <row r="95" spans="11:14" x14ac:dyDescent="0.2">
      <c r="K95" s="16">
        <v>202206</v>
      </c>
      <c r="L95" s="12">
        <v>5540246172539</v>
      </c>
      <c r="M95" s="14" t="s">
        <v>37</v>
      </c>
      <c r="N95" s="8">
        <v>56</v>
      </c>
    </row>
    <row r="96" spans="11:14" x14ac:dyDescent="0.2">
      <c r="K96" s="16">
        <v>202206</v>
      </c>
      <c r="L96" s="14">
        <v>5540246172669</v>
      </c>
      <c r="M96" s="14" t="s">
        <v>37</v>
      </c>
      <c r="N96" s="10">
        <v>738</v>
      </c>
    </row>
    <row r="97" spans="11:14" x14ac:dyDescent="0.2">
      <c r="K97" s="16">
        <v>202206</v>
      </c>
      <c r="L97" s="12">
        <v>5540246173472</v>
      </c>
      <c r="M97" s="14" t="s">
        <v>37</v>
      </c>
      <c r="N97" s="8">
        <v>321</v>
      </c>
    </row>
    <row r="98" spans="11:14" x14ac:dyDescent="0.2">
      <c r="K98" s="16">
        <v>202206</v>
      </c>
      <c r="L98" s="12">
        <v>5540246173685</v>
      </c>
      <c r="M98" s="14" t="s">
        <v>124</v>
      </c>
      <c r="N98" s="8">
        <v>738</v>
      </c>
    </row>
    <row r="99" spans="11:14" x14ac:dyDescent="0.2">
      <c r="K99" s="16">
        <v>202206</v>
      </c>
      <c r="L99" s="14">
        <v>5540246173686</v>
      </c>
      <c r="M99" s="14" t="s">
        <v>124</v>
      </c>
      <c r="N99" s="10">
        <v>560</v>
      </c>
    </row>
    <row r="100" spans="11:14" x14ac:dyDescent="0.2">
      <c r="K100" s="16">
        <v>202206</v>
      </c>
      <c r="L100" s="14">
        <v>5540246173906</v>
      </c>
      <c r="M100" s="14" t="s">
        <v>144</v>
      </c>
      <c r="N100" s="10">
        <v>669</v>
      </c>
    </row>
    <row r="101" spans="11:14" x14ac:dyDescent="0.2">
      <c r="K101" s="16">
        <v>202206</v>
      </c>
      <c r="L101" s="14">
        <v>5540246174095</v>
      </c>
      <c r="M101" s="14" t="s">
        <v>37</v>
      </c>
      <c r="N101" s="10">
        <v>56</v>
      </c>
    </row>
    <row r="102" spans="11:14" x14ac:dyDescent="0.2">
      <c r="K102" s="16">
        <v>202206</v>
      </c>
      <c r="L102" s="12">
        <v>5540246174174</v>
      </c>
      <c r="M102" s="14" t="s">
        <v>37</v>
      </c>
      <c r="N102" s="8">
        <v>154</v>
      </c>
    </row>
    <row r="103" spans="11:14" x14ac:dyDescent="0.2">
      <c r="K103" s="16">
        <v>202206</v>
      </c>
      <c r="L103" s="14">
        <v>5540246175047</v>
      </c>
      <c r="M103" s="14" t="s">
        <v>37</v>
      </c>
      <c r="N103" s="10">
        <v>404</v>
      </c>
    </row>
    <row r="104" spans="11:14" x14ac:dyDescent="0.2">
      <c r="K104" s="16">
        <v>202206</v>
      </c>
      <c r="L104" s="12">
        <v>5540246175049</v>
      </c>
      <c r="M104" s="14" t="s">
        <v>37</v>
      </c>
      <c r="N104" s="8">
        <v>613</v>
      </c>
    </row>
    <row r="105" spans="11:14" x14ac:dyDescent="0.2">
      <c r="K105" s="16">
        <v>202206</v>
      </c>
      <c r="L105" s="14">
        <v>5540246175050</v>
      </c>
      <c r="M105" s="14" t="s">
        <v>37</v>
      </c>
      <c r="N105" s="10">
        <v>571</v>
      </c>
    </row>
    <row r="106" spans="11:14" x14ac:dyDescent="0.2">
      <c r="K106" s="16">
        <v>202206</v>
      </c>
      <c r="L106" s="12">
        <v>5540246175372</v>
      </c>
      <c r="M106" s="14" t="s">
        <v>7</v>
      </c>
      <c r="N106" s="8">
        <v>3272</v>
      </c>
    </row>
    <row r="107" spans="11:14" x14ac:dyDescent="0.2">
      <c r="K107" s="16">
        <v>202206</v>
      </c>
      <c r="L107" s="14">
        <v>5540246175461</v>
      </c>
      <c r="M107" s="14" t="s">
        <v>78</v>
      </c>
      <c r="N107" s="10">
        <v>6014</v>
      </c>
    </row>
    <row r="108" spans="11:14" x14ac:dyDescent="0.2">
      <c r="K108" s="16">
        <v>202206</v>
      </c>
      <c r="L108" s="14">
        <v>5540246176294</v>
      </c>
      <c r="M108" s="14" t="s">
        <v>37</v>
      </c>
      <c r="N108" s="10">
        <v>2636</v>
      </c>
    </row>
    <row r="109" spans="11:14" x14ac:dyDescent="0.2">
      <c r="K109" s="16">
        <v>202206</v>
      </c>
      <c r="L109" s="12">
        <v>5540246176295</v>
      </c>
      <c r="M109" s="14" t="s">
        <v>37</v>
      </c>
      <c r="N109" s="8">
        <v>3564</v>
      </c>
    </row>
    <row r="110" spans="11:14" x14ac:dyDescent="0.2">
      <c r="K110" s="16">
        <v>202206</v>
      </c>
      <c r="L110" s="14">
        <v>5540246177132</v>
      </c>
      <c r="M110" s="14" t="s">
        <v>78</v>
      </c>
      <c r="N110" s="10">
        <v>9512</v>
      </c>
    </row>
    <row r="111" spans="11:14" x14ac:dyDescent="0.2">
      <c r="K111" s="16">
        <v>202206</v>
      </c>
      <c r="L111" s="12">
        <v>5540246177133</v>
      </c>
      <c r="M111" s="14" t="s">
        <v>78</v>
      </c>
      <c r="N111" s="8">
        <v>14825</v>
      </c>
    </row>
    <row r="112" spans="11:14" x14ac:dyDescent="0.2">
      <c r="K112" s="16">
        <v>202206</v>
      </c>
      <c r="L112" s="12">
        <v>5540246177376</v>
      </c>
      <c r="M112" s="14" t="s">
        <v>7</v>
      </c>
      <c r="N112" s="8">
        <v>1235</v>
      </c>
    </row>
    <row r="113" spans="11:14" x14ac:dyDescent="0.2">
      <c r="K113" s="16">
        <v>202206</v>
      </c>
      <c r="L113" s="14">
        <v>5540246180522</v>
      </c>
      <c r="M113" s="14" t="s">
        <v>7</v>
      </c>
      <c r="N113" s="10">
        <v>1126</v>
      </c>
    </row>
    <row r="114" spans="11:14" x14ac:dyDescent="0.2">
      <c r="K114" s="16">
        <v>202206</v>
      </c>
      <c r="L114" s="12">
        <v>5540246181016</v>
      </c>
      <c r="M114" s="14" t="s">
        <v>144</v>
      </c>
      <c r="N114" s="8">
        <v>8018</v>
      </c>
    </row>
    <row r="115" spans="11:14" x14ac:dyDescent="0.2">
      <c r="K115" s="16">
        <v>202206</v>
      </c>
      <c r="L115" s="14">
        <v>5540246181061</v>
      </c>
      <c r="M115" s="14" t="s">
        <v>144</v>
      </c>
      <c r="N115" s="10">
        <v>37689</v>
      </c>
    </row>
    <row r="116" spans="11:14" x14ac:dyDescent="0.2">
      <c r="K116" s="16">
        <v>202206</v>
      </c>
      <c r="L116" s="14">
        <v>5540246182684</v>
      </c>
      <c r="M116" s="14" t="s">
        <v>7</v>
      </c>
      <c r="N116" s="10">
        <v>260</v>
      </c>
    </row>
    <row r="117" spans="11:14" x14ac:dyDescent="0.2">
      <c r="K117" s="16">
        <v>202206</v>
      </c>
      <c r="L117" s="14">
        <v>5540246183130</v>
      </c>
      <c r="M117" s="14" t="s">
        <v>78</v>
      </c>
      <c r="N117" s="10">
        <v>6369</v>
      </c>
    </row>
    <row r="118" spans="11:14" x14ac:dyDescent="0.2">
      <c r="K118" s="16">
        <v>202206</v>
      </c>
      <c r="L118" s="12">
        <v>5540246183455</v>
      </c>
      <c r="M118" s="14" t="s">
        <v>78</v>
      </c>
      <c r="N118" s="8">
        <v>348</v>
      </c>
    </row>
    <row r="119" spans="11:14" x14ac:dyDescent="0.2">
      <c r="K119" s="16">
        <v>202206</v>
      </c>
      <c r="L119" s="12">
        <v>5540246183537</v>
      </c>
      <c r="M119" s="14" t="s">
        <v>78</v>
      </c>
      <c r="N119" s="8">
        <v>6329</v>
      </c>
    </row>
    <row r="120" spans="11:14" x14ac:dyDescent="0.2">
      <c r="K120" s="16">
        <v>202206</v>
      </c>
      <c r="L120" s="14">
        <v>5540246183538</v>
      </c>
      <c r="M120" s="14" t="s">
        <v>78</v>
      </c>
      <c r="N120" s="10">
        <v>2766</v>
      </c>
    </row>
    <row r="121" spans="11:14" x14ac:dyDescent="0.2">
      <c r="K121" s="16">
        <v>202206</v>
      </c>
      <c r="L121" s="12">
        <v>5540246183541</v>
      </c>
      <c r="M121" s="14" t="s">
        <v>78</v>
      </c>
      <c r="N121" s="8">
        <v>1253</v>
      </c>
    </row>
    <row r="122" spans="11:14" x14ac:dyDescent="0.2">
      <c r="K122" s="16">
        <v>202206</v>
      </c>
      <c r="L122" s="14">
        <v>5540246183547</v>
      </c>
      <c r="M122" s="14" t="s">
        <v>144</v>
      </c>
      <c r="N122" s="10">
        <v>4234</v>
      </c>
    </row>
    <row r="123" spans="11:14" x14ac:dyDescent="0.2">
      <c r="K123" s="16">
        <v>202206</v>
      </c>
      <c r="L123" s="14">
        <v>5540246183552</v>
      </c>
      <c r="M123" s="14" t="s">
        <v>78</v>
      </c>
      <c r="N123" s="10">
        <v>708</v>
      </c>
    </row>
    <row r="124" spans="11:14" x14ac:dyDescent="0.2">
      <c r="K124" s="16">
        <v>202206</v>
      </c>
      <c r="L124" s="12">
        <v>5540246183554</v>
      </c>
      <c r="M124" s="14" t="s">
        <v>78</v>
      </c>
      <c r="N124" s="8">
        <v>1601</v>
      </c>
    </row>
    <row r="125" spans="11:14" x14ac:dyDescent="0.2">
      <c r="K125" s="16">
        <v>202206</v>
      </c>
      <c r="L125" s="14">
        <v>5540246183555</v>
      </c>
      <c r="M125" s="14" t="s">
        <v>78</v>
      </c>
      <c r="N125" s="10">
        <v>2840</v>
      </c>
    </row>
    <row r="126" spans="11:14" x14ac:dyDescent="0.2">
      <c r="K126" s="16">
        <v>202206</v>
      </c>
      <c r="L126" s="12">
        <v>5540246183556</v>
      </c>
      <c r="M126" s="14" t="s">
        <v>78</v>
      </c>
      <c r="N126" s="8">
        <v>2436</v>
      </c>
    </row>
    <row r="127" spans="11:14" x14ac:dyDescent="0.2">
      <c r="K127" s="16">
        <v>202206</v>
      </c>
      <c r="L127" s="14">
        <v>5540246183558</v>
      </c>
      <c r="M127" s="14" t="s">
        <v>78</v>
      </c>
      <c r="N127" s="10">
        <v>2251</v>
      </c>
    </row>
    <row r="128" spans="11:14" x14ac:dyDescent="0.2">
      <c r="K128" s="16">
        <v>202206</v>
      </c>
      <c r="L128" s="12">
        <v>5540246183560</v>
      </c>
      <c r="M128" s="14" t="s">
        <v>78</v>
      </c>
      <c r="N128" s="8">
        <v>418</v>
      </c>
    </row>
    <row r="129" spans="11:14" x14ac:dyDescent="0.2">
      <c r="K129" s="16">
        <v>202206</v>
      </c>
      <c r="L129" s="14">
        <v>5540246183562</v>
      </c>
      <c r="M129" s="14" t="s">
        <v>78</v>
      </c>
      <c r="N129" s="10">
        <v>604</v>
      </c>
    </row>
    <row r="130" spans="11:14" x14ac:dyDescent="0.2">
      <c r="K130" s="16">
        <v>202206</v>
      </c>
      <c r="L130" s="14">
        <v>5540246183587</v>
      </c>
      <c r="M130" s="14" t="s">
        <v>78</v>
      </c>
      <c r="N130" s="10">
        <v>717</v>
      </c>
    </row>
    <row r="131" spans="11:14" x14ac:dyDescent="0.2">
      <c r="K131" s="16">
        <v>202206</v>
      </c>
      <c r="L131" s="12">
        <v>5540246183589</v>
      </c>
      <c r="M131" s="14" t="s">
        <v>78</v>
      </c>
      <c r="N131" s="8">
        <v>1601</v>
      </c>
    </row>
    <row r="132" spans="11:14" x14ac:dyDescent="0.2">
      <c r="K132" s="16">
        <v>202206</v>
      </c>
      <c r="L132" s="14">
        <v>5540246183590</v>
      </c>
      <c r="M132" s="14" t="s">
        <v>78</v>
      </c>
      <c r="N132" s="10">
        <v>2499</v>
      </c>
    </row>
    <row r="133" spans="11:14" x14ac:dyDescent="0.2">
      <c r="K133" s="16">
        <v>202206</v>
      </c>
      <c r="L133" s="14">
        <v>5540246183844</v>
      </c>
      <c r="M133" s="14" t="s">
        <v>7</v>
      </c>
      <c r="N133" s="10">
        <v>216</v>
      </c>
    </row>
    <row r="134" spans="11:14" x14ac:dyDescent="0.2">
      <c r="K134" s="16">
        <v>202206</v>
      </c>
      <c r="L134" s="14">
        <v>5540246184036</v>
      </c>
      <c r="M134" s="14" t="s">
        <v>7</v>
      </c>
      <c r="N134" s="10">
        <v>214</v>
      </c>
    </row>
    <row r="135" spans="11:14" x14ac:dyDescent="0.2">
      <c r="K135" s="16">
        <v>202206</v>
      </c>
      <c r="L135" s="14">
        <v>5540246184617</v>
      </c>
      <c r="M135" s="14" t="s">
        <v>78</v>
      </c>
      <c r="N135" s="10">
        <v>61211</v>
      </c>
    </row>
    <row r="136" spans="11:14" x14ac:dyDescent="0.2">
      <c r="K136" s="16">
        <v>202206</v>
      </c>
      <c r="L136" s="12">
        <v>5540246185278</v>
      </c>
      <c r="M136" s="14" t="s">
        <v>144</v>
      </c>
      <c r="N136" s="8">
        <v>30311</v>
      </c>
    </row>
    <row r="137" spans="11:14" x14ac:dyDescent="0.2">
      <c r="K137" s="16">
        <v>202206</v>
      </c>
      <c r="L137" s="14">
        <v>5540246185429</v>
      </c>
      <c r="M137" s="14" t="s">
        <v>37</v>
      </c>
      <c r="N137" s="10">
        <v>126</v>
      </c>
    </row>
    <row r="138" spans="11:14" x14ac:dyDescent="0.2">
      <c r="K138" s="16">
        <v>202206</v>
      </c>
      <c r="L138" s="14">
        <v>5540246185562</v>
      </c>
      <c r="M138" s="14" t="s">
        <v>37</v>
      </c>
      <c r="N138" s="10">
        <v>293</v>
      </c>
    </row>
    <row r="139" spans="11:14" x14ac:dyDescent="0.2">
      <c r="K139" s="16">
        <v>202206</v>
      </c>
      <c r="L139" s="12">
        <v>5540246185627</v>
      </c>
      <c r="M139" s="14" t="s">
        <v>124</v>
      </c>
      <c r="N139" s="8">
        <v>5</v>
      </c>
    </row>
    <row r="140" spans="11:14" x14ac:dyDescent="0.2">
      <c r="K140" s="16">
        <v>202206</v>
      </c>
      <c r="L140" s="12">
        <v>5540246186010</v>
      </c>
      <c r="M140" s="14" t="s">
        <v>124</v>
      </c>
      <c r="N140" s="8">
        <v>49</v>
      </c>
    </row>
    <row r="141" spans="11:14" x14ac:dyDescent="0.2">
      <c r="K141" s="16">
        <v>202206</v>
      </c>
      <c r="L141" s="14">
        <v>5540246186011</v>
      </c>
      <c r="M141" s="14" t="s">
        <v>124</v>
      </c>
      <c r="N141" s="10">
        <v>114</v>
      </c>
    </row>
    <row r="142" spans="11:14" x14ac:dyDescent="0.2">
      <c r="K142" s="16">
        <v>202206</v>
      </c>
      <c r="L142" s="12">
        <v>5540246186017</v>
      </c>
      <c r="M142" s="14" t="s">
        <v>124</v>
      </c>
      <c r="N142" s="8">
        <v>21</v>
      </c>
    </row>
    <row r="143" spans="11:14" x14ac:dyDescent="0.2">
      <c r="K143" s="16">
        <v>202206</v>
      </c>
      <c r="L143" s="12">
        <v>5540246186325</v>
      </c>
      <c r="M143" s="14" t="s">
        <v>37</v>
      </c>
      <c r="N143" s="8">
        <v>362</v>
      </c>
    </row>
    <row r="144" spans="11:14" x14ac:dyDescent="0.2">
      <c r="K144" s="16">
        <v>202206</v>
      </c>
      <c r="L144" s="12">
        <v>5540246186351</v>
      </c>
      <c r="M144" s="14" t="s">
        <v>78</v>
      </c>
      <c r="N144" s="8">
        <v>1386</v>
      </c>
    </row>
    <row r="145" spans="11:14" x14ac:dyDescent="0.2">
      <c r="K145" s="16">
        <v>202206</v>
      </c>
      <c r="L145" s="14">
        <v>5540246186352</v>
      </c>
      <c r="M145" s="14" t="s">
        <v>78</v>
      </c>
      <c r="N145" s="10">
        <v>1195</v>
      </c>
    </row>
    <row r="146" spans="11:14" x14ac:dyDescent="0.2">
      <c r="K146" s="16">
        <v>202206</v>
      </c>
      <c r="L146" s="14">
        <v>5540246187882</v>
      </c>
      <c r="M146" s="14" t="s">
        <v>124</v>
      </c>
      <c r="N146" s="10">
        <v>89</v>
      </c>
    </row>
    <row r="147" spans="11:14" x14ac:dyDescent="0.2">
      <c r="K147" s="16">
        <v>202206</v>
      </c>
      <c r="L147" s="12">
        <v>5540246187940</v>
      </c>
      <c r="M147" s="14" t="s">
        <v>78</v>
      </c>
      <c r="N147" s="8">
        <v>409</v>
      </c>
    </row>
    <row r="148" spans="11:14" x14ac:dyDescent="0.2">
      <c r="K148" s="16">
        <v>202206</v>
      </c>
      <c r="L148" s="14">
        <v>5540246187987</v>
      </c>
      <c r="M148" s="14" t="s">
        <v>37</v>
      </c>
      <c r="N148" s="10">
        <v>2729</v>
      </c>
    </row>
    <row r="149" spans="11:14" x14ac:dyDescent="0.2">
      <c r="K149" s="16">
        <v>202206</v>
      </c>
      <c r="L149" s="12">
        <v>5540246187995</v>
      </c>
      <c r="M149" s="14" t="s">
        <v>124</v>
      </c>
      <c r="N149" s="8">
        <v>1933</v>
      </c>
    </row>
    <row r="150" spans="11:14" x14ac:dyDescent="0.2">
      <c r="K150" s="16">
        <v>202206</v>
      </c>
      <c r="L150" s="14">
        <v>5540246187996</v>
      </c>
      <c r="M150" s="14" t="s">
        <v>124</v>
      </c>
      <c r="N150" s="10">
        <v>348</v>
      </c>
    </row>
    <row r="151" spans="11:14" x14ac:dyDescent="0.2">
      <c r="K151" s="16">
        <v>202206</v>
      </c>
      <c r="L151" s="12">
        <v>5540246187997</v>
      </c>
      <c r="M151" s="14" t="s">
        <v>124</v>
      </c>
      <c r="N151" s="8">
        <v>337</v>
      </c>
    </row>
    <row r="152" spans="11:14" x14ac:dyDescent="0.2">
      <c r="K152" s="16">
        <v>202206</v>
      </c>
      <c r="L152" s="14">
        <v>5540246187998</v>
      </c>
      <c r="M152" s="14" t="s">
        <v>124</v>
      </c>
      <c r="N152" s="10">
        <v>1031</v>
      </c>
    </row>
    <row r="153" spans="11:14" x14ac:dyDescent="0.2">
      <c r="K153" s="16">
        <v>202206</v>
      </c>
      <c r="L153" s="12">
        <v>5540246188047</v>
      </c>
      <c r="M153" s="14" t="s">
        <v>124</v>
      </c>
      <c r="N153" s="8">
        <v>358</v>
      </c>
    </row>
    <row r="154" spans="11:14" x14ac:dyDescent="0.2">
      <c r="K154" s="16">
        <v>202206</v>
      </c>
      <c r="L154" s="14">
        <v>5540246188175</v>
      </c>
      <c r="M154" s="14" t="s">
        <v>37</v>
      </c>
      <c r="N154" s="10">
        <v>103</v>
      </c>
    </row>
    <row r="155" spans="11:14" x14ac:dyDescent="0.2">
      <c r="K155" s="16">
        <v>202206</v>
      </c>
      <c r="L155" s="12">
        <v>5540246188200</v>
      </c>
      <c r="M155" s="14" t="s">
        <v>37</v>
      </c>
      <c r="N155" s="8">
        <v>780</v>
      </c>
    </row>
    <row r="156" spans="11:14" x14ac:dyDescent="0.2">
      <c r="K156" s="16">
        <v>202206</v>
      </c>
      <c r="L156" s="12">
        <v>5540246188224</v>
      </c>
      <c r="M156" s="14" t="s">
        <v>144</v>
      </c>
      <c r="N156" s="8">
        <v>14616</v>
      </c>
    </row>
    <row r="157" spans="11:14" x14ac:dyDescent="0.2">
      <c r="K157" s="16">
        <v>202206</v>
      </c>
      <c r="L157" s="14">
        <v>5540246188512</v>
      </c>
      <c r="M157" s="14" t="s">
        <v>124</v>
      </c>
      <c r="N157" s="10">
        <v>151</v>
      </c>
    </row>
    <row r="158" spans="11:14" x14ac:dyDescent="0.2">
      <c r="K158" s="16">
        <v>202206</v>
      </c>
      <c r="L158" s="12">
        <v>5540246188583</v>
      </c>
      <c r="M158" s="14" t="s">
        <v>7</v>
      </c>
      <c r="N158" s="8">
        <v>4483</v>
      </c>
    </row>
    <row r="159" spans="11:14" x14ac:dyDescent="0.2">
      <c r="K159" s="16">
        <v>202206</v>
      </c>
      <c r="L159" s="12">
        <v>5540246188647</v>
      </c>
      <c r="M159" s="14" t="s">
        <v>78</v>
      </c>
      <c r="N159" s="8">
        <v>1798</v>
      </c>
    </row>
    <row r="160" spans="11:14" x14ac:dyDescent="0.2">
      <c r="K160" s="16">
        <v>202206</v>
      </c>
      <c r="L160" s="12">
        <v>5540246190092</v>
      </c>
      <c r="M160" s="14" t="s">
        <v>124</v>
      </c>
      <c r="N160" s="8">
        <v>49</v>
      </c>
    </row>
    <row r="161" spans="11:14" x14ac:dyDescent="0.2">
      <c r="K161" s="16">
        <v>202206</v>
      </c>
      <c r="L161" s="14">
        <v>5540246190097</v>
      </c>
      <c r="M161" s="14" t="s">
        <v>144</v>
      </c>
      <c r="N161" s="10">
        <v>3104</v>
      </c>
    </row>
    <row r="162" spans="11:14" x14ac:dyDescent="0.2">
      <c r="K162" s="16">
        <v>202206</v>
      </c>
      <c r="L162" s="12">
        <v>5540246190727</v>
      </c>
      <c r="M162" s="14" t="s">
        <v>7</v>
      </c>
      <c r="N162" s="8">
        <v>2332</v>
      </c>
    </row>
    <row r="163" spans="11:14" x14ac:dyDescent="0.2">
      <c r="K163" s="16">
        <v>202206</v>
      </c>
      <c r="L163" s="14">
        <v>5540246190743</v>
      </c>
      <c r="M163" s="14" t="s">
        <v>37</v>
      </c>
      <c r="N163" s="10">
        <v>279</v>
      </c>
    </row>
    <row r="164" spans="11:14" x14ac:dyDescent="0.2">
      <c r="K164" s="16">
        <v>202206</v>
      </c>
      <c r="L164" s="12">
        <v>5540246190831</v>
      </c>
      <c r="M164" s="14" t="s">
        <v>78</v>
      </c>
      <c r="N164" s="8">
        <v>1300</v>
      </c>
    </row>
    <row r="165" spans="11:14" x14ac:dyDescent="0.2">
      <c r="K165" s="16">
        <v>202206</v>
      </c>
      <c r="L165" s="14">
        <v>5540246190835</v>
      </c>
      <c r="M165" s="14" t="s">
        <v>7</v>
      </c>
      <c r="N165" s="10">
        <v>156</v>
      </c>
    </row>
    <row r="166" spans="11:14" x14ac:dyDescent="0.2">
      <c r="K166" s="16">
        <v>202206</v>
      </c>
      <c r="L166" s="14">
        <v>5540246191380</v>
      </c>
      <c r="M166" s="14" t="s">
        <v>37</v>
      </c>
      <c r="N166" s="10">
        <v>418</v>
      </c>
    </row>
    <row r="167" spans="11:14" x14ac:dyDescent="0.2">
      <c r="K167" s="16">
        <v>202206</v>
      </c>
      <c r="L167" s="12">
        <v>5540246191394</v>
      </c>
      <c r="M167" s="14" t="s">
        <v>37</v>
      </c>
      <c r="N167" s="8">
        <v>2436</v>
      </c>
    </row>
    <row r="168" spans="11:14" x14ac:dyDescent="0.2">
      <c r="K168" s="16">
        <v>202206</v>
      </c>
      <c r="L168" s="12">
        <v>5540246191596</v>
      </c>
      <c r="M168" s="14" t="s">
        <v>7</v>
      </c>
      <c r="N168" s="8">
        <v>79</v>
      </c>
    </row>
    <row r="169" spans="11:14" x14ac:dyDescent="0.2">
      <c r="K169" s="16">
        <v>202206</v>
      </c>
      <c r="L169" s="12">
        <v>5540246191718</v>
      </c>
      <c r="M169" s="14" t="s">
        <v>78</v>
      </c>
      <c r="N169" s="8">
        <v>748</v>
      </c>
    </row>
    <row r="170" spans="11:14" x14ac:dyDescent="0.2">
      <c r="K170" s="16">
        <v>202206</v>
      </c>
      <c r="L170" s="12">
        <v>5540246191736</v>
      </c>
      <c r="M170" s="14" t="s">
        <v>37</v>
      </c>
      <c r="N170" s="8">
        <v>288</v>
      </c>
    </row>
    <row r="171" spans="11:14" x14ac:dyDescent="0.2">
      <c r="K171" s="16">
        <v>202206</v>
      </c>
      <c r="L171" s="12">
        <v>5540246192102</v>
      </c>
      <c r="M171" s="14" t="s">
        <v>37</v>
      </c>
      <c r="N171" s="8">
        <v>5086</v>
      </c>
    </row>
    <row r="172" spans="11:14" x14ac:dyDescent="0.2">
      <c r="K172" s="16">
        <v>202206</v>
      </c>
      <c r="L172" s="12">
        <v>5540246192209</v>
      </c>
      <c r="M172" s="14" t="s">
        <v>78</v>
      </c>
      <c r="N172" s="8">
        <v>3286</v>
      </c>
    </row>
    <row r="173" spans="11:14" x14ac:dyDescent="0.2">
      <c r="K173" s="16">
        <v>202206</v>
      </c>
      <c r="L173" s="14">
        <v>5540246192264</v>
      </c>
      <c r="M173" s="14" t="s">
        <v>37</v>
      </c>
      <c r="N173" s="10">
        <v>1058</v>
      </c>
    </row>
    <row r="174" spans="11:14" x14ac:dyDescent="0.2">
      <c r="K174" s="16">
        <v>202206</v>
      </c>
      <c r="L174" s="14">
        <v>5540246192462</v>
      </c>
      <c r="M174" s="14" t="s">
        <v>78</v>
      </c>
      <c r="N174" s="10">
        <v>1337</v>
      </c>
    </row>
    <row r="175" spans="11:14" x14ac:dyDescent="0.2">
      <c r="K175" s="16">
        <v>202206</v>
      </c>
      <c r="L175" s="12">
        <v>5540246192505</v>
      </c>
      <c r="M175" s="14" t="s">
        <v>78</v>
      </c>
      <c r="N175" s="8">
        <v>18375</v>
      </c>
    </row>
    <row r="176" spans="11:14" x14ac:dyDescent="0.2">
      <c r="K176" s="16">
        <v>202206</v>
      </c>
      <c r="L176" s="12">
        <v>5540246192518</v>
      </c>
      <c r="M176" s="14" t="s">
        <v>78</v>
      </c>
      <c r="N176" s="8">
        <v>6933</v>
      </c>
    </row>
    <row r="177" spans="11:14" x14ac:dyDescent="0.2">
      <c r="K177" s="16">
        <v>202206</v>
      </c>
      <c r="L177" s="12">
        <v>5540246192571</v>
      </c>
      <c r="M177" s="14" t="s">
        <v>78</v>
      </c>
      <c r="N177" s="8">
        <v>794</v>
      </c>
    </row>
    <row r="178" spans="11:14" x14ac:dyDescent="0.2">
      <c r="K178" s="16">
        <v>202206</v>
      </c>
      <c r="L178" s="14">
        <v>5540246192594</v>
      </c>
      <c r="M178" s="14" t="s">
        <v>78</v>
      </c>
      <c r="N178" s="10">
        <v>808</v>
      </c>
    </row>
    <row r="179" spans="11:14" x14ac:dyDescent="0.2">
      <c r="K179" s="16">
        <v>202206</v>
      </c>
      <c r="L179" s="14">
        <v>5540246192824</v>
      </c>
      <c r="M179" s="14" t="s">
        <v>78</v>
      </c>
      <c r="N179" s="10">
        <v>251</v>
      </c>
    </row>
    <row r="180" spans="11:14" x14ac:dyDescent="0.2">
      <c r="K180" s="16">
        <v>202206</v>
      </c>
      <c r="L180" s="14">
        <v>5540246192831</v>
      </c>
      <c r="M180" s="14" t="s">
        <v>78</v>
      </c>
      <c r="N180" s="10">
        <v>845</v>
      </c>
    </row>
    <row r="181" spans="11:14" x14ac:dyDescent="0.2">
      <c r="K181" s="16">
        <v>202206</v>
      </c>
      <c r="L181" s="12">
        <v>5540246192836</v>
      </c>
      <c r="M181" s="14" t="s">
        <v>124</v>
      </c>
      <c r="N181" s="8">
        <v>84</v>
      </c>
    </row>
    <row r="182" spans="11:14" x14ac:dyDescent="0.2">
      <c r="K182" s="16">
        <v>202206</v>
      </c>
      <c r="L182" s="12">
        <v>5540246192907</v>
      </c>
      <c r="M182" s="14" t="s">
        <v>144</v>
      </c>
      <c r="N182" s="8">
        <v>2423</v>
      </c>
    </row>
    <row r="183" spans="11:14" x14ac:dyDescent="0.2">
      <c r="K183" s="16">
        <v>202206</v>
      </c>
      <c r="L183" s="14">
        <v>5540246193249</v>
      </c>
      <c r="M183" s="14" t="s">
        <v>124</v>
      </c>
      <c r="N183" s="10">
        <v>235</v>
      </c>
    </row>
    <row r="184" spans="11:14" x14ac:dyDescent="0.2">
      <c r="K184" s="16">
        <v>202206</v>
      </c>
      <c r="L184" s="14">
        <v>5540246193316</v>
      </c>
      <c r="M184" s="14" t="s">
        <v>7</v>
      </c>
      <c r="N184" s="10">
        <v>260</v>
      </c>
    </row>
    <row r="185" spans="11:14" x14ac:dyDescent="0.2">
      <c r="K185" s="16">
        <v>202206</v>
      </c>
      <c r="L185" s="12">
        <v>5540246193409</v>
      </c>
      <c r="M185" s="14" t="s">
        <v>7</v>
      </c>
      <c r="N185" s="8">
        <v>96</v>
      </c>
    </row>
    <row r="186" spans="11:14" x14ac:dyDescent="0.2">
      <c r="K186" s="16">
        <v>202206</v>
      </c>
      <c r="L186" s="14">
        <v>5540246193505</v>
      </c>
      <c r="M186" s="14" t="s">
        <v>7</v>
      </c>
      <c r="N186" s="10">
        <v>15869</v>
      </c>
    </row>
    <row r="187" spans="11:14" x14ac:dyDescent="0.2">
      <c r="K187" s="16">
        <v>202206</v>
      </c>
      <c r="L187" s="12">
        <v>5540246193566</v>
      </c>
      <c r="M187" s="14" t="s">
        <v>144</v>
      </c>
      <c r="N187" s="8">
        <v>9849</v>
      </c>
    </row>
    <row r="188" spans="11:14" x14ac:dyDescent="0.2">
      <c r="K188" s="16">
        <v>202206</v>
      </c>
      <c r="L188" s="12">
        <v>5540246193999</v>
      </c>
      <c r="M188" s="14" t="s">
        <v>78</v>
      </c>
      <c r="N188" s="8">
        <v>9338</v>
      </c>
    </row>
    <row r="189" spans="11:14" x14ac:dyDescent="0.2">
      <c r="K189" s="16">
        <v>202207</v>
      </c>
      <c r="L189" s="12">
        <v>5540246170256</v>
      </c>
      <c r="M189" s="14" t="s">
        <v>7</v>
      </c>
      <c r="N189" s="8">
        <v>808</v>
      </c>
    </row>
    <row r="190" spans="11:14" x14ac:dyDescent="0.2">
      <c r="K190" s="16">
        <v>202207</v>
      </c>
      <c r="L190" s="12">
        <v>5540246171759</v>
      </c>
      <c r="M190" s="14" t="s">
        <v>78</v>
      </c>
      <c r="N190" s="8">
        <v>4251</v>
      </c>
    </row>
    <row r="191" spans="11:14" x14ac:dyDescent="0.2">
      <c r="K191" s="16">
        <v>202207</v>
      </c>
      <c r="L191" s="14">
        <v>5540246171888</v>
      </c>
      <c r="M191" s="14" t="s">
        <v>7</v>
      </c>
      <c r="N191" s="10">
        <v>1216</v>
      </c>
    </row>
    <row r="192" spans="11:14" x14ac:dyDescent="0.2">
      <c r="K192" s="16">
        <v>202207</v>
      </c>
      <c r="L192" s="12">
        <v>5540246171933</v>
      </c>
      <c r="M192" s="14" t="s">
        <v>37</v>
      </c>
      <c r="N192" s="8">
        <v>446</v>
      </c>
    </row>
    <row r="193" spans="11:14" x14ac:dyDescent="0.2">
      <c r="K193" s="16">
        <v>202207</v>
      </c>
      <c r="L193" s="12">
        <v>5540246172539</v>
      </c>
      <c r="M193" s="14" t="s">
        <v>37</v>
      </c>
      <c r="N193" s="8">
        <v>40</v>
      </c>
    </row>
    <row r="194" spans="11:14" x14ac:dyDescent="0.2">
      <c r="K194" s="16">
        <v>202207</v>
      </c>
      <c r="L194" s="14">
        <v>5540246172669</v>
      </c>
      <c r="M194" s="14" t="s">
        <v>37</v>
      </c>
      <c r="N194" s="10">
        <v>168</v>
      </c>
    </row>
    <row r="195" spans="11:14" x14ac:dyDescent="0.2">
      <c r="K195" s="16">
        <v>202207</v>
      </c>
      <c r="L195" s="12">
        <v>5540246172978</v>
      </c>
      <c r="M195" s="14" t="s">
        <v>37</v>
      </c>
      <c r="N195" s="8">
        <v>84</v>
      </c>
    </row>
    <row r="196" spans="11:14" x14ac:dyDescent="0.2">
      <c r="K196" s="16">
        <v>202207</v>
      </c>
      <c r="L196" s="14">
        <v>5540246173472</v>
      </c>
      <c r="M196" s="14" t="s">
        <v>37</v>
      </c>
      <c r="N196" s="10">
        <v>432</v>
      </c>
    </row>
    <row r="197" spans="11:14" x14ac:dyDescent="0.2">
      <c r="K197" s="16">
        <v>202207</v>
      </c>
      <c r="L197" s="14">
        <v>5540246173685</v>
      </c>
      <c r="M197" s="14" t="s">
        <v>124</v>
      </c>
      <c r="N197" s="10">
        <v>365</v>
      </c>
    </row>
    <row r="198" spans="11:14" x14ac:dyDescent="0.2">
      <c r="K198" s="16">
        <v>202207</v>
      </c>
      <c r="L198" s="12">
        <v>5540246173686</v>
      </c>
      <c r="M198" s="14" t="s">
        <v>124</v>
      </c>
      <c r="N198" s="8">
        <v>404</v>
      </c>
    </row>
    <row r="199" spans="11:14" x14ac:dyDescent="0.2">
      <c r="K199" s="16">
        <v>202207</v>
      </c>
      <c r="L199" s="12">
        <v>5540246173906</v>
      </c>
      <c r="M199" s="14" t="s">
        <v>144</v>
      </c>
      <c r="N199" s="8">
        <v>1453</v>
      </c>
    </row>
    <row r="200" spans="11:14" x14ac:dyDescent="0.2">
      <c r="K200" s="16">
        <v>202207</v>
      </c>
      <c r="L200" s="12">
        <v>5540246174095</v>
      </c>
      <c r="M200" s="14" t="s">
        <v>37</v>
      </c>
      <c r="N200" s="8">
        <v>21</v>
      </c>
    </row>
    <row r="201" spans="11:14" x14ac:dyDescent="0.2">
      <c r="K201" s="16">
        <v>202207</v>
      </c>
      <c r="L201" s="14">
        <v>5540246174174</v>
      </c>
      <c r="M201" s="14" t="s">
        <v>37</v>
      </c>
      <c r="N201" s="10">
        <v>38</v>
      </c>
    </row>
    <row r="202" spans="11:14" x14ac:dyDescent="0.2">
      <c r="K202" s="16">
        <v>202207</v>
      </c>
      <c r="L202" s="14">
        <v>5540246175049</v>
      </c>
      <c r="M202" s="14" t="s">
        <v>37</v>
      </c>
      <c r="N202" s="10">
        <v>98</v>
      </c>
    </row>
    <row r="203" spans="11:14" x14ac:dyDescent="0.2">
      <c r="K203" s="16">
        <v>202207</v>
      </c>
      <c r="L203" s="12">
        <v>5540246175050</v>
      </c>
      <c r="M203" s="14" t="s">
        <v>37</v>
      </c>
      <c r="N203" s="8">
        <v>348</v>
      </c>
    </row>
    <row r="204" spans="11:14" x14ac:dyDescent="0.2">
      <c r="K204" s="16">
        <v>202207</v>
      </c>
      <c r="L204" s="14">
        <v>5540246175372</v>
      </c>
      <c r="M204" s="14" t="s">
        <v>7</v>
      </c>
      <c r="N204" s="10">
        <v>2889</v>
      </c>
    </row>
    <row r="205" spans="11:14" x14ac:dyDescent="0.2">
      <c r="K205" s="16">
        <v>202207</v>
      </c>
      <c r="L205" s="12">
        <v>5540246175461</v>
      </c>
      <c r="M205" s="14" t="s">
        <v>78</v>
      </c>
      <c r="N205" s="8">
        <v>6014</v>
      </c>
    </row>
    <row r="206" spans="11:14" x14ac:dyDescent="0.2">
      <c r="K206" s="16">
        <v>202207</v>
      </c>
      <c r="L206" s="12">
        <v>5540246176294</v>
      </c>
      <c r="M206" s="14" t="s">
        <v>37</v>
      </c>
      <c r="N206" s="8">
        <v>75</v>
      </c>
    </row>
    <row r="207" spans="11:14" x14ac:dyDescent="0.2">
      <c r="K207" s="16">
        <v>202207</v>
      </c>
      <c r="L207" s="14">
        <v>5540246176295</v>
      </c>
      <c r="M207" s="14" t="s">
        <v>37</v>
      </c>
      <c r="N207" s="10">
        <v>3675</v>
      </c>
    </row>
    <row r="208" spans="11:14" x14ac:dyDescent="0.2">
      <c r="K208" s="16">
        <v>202207</v>
      </c>
      <c r="L208" s="12">
        <v>5540246177132</v>
      </c>
      <c r="M208" s="14" t="s">
        <v>78</v>
      </c>
      <c r="N208" s="8">
        <v>9976</v>
      </c>
    </row>
    <row r="209" spans="11:14" x14ac:dyDescent="0.2">
      <c r="K209" s="16">
        <v>202207</v>
      </c>
      <c r="L209" s="14">
        <v>5540246177133</v>
      </c>
      <c r="M209" s="14" t="s">
        <v>78</v>
      </c>
      <c r="N209" s="10">
        <v>12273</v>
      </c>
    </row>
    <row r="210" spans="11:14" x14ac:dyDescent="0.2">
      <c r="K210" s="16">
        <v>202207</v>
      </c>
      <c r="L210" s="14">
        <v>5540246177376</v>
      </c>
      <c r="M210" s="14" t="s">
        <v>7</v>
      </c>
      <c r="N210" s="10">
        <v>230</v>
      </c>
    </row>
    <row r="211" spans="11:14" x14ac:dyDescent="0.2">
      <c r="K211" s="16">
        <v>202207</v>
      </c>
      <c r="L211" s="14">
        <v>5540246180522</v>
      </c>
      <c r="M211" s="14" t="s">
        <v>7</v>
      </c>
      <c r="N211" s="10">
        <v>548</v>
      </c>
    </row>
    <row r="212" spans="11:14" x14ac:dyDescent="0.2">
      <c r="K212" s="16">
        <v>202207</v>
      </c>
      <c r="L212" s="14">
        <v>5540246181016</v>
      </c>
      <c r="M212" s="14" t="s">
        <v>144</v>
      </c>
      <c r="N212" s="10">
        <v>15507</v>
      </c>
    </row>
    <row r="213" spans="11:14" x14ac:dyDescent="0.2">
      <c r="K213" s="16">
        <v>202207</v>
      </c>
      <c r="L213" s="12">
        <v>5540246181061</v>
      </c>
      <c r="M213" s="14" t="s">
        <v>144</v>
      </c>
      <c r="N213" s="8">
        <v>32469</v>
      </c>
    </row>
    <row r="214" spans="11:14" x14ac:dyDescent="0.2">
      <c r="K214" s="16">
        <v>202207</v>
      </c>
      <c r="L214" s="12">
        <v>5540246182684</v>
      </c>
      <c r="M214" s="14" t="s">
        <v>7</v>
      </c>
      <c r="N214" s="8">
        <v>140</v>
      </c>
    </row>
    <row r="215" spans="11:14" x14ac:dyDescent="0.2">
      <c r="K215" s="16">
        <v>202207</v>
      </c>
      <c r="L215" s="12">
        <v>5540246183130</v>
      </c>
      <c r="M215" s="14" t="s">
        <v>78</v>
      </c>
      <c r="N215" s="8">
        <v>5241</v>
      </c>
    </row>
    <row r="216" spans="11:14" x14ac:dyDescent="0.2">
      <c r="K216" s="16">
        <v>202207</v>
      </c>
      <c r="L216" s="14">
        <v>5540246183455</v>
      </c>
      <c r="M216" s="14" t="s">
        <v>78</v>
      </c>
      <c r="N216" s="10">
        <v>1764</v>
      </c>
    </row>
    <row r="217" spans="11:14" x14ac:dyDescent="0.2">
      <c r="K217" s="16">
        <v>202207</v>
      </c>
      <c r="L217" s="14">
        <v>5540246183537</v>
      </c>
      <c r="M217" s="14" t="s">
        <v>78</v>
      </c>
      <c r="N217" s="10">
        <v>1782</v>
      </c>
    </row>
    <row r="218" spans="11:14" x14ac:dyDescent="0.2">
      <c r="K218" s="16">
        <v>202207</v>
      </c>
      <c r="L218" s="12">
        <v>5540246183538</v>
      </c>
      <c r="M218" s="14" t="s">
        <v>78</v>
      </c>
      <c r="N218" s="8">
        <v>3286</v>
      </c>
    </row>
    <row r="219" spans="11:14" x14ac:dyDescent="0.2">
      <c r="K219" s="16">
        <v>202207</v>
      </c>
      <c r="L219" s="14">
        <v>5540246183541</v>
      </c>
      <c r="M219" s="14" t="s">
        <v>78</v>
      </c>
      <c r="N219" s="10">
        <v>1996</v>
      </c>
    </row>
    <row r="220" spans="11:14" x14ac:dyDescent="0.2">
      <c r="K220" s="16">
        <v>202207</v>
      </c>
      <c r="L220" s="12">
        <v>5540246183542</v>
      </c>
      <c r="M220" s="14" t="s">
        <v>78</v>
      </c>
      <c r="N220" s="8">
        <v>1253</v>
      </c>
    </row>
    <row r="221" spans="11:14" x14ac:dyDescent="0.2">
      <c r="K221" s="16">
        <v>202207</v>
      </c>
      <c r="L221" s="12">
        <v>5540246183547</v>
      </c>
      <c r="M221" s="14" t="s">
        <v>144</v>
      </c>
      <c r="N221" s="8">
        <v>12505</v>
      </c>
    </row>
    <row r="222" spans="11:14" x14ac:dyDescent="0.2">
      <c r="K222" s="16">
        <v>202207</v>
      </c>
      <c r="L222" s="12">
        <v>5540246183552</v>
      </c>
      <c r="M222" s="14" t="s">
        <v>78</v>
      </c>
      <c r="N222" s="8">
        <v>541</v>
      </c>
    </row>
    <row r="223" spans="11:14" x14ac:dyDescent="0.2">
      <c r="K223" s="16">
        <v>202207</v>
      </c>
      <c r="L223" s="14">
        <v>5540246183554</v>
      </c>
      <c r="M223" s="14" t="s">
        <v>78</v>
      </c>
      <c r="N223" s="10">
        <v>1546</v>
      </c>
    </row>
    <row r="224" spans="11:14" x14ac:dyDescent="0.2">
      <c r="K224" s="16">
        <v>202207</v>
      </c>
      <c r="L224" s="12">
        <v>5540246183555</v>
      </c>
      <c r="M224" s="14" t="s">
        <v>78</v>
      </c>
      <c r="N224" s="8">
        <v>1894</v>
      </c>
    </row>
    <row r="225" spans="11:14" x14ac:dyDescent="0.2">
      <c r="K225" s="16">
        <v>202207</v>
      </c>
      <c r="L225" s="14">
        <v>5540246183556</v>
      </c>
      <c r="M225" s="14" t="s">
        <v>78</v>
      </c>
      <c r="N225" s="10">
        <v>919</v>
      </c>
    </row>
    <row r="226" spans="11:14" x14ac:dyDescent="0.2">
      <c r="K226" s="16">
        <v>202207</v>
      </c>
      <c r="L226" s="12">
        <v>5540246183558</v>
      </c>
      <c r="M226" s="14" t="s">
        <v>78</v>
      </c>
      <c r="N226" s="8">
        <v>5267</v>
      </c>
    </row>
    <row r="227" spans="11:14" x14ac:dyDescent="0.2">
      <c r="K227" s="16">
        <v>202207</v>
      </c>
      <c r="L227" s="14">
        <v>5540246183560</v>
      </c>
      <c r="M227" s="14" t="s">
        <v>78</v>
      </c>
      <c r="N227" s="10">
        <v>307</v>
      </c>
    </row>
    <row r="228" spans="11:14" x14ac:dyDescent="0.2">
      <c r="K228" s="16">
        <v>202207</v>
      </c>
      <c r="L228" s="12">
        <v>5540246183562</v>
      </c>
      <c r="M228" s="14" t="s">
        <v>78</v>
      </c>
      <c r="N228" s="8">
        <v>10023</v>
      </c>
    </row>
    <row r="229" spans="11:14" x14ac:dyDescent="0.2">
      <c r="K229" s="16">
        <v>202207</v>
      </c>
      <c r="L229" s="12">
        <v>5540246183587</v>
      </c>
      <c r="M229" s="14" t="s">
        <v>78</v>
      </c>
      <c r="N229" s="8">
        <v>516</v>
      </c>
    </row>
    <row r="230" spans="11:14" x14ac:dyDescent="0.2">
      <c r="K230" s="16">
        <v>202207</v>
      </c>
      <c r="L230" s="14">
        <v>5540246183589</v>
      </c>
      <c r="M230" s="14" t="s">
        <v>78</v>
      </c>
      <c r="N230" s="10">
        <v>2622</v>
      </c>
    </row>
    <row r="231" spans="11:14" x14ac:dyDescent="0.2">
      <c r="K231" s="16">
        <v>202207</v>
      </c>
      <c r="L231" s="12">
        <v>5540246183590</v>
      </c>
      <c r="M231" s="14" t="s">
        <v>78</v>
      </c>
      <c r="N231" s="8">
        <v>2318</v>
      </c>
    </row>
    <row r="232" spans="11:14" x14ac:dyDescent="0.2">
      <c r="K232" s="16">
        <v>202207</v>
      </c>
      <c r="L232" s="12">
        <v>5540246183844</v>
      </c>
      <c r="M232" s="14" t="s">
        <v>7</v>
      </c>
      <c r="N232" s="8">
        <v>226</v>
      </c>
    </row>
    <row r="233" spans="11:14" x14ac:dyDescent="0.2">
      <c r="K233" s="16">
        <v>202207</v>
      </c>
      <c r="L233" s="12">
        <v>5540246184036</v>
      </c>
      <c r="M233" s="14" t="s">
        <v>7</v>
      </c>
      <c r="N233" s="8">
        <v>244</v>
      </c>
    </row>
    <row r="234" spans="11:14" x14ac:dyDescent="0.2">
      <c r="K234" s="16">
        <v>202207</v>
      </c>
      <c r="L234" s="12">
        <v>5540246184617</v>
      </c>
      <c r="M234" s="14" t="s">
        <v>78</v>
      </c>
      <c r="N234" s="8">
        <v>12528</v>
      </c>
    </row>
    <row r="235" spans="11:14" x14ac:dyDescent="0.2">
      <c r="K235" s="16">
        <v>202207</v>
      </c>
      <c r="L235" s="12">
        <v>5540246185278</v>
      </c>
      <c r="M235" s="14" t="s">
        <v>144</v>
      </c>
      <c r="N235" s="8">
        <v>6840</v>
      </c>
    </row>
    <row r="236" spans="11:14" x14ac:dyDescent="0.2">
      <c r="K236" s="16">
        <v>202207</v>
      </c>
      <c r="L236" s="14">
        <v>5540246185429</v>
      </c>
      <c r="M236" s="14" t="s">
        <v>37</v>
      </c>
      <c r="N236" s="10">
        <v>70</v>
      </c>
    </row>
    <row r="237" spans="11:14" x14ac:dyDescent="0.2">
      <c r="K237" s="16">
        <v>202207</v>
      </c>
      <c r="L237" s="14">
        <v>5540246185562</v>
      </c>
      <c r="M237" s="14" t="s">
        <v>37</v>
      </c>
      <c r="N237" s="10">
        <v>251</v>
      </c>
    </row>
    <row r="238" spans="11:14" x14ac:dyDescent="0.2">
      <c r="K238" s="16">
        <v>202207</v>
      </c>
      <c r="L238" s="12">
        <v>5540246185627</v>
      </c>
      <c r="M238" s="14" t="s">
        <v>124</v>
      </c>
      <c r="N238" s="8">
        <v>5</v>
      </c>
    </row>
    <row r="239" spans="11:14" x14ac:dyDescent="0.2">
      <c r="K239" s="16">
        <v>202207</v>
      </c>
      <c r="L239" s="12">
        <v>5540246186010</v>
      </c>
      <c r="M239" s="14" t="s">
        <v>124</v>
      </c>
      <c r="N239" s="8">
        <v>121</v>
      </c>
    </row>
    <row r="240" spans="11:14" x14ac:dyDescent="0.2">
      <c r="K240" s="16">
        <v>202207</v>
      </c>
      <c r="L240" s="14">
        <v>5540246186011</v>
      </c>
      <c r="M240" s="14" t="s">
        <v>124</v>
      </c>
      <c r="N240" s="10">
        <v>110</v>
      </c>
    </row>
    <row r="241" spans="11:14" x14ac:dyDescent="0.2">
      <c r="K241" s="16">
        <v>202207</v>
      </c>
      <c r="L241" s="12">
        <v>5540246186017</v>
      </c>
      <c r="M241" s="14" t="s">
        <v>124</v>
      </c>
      <c r="N241" s="8">
        <v>77</v>
      </c>
    </row>
    <row r="242" spans="11:14" x14ac:dyDescent="0.2">
      <c r="K242" s="16">
        <v>202207</v>
      </c>
      <c r="L242" s="14">
        <v>5540246186325</v>
      </c>
      <c r="M242" s="14" t="s">
        <v>37</v>
      </c>
      <c r="N242" s="10">
        <v>279</v>
      </c>
    </row>
    <row r="243" spans="11:14" x14ac:dyDescent="0.2">
      <c r="K243" s="16">
        <v>202207</v>
      </c>
      <c r="L243" s="14">
        <v>5540246186351</v>
      </c>
      <c r="M243" s="14" t="s">
        <v>78</v>
      </c>
      <c r="N243" s="10">
        <v>1740</v>
      </c>
    </row>
    <row r="244" spans="11:14" x14ac:dyDescent="0.2">
      <c r="K244" s="16">
        <v>202207</v>
      </c>
      <c r="L244" s="12">
        <v>5540246186352</v>
      </c>
      <c r="M244" s="14" t="s">
        <v>78</v>
      </c>
      <c r="N244" s="8">
        <v>9675</v>
      </c>
    </row>
    <row r="245" spans="11:14" x14ac:dyDescent="0.2">
      <c r="K245" s="16">
        <v>202207</v>
      </c>
      <c r="L245" s="12">
        <v>5540246187882</v>
      </c>
      <c r="M245" s="14" t="s">
        <v>124</v>
      </c>
      <c r="N245" s="8">
        <v>70</v>
      </c>
    </row>
    <row r="246" spans="11:14" x14ac:dyDescent="0.2">
      <c r="K246" s="16">
        <v>202207</v>
      </c>
      <c r="L246" s="12">
        <v>5540246187995</v>
      </c>
      <c r="M246" s="14" t="s">
        <v>124</v>
      </c>
      <c r="N246" s="8">
        <v>1866</v>
      </c>
    </row>
    <row r="247" spans="11:14" x14ac:dyDescent="0.2">
      <c r="K247" s="16">
        <v>202207</v>
      </c>
      <c r="L247" s="14">
        <v>5540246187996</v>
      </c>
      <c r="M247" s="14" t="s">
        <v>124</v>
      </c>
      <c r="N247" s="10">
        <v>335</v>
      </c>
    </row>
    <row r="248" spans="11:14" x14ac:dyDescent="0.2">
      <c r="K248" s="16">
        <v>202207</v>
      </c>
      <c r="L248" s="12">
        <v>5540246187997</v>
      </c>
      <c r="M248" s="14" t="s">
        <v>124</v>
      </c>
      <c r="N248" s="8">
        <v>253</v>
      </c>
    </row>
    <row r="249" spans="11:14" x14ac:dyDescent="0.2">
      <c r="K249" s="16">
        <v>202207</v>
      </c>
      <c r="L249" s="14">
        <v>5540246187998</v>
      </c>
      <c r="M249" s="14" t="s">
        <v>124</v>
      </c>
      <c r="N249" s="10">
        <v>474</v>
      </c>
    </row>
    <row r="250" spans="11:14" x14ac:dyDescent="0.2">
      <c r="K250" s="16">
        <v>202207</v>
      </c>
      <c r="L250" s="12">
        <v>5540246188047</v>
      </c>
      <c r="M250" s="14" t="s">
        <v>124</v>
      </c>
      <c r="N250" s="8">
        <v>314</v>
      </c>
    </row>
    <row r="251" spans="11:14" x14ac:dyDescent="0.2">
      <c r="K251" s="16">
        <v>202207</v>
      </c>
      <c r="L251" s="12">
        <v>5540246188175</v>
      </c>
      <c r="M251" s="14" t="s">
        <v>37</v>
      </c>
      <c r="N251" s="8">
        <v>84</v>
      </c>
    </row>
    <row r="252" spans="11:14" x14ac:dyDescent="0.2">
      <c r="K252" s="16">
        <v>202207</v>
      </c>
      <c r="L252" s="14">
        <v>5540246188224</v>
      </c>
      <c r="M252" s="14" t="s">
        <v>144</v>
      </c>
      <c r="N252" s="10">
        <v>19024</v>
      </c>
    </row>
    <row r="253" spans="11:14" x14ac:dyDescent="0.2">
      <c r="K253" s="16">
        <v>202207</v>
      </c>
      <c r="L253" s="12">
        <v>5540246188512</v>
      </c>
      <c r="M253" s="14" t="s">
        <v>124</v>
      </c>
      <c r="N253" s="8">
        <v>351</v>
      </c>
    </row>
    <row r="254" spans="11:14" x14ac:dyDescent="0.2">
      <c r="K254" s="16">
        <v>202207</v>
      </c>
      <c r="L254" s="14">
        <v>5540246188583</v>
      </c>
      <c r="M254" s="14" t="s">
        <v>7</v>
      </c>
      <c r="N254" s="10">
        <v>5513</v>
      </c>
    </row>
    <row r="255" spans="11:14" x14ac:dyDescent="0.2">
      <c r="K255" s="16">
        <v>202207</v>
      </c>
      <c r="L255" s="14">
        <v>5540246188647</v>
      </c>
      <c r="M255" s="14" t="s">
        <v>78</v>
      </c>
      <c r="N255" s="10">
        <v>1798</v>
      </c>
    </row>
    <row r="256" spans="11:14" x14ac:dyDescent="0.2">
      <c r="K256" s="16">
        <v>202207</v>
      </c>
      <c r="L256" s="14">
        <v>5540246190092</v>
      </c>
      <c r="M256" s="14" t="s">
        <v>124</v>
      </c>
      <c r="N256" s="10">
        <v>228</v>
      </c>
    </row>
    <row r="257" spans="11:14" x14ac:dyDescent="0.2">
      <c r="K257" s="16">
        <v>202207</v>
      </c>
      <c r="L257" s="12">
        <v>5540246190097</v>
      </c>
      <c r="M257" s="14" t="s">
        <v>144</v>
      </c>
      <c r="N257" s="8">
        <v>1271</v>
      </c>
    </row>
    <row r="258" spans="11:14" x14ac:dyDescent="0.2">
      <c r="K258" s="16">
        <v>202207</v>
      </c>
      <c r="L258" s="12">
        <v>5540246190727</v>
      </c>
      <c r="M258" s="14" t="s">
        <v>7</v>
      </c>
      <c r="N258" s="8">
        <v>1636</v>
      </c>
    </row>
    <row r="259" spans="11:14" x14ac:dyDescent="0.2">
      <c r="K259" s="16">
        <v>202207</v>
      </c>
      <c r="L259" s="14">
        <v>5540246190743</v>
      </c>
      <c r="M259" s="14" t="s">
        <v>37</v>
      </c>
      <c r="N259" s="10">
        <v>195</v>
      </c>
    </row>
    <row r="260" spans="11:14" x14ac:dyDescent="0.2">
      <c r="K260" s="16">
        <v>202207</v>
      </c>
      <c r="L260" s="14">
        <v>5540246190831</v>
      </c>
      <c r="M260" s="14" t="s">
        <v>78</v>
      </c>
      <c r="N260" s="10">
        <v>1300</v>
      </c>
    </row>
    <row r="261" spans="11:14" x14ac:dyDescent="0.2">
      <c r="K261" s="16">
        <v>202207</v>
      </c>
      <c r="L261" s="12">
        <v>5540246190835</v>
      </c>
      <c r="M261" s="14" t="s">
        <v>7</v>
      </c>
      <c r="N261" s="8">
        <v>135</v>
      </c>
    </row>
    <row r="262" spans="11:14" x14ac:dyDescent="0.2">
      <c r="K262" s="16">
        <v>202207</v>
      </c>
      <c r="L262" s="14">
        <v>5540246191380</v>
      </c>
      <c r="M262" s="14" t="s">
        <v>37</v>
      </c>
      <c r="N262" s="10">
        <v>418</v>
      </c>
    </row>
    <row r="263" spans="11:14" x14ac:dyDescent="0.2">
      <c r="K263" s="16">
        <v>202207</v>
      </c>
      <c r="L263" s="12">
        <v>5540246191394</v>
      </c>
      <c r="M263" s="14" t="s">
        <v>37</v>
      </c>
      <c r="N263" s="8">
        <v>2436</v>
      </c>
    </row>
    <row r="264" spans="11:14" x14ac:dyDescent="0.2">
      <c r="K264" s="16">
        <v>202207</v>
      </c>
      <c r="L264" s="12">
        <v>5540246191596</v>
      </c>
      <c r="M264" s="14" t="s">
        <v>7</v>
      </c>
      <c r="N264" s="8">
        <v>346</v>
      </c>
    </row>
    <row r="265" spans="11:14" x14ac:dyDescent="0.2">
      <c r="K265" s="16">
        <v>202207</v>
      </c>
      <c r="L265" s="14">
        <v>5540246191718</v>
      </c>
      <c r="M265" s="14" t="s">
        <v>78</v>
      </c>
      <c r="N265" s="10">
        <v>2761</v>
      </c>
    </row>
    <row r="266" spans="11:14" x14ac:dyDescent="0.2">
      <c r="K266" s="16">
        <v>202207</v>
      </c>
      <c r="L266" s="14">
        <v>5540246191736</v>
      </c>
      <c r="M266" s="14" t="s">
        <v>37</v>
      </c>
      <c r="N266" s="10">
        <v>219</v>
      </c>
    </row>
    <row r="267" spans="11:14" x14ac:dyDescent="0.2">
      <c r="K267" s="16">
        <v>202207</v>
      </c>
      <c r="L267" s="14">
        <v>5540246192102</v>
      </c>
      <c r="M267" s="14" t="s">
        <v>37</v>
      </c>
      <c r="N267" s="10">
        <v>5930</v>
      </c>
    </row>
    <row r="268" spans="11:14" x14ac:dyDescent="0.2">
      <c r="K268" s="16">
        <v>202207</v>
      </c>
      <c r="L268" s="12">
        <v>5540246192209</v>
      </c>
      <c r="M268" s="14" t="s">
        <v>78</v>
      </c>
      <c r="N268" s="8">
        <v>1198</v>
      </c>
    </row>
    <row r="269" spans="11:14" x14ac:dyDescent="0.2">
      <c r="K269" s="16">
        <v>202207</v>
      </c>
      <c r="L269" s="14">
        <v>5540246192264</v>
      </c>
      <c r="M269" s="14" t="s">
        <v>37</v>
      </c>
      <c r="N269" s="10">
        <v>854</v>
      </c>
    </row>
    <row r="270" spans="11:14" x14ac:dyDescent="0.2">
      <c r="K270" s="16">
        <v>202207</v>
      </c>
      <c r="L270" s="12">
        <v>5540246192265</v>
      </c>
      <c r="M270" s="14" t="s">
        <v>37</v>
      </c>
      <c r="N270" s="8">
        <v>2376</v>
      </c>
    </row>
    <row r="271" spans="11:14" x14ac:dyDescent="0.2">
      <c r="K271" s="16">
        <v>202207</v>
      </c>
      <c r="L271" s="12">
        <v>5540246192462</v>
      </c>
      <c r="M271" s="14" t="s">
        <v>78</v>
      </c>
      <c r="N271" s="8">
        <v>1142</v>
      </c>
    </row>
    <row r="272" spans="11:14" x14ac:dyDescent="0.2">
      <c r="K272" s="16">
        <v>202207</v>
      </c>
      <c r="L272" s="14">
        <v>5540246192505</v>
      </c>
      <c r="M272" s="14" t="s">
        <v>78</v>
      </c>
      <c r="N272" s="10">
        <v>16259</v>
      </c>
    </row>
    <row r="273" spans="11:14" x14ac:dyDescent="0.2">
      <c r="K273" s="16">
        <v>202207</v>
      </c>
      <c r="L273" s="14">
        <v>5540246192518</v>
      </c>
      <c r="M273" s="14" t="s">
        <v>78</v>
      </c>
      <c r="N273" s="10">
        <v>3286</v>
      </c>
    </row>
    <row r="274" spans="11:14" x14ac:dyDescent="0.2">
      <c r="K274" s="16">
        <v>202207</v>
      </c>
      <c r="L274" s="12">
        <v>5540246192571</v>
      </c>
      <c r="M274" s="14" t="s">
        <v>78</v>
      </c>
      <c r="N274" s="8">
        <v>1170</v>
      </c>
    </row>
    <row r="275" spans="11:14" x14ac:dyDescent="0.2">
      <c r="K275" s="16">
        <v>202207</v>
      </c>
      <c r="L275" s="14">
        <v>5540246192594</v>
      </c>
      <c r="M275" s="14" t="s">
        <v>78</v>
      </c>
      <c r="N275" s="10">
        <v>613</v>
      </c>
    </row>
    <row r="276" spans="11:14" x14ac:dyDescent="0.2">
      <c r="K276" s="16">
        <v>202207</v>
      </c>
      <c r="L276" s="12">
        <v>5540246192831</v>
      </c>
      <c r="M276" s="14" t="s">
        <v>78</v>
      </c>
      <c r="N276" s="8">
        <v>325</v>
      </c>
    </row>
    <row r="277" spans="11:14" x14ac:dyDescent="0.2">
      <c r="K277" s="16">
        <v>202207</v>
      </c>
      <c r="L277" s="14">
        <v>5540246192836</v>
      </c>
      <c r="M277" s="14" t="s">
        <v>124</v>
      </c>
      <c r="N277" s="10">
        <v>84</v>
      </c>
    </row>
    <row r="278" spans="11:14" x14ac:dyDescent="0.2">
      <c r="K278" s="16">
        <v>202207</v>
      </c>
      <c r="L278" s="14">
        <v>5540246192907</v>
      </c>
      <c r="M278" s="14" t="s">
        <v>144</v>
      </c>
      <c r="N278" s="10">
        <v>1402</v>
      </c>
    </row>
    <row r="279" spans="11:14" x14ac:dyDescent="0.2">
      <c r="K279" s="16">
        <v>202207</v>
      </c>
      <c r="L279" s="14">
        <v>5540246193316</v>
      </c>
      <c r="M279" s="14" t="s">
        <v>7</v>
      </c>
      <c r="N279" s="10">
        <v>228</v>
      </c>
    </row>
    <row r="280" spans="11:14" x14ac:dyDescent="0.2">
      <c r="K280" s="16">
        <v>202207</v>
      </c>
      <c r="L280" s="12">
        <v>5540246193409</v>
      </c>
      <c r="M280" s="14" t="s">
        <v>7</v>
      </c>
      <c r="N280" s="8">
        <v>123</v>
      </c>
    </row>
    <row r="281" spans="11:14" x14ac:dyDescent="0.2">
      <c r="K281" s="16">
        <v>202207</v>
      </c>
      <c r="L281" s="14">
        <v>5540246193505</v>
      </c>
      <c r="M281" s="14" t="s">
        <v>7</v>
      </c>
      <c r="N281" s="10">
        <v>5104</v>
      </c>
    </row>
    <row r="282" spans="11:14" x14ac:dyDescent="0.2">
      <c r="K282" s="16">
        <v>202207</v>
      </c>
      <c r="L282" s="14">
        <v>5540246193566</v>
      </c>
      <c r="M282" s="14" t="s">
        <v>144</v>
      </c>
      <c r="N282" s="10">
        <v>93</v>
      </c>
    </row>
    <row r="283" spans="11:14" x14ac:dyDescent="0.2">
      <c r="K283" s="16">
        <v>202207</v>
      </c>
      <c r="L283" s="12">
        <v>5540246193878</v>
      </c>
      <c r="M283" s="14" t="s">
        <v>144</v>
      </c>
      <c r="N283" s="8">
        <v>22272</v>
      </c>
    </row>
    <row r="284" spans="11:14" x14ac:dyDescent="0.2">
      <c r="K284" s="16">
        <v>202207</v>
      </c>
      <c r="L284" s="14">
        <v>5540246193999</v>
      </c>
      <c r="M284" s="14" t="s">
        <v>78</v>
      </c>
      <c r="N284" s="10">
        <v>1021</v>
      </c>
    </row>
    <row r="285" spans="11:14" x14ac:dyDescent="0.2">
      <c r="K285" s="16">
        <v>202208</v>
      </c>
      <c r="L285" s="14">
        <v>5540246170256</v>
      </c>
      <c r="M285" s="14" t="s">
        <v>7</v>
      </c>
      <c r="N285" s="10">
        <v>1768</v>
      </c>
    </row>
    <row r="286" spans="11:14" x14ac:dyDescent="0.2">
      <c r="K286" s="16">
        <v>202208</v>
      </c>
      <c r="L286" s="12">
        <v>5540246171759</v>
      </c>
      <c r="M286" s="14" t="s">
        <v>78</v>
      </c>
      <c r="N286" s="8">
        <v>1940</v>
      </c>
    </row>
    <row r="287" spans="11:14" x14ac:dyDescent="0.2">
      <c r="K287" s="16">
        <v>202208</v>
      </c>
      <c r="L287" s="14">
        <v>5540246171888</v>
      </c>
      <c r="M287" s="14" t="s">
        <v>7</v>
      </c>
      <c r="N287" s="10">
        <v>1193</v>
      </c>
    </row>
    <row r="288" spans="11:14" x14ac:dyDescent="0.2">
      <c r="K288" s="16">
        <v>202208</v>
      </c>
      <c r="L288" s="12">
        <v>5540246171933</v>
      </c>
      <c r="M288" s="14" t="s">
        <v>37</v>
      </c>
      <c r="N288" s="8">
        <v>891</v>
      </c>
    </row>
    <row r="289" spans="11:14" x14ac:dyDescent="0.2">
      <c r="K289" s="16">
        <v>202208</v>
      </c>
      <c r="L289" s="12">
        <v>5540246172539</v>
      </c>
      <c r="M289" s="14" t="s">
        <v>37</v>
      </c>
      <c r="N289" s="8">
        <v>54</v>
      </c>
    </row>
    <row r="290" spans="11:14" x14ac:dyDescent="0.2">
      <c r="K290" s="16">
        <v>202208</v>
      </c>
      <c r="L290" s="14">
        <v>5540246172669</v>
      </c>
      <c r="M290" s="14" t="s">
        <v>37</v>
      </c>
      <c r="N290" s="10">
        <v>195</v>
      </c>
    </row>
    <row r="291" spans="11:14" x14ac:dyDescent="0.2">
      <c r="K291" s="16">
        <v>202208</v>
      </c>
      <c r="L291" s="14">
        <v>5540246173685</v>
      </c>
      <c r="M291" s="14" t="s">
        <v>124</v>
      </c>
      <c r="N291" s="10">
        <v>188</v>
      </c>
    </row>
    <row r="292" spans="11:14" x14ac:dyDescent="0.2">
      <c r="K292" s="16">
        <v>202208</v>
      </c>
      <c r="L292" s="12">
        <v>5540246173686</v>
      </c>
      <c r="M292" s="14" t="s">
        <v>124</v>
      </c>
      <c r="N292" s="8">
        <v>420</v>
      </c>
    </row>
    <row r="293" spans="11:14" x14ac:dyDescent="0.2">
      <c r="K293" s="16">
        <v>202208</v>
      </c>
      <c r="L293" s="12">
        <v>5540246173906</v>
      </c>
      <c r="M293" s="14" t="s">
        <v>144</v>
      </c>
      <c r="N293" s="8">
        <v>1972</v>
      </c>
    </row>
    <row r="294" spans="11:14" x14ac:dyDescent="0.2">
      <c r="K294" s="16">
        <v>202208</v>
      </c>
      <c r="L294" s="12">
        <v>5540246174095</v>
      </c>
      <c r="M294" s="14" t="s">
        <v>37</v>
      </c>
      <c r="N294" s="8">
        <v>42</v>
      </c>
    </row>
    <row r="295" spans="11:14" x14ac:dyDescent="0.2">
      <c r="K295" s="16">
        <v>202208</v>
      </c>
      <c r="L295" s="14">
        <v>5540246174174</v>
      </c>
      <c r="M295" s="14" t="s">
        <v>37</v>
      </c>
      <c r="N295" s="10">
        <v>103</v>
      </c>
    </row>
    <row r="296" spans="11:14" x14ac:dyDescent="0.2">
      <c r="K296" s="16">
        <v>202208</v>
      </c>
      <c r="L296" s="12">
        <v>5540246175047</v>
      </c>
      <c r="M296" s="14" t="s">
        <v>37</v>
      </c>
      <c r="N296" s="8">
        <v>14</v>
      </c>
    </row>
    <row r="297" spans="11:14" x14ac:dyDescent="0.2">
      <c r="K297" s="16">
        <v>202208</v>
      </c>
      <c r="L297" s="14">
        <v>5540246175049</v>
      </c>
      <c r="M297" s="14" t="s">
        <v>37</v>
      </c>
      <c r="N297" s="10">
        <v>627</v>
      </c>
    </row>
    <row r="298" spans="11:14" x14ac:dyDescent="0.2">
      <c r="K298" s="16">
        <v>202208</v>
      </c>
      <c r="L298" s="12">
        <v>5540246175050</v>
      </c>
      <c r="M298" s="14" t="s">
        <v>37</v>
      </c>
      <c r="N298" s="8">
        <v>724</v>
      </c>
    </row>
    <row r="299" spans="11:14" x14ac:dyDescent="0.2">
      <c r="K299" s="16">
        <v>202208</v>
      </c>
      <c r="L299" s="14">
        <v>5540246175372</v>
      </c>
      <c r="M299" s="14" t="s">
        <v>7</v>
      </c>
      <c r="N299" s="10">
        <v>2715</v>
      </c>
    </row>
    <row r="300" spans="11:14" x14ac:dyDescent="0.2">
      <c r="K300" s="16">
        <v>202208</v>
      </c>
      <c r="L300" s="12">
        <v>5540246175461</v>
      </c>
      <c r="M300" s="14" t="s">
        <v>78</v>
      </c>
      <c r="N300" s="8">
        <v>5513</v>
      </c>
    </row>
    <row r="301" spans="11:14" x14ac:dyDescent="0.2">
      <c r="K301" s="16">
        <v>202208</v>
      </c>
      <c r="L301" s="12">
        <v>5540246176294</v>
      </c>
      <c r="M301" s="14" t="s">
        <v>37</v>
      </c>
      <c r="N301" s="8">
        <v>1225</v>
      </c>
    </row>
    <row r="302" spans="11:14" x14ac:dyDescent="0.2">
      <c r="K302" s="16">
        <v>202208</v>
      </c>
      <c r="L302" s="14">
        <v>5540246176295</v>
      </c>
      <c r="M302" s="14" t="s">
        <v>37</v>
      </c>
      <c r="N302" s="10">
        <v>7016</v>
      </c>
    </row>
    <row r="303" spans="11:14" x14ac:dyDescent="0.2">
      <c r="K303" s="16">
        <v>202208</v>
      </c>
      <c r="L303" s="14">
        <v>5540246177133</v>
      </c>
      <c r="M303" s="14" t="s">
        <v>78</v>
      </c>
      <c r="N303" s="10">
        <v>8863</v>
      </c>
    </row>
    <row r="304" spans="11:14" x14ac:dyDescent="0.2">
      <c r="K304" s="16">
        <v>202208</v>
      </c>
      <c r="L304" s="14">
        <v>5540246177376</v>
      </c>
      <c r="M304" s="14" t="s">
        <v>7</v>
      </c>
      <c r="N304" s="10">
        <v>968</v>
      </c>
    </row>
    <row r="305" spans="11:14" x14ac:dyDescent="0.2">
      <c r="K305" s="16">
        <v>202208</v>
      </c>
      <c r="L305" s="12">
        <v>5540246180522</v>
      </c>
      <c r="M305" s="14" t="s">
        <v>7</v>
      </c>
      <c r="N305" s="8">
        <v>803</v>
      </c>
    </row>
    <row r="306" spans="11:14" x14ac:dyDescent="0.2">
      <c r="K306" s="16">
        <v>202208</v>
      </c>
      <c r="L306" s="12">
        <v>5540246181016</v>
      </c>
      <c r="M306" s="14" t="s">
        <v>144</v>
      </c>
      <c r="N306" s="8">
        <v>16426</v>
      </c>
    </row>
    <row r="307" spans="11:14" x14ac:dyDescent="0.2">
      <c r="K307" s="16">
        <v>202208</v>
      </c>
      <c r="L307" s="14">
        <v>5540246181061</v>
      </c>
      <c r="M307" s="14" t="s">
        <v>144</v>
      </c>
      <c r="N307" s="10">
        <v>43431</v>
      </c>
    </row>
    <row r="308" spans="11:14" x14ac:dyDescent="0.2">
      <c r="K308" s="16">
        <v>202208</v>
      </c>
      <c r="L308" s="12">
        <v>5540246182684</v>
      </c>
      <c r="M308" s="14" t="s">
        <v>7</v>
      </c>
      <c r="N308" s="8">
        <v>462</v>
      </c>
    </row>
    <row r="309" spans="11:14" x14ac:dyDescent="0.2">
      <c r="K309" s="16">
        <v>202208</v>
      </c>
      <c r="L309" s="12">
        <v>5540246183130</v>
      </c>
      <c r="M309" s="14" t="s">
        <v>78</v>
      </c>
      <c r="N309" s="8">
        <v>4490</v>
      </c>
    </row>
    <row r="310" spans="11:14" x14ac:dyDescent="0.2">
      <c r="K310" s="16">
        <v>202208</v>
      </c>
      <c r="L310" s="12">
        <v>5540246183455</v>
      </c>
      <c r="M310" s="14" t="s">
        <v>78</v>
      </c>
      <c r="N310" s="8">
        <v>1485</v>
      </c>
    </row>
    <row r="311" spans="11:14" x14ac:dyDescent="0.2">
      <c r="K311" s="16">
        <v>202208</v>
      </c>
      <c r="L311" s="12">
        <v>5540246183537</v>
      </c>
      <c r="M311" s="14" t="s">
        <v>78</v>
      </c>
      <c r="N311" s="8">
        <v>2803</v>
      </c>
    </row>
    <row r="312" spans="11:14" x14ac:dyDescent="0.2">
      <c r="K312" s="16">
        <v>202208</v>
      </c>
      <c r="L312" s="14">
        <v>5540246183538</v>
      </c>
      <c r="M312" s="14" t="s">
        <v>78</v>
      </c>
      <c r="N312" s="10">
        <v>873</v>
      </c>
    </row>
    <row r="313" spans="11:14" x14ac:dyDescent="0.2">
      <c r="K313" s="16">
        <v>202208</v>
      </c>
      <c r="L313" s="12">
        <v>5540246183541</v>
      </c>
      <c r="M313" s="14" t="s">
        <v>78</v>
      </c>
      <c r="N313" s="8">
        <v>1880</v>
      </c>
    </row>
    <row r="314" spans="11:14" x14ac:dyDescent="0.2">
      <c r="K314" s="16">
        <v>202208</v>
      </c>
      <c r="L314" s="14">
        <v>5540246183542</v>
      </c>
      <c r="M314" s="14" t="s">
        <v>78</v>
      </c>
      <c r="N314" s="10">
        <v>2506</v>
      </c>
    </row>
    <row r="315" spans="11:14" x14ac:dyDescent="0.2">
      <c r="K315" s="16">
        <v>202208</v>
      </c>
      <c r="L315" s="14">
        <v>5540246183547</v>
      </c>
      <c r="M315" s="14" t="s">
        <v>144</v>
      </c>
      <c r="N315" s="10">
        <v>9570</v>
      </c>
    </row>
    <row r="316" spans="11:14" x14ac:dyDescent="0.2">
      <c r="K316" s="16">
        <v>202208</v>
      </c>
      <c r="L316" s="14">
        <v>5540246183552</v>
      </c>
      <c r="M316" s="14" t="s">
        <v>78</v>
      </c>
      <c r="N316" s="10">
        <v>244</v>
      </c>
    </row>
    <row r="317" spans="11:14" x14ac:dyDescent="0.2">
      <c r="K317" s="16">
        <v>202208</v>
      </c>
      <c r="L317" s="12">
        <v>5540246183554</v>
      </c>
      <c r="M317" s="14" t="s">
        <v>78</v>
      </c>
      <c r="N317" s="8">
        <v>1546</v>
      </c>
    </row>
    <row r="318" spans="11:14" x14ac:dyDescent="0.2">
      <c r="K318" s="16">
        <v>202208</v>
      </c>
      <c r="L318" s="14">
        <v>5540246183555</v>
      </c>
      <c r="M318" s="14" t="s">
        <v>78</v>
      </c>
      <c r="N318" s="10">
        <v>1151</v>
      </c>
    </row>
    <row r="319" spans="11:14" x14ac:dyDescent="0.2">
      <c r="K319" s="16">
        <v>202208</v>
      </c>
      <c r="L319" s="12">
        <v>5540246183558</v>
      </c>
      <c r="M319" s="14" t="s">
        <v>78</v>
      </c>
      <c r="N319" s="8">
        <v>3202</v>
      </c>
    </row>
    <row r="320" spans="11:14" x14ac:dyDescent="0.2">
      <c r="K320" s="16">
        <v>202208</v>
      </c>
      <c r="L320" s="14">
        <v>5540246183560</v>
      </c>
      <c r="M320" s="14" t="s">
        <v>78</v>
      </c>
      <c r="N320" s="10">
        <v>214</v>
      </c>
    </row>
    <row r="321" spans="11:14" x14ac:dyDescent="0.2">
      <c r="K321" s="16">
        <v>202208</v>
      </c>
      <c r="L321" s="12">
        <v>5540246183562</v>
      </c>
      <c r="M321" s="14" t="s">
        <v>78</v>
      </c>
      <c r="N321" s="8">
        <v>5916</v>
      </c>
    </row>
    <row r="322" spans="11:14" x14ac:dyDescent="0.2">
      <c r="K322" s="16">
        <v>202208</v>
      </c>
      <c r="L322" s="12">
        <v>5540246183587</v>
      </c>
      <c r="M322" s="14" t="s">
        <v>78</v>
      </c>
      <c r="N322" s="8">
        <v>439</v>
      </c>
    </row>
    <row r="323" spans="11:14" x14ac:dyDescent="0.2">
      <c r="K323" s="16">
        <v>202208</v>
      </c>
      <c r="L323" s="14">
        <v>5540246183589</v>
      </c>
      <c r="M323" s="14" t="s">
        <v>78</v>
      </c>
      <c r="N323" s="10">
        <v>1520</v>
      </c>
    </row>
    <row r="324" spans="11:14" x14ac:dyDescent="0.2">
      <c r="K324" s="16">
        <v>202208</v>
      </c>
      <c r="L324" s="12">
        <v>5540246183590</v>
      </c>
      <c r="M324" s="14" t="s">
        <v>78</v>
      </c>
      <c r="N324" s="8">
        <v>2318</v>
      </c>
    </row>
    <row r="325" spans="11:14" x14ac:dyDescent="0.2">
      <c r="K325" s="16">
        <v>202208</v>
      </c>
      <c r="L325" s="12">
        <v>5540246183844</v>
      </c>
      <c r="M325" s="14" t="s">
        <v>7</v>
      </c>
      <c r="N325" s="8">
        <v>277</v>
      </c>
    </row>
    <row r="326" spans="11:14" x14ac:dyDescent="0.2">
      <c r="K326" s="16">
        <v>202208</v>
      </c>
      <c r="L326" s="12">
        <v>5540246184036</v>
      </c>
      <c r="M326" s="14" t="s">
        <v>7</v>
      </c>
      <c r="N326" s="8">
        <v>126</v>
      </c>
    </row>
    <row r="327" spans="11:14" x14ac:dyDescent="0.2">
      <c r="K327" s="16">
        <v>202208</v>
      </c>
      <c r="L327" s="14">
        <v>5540246185278</v>
      </c>
      <c r="M327" s="14" t="s">
        <v>144</v>
      </c>
      <c r="N327" s="10">
        <v>27513</v>
      </c>
    </row>
    <row r="328" spans="11:14" x14ac:dyDescent="0.2">
      <c r="K328" s="16">
        <v>202208</v>
      </c>
      <c r="L328" s="12">
        <v>5540246185429</v>
      </c>
      <c r="M328" s="14" t="s">
        <v>37</v>
      </c>
      <c r="N328" s="8">
        <v>70</v>
      </c>
    </row>
    <row r="329" spans="11:14" x14ac:dyDescent="0.2">
      <c r="K329" s="16">
        <v>202208</v>
      </c>
      <c r="L329" s="12">
        <v>5540246185562</v>
      </c>
      <c r="M329" s="14" t="s">
        <v>37</v>
      </c>
      <c r="N329" s="8">
        <v>126</v>
      </c>
    </row>
    <row r="330" spans="11:14" x14ac:dyDescent="0.2">
      <c r="K330" s="16">
        <v>202208</v>
      </c>
      <c r="L330" s="12">
        <v>5540246186010</v>
      </c>
      <c r="M330" s="14" t="s">
        <v>124</v>
      </c>
      <c r="N330" s="8">
        <v>119</v>
      </c>
    </row>
    <row r="331" spans="11:14" x14ac:dyDescent="0.2">
      <c r="K331" s="16">
        <v>202208</v>
      </c>
      <c r="L331" s="14">
        <v>5540246186011</v>
      </c>
      <c r="M331" s="14" t="s">
        <v>124</v>
      </c>
      <c r="N331" s="10">
        <v>107</v>
      </c>
    </row>
    <row r="332" spans="11:14" x14ac:dyDescent="0.2">
      <c r="K332" s="16">
        <v>202208</v>
      </c>
      <c r="L332" s="12">
        <v>5540246186017</v>
      </c>
      <c r="M332" s="14" t="s">
        <v>124</v>
      </c>
      <c r="N332" s="8">
        <v>75</v>
      </c>
    </row>
    <row r="333" spans="11:14" x14ac:dyDescent="0.2">
      <c r="K333" s="16">
        <v>202208</v>
      </c>
      <c r="L333" s="14">
        <v>5540246186325</v>
      </c>
      <c r="M333" s="14" t="s">
        <v>37</v>
      </c>
      <c r="N333" s="10">
        <v>516</v>
      </c>
    </row>
    <row r="334" spans="11:14" x14ac:dyDescent="0.2">
      <c r="K334" s="16">
        <v>202208</v>
      </c>
      <c r="L334" s="12">
        <v>5540246186351</v>
      </c>
      <c r="M334" s="14" t="s">
        <v>78</v>
      </c>
      <c r="N334" s="8">
        <v>1518</v>
      </c>
    </row>
    <row r="335" spans="11:14" x14ac:dyDescent="0.2">
      <c r="K335" s="16">
        <v>202208</v>
      </c>
      <c r="L335" s="14">
        <v>5540246186352</v>
      </c>
      <c r="M335" s="14" t="s">
        <v>78</v>
      </c>
      <c r="N335" s="10">
        <v>8202</v>
      </c>
    </row>
    <row r="336" spans="11:14" x14ac:dyDescent="0.2">
      <c r="K336" s="16">
        <v>202208</v>
      </c>
      <c r="L336" s="12">
        <v>5540246187882</v>
      </c>
      <c r="M336" s="14" t="s">
        <v>124</v>
      </c>
      <c r="N336" s="8">
        <v>68</v>
      </c>
    </row>
    <row r="337" spans="11:14" x14ac:dyDescent="0.2">
      <c r="K337" s="16">
        <v>202208</v>
      </c>
      <c r="L337" s="14">
        <v>5540246187987</v>
      </c>
      <c r="M337" s="14" t="s">
        <v>37</v>
      </c>
      <c r="N337" s="10">
        <v>1448</v>
      </c>
    </row>
    <row r="338" spans="11:14" x14ac:dyDescent="0.2">
      <c r="K338" s="16">
        <v>202208</v>
      </c>
      <c r="L338" s="12">
        <v>5540246187995</v>
      </c>
      <c r="M338" s="14" t="s">
        <v>124</v>
      </c>
      <c r="N338" s="8">
        <v>1448</v>
      </c>
    </row>
    <row r="339" spans="11:14" x14ac:dyDescent="0.2">
      <c r="K339" s="16">
        <v>202208</v>
      </c>
      <c r="L339" s="14">
        <v>5540246187996</v>
      </c>
      <c r="M339" s="14" t="s">
        <v>124</v>
      </c>
      <c r="N339" s="10">
        <v>328</v>
      </c>
    </row>
    <row r="340" spans="11:14" x14ac:dyDescent="0.2">
      <c r="K340" s="16">
        <v>202208</v>
      </c>
      <c r="L340" s="12">
        <v>5540246187997</v>
      </c>
      <c r="M340" s="14" t="s">
        <v>124</v>
      </c>
      <c r="N340" s="8">
        <v>216</v>
      </c>
    </row>
    <row r="341" spans="11:14" x14ac:dyDescent="0.2">
      <c r="K341" s="16">
        <v>202208</v>
      </c>
      <c r="L341" s="14">
        <v>5540246187998</v>
      </c>
      <c r="M341" s="14" t="s">
        <v>124</v>
      </c>
      <c r="N341" s="10">
        <v>253</v>
      </c>
    </row>
    <row r="342" spans="11:14" x14ac:dyDescent="0.2">
      <c r="K342" s="16">
        <v>202208</v>
      </c>
      <c r="L342" s="12">
        <v>5540246188047</v>
      </c>
      <c r="M342" s="14" t="s">
        <v>124</v>
      </c>
      <c r="N342" s="8">
        <v>293</v>
      </c>
    </row>
    <row r="343" spans="11:14" x14ac:dyDescent="0.2">
      <c r="K343" s="16">
        <v>202208</v>
      </c>
      <c r="L343" s="14">
        <v>5540246188175</v>
      </c>
      <c r="M343" s="14" t="s">
        <v>37</v>
      </c>
      <c r="N343" s="10">
        <v>93</v>
      </c>
    </row>
    <row r="344" spans="11:14" x14ac:dyDescent="0.2">
      <c r="K344" s="16">
        <v>202208</v>
      </c>
      <c r="L344" s="12">
        <v>5540246188200</v>
      </c>
      <c r="M344" s="14" t="s">
        <v>37</v>
      </c>
      <c r="N344" s="8">
        <v>1040</v>
      </c>
    </row>
    <row r="345" spans="11:14" x14ac:dyDescent="0.2">
      <c r="K345" s="16">
        <v>202208</v>
      </c>
      <c r="L345" s="12">
        <v>5540246188224</v>
      </c>
      <c r="M345" s="14" t="s">
        <v>144</v>
      </c>
      <c r="N345" s="8">
        <v>15080</v>
      </c>
    </row>
    <row r="346" spans="11:14" x14ac:dyDescent="0.2">
      <c r="K346" s="16">
        <v>202208</v>
      </c>
      <c r="L346" s="12">
        <v>5540246188512</v>
      </c>
      <c r="M346" s="14" t="s">
        <v>124</v>
      </c>
      <c r="N346" s="8">
        <v>332</v>
      </c>
    </row>
    <row r="347" spans="11:14" x14ac:dyDescent="0.2">
      <c r="K347" s="16">
        <v>202208</v>
      </c>
      <c r="L347" s="14">
        <v>5540246188583</v>
      </c>
      <c r="M347" s="14" t="s">
        <v>7</v>
      </c>
      <c r="N347" s="10">
        <v>2450</v>
      </c>
    </row>
    <row r="348" spans="11:14" x14ac:dyDescent="0.2">
      <c r="K348" s="16">
        <v>202208</v>
      </c>
      <c r="L348" s="14">
        <v>5540246188647</v>
      </c>
      <c r="M348" s="14" t="s">
        <v>78</v>
      </c>
      <c r="N348" s="10">
        <v>1706</v>
      </c>
    </row>
    <row r="349" spans="11:14" x14ac:dyDescent="0.2">
      <c r="K349" s="16">
        <v>202208</v>
      </c>
      <c r="L349" s="14">
        <v>5540246190092</v>
      </c>
      <c r="M349" s="14" t="s">
        <v>124</v>
      </c>
      <c r="N349" s="10">
        <v>198</v>
      </c>
    </row>
    <row r="350" spans="11:14" x14ac:dyDescent="0.2">
      <c r="K350" s="16">
        <v>202208</v>
      </c>
      <c r="L350" s="14">
        <v>5540246190727</v>
      </c>
      <c r="M350" s="14" t="s">
        <v>7</v>
      </c>
      <c r="N350" s="10">
        <v>1102</v>
      </c>
    </row>
    <row r="351" spans="11:14" x14ac:dyDescent="0.2">
      <c r="K351" s="16">
        <v>202208</v>
      </c>
      <c r="L351" s="12">
        <v>5540246190743</v>
      </c>
      <c r="M351" s="14" t="s">
        <v>37</v>
      </c>
      <c r="N351" s="8">
        <v>195</v>
      </c>
    </row>
    <row r="352" spans="11:14" x14ac:dyDescent="0.2">
      <c r="K352" s="16">
        <v>202208</v>
      </c>
      <c r="L352" s="12">
        <v>5540246190831</v>
      </c>
      <c r="M352" s="14" t="s">
        <v>78</v>
      </c>
      <c r="N352" s="8">
        <v>1300</v>
      </c>
    </row>
    <row r="353" spans="11:14" x14ac:dyDescent="0.2">
      <c r="K353" s="16">
        <v>202208</v>
      </c>
      <c r="L353" s="14">
        <v>5540246190835</v>
      </c>
      <c r="M353" s="14" t="s">
        <v>7</v>
      </c>
      <c r="N353" s="10">
        <v>116</v>
      </c>
    </row>
    <row r="354" spans="11:14" x14ac:dyDescent="0.2">
      <c r="K354" s="16">
        <v>202208</v>
      </c>
      <c r="L354" s="14">
        <v>5540246191380</v>
      </c>
      <c r="M354" s="14" t="s">
        <v>37</v>
      </c>
      <c r="N354" s="10">
        <v>418</v>
      </c>
    </row>
    <row r="355" spans="11:14" x14ac:dyDescent="0.2">
      <c r="K355" s="16">
        <v>202208</v>
      </c>
      <c r="L355" s="12">
        <v>5540246191394</v>
      </c>
      <c r="M355" s="14" t="s">
        <v>37</v>
      </c>
      <c r="N355" s="8">
        <v>1972</v>
      </c>
    </row>
    <row r="356" spans="11:14" x14ac:dyDescent="0.2">
      <c r="K356" s="16">
        <v>202208</v>
      </c>
      <c r="L356" s="12">
        <v>5540246191596</v>
      </c>
      <c r="M356" s="14" t="s">
        <v>7</v>
      </c>
      <c r="N356" s="8">
        <v>191</v>
      </c>
    </row>
    <row r="357" spans="11:14" x14ac:dyDescent="0.2">
      <c r="K357" s="16">
        <v>202208</v>
      </c>
      <c r="L357" s="14">
        <v>5540246191718</v>
      </c>
      <c r="M357" s="14" t="s">
        <v>78</v>
      </c>
      <c r="N357" s="10">
        <v>2372</v>
      </c>
    </row>
    <row r="358" spans="11:14" x14ac:dyDescent="0.2">
      <c r="K358" s="16">
        <v>202208</v>
      </c>
      <c r="L358" s="14">
        <v>5540246191736</v>
      </c>
      <c r="M358" s="14" t="s">
        <v>37</v>
      </c>
      <c r="N358" s="10">
        <v>45</v>
      </c>
    </row>
    <row r="359" spans="11:14" x14ac:dyDescent="0.2">
      <c r="K359" s="16">
        <v>202208</v>
      </c>
      <c r="L359" s="14">
        <v>5540246192102</v>
      </c>
      <c r="M359" s="14" t="s">
        <v>37</v>
      </c>
      <c r="N359" s="10">
        <v>5457</v>
      </c>
    </row>
    <row r="360" spans="11:14" x14ac:dyDescent="0.2">
      <c r="K360" s="16">
        <v>202208</v>
      </c>
      <c r="L360" s="14">
        <v>5540246192148</v>
      </c>
      <c r="M360" s="14" t="s">
        <v>78</v>
      </c>
      <c r="N360" s="10">
        <v>5564</v>
      </c>
    </row>
    <row r="361" spans="11:14" x14ac:dyDescent="0.2">
      <c r="K361" s="16">
        <v>202208</v>
      </c>
      <c r="L361" s="12">
        <v>5540246192209</v>
      </c>
      <c r="M361" s="14" t="s">
        <v>78</v>
      </c>
      <c r="N361" s="8">
        <v>864</v>
      </c>
    </row>
    <row r="362" spans="11:14" x14ac:dyDescent="0.2">
      <c r="K362" s="16">
        <v>202208</v>
      </c>
      <c r="L362" s="14">
        <v>5540246192264</v>
      </c>
      <c r="M362" s="14" t="s">
        <v>37</v>
      </c>
      <c r="N362" s="10">
        <v>1040</v>
      </c>
    </row>
    <row r="363" spans="11:14" x14ac:dyDescent="0.2">
      <c r="K363" s="16">
        <v>202208</v>
      </c>
      <c r="L363" s="12">
        <v>5540246192265</v>
      </c>
      <c r="M363" s="14" t="s">
        <v>37</v>
      </c>
      <c r="N363" s="8">
        <v>1801</v>
      </c>
    </row>
    <row r="364" spans="11:14" x14ac:dyDescent="0.2">
      <c r="K364" s="16">
        <v>202208</v>
      </c>
      <c r="L364" s="14">
        <v>5540246192462</v>
      </c>
      <c r="M364" s="14" t="s">
        <v>78</v>
      </c>
      <c r="N364" s="10">
        <v>687</v>
      </c>
    </row>
    <row r="365" spans="11:14" x14ac:dyDescent="0.2">
      <c r="K365" s="16">
        <v>202208</v>
      </c>
      <c r="L365" s="12">
        <v>5540246192505</v>
      </c>
      <c r="M365" s="14" t="s">
        <v>78</v>
      </c>
      <c r="N365" s="8">
        <v>6923</v>
      </c>
    </row>
    <row r="366" spans="11:14" x14ac:dyDescent="0.2">
      <c r="K366" s="16">
        <v>202208</v>
      </c>
      <c r="L366" s="12">
        <v>5540246192518</v>
      </c>
      <c r="M366" s="14" t="s">
        <v>78</v>
      </c>
      <c r="N366" s="8">
        <v>6172</v>
      </c>
    </row>
    <row r="367" spans="11:14" x14ac:dyDescent="0.2">
      <c r="K367" s="16">
        <v>202208</v>
      </c>
      <c r="L367" s="14">
        <v>5540246192571</v>
      </c>
      <c r="M367" s="14" t="s">
        <v>78</v>
      </c>
      <c r="N367" s="10">
        <v>975</v>
      </c>
    </row>
    <row r="368" spans="11:14" x14ac:dyDescent="0.2">
      <c r="K368" s="16">
        <v>202208</v>
      </c>
      <c r="L368" s="12">
        <v>5540246192594</v>
      </c>
      <c r="M368" s="14" t="s">
        <v>78</v>
      </c>
      <c r="N368" s="8">
        <v>474</v>
      </c>
    </row>
    <row r="369" spans="11:14" x14ac:dyDescent="0.2">
      <c r="K369" s="16">
        <v>202208</v>
      </c>
      <c r="L369" s="14">
        <v>5540246192831</v>
      </c>
      <c r="M369" s="14" t="s">
        <v>78</v>
      </c>
      <c r="N369" s="10">
        <v>724</v>
      </c>
    </row>
    <row r="370" spans="11:14" x14ac:dyDescent="0.2">
      <c r="K370" s="16">
        <v>202208</v>
      </c>
      <c r="L370" s="12">
        <v>5540246192836</v>
      </c>
      <c r="M370" s="14" t="s">
        <v>124</v>
      </c>
      <c r="N370" s="8">
        <v>61</v>
      </c>
    </row>
    <row r="371" spans="11:14" x14ac:dyDescent="0.2">
      <c r="K371" s="16">
        <v>202208</v>
      </c>
      <c r="L371" s="12">
        <v>5540246192907</v>
      </c>
      <c r="M371" s="14" t="s">
        <v>144</v>
      </c>
      <c r="N371" s="8">
        <v>3508</v>
      </c>
    </row>
    <row r="372" spans="11:14" x14ac:dyDescent="0.2">
      <c r="K372" s="16">
        <v>202208</v>
      </c>
      <c r="L372" s="14">
        <v>5540246193316</v>
      </c>
      <c r="M372" s="14" t="s">
        <v>7</v>
      </c>
      <c r="N372" s="10">
        <v>284</v>
      </c>
    </row>
    <row r="373" spans="11:14" x14ac:dyDescent="0.2">
      <c r="K373" s="16">
        <v>202208</v>
      </c>
      <c r="L373" s="14">
        <v>5540246193409</v>
      </c>
      <c r="M373" s="14" t="s">
        <v>7</v>
      </c>
      <c r="N373" s="10">
        <v>114</v>
      </c>
    </row>
    <row r="374" spans="11:14" x14ac:dyDescent="0.2">
      <c r="K374" s="16">
        <v>202208</v>
      </c>
      <c r="L374" s="14">
        <v>5540246193878</v>
      </c>
      <c r="M374" s="14" t="s">
        <v>144</v>
      </c>
      <c r="N374" s="10">
        <v>17470</v>
      </c>
    </row>
    <row r="375" spans="11:14" x14ac:dyDescent="0.2">
      <c r="K375" s="16">
        <v>202208</v>
      </c>
      <c r="L375" s="12">
        <v>5540246194467</v>
      </c>
      <c r="M375" s="14" t="s">
        <v>7</v>
      </c>
      <c r="N375" s="8">
        <v>17595</v>
      </c>
    </row>
    <row r="376" spans="11:14" x14ac:dyDescent="0.2">
      <c r="K376" s="16">
        <v>202208</v>
      </c>
      <c r="L376" s="14">
        <v>5540246194632</v>
      </c>
      <c r="M376" s="14" t="s">
        <v>7</v>
      </c>
      <c r="N376" s="10">
        <v>1836</v>
      </c>
    </row>
    <row r="377" spans="11:14" x14ac:dyDescent="0.2">
      <c r="K377" s="16">
        <v>202209</v>
      </c>
      <c r="L377" s="12">
        <v>5540246170256</v>
      </c>
      <c r="M377" s="14" t="s">
        <v>7</v>
      </c>
      <c r="N377" s="8">
        <v>1740</v>
      </c>
    </row>
    <row r="378" spans="11:14" x14ac:dyDescent="0.2">
      <c r="K378" s="16">
        <v>202209</v>
      </c>
      <c r="L378" s="14">
        <v>5540246171759</v>
      </c>
      <c r="M378" s="14" t="s">
        <v>78</v>
      </c>
      <c r="N378" s="10">
        <v>2181</v>
      </c>
    </row>
    <row r="379" spans="11:14" x14ac:dyDescent="0.2">
      <c r="K379" s="16">
        <v>202209</v>
      </c>
      <c r="L379" s="14">
        <v>5540246171888</v>
      </c>
      <c r="M379" s="14" t="s">
        <v>7</v>
      </c>
      <c r="N379" s="10">
        <v>713</v>
      </c>
    </row>
    <row r="380" spans="11:14" x14ac:dyDescent="0.2">
      <c r="K380" s="16">
        <v>202209</v>
      </c>
      <c r="L380" s="12">
        <v>5540246171933</v>
      </c>
      <c r="M380" s="14" t="s">
        <v>37</v>
      </c>
      <c r="N380" s="8">
        <v>446</v>
      </c>
    </row>
    <row r="381" spans="11:14" x14ac:dyDescent="0.2">
      <c r="K381" s="16">
        <v>202209</v>
      </c>
      <c r="L381" s="12">
        <v>5540246172539</v>
      </c>
      <c r="M381" s="14" t="s">
        <v>37</v>
      </c>
      <c r="N381" s="8">
        <v>19</v>
      </c>
    </row>
    <row r="382" spans="11:14" x14ac:dyDescent="0.2">
      <c r="K382" s="16">
        <v>202209</v>
      </c>
      <c r="L382" s="14">
        <v>5540246172669</v>
      </c>
      <c r="M382" s="14" t="s">
        <v>37</v>
      </c>
      <c r="N382" s="10">
        <v>223</v>
      </c>
    </row>
    <row r="383" spans="11:14" x14ac:dyDescent="0.2">
      <c r="K383" s="16">
        <v>202209</v>
      </c>
      <c r="L383" s="12">
        <v>5540246172978</v>
      </c>
      <c r="M383" s="14" t="s">
        <v>37</v>
      </c>
      <c r="N383" s="8">
        <v>1253</v>
      </c>
    </row>
    <row r="384" spans="11:14" x14ac:dyDescent="0.2">
      <c r="K384" s="16">
        <v>202209</v>
      </c>
      <c r="L384" s="14">
        <v>5540246173472</v>
      </c>
      <c r="M384" s="14" t="s">
        <v>37</v>
      </c>
      <c r="N384" s="10">
        <v>265</v>
      </c>
    </row>
    <row r="385" spans="11:14" x14ac:dyDescent="0.2">
      <c r="K385" s="16">
        <v>202209</v>
      </c>
      <c r="L385" s="14">
        <v>5540246173685</v>
      </c>
      <c r="M385" s="14" t="s">
        <v>124</v>
      </c>
      <c r="N385" s="10">
        <v>541</v>
      </c>
    </row>
    <row r="386" spans="11:14" x14ac:dyDescent="0.2">
      <c r="K386" s="16">
        <v>202209</v>
      </c>
      <c r="L386" s="12">
        <v>5540246173686</v>
      </c>
      <c r="M386" s="14" t="s">
        <v>124</v>
      </c>
      <c r="N386" s="8">
        <v>502</v>
      </c>
    </row>
    <row r="387" spans="11:14" x14ac:dyDescent="0.2">
      <c r="K387" s="16">
        <v>202209</v>
      </c>
      <c r="L387" s="12">
        <v>5540246173906</v>
      </c>
      <c r="M387" s="14" t="s">
        <v>144</v>
      </c>
      <c r="N387" s="8">
        <v>302</v>
      </c>
    </row>
    <row r="388" spans="11:14" x14ac:dyDescent="0.2">
      <c r="K388" s="16">
        <v>202209</v>
      </c>
      <c r="L388" s="12">
        <v>5540246174095</v>
      </c>
      <c r="M388" s="14" t="s">
        <v>37</v>
      </c>
      <c r="N388" s="8">
        <v>70</v>
      </c>
    </row>
    <row r="389" spans="11:14" x14ac:dyDescent="0.2">
      <c r="K389" s="16">
        <v>202209</v>
      </c>
      <c r="L389" s="14">
        <v>5540246174174</v>
      </c>
      <c r="M389" s="14" t="s">
        <v>37</v>
      </c>
      <c r="N389" s="10">
        <v>82</v>
      </c>
    </row>
    <row r="390" spans="11:14" x14ac:dyDescent="0.2">
      <c r="K390" s="16">
        <v>202209</v>
      </c>
      <c r="L390" s="12">
        <v>5540246175047</v>
      </c>
      <c r="M390" s="14" t="s">
        <v>37</v>
      </c>
      <c r="N390" s="8">
        <v>42</v>
      </c>
    </row>
    <row r="391" spans="11:14" x14ac:dyDescent="0.2">
      <c r="K391" s="16">
        <v>202209</v>
      </c>
      <c r="L391" s="12">
        <v>5540246175372</v>
      </c>
      <c r="M391" s="14" t="s">
        <v>7</v>
      </c>
      <c r="N391" s="8">
        <v>2367</v>
      </c>
    </row>
    <row r="392" spans="11:14" x14ac:dyDescent="0.2">
      <c r="K392" s="16">
        <v>202209</v>
      </c>
      <c r="L392" s="14">
        <v>5540246175461</v>
      </c>
      <c r="M392" s="14" t="s">
        <v>78</v>
      </c>
      <c r="N392" s="10">
        <v>1003</v>
      </c>
    </row>
    <row r="393" spans="11:14" x14ac:dyDescent="0.2">
      <c r="K393" s="16">
        <v>202209</v>
      </c>
      <c r="L393" s="12">
        <v>5540246176294</v>
      </c>
      <c r="M393" s="14" t="s">
        <v>37</v>
      </c>
      <c r="N393" s="8">
        <v>3007</v>
      </c>
    </row>
    <row r="394" spans="11:14" x14ac:dyDescent="0.2">
      <c r="K394" s="16">
        <v>202209</v>
      </c>
      <c r="L394" s="14">
        <v>5540246176295</v>
      </c>
      <c r="M394" s="14" t="s">
        <v>37</v>
      </c>
      <c r="N394" s="10">
        <v>11099</v>
      </c>
    </row>
    <row r="395" spans="11:14" x14ac:dyDescent="0.2">
      <c r="K395" s="16">
        <v>202209</v>
      </c>
      <c r="L395" s="14">
        <v>5540246177133</v>
      </c>
      <c r="M395" s="14" t="s">
        <v>78</v>
      </c>
      <c r="N395" s="10">
        <v>8202</v>
      </c>
    </row>
    <row r="396" spans="11:14" x14ac:dyDescent="0.2">
      <c r="K396" s="16">
        <v>202209</v>
      </c>
      <c r="L396" s="14">
        <v>5540246177376</v>
      </c>
      <c r="M396" s="14" t="s">
        <v>7</v>
      </c>
      <c r="N396" s="10">
        <v>149</v>
      </c>
    </row>
    <row r="397" spans="11:14" x14ac:dyDescent="0.2">
      <c r="K397" s="16">
        <v>202209</v>
      </c>
      <c r="L397" s="12">
        <v>5540246180522</v>
      </c>
      <c r="M397" s="14" t="s">
        <v>7</v>
      </c>
      <c r="N397" s="8">
        <v>274</v>
      </c>
    </row>
    <row r="398" spans="11:14" x14ac:dyDescent="0.2">
      <c r="K398" s="16">
        <v>202209</v>
      </c>
      <c r="L398" s="12">
        <v>5540246181016</v>
      </c>
      <c r="M398" s="14" t="s">
        <v>144</v>
      </c>
      <c r="N398" s="8">
        <v>6070</v>
      </c>
    </row>
    <row r="399" spans="11:14" x14ac:dyDescent="0.2">
      <c r="K399" s="16">
        <v>202209</v>
      </c>
      <c r="L399" s="14">
        <v>5540246181061</v>
      </c>
      <c r="M399" s="14" t="s">
        <v>144</v>
      </c>
      <c r="N399" s="10">
        <v>14616</v>
      </c>
    </row>
    <row r="400" spans="11:14" x14ac:dyDescent="0.2">
      <c r="K400" s="16">
        <v>202209</v>
      </c>
      <c r="L400" s="12">
        <v>5540246182684</v>
      </c>
      <c r="M400" s="14" t="s">
        <v>7</v>
      </c>
      <c r="N400" s="8">
        <v>249</v>
      </c>
    </row>
    <row r="401" spans="11:14" x14ac:dyDescent="0.2">
      <c r="K401" s="16">
        <v>202209</v>
      </c>
      <c r="L401" s="12">
        <v>5540246183130</v>
      </c>
      <c r="M401" s="14" t="s">
        <v>78</v>
      </c>
      <c r="N401" s="8">
        <v>2715</v>
      </c>
    </row>
    <row r="402" spans="11:14" x14ac:dyDescent="0.2">
      <c r="K402" s="16">
        <v>202209</v>
      </c>
      <c r="L402" s="12">
        <v>5540246183455</v>
      </c>
      <c r="M402" s="14" t="s">
        <v>78</v>
      </c>
      <c r="N402" s="8">
        <v>1091</v>
      </c>
    </row>
    <row r="403" spans="11:14" x14ac:dyDescent="0.2">
      <c r="K403" s="16">
        <v>202209</v>
      </c>
      <c r="L403" s="12">
        <v>5540246183537</v>
      </c>
      <c r="M403" s="14" t="s">
        <v>78</v>
      </c>
      <c r="N403" s="8">
        <v>3490</v>
      </c>
    </row>
    <row r="404" spans="11:14" x14ac:dyDescent="0.2">
      <c r="K404" s="16">
        <v>202209</v>
      </c>
      <c r="L404" s="14">
        <v>5540246183538</v>
      </c>
      <c r="M404" s="14" t="s">
        <v>78</v>
      </c>
      <c r="N404" s="10">
        <v>1671</v>
      </c>
    </row>
    <row r="405" spans="11:14" x14ac:dyDescent="0.2">
      <c r="K405" s="16">
        <v>202209</v>
      </c>
      <c r="L405" s="12">
        <v>5540246183541</v>
      </c>
      <c r="M405" s="14" t="s">
        <v>78</v>
      </c>
      <c r="N405" s="8">
        <v>905</v>
      </c>
    </row>
    <row r="406" spans="11:14" x14ac:dyDescent="0.2">
      <c r="K406" s="16">
        <v>202209</v>
      </c>
      <c r="L406" s="14">
        <v>5540246183542</v>
      </c>
      <c r="M406" s="14" t="s">
        <v>78</v>
      </c>
      <c r="N406" s="10">
        <v>2506</v>
      </c>
    </row>
    <row r="407" spans="11:14" x14ac:dyDescent="0.2">
      <c r="K407" s="16">
        <v>202209</v>
      </c>
      <c r="L407" s="14">
        <v>5540246183547</v>
      </c>
      <c r="M407" s="14" t="s">
        <v>144</v>
      </c>
      <c r="N407" s="10">
        <v>4826</v>
      </c>
    </row>
    <row r="408" spans="11:14" x14ac:dyDescent="0.2">
      <c r="K408" s="16">
        <v>202209</v>
      </c>
      <c r="L408" s="14">
        <v>5540246183552</v>
      </c>
      <c r="M408" s="14" t="s">
        <v>78</v>
      </c>
      <c r="N408" s="10">
        <v>2153</v>
      </c>
    </row>
    <row r="409" spans="11:14" x14ac:dyDescent="0.2">
      <c r="K409" s="16">
        <v>202209</v>
      </c>
      <c r="L409" s="12">
        <v>5540246183554</v>
      </c>
      <c r="M409" s="14" t="s">
        <v>78</v>
      </c>
      <c r="N409" s="8">
        <v>1518</v>
      </c>
    </row>
    <row r="410" spans="11:14" x14ac:dyDescent="0.2">
      <c r="K410" s="16">
        <v>202209</v>
      </c>
      <c r="L410" s="14">
        <v>5540246183555</v>
      </c>
      <c r="M410" s="14" t="s">
        <v>78</v>
      </c>
      <c r="N410" s="10">
        <v>260</v>
      </c>
    </row>
    <row r="411" spans="11:14" x14ac:dyDescent="0.2">
      <c r="K411" s="16">
        <v>202209</v>
      </c>
      <c r="L411" s="12">
        <v>5540246183558</v>
      </c>
      <c r="M411" s="14" t="s">
        <v>78</v>
      </c>
      <c r="N411" s="8">
        <v>1323</v>
      </c>
    </row>
    <row r="412" spans="11:14" x14ac:dyDescent="0.2">
      <c r="K412" s="16">
        <v>202209</v>
      </c>
      <c r="L412" s="14">
        <v>5540246183560</v>
      </c>
      <c r="M412" s="14" t="s">
        <v>78</v>
      </c>
      <c r="N412" s="10">
        <v>270</v>
      </c>
    </row>
    <row r="413" spans="11:14" x14ac:dyDescent="0.2">
      <c r="K413" s="16">
        <v>202209</v>
      </c>
      <c r="L413" s="12">
        <v>5540246183562</v>
      </c>
      <c r="M413" s="14" t="s">
        <v>78</v>
      </c>
      <c r="N413" s="8">
        <v>1091</v>
      </c>
    </row>
    <row r="414" spans="11:14" x14ac:dyDescent="0.2">
      <c r="K414" s="16">
        <v>202209</v>
      </c>
      <c r="L414" s="12">
        <v>5540246183587</v>
      </c>
      <c r="M414" s="14" t="s">
        <v>78</v>
      </c>
      <c r="N414" s="8">
        <v>300</v>
      </c>
    </row>
    <row r="415" spans="11:14" x14ac:dyDescent="0.2">
      <c r="K415" s="16">
        <v>202209</v>
      </c>
      <c r="L415" s="14">
        <v>5540246183589</v>
      </c>
      <c r="M415" s="14" t="s">
        <v>78</v>
      </c>
      <c r="N415" s="10">
        <v>1729</v>
      </c>
    </row>
    <row r="416" spans="11:14" x14ac:dyDescent="0.2">
      <c r="K416" s="16">
        <v>202209</v>
      </c>
      <c r="L416" s="12">
        <v>5540246183590</v>
      </c>
      <c r="M416" s="14" t="s">
        <v>78</v>
      </c>
      <c r="N416" s="8">
        <v>2214</v>
      </c>
    </row>
    <row r="417" spans="11:14" x14ac:dyDescent="0.2">
      <c r="K417" s="16">
        <v>202209</v>
      </c>
      <c r="L417" s="12">
        <v>5540246183844</v>
      </c>
      <c r="M417" s="14" t="s">
        <v>7</v>
      </c>
      <c r="N417" s="8">
        <v>214</v>
      </c>
    </row>
    <row r="418" spans="11:14" x14ac:dyDescent="0.2">
      <c r="K418" s="16">
        <v>202209</v>
      </c>
      <c r="L418" s="14">
        <v>5540246184036</v>
      </c>
      <c r="M418" s="14" t="s">
        <v>7</v>
      </c>
      <c r="N418" s="10">
        <v>128</v>
      </c>
    </row>
    <row r="419" spans="11:14" x14ac:dyDescent="0.2">
      <c r="K419" s="16">
        <v>202209</v>
      </c>
      <c r="L419" s="14">
        <v>5540246185278</v>
      </c>
      <c r="M419" s="14" t="s">
        <v>144</v>
      </c>
      <c r="N419" s="10">
        <v>30622</v>
      </c>
    </row>
    <row r="420" spans="11:14" x14ac:dyDescent="0.2">
      <c r="K420" s="16">
        <v>202209</v>
      </c>
      <c r="L420" s="12">
        <v>5540246185429</v>
      </c>
      <c r="M420" s="14" t="s">
        <v>37</v>
      </c>
      <c r="N420" s="8">
        <v>70</v>
      </c>
    </row>
    <row r="421" spans="11:14" x14ac:dyDescent="0.2">
      <c r="K421" s="16">
        <v>202209</v>
      </c>
      <c r="L421" s="12">
        <v>5540246185562</v>
      </c>
      <c r="M421" s="14" t="s">
        <v>37</v>
      </c>
      <c r="N421" s="8">
        <v>195</v>
      </c>
    </row>
    <row r="422" spans="11:14" x14ac:dyDescent="0.2">
      <c r="K422" s="16">
        <v>202209</v>
      </c>
      <c r="L422" s="12">
        <v>5540246186010</v>
      </c>
      <c r="M422" s="14" t="s">
        <v>124</v>
      </c>
      <c r="N422" s="8">
        <v>110</v>
      </c>
    </row>
    <row r="423" spans="11:14" x14ac:dyDescent="0.2">
      <c r="K423" s="16">
        <v>202209</v>
      </c>
      <c r="L423" s="14">
        <v>5540246186011</v>
      </c>
      <c r="M423" s="14" t="s">
        <v>124</v>
      </c>
      <c r="N423" s="10">
        <v>105</v>
      </c>
    </row>
    <row r="424" spans="11:14" x14ac:dyDescent="0.2">
      <c r="K424" s="16">
        <v>202209</v>
      </c>
      <c r="L424" s="12">
        <v>5540246186017</v>
      </c>
      <c r="M424" s="14" t="s">
        <v>124</v>
      </c>
      <c r="N424" s="8">
        <v>68</v>
      </c>
    </row>
    <row r="425" spans="11:14" x14ac:dyDescent="0.2">
      <c r="K425" s="16">
        <v>202209</v>
      </c>
      <c r="L425" s="14">
        <v>5540246186325</v>
      </c>
      <c r="M425" s="14" t="s">
        <v>37</v>
      </c>
      <c r="N425" s="10">
        <v>112</v>
      </c>
    </row>
    <row r="426" spans="11:14" x14ac:dyDescent="0.2">
      <c r="K426" s="16">
        <v>202209</v>
      </c>
      <c r="L426" s="12">
        <v>5540246186351</v>
      </c>
      <c r="M426" s="14" t="s">
        <v>78</v>
      </c>
      <c r="N426" s="8">
        <v>1386</v>
      </c>
    </row>
    <row r="427" spans="11:14" x14ac:dyDescent="0.2">
      <c r="K427" s="16">
        <v>202209</v>
      </c>
      <c r="L427" s="14">
        <v>5540246186352</v>
      </c>
      <c r="M427" s="14" t="s">
        <v>78</v>
      </c>
      <c r="N427" s="10">
        <v>6856</v>
      </c>
    </row>
    <row r="428" spans="11:14" x14ac:dyDescent="0.2">
      <c r="K428" s="16">
        <v>202209</v>
      </c>
      <c r="L428" s="14">
        <v>5540246187882</v>
      </c>
      <c r="M428" s="14" t="s">
        <v>124</v>
      </c>
      <c r="N428" s="10">
        <v>47</v>
      </c>
    </row>
    <row r="429" spans="11:14" x14ac:dyDescent="0.2">
      <c r="K429" s="16">
        <v>202209</v>
      </c>
      <c r="L429" s="12">
        <v>5540246187987</v>
      </c>
      <c r="M429" s="14" t="s">
        <v>37</v>
      </c>
      <c r="N429" s="8">
        <v>3286</v>
      </c>
    </row>
    <row r="430" spans="11:14" x14ac:dyDescent="0.2">
      <c r="K430" s="16">
        <v>202209</v>
      </c>
      <c r="L430" s="14">
        <v>5540246187995</v>
      </c>
      <c r="M430" s="14" t="s">
        <v>124</v>
      </c>
      <c r="N430" s="10">
        <v>3123</v>
      </c>
    </row>
    <row r="431" spans="11:14" x14ac:dyDescent="0.2">
      <c r="K431" s="16">
        <v>202209</v>
      </c>
      <c r="L431" s="12">
        <v>5540246187996</v>
      </c>
      <c r="M431" s="14" t="s">
        <v>124</v>
      </c>
      <c r="N431" s="8">
        <v>316</v>
      </c>
    </row>
    <row r="432" spans="11:14" x14ac:dyDescent="0.2">
      <c r="K432" s="16">
        <v>202209</v>
      </c>
      <c r="L432" s="14">
        <v>5540246187997</v>
      </c>
      <c r="M432" s="14" t="s">
        <v>124</v>
      </c>
      <c r="N432" s="10">
        <v>161</v>
      </c>
    </row>
    <row r="433" spans="11:14" x14ac:dyDescent="0.2">
      <c r="K433" s="16">
        <v>202209</v>
      </c>
      <c r="L433" s="12">
        <v>5540246187998</v>
      </c>
      <c r="M433" s="14" t="s">
        <v>124</v>
      </c>
      <c r="N433" s="8">
        <v>1425</v>
      </c>
    </row>
    <row r="434" spans="11:14" x14ac:dyDescent="0.2">
      <c r="K434" s="16">
        <v>202209</v>
      </c>
      <c r="L434" s="14">
        <v>5540246188047</v>
      </c>
      <c r="M434" s="14" t="s">
        <v>124</v>
      </c>
      <c r="N434" s="10">
        <v>270</v>
      </c>
    </row>
    <row r="435" spans="11:14" x14ac:dyDescent="0.2">
      <c r="K435" s="16">
        <v>202209</v>
      </c>
      <c r="L435" s="12">
        <v>5540246188175</v>
      </c>
      <c r="M435" s="14" t="s">
        <v>37</v>
      </c>
      <c r="N435" s="8">
        <v>65</v>
      </c>
    </row>
    <row r="436" spans="11:14" x14ac:dyDescent="0.2">
      <c r="K436" s="16">
        <v>202209</v>
      </c>
      <c r="L436" s="14">
        <v>5540246188200</v>
      </c>
      <c r="M436" s="14" t="s">
        <v>37</v>
      </c>
      <c r="N436" s="10">
        <v>928</v>
      </c>
    </row>
    <row r="437" spans="11:14" x14ac:dyDescent="0.2">
      <c r="K437" s="16">
        <v>202209</v>
      </c>
      <c r="L437" s="14">
        <v>5540246188224</v>
      </c>
      <c r="M437" s="14" t="s">
        <v>144</v>
      </c>
      <c r="N437" s="10">
        <v>15892</v>
      </c>
    </row>
    <row r="438" spans="11:14" x14ac:dyDescent="0.2">
      <c r="K438" s="16">
        <v>202209</v>
      </c>
      <c r="L438" s="12">
        <v>5540246188512</v>
      </c>
      <c r="M438" s="14" t="s">
        <v>124</v>
      </c>
      <c r="N438" s="8">
        <v>332</v>
      </c>
    </row>
    <row r="439" spans="11:14" x14ac:dyDescent="0.2">
      <c r="K439" s="16">
        <v>202209</v>
      </c>
      <c r="L439" s="12">
        <v>5540246188647</v>
      </c>
      <c r="M439" s="14" t="s">
        <v>78</v>
      </c>
      <c r="N439" s="8">
        <v>986</v>
      </c>
    </row>
    <row r="440" spans="11:14" x14ac:dyDescent="0.2">
      <c r="K440" s="16">
        <v>202209</v>
      </c>
      <c r="L440" s="12">
        <v>5540246190092</v>
      </c>
      <c r="M440" s="14" t="s">
        <v>124</v>
      </c>
      <c r="N440" s="8">
        <v>158</v>
      </c>
    </row>
    <row r="441" spans="11:14" x14ac:dyDescent="0.2">
      <c r="K441" s="16">
        <v>202209</v>
      </c>
      <c r="L441" s="12">
        <v>5540246190727</v>
      </c>
      <c r="M441" s="14" t="s">
        <v>7</v>
      </c>
      <c r="N441" s="8">
        <v>511</v>
      </c>
    </row>
    <row r="442" spans="11:14" x14ac:dyDescent="0.2">
      <c r="K442" s="16">
        <v>202209</v>
      </c>
      <c r="L442" s="14">
        <v>5540246190743</v>
      </c>
      <c r="M442" s="14" t="s">
        <v>37</v>
      </c>
      <c r="N442" s="10">
        <v>307</v>
      </c>
    </row>
    <row r="443" spans="11:14" x14ac:dyDescent="0.2">
      <c r="K443" s="16">
        <v>202209</v>
      </c>
      <c r="L443" s="14">
        <v>5540246190831</v>
      </c>
      <c r="M443" s="14" t="s">
        <v>78</v>
      </c>
      <c r="N443" s="10">
        <v>836</v>
      </c>
    </row>
    <row r="444" spans="11:14" x14ac:dyDescent="0.2">
      <c r="K444" s="16">
        <v>202209</v>
      </c>
      <c r="L444" s="12">
        <v>5540246190835</v>
      </c>
      <c r="M444" s="14" t="s">
        <v>7</v>
      </c>
      <c r="N444" s="8">
        <v>114</v>
      </c>
    </row>
    <row r="445" spans="11:14" x14ac:dyDescent="0.2">
      <c r="K445" s="16">
        <v>202209</v>
      </c>
      <c r="L445" s="12">
        <v>5540246191394</v>
      </c>
      <c r="M445" s="14" t="s">
        <v>37</v>
      </c>
      <c r="N445" s="8">
        <v>1972</v>
      </c>
    </row>
    <row r="446" spans="11:14" x14ac:dyDescent="0.2">
      <c r="K446" s="16">
        <v>202209</v>
      </c>
      <c r="L446" s="14">
        <v>5540246191596</v>
      </c>
      <c r="M446" s="14" t="s">
        <v>7</v>
      </c>
      <c r="N446" s="10">
        <v>38</v>
      </c>
    </row>
    <row r="447" spans="11:14" x14ac:dyDescent="0.2">
      <c r="K447" s="16">
        <v>202209</v>
      </c>
      <c r="L447" s="14">
        <v>5540246191718</v>
      </c>
      <c r="M447" s="14" t="s">
        <v>78</v>
      </c>
      <c r="N447" s="10">
        <v>2209</v>
      </c>
    </row>
    <row r="448" spans="11:14" x14ac:dyDescent="0.2">
      <c r="K448" s="16">
        <v>202209</v>
      </c>
      <c r="L448" s="14">
        <v>5540246191736</v>
      </c>
      <c r="M448" s="14" t="s">
        <v>37</v>
      </c>
      <c r="N448" s="10">
        <v>409</v>
      </c>
    </row>
    <row r="449" spans="11:14" x14ac:dyDescent="0.2">
      <c r="K449" s="16">
        <v>202209</v>
      </c>
      <c r="L449" s="12">
        <v>5540246192102</v>
      </c>
      <c r="M449" s="14" t="s">
        <v>37</v>
      </c>
      <c r="N449" s="8">
        <v>2269</v>
      </c>
    </row>
    <row r="450" spans="11:14" x14ac:dyDescent="0.2">
      <c r="K450" s="16">
        <v>202209</v>
      </c>
      <c r="L450" s="12">
        <v>5540246192148</v>
      </c>
      <c r="M450" s="14" t="s">
        <v>78</v>
      </c>
      <c r="N450" s="8">
        <v>17818</v>
      </c>
    </row>
    <row r="451" spans="11:14" x14ac:dyDescent="0.2">
      <c r="K451" s="16">
        <v>202209</v>
      </c>
      <c r="L451" s="14">
        <v>5540246192209</v>
      </c>
      <c r="M451" s="14" t="s">
        <v>78</v>
      </c>
      <c r="N451" s="10">
        <v>1225</v>
      </c>
    </row>
    <row r="452" spans="11:14" x14ac:dyDescent="0.2">
      <c r="K452" s="16">
        <v>202209</v>
      </c>
      <c r="L452" s="12">
        <v>5540246192264</v>
      </c>
      <c r="M452" s="14" t="s">
        <v>37</v>
      </c>
      <c r="N452" s="8">
        <v>1374</v>
      </c>
    </row>
    <row r="453" spans="11:14" x14ac:dyDescent="0.2">
      <c r="K453" s="16">
        <v>202209</v>
      </c>
      <c r="L453" s="14">
        <v>5540246192265</v>
      </c>
      <c r="M453" s="14" t="s">
        <v>37</v>
      </c>
      <c r="N453" s="10">
        <v>1318</v>
      </c>
    </row>
    <row r="454" spans="11:14" x14ac:dyDescent="0.2">
      <c r="K454" s="16">
        <v>202209</v>
      </c>
      <c r="L454" s="12">
        <v>5540246192462</v>
      </c>
      <c r="M454" s="14" t="s">
        <v>78</v>
      </c>
      <c r="N454" s="8">
        <v>594</v>
      </c>
    </row>
    <row r="455" spans="11:14" x14ac:dyDescent="0.2">
      <c r="K455" s="16">
        <v>202209</v>
      </c>
      <c r="L455" s="12">
        <v>5540246192518</v>
      </c>
      <c r="M455" s="14" t="s">
        <v>78</v>
      </c>
      <c r="N455" s="8">
        <v>7090</v>
      </c>
    </row>
    <row r="456" spans="11:14" x14ac:dyDescent="0.2">
      <c r="K456" s="16">
        <v>202209</v>
      </c>
      <c r="L456" s="14">
        <v>5540246192571</v>
      </c>
      <c r="M456" s="14" t="s">
        <v>78</v>
      </c>
      <c r="N456" s="10">
        <v>460</v>
      </c>
    </row>
    <row r="457" spans="11:14" x14ac:dyDescent="0.2">
      <c r="K457" s="16">
        <v>202209</v>
      </c>
      <c r="L457" s="12">
        <v>5540246192594</v>
      </c>
      <c r="M457" s="14" t="s">
        <v>78</v>
      </c>
      <c r="N457" s="8">
        <v>307</v>
      </c>
    </row>
    <row r="458" spans="11:14" x14ac:dyDescent="0.2">
      <c r="K458" s="16">
        <v>202209</v>
      </c>
      <c r="L458" s="14">
        <v>5540246192831</v>
      </c>
      <c r="M458" s="14" t="s">
        <v>78</v>
      </c>
      <c r="N458" s="10">
        <v>418</v>
      </c>
    </row>
    <row r="459" spans="11:14" x14ac:dyDescent="0.2">
      <c r="K459" s="16">
        <v>202209</v>
      </c>
      <c r="L459" s="12">
        <v>5540246192836</v>
      </c>
      <c r="M459" s="14" t="s">
        <v>124</v>
      </c>
      <c r="N459" s="8">
        <v>61</v>
      </c>
    </row>
    <row r="460" spans="11:14" x14ac:dyDescent="0.2">
      <c r="K460" s="16">
        <v>202209</v>
      </c>
      <c r="L460" s="14">
        <v>5540246192907</v>
      </c>
      <c r="M460" s="14" t="s">
        <v>144</v>
      </c>
      <c r="N460" s="10">
        <v>4446</v>
      </c>
    </row>
    <row r="461" spans="11:14" x14ac:dyDescent="0.2">
      <c r="K461" s="16">
        <v>202209</v>
      </c>
      <c r="L461" s="14">
        <v>5540246193316</v>
      </c>
      <c r="M461" s="14" t="s">
        <v>7</v>
      </c>
      <c r="N461" s="10">
        <v>267</v>
      </c>
    </row>
    <row r="462" spans="11:14" x14ac:dyDescent="0.2">
      <c r="K462" s="16">
        <v>202209</v>
      </c>
      <c r="L462" s="12">
        <v>5540246193409</v>
      </c>
      <c r="M462" s="14" t="s">
        <v>7</v>
      </c>
      <c r="N462" s="8">
        <v>107</v>
      </c>
    </row>
    <row r="463" spans="11:14" x14ac:dyDescent="0.2">
      <c r="K463" s="16">
        <v>202209</v>
      </c>
      <c r="L463" s="12">
        <v>5540246193878</v>
      </c>
      <c r="M463" s="14" t="s">
        <v>144</v>
      </c>
      <c r="N463" s="8">
        <v>8352</v>
      </c>
    </row>
    <row r="464" spans="11:14" x14ac:dyDescent="0.2">
      <c r="K464" s="16">
        <v>202209</v>
      </c>
      <c r="L464" s="14">
        <v>5540246194330</v>
      </c>
      <c r="M464" s="14" t="s">
        <v>78</v>
      </c>
      <c r="N464" s="10">
        <v>8687</v>
      </c>
    </row>
    <row r="465" spans="11:14" x14ac:dyDescent="0.2">
      <c r="K465" s="16">
        <v>202209</v>
      </c>
      <c r="L465" s="12">
        <v>5540246194467</v>
      </c>
      <c r="M465" s="14" t="s">
        <v>7</v>
      </c>
      <c r="N465" s="8">
        <v>33854</v>
      </c>
    </row>
    <row r="466" spans="11:14" x14ac:dyDescent="0.2">
      <c r="K466" s="16">
        <v>202209</v>
      </c>
      <c r="L466" s="12">
        <v>5540246194478</v>
      </c>
      <c r="M466" s="14" t="s">
        <v>124</v>
      </c>
      <c r="N466" s="8">
        <v>724</v>
      </c>
    </row>
    <row r="467" spans="11:14" x14ac:dyDescent="0.2">
      <c r="K467" s="16">
        <v>202209</v>
      </c>
      <c r="L467" s="14">
        <v>5540246195096</v>
      </c>
      <c r="M467" s="14" t="s">
        <v>78</v>
      </c>
      <c r="N467" s="10">
        <v>2005</v>
      </c>
    </row>
    <row r="468" spans="11:14" x14ac:dyDescent="0.2">
      <c r="K468" s="16">
        <v>202210</v>
      </c>
      <c r="L468" s="12">
        <v>5540246170256</v>
      </c>
      <c r="M468" s="14" t="s">
        <v>7</v>
      </c>
      <c r="N468" s="8">
        <v>5253</v>
      </c>
    </row>
    <row r="469" spans="11:14" x14ac:dyDescent="0.2">
      <c r="K469" s="16">
        <v>202210</v>
      </c>
      <c r="L469" s="12">
        <v>5540246171759</v>
      </c>
      <c r="M469" s="14" t="s">
        <v>78</v>
      </c>
      <c r="N469" s="8">
        <v>5884</v>
      </c>
    </row>
    <row r="470" spans="11:14" x14ac:dyDescent="0.2">
      <c r="K470" s="16">
        <v>202210</v>
      </c>
      <c r="L470" s="14">
        <v>5540246171888</v>
      </c>
      <c r="M470" s="14" t="s">
        <v>7</v>
      </c>
      <c r="N470" s="10">
        <v>1782</v>
      </c>
    </row>
    <row r="471" spans="11:14" x14ac:dyDescent="0.2">
      <c r="K471" s="16">
        <v>202210</v>
      </c>
      <c r="L471" s="12">
        <v>5540246171933</v>
      </c>
      <c r="M471" s="14" t="s">
        <v>37</v>
      </c>
      <c r="N471" s="8">
        <v>1894</v>
      </c>
    </row>
    <row r="472" spans="11:14" x14ac:dyDescent="0.2">
      <c r="K472" s="16">
        <v>202210</v>
      </c>
      <c r="L472" s="12">
        <v>5540246172539</v>
      </c>
      <c r="M472" s="14" t="s">
        <v>37</v>
      </c>
      <c r="N472" s="8">
        <v>112</v>
      </c>
    </row>
    <row r="473" spans="11:14" x14ac:dyDescent="0.2">
      <c r="K473" s="16">
        <v>202210</v>
      </c>
      <c r="L473" s="14">
        <v>5540246172669</v>
      </c>
      <c r="M473" s="14" t="s">
        <v>37</v>
      </c>
      <c r="N473" s="10">
        <v>557</v>
      </c>
    </row>
    <row r="474" spans="11:14" x14ac:dyDescent="0.2">
      <c r="K474" s="16">
        <v>202210</v>
      </c>
      <c r="L474" s="14">
        <v>5540246173472</v>
      </c>
      <c r="M474" s="14" t="s">
        <v>37</v>
      </c>
      <c r="N474" s="10">
        <v>181</v>
      </c>
    </row>
    <row r="475" spans="11:14" x14ac:dyDescent="0.2">
      <c r="K475" s="16">
        <v>202210</v>
      </c>
      <c r="L475" s="12">
        <v>5540246173685</v>
      </c>
      <c r="M475" s="14" t="s">
        <v>124</v>
      </c>
      <c r="N475" s="8">
        <v>170</v>
      </c>
    </row>
    <row r="476" spans="11:14" x14ac:dyDescent="0.2">
      <c r="K476" s="16">
        <v>202210</v>
      </c>
      <c r="L476" s="14">
        <v>5540246173686</v>
      </c>
      <c r="M476" s="14" t="s">
        <v>124</v>
      </c>
      <c r="N476" s="10">
        <v>151</v>
      </c>
    </row>
    <row r="477" spans="11:14" x14ac:dyDescent="0.2">
      <c r="K477" s="16">
        <v>202210</v>
      </c>
      <c r="L477" s="14">
        <v>5540246173906</v>
      </c>
      <c r="M477" s="14" t="s">
        <v>144</v>
      </c>
      <c r="N477" s="10">
        <v>1750</v>
      </c>
    </row>
    <row r="478" spans="11:14" x14ac:dyDescent="0.2">
      <c r="K478" s="16">
        <v>202210</v>
      </c>
      <c r="L478" s="12">
        <v>5540246174095</v>
      </c>
      <c r="M478" s="14" t="s">
        <v>37</v>
      </c>
      <c r="N478" s="8">
        <v>77</v>
      </c>
    </row>
    <row r="479" spans="11:14" x14ac:dyDescent="0.2">
      <c r="K479" s="16">
        <v>202210</v>
      </c>
      <c r="L479" s="14">
        <v>5540246174174</v>
      </c>
      <c r="M479" s="14" t="s">
        <v>37</v>
      </c>
      <c r="N479" s="10">
        <v>91</v>
      </c>
    </row>
    <row r="480" spans="11:14" x14ac:dyDescent="0.2">
      <c r="K480" s="16">
        <v>202210</v>
      </c>
      <c r="L480" s="12">
        <v>5540246175047</v>
      </c>
      <c r="M480" s="14" t="s">
        <v>37</v>
      </c>
      <c r="N480" s="8">
        <v>432</v>
      </c>
    </row>
    <row r="481" spans="11:14" x14ac:dyDescent="0.2">
      <c r="K481" s="16">
        <v>202210</v>
      </c>
      <c r="L481" s="14">
        <v>5540246175049</v>
      </c>
      <c r="M481" s="14" t="s">
        <v>37</v>
      </c>
      <c r="N481" s="10">
        <v>683</v>
      </c>
    </row>
    <row r="482" spans="11:14" x14ac:dyDescent="0.2">
      <c r="K482" s="16">
        <v>202210</v>
      </c>
      <c r="L482" s="12">
        <v>5540246175050</v>
      </c>
      <c r="M482" s="14" t="s">
        <v>37</v>
      </c>
      <c r="N482" s="8">
        <v>557</v>
      </c>
    </row>
    <row r="483" spans="11:14" x14ac:dyDescent="0.2">
      <c r="K483" s="16">
        <v>202210</v>
      </c>
      <c r="L483" s="12">
        <v>5540246175372</v>
      </c>
      <c r="M483" s="14" t="s">
        <v>7</v>
      </c>
      <c r="N483" s="8">
        <v>1949</v>
      </c>
    </row>
    <row r="484" spans="11:14" x14ac:dyDescent="0.2">
      <c r="K484" s="16">
        <v>202210</v>
      </c>
      <c r="L484" s="14">
        <v>5540246176294</v>
      </c>
      <c r="M484" s="14" t="s">
        <v>37</v>
      </c>
      <c r="N484" s="10">
        <v>2265</v>
      </c>
    </row>
    <row r="485" spans="11:14" x14ac:dyDescent="0.2">
      <c r="K485" s="16">
        <v>202210</v>
      </c>
      <c r="L485" s="12">
        <v>5540246176295</v>
      </c>
      <c r="M485" s="14" t="s">
        <v>37</v>
      </c>
      <c r="N485" s="8">
        <v>10060</v>
      </c>
    </row>
    <row r="486" spans="11:14" x14ac:dyDescent="0.2">
      <c r="K486" s="16">
        <v>202210</v>
      </c>
      <c r="L486" s="12">
        <v>5540246176699</v>
      </c>
      <c r="M486" s="14" t="s">
        <v>37</v>
      </c>
      <c r="N486" s="8">
        <v>4594</v>
      </c>
    </row>
    <row r="487" spans="11:14" x14ac:dyDescent="0.2">
      <c r="K487" s="16">
        <v>202210</v>
      </c>
      <c r="L487" s="12">
        <v>5540246177133</v>
      </c>
      <c r="M487" s="14" t="s">
        <v>78</v>
      </c>
      <c r="N487" s="8">
        <v>13422</v>
      </c>
    </row>
    <row r="488" spans="11:14" x14ac:dyDescent="0.2">
      <c r="K488" s="16">
        <v>202210</v>
      </c>
      <c r="L488" s="14">
        <v>5540246177376</v>
      </c>
      <c r="M488" s="14" t="s">
        <v>7</v>
      </c>
      <c r="N488" s="10">
        <v>1775</v>
      </c>
    </row>
    <row r="489" spans="11:14" x14ac:dyDescent="0.2">
      <c r="K489" s="16">
        <v>202210</v>
      </c>
      <c r="L489" s="12">
        <v>5540246180522</v>
      </c>
      <c r="M489" s="14" t="s">
        <v>7</v>
      </c>
      <c r="N489" s="8">
        <v>1184</v>
      </c>
    </row>
    <row r="490" spans="11:14" x14ac:dyDescent="0.2">
      <c r="K490" s="16">
        <v>202210</v>
      </c>
      <c r="L490" s="14">
        <v>5540246181016</v>
      </c>
      <c r="M490" s="14" t="s">
        <v>144</v>
      </c>
      <c r="N490" s="10">
        <v>9577</v>
      </c>
    </row>
    <row r="491" spans="11:14" x14ac:dyDescent="0.2">
      <c r="K491" s="16">
        <v>202210</v>
      </c>
      <c r="L491" s="12">
        <v>5540246181061</v>
      </c>
      <c r="M491" s="14" t="s">
        <v>144</v>
      </c>
      <c r="N491" s="8">
        <v>22342</v>
      </c>
    </row>
    <row r="492" spans="11:14" x14ac:dyDescent="0.2">
      <c r="K492" s="16">
        <v>202210</v>
      </c>
      <c r="L492" s="14">
        <v>5540246182684</v>
      </c>
      <c r="M492" s="14" t="s">
        <v>7</v>
      </c>
      <c r="N492" s="10">
        <v>33</v>
      </c>
    </row>
    <row r="493" spans="11:14" x14ac:dyDescent="0.2">
      <c r="K493" s="16">
        <v>202210</v>
      </c>
      <c r="L493" s="14">
        <v>5540246183130</v>
      </c>
      <c r="M493" s="14" t="s">
        <v>78</v>
      </c>
      <c r="N493" s="10">
        <v>6202</v>
      </c>
    </row>
    <row r="494" spans="11:14" x14ac:dyDescent="0.2">
      <c r="K494" s="16">
        <v>202210</v>
      </c>
      <c r="L494" s="14">
        <v>5540246183455</v>
      </c>
      <c r="M494" s="14" t="s">
        <v>78</v>
      </c>
      <c r="N494" s="10">
        <v>557</v>
      </c>
    </row>
    <row r="495" spans="11:14" x14ac:dyDescent="0.2">
      <c r="K495" s="16">
        <v>202210</v>
      </c>
      <c r="L495" s="14">
        <v>5540246183537</v>
      </c>
      <c r="M495" s="14" t="s">
        <v>78</v>
      </c>
      <c r="N495" s="10">
        <v>3490</v>
      </c>
    </row>
    <row r="496" spans="11:14" x14ac:dyDescent="0.2">
      <c r="K496" s="16">
        <v>202210</v>
      </c>
      <c r="L496" s="12">
        <v>5540246183538</v>
      </c>
      <c r="M496" s="14" t="s">
        <v>78</v>
      </c>
      <c r="N496" s="8">
        <v>5550</v>
      </c>
    </row>
    <row r="497" spans="11:14" x14ac:dyDescent="0.2">
      <c r="K497" s="16">
        <v>202210</v>
      </c>
      <c r="L497" s="14">
        <v>5540246183541</v>
      </c>
      <c r="M497" s="14" t="s">
        <v>78</v>
      </c>
      <c r="N497" s="10">
        <v>1276</v>
      </c>
    </row>
    <row r="498" spans="11:14" x14ac:dyDescent="0.2">
      <c r="K498" s="16">
        <v>202210</v>
      </c>
      <c r="L498" s="12">
        <v>5540246183542</v>
      </c>
      <c r="M498" s="14" t="s">
        <v>78</v>
      </c>
      <c r="N498" s="8">
        <v>2483</v>
      </c>
    </row>
    <row r="499" spans="11:14" x14ac:dyDescent="0.2">
      <c r="K499" s="16">
        <v>202210</v>
      </c>
      <c r="L499" s="12">
        <v>5540246183547</v>
      </c>
      <c r="M499" s="14" t="s">
        <v>144</v>
      </c>
      <c r="N499" s="8">
        <v>7842</v>
      </c>
    </row>
    <row r="500" spans="11:14" x14ac:dyDescent="0.2">
      <c r="K500" s="16">
        <v>202210</v>
      </c>
      <c r="L500" s="12">
        <v>5540246183552</v>
      </c>
      <c r="M500" s="14" t="s">
        <v>78</v>
      </c>
      <c r="N500" s="8">
        <v>1819</v>
      </c>
    </row>
    <row r="501" spans="11:14" x14ac:dyDescent="0.2">
      <c r="K501" s="16">
        <v>202210</v>
      </c>
      <c r="L501" s="14">
        <v>5540246183554</v>
      </c>
      <c r="M501" s="14" t="s">
        <v>78</v>
      </c>
      <c r="N501" s="10">
        <v>1490</v>
      </c>
    </row>
    <row r="502" spans="11:14" x14ac:dyDescent="0.2">
      <c r="K502" s="16">
        <v>202210</v>
      </c>
      <c r="L502" s="12">
        <v>5540246183555</v>
      </c>
      <c r="M502" s="14" t="s">
        <v>78</v>
      </c>
      <c r="N502" s="8">
        <v>1133</v>
      </c>
    </row>
    <row r="503" spans="11:14" x14ac:dyDescent="0.2">
      <c r="K503" s="16">
        <v>202210</v>
      </c>
      <c r="L503" s="14">
        <v>5540246183558</v>
      </c>
      <c r="M503" s="14" t="s">
        <v>78</v>
      </c>
      <c r="N503" s="10">
        <v>3146</v>
      </c>
    </row>
    <row r="504" spans="11:14" x14ac:dyDescent="0.2">
      <c r="K504" s="16">
        <v>202210</v>
      </c>
      <c r="L504" s="12">
        <v>5540246183560</v>
      </c>
      <c r="M504" s="14" t="s">
        <v>78</v>
      </c>
      <c r="N504" s="8">
        <v>314</v>
      </c>
    </row>
    <row r="505" spans="11:14" x14ac:dyDescent="0.2">
      <c r="K505" s="16">
        <v>202210</v>
      </c>
      <c r="L505" s="14">
        <v>5540246183562</v>
      </c>
      <c r="M505" s="14" t="s">
        <v>78</v>
      </c>
      <c r="N505" s="10">
        <v>511</v>
      </c>
    </row>
    <row r="506" spans="11:14" x14ac:dyDescent="0.2">
      <c r="K506" s="16">
        <v>202210</v>
      </c>
      <c r="L506" s="14">
        <v>5540246183587</v>
      </c>
      <c r="M506" s="14" t="s">
        <v>78</v>
      </c>
      <c r="N506" s="10">
        <v>578</v>
      </c>
    </row>
    <row r="507" spans="11:14" x14ac:dyDescent="0.2">
      <c r="K507" s="16">
        <v>202210</v>
      </c>
      <c r="L507" s="12">
        <v>5540246183589</v>
      </c>
      <c r="M507" s="14" t="s">
        <v>78</v>
      </c>
      <c r="N507" s="8">
        <v>952</v>
      </c>
    </row>
    <row r="508" spans="11:14" x14ac:dyDescent="0.2">
      <c r="K508" s="16">
        <v>202210</v>
      </c>
      <c r="L508" s="14">
        <v>5540246183844</v>
      </c>
      <c r="M508" s="14" t="s">
        <v>7</v>
      </c>
      <c r="N508" s="10">
        <v>307</v>
      </c>
    </row>
    <row r="509" spans="11:14" x14ac:dyDescent="0.2">
      <c r="K509" s="16">
        <v>202210</v>
      </c>
      <c r="L509" s="14">
        <v>5540246184036</v>
      </c>
      <c r="M509" s="14" t="s">
        <v>7</v>
      </c>
      <c r="N509" s="10">
        <v>193</v>
      </c>
    </row>
    <row r="510" spans="11:14" x14ac:dyDescent="0.2">
      <c r="K510" s="16">
        <v>202210</v>
      </c>
      <c r="L510" s="12">
        <v>5540246185429</v>
      </c>
      <c r="M510" s="14" t="s">
        <v>37</v>
      </c>
      <c r="N510" s="8">
        <v>168</v>
      </c>
    </row>
    <row r="511" spans="11:14" x14ac:dyDescent="0.2">
      <c r="K511" s="16">
        <v>202210</v>
      </c>
      <c r="L511" s="12">
        <v>5540246185562</v>
      </c>
      <c r="M511" s="14" t="s">
        <v>37</v>
      </c>
      <c r="N511" s="8">
        <v>140</v>
      </c>
    </row>
    <row r="512" spans="11:14" x14ac:dyDescent="0.2">
      <c r="K512" s="16">
        <v>202210</v>
      </c>
      <c r="L512" s="12">
        <v>5540246186010</v>
      </c>
      <c r="M512" s="14" t="s">
        <v>124</v>
      </c>
      <c r="N512" s="8">
        <v>98</v>
      </c>
    </row>
    <row r="513" spans="11:14" x14ac:dyDescent="0.2">
      <c r="K513" s="16">
        <v>202210</v>
      </c>
      <c r="L513" s="14">
        <v>5540246186011</v>
      </c>
      <c r="M513" s="14" t="s">
        <v>124</v>
      </c>
      <c r="N513" s="10">
        <v>100</v>
      </c>
    </row>
    <row r="514" spans="11:14" x14ac:dyDescent="0.2">
      <c r="K514" s="16">
        <v>202210</v>
      </c>
      <c r="L514" s="12">
        <v>5540246186017</v>
      </c>
      <c r="M514" s="14" t="s">
        <v>124</v>
      </c>
      <c r="N514" s="8">
        <v>58</v>
      </c>
    </row>
    <row r="515" spans="11:14" x14ac:dyDescent="0.2">
      <c r="K515" s="16">
        <v>202210</v>
      </c>
      <c r="L515" s="14">
        <v>5540246186325</v>
      </c>
      <c r="M515" s="14" t="s">
        <v>37</v>
      </c>
      <c r="N515" s="10">
        <v>293</v>
      </c>
    </row>
    <row r="516" spans="11:14" x14ac:dyDescent="0.2">
      <c r="K516" s="16">
        <v>202210</v>
      </c>
      <c r="L516" s="12">
        <v>5540246186351</v>
      </c>
      <c r="M516" s="14" t="s">
        <v>78</v>
      </c>
      <c r="N516" s="8">
        <v>1246</v>
      </c>
    </row>
    <row r="517" spans="11:14" x14ac:dyDescent="0.2">
      <c r="K517" s="16">
        <v>202210</v>
      </c>
      <c r="L517" s="14">
        <v>5540246186352</v>
      </c>
      <c r="M517" s="14" t="s">
        <v>78</v>
      </c>
      <c r="N517" s="10">
        <v>4896</v>
      </c>
    </row>
    <row r="518" spans="11:14" x14ac:dyDescent="0.2">
      <c r="K518" s="16">
        <v>202210</v>
      </c>
      <c r="L518" s="14">
        <v>5540246187882</v>
      </c>
      <c r="M518" s="14" t="s">
        <v>124</v>
      </c>
      <c r="N518" s="10">
        <v>42</v>
      </c>
    </row>
    <row r="519" spans="11:14" x14ac:dyDescent="0.2">
      <c r="K519" s="16">
        <v>202210</v>
      </c>
      <c r="L519" s="12">
        <v>5540246187987</v>
      </c>
      <c r="M519" s="14" t="s">
        <v>37</v>
      </c>
      <c r="N519" s="8">
        <v>5067</v>
      </c>
    </row>
    <row r="520" spans="11:14" x14ac:dyDescent="0.2">
      <c r="K520" s="16">
        <v>202210</v>
      </c>
      <c r="L520" s="14">
        <v>5540246187995</v>
      </c>
      <c r="M520" s="14" t="s">
        <v>124</v>
      </c>
      <c r="N520" s="10">
        <v>2123</v>
      </c>
    </row>
    <row r="521" spans="11:14" x14ac:dyDescent="0.2">
      <c r="K521" s="16">
        <v>202210</v>
      </c>
      <c r="L521" s="12">
        <v>5540246187996</v>
      </c>
      <c r="M521" s="14" t="s">
        <v>124</v>
      </c>
      <c r="N521" s="8">
        <v>295</v>
      </c>
    </row>
    <row r="522" spans="11:14" x14ac:dyDescent="0.2">
      <c r="K522" s="16">
        <v>202210</v>
      </c>
      <c r="L522" s="14">
        <v>5540246187997</v>
      </c>
      <c r="M522" s="14" t="s">
        <v>124</v>
      </c>
      <c r="N522" s="10">
        <v>31</v>
      </c>
    </row>
    <row r="523" spans="11:14" x14ac:dyDescent="0.2">
      <c r="K523" s="16">
        <v>202210</v>
      </c>
      <c r="L523" s="12">
        <v>5540246187998</v>
      </c>
      <c r="M523" s="14" t="s">
        <v>124</v>
      </c>
      <c r="N523" s="8">
        <v>966</v>
      </c>
    </row>
    <row r="524" spans="11:14" x14ac:dyDescent="0.2">
      <c r="K524" s="16">
        <v>202210</v>
      </c>
      <c r="L524" s="12">
        <v>5540246188047</v>
      </c>
      <c r="M524" s="14" t="s">
        <v>124</v>
      </c>
      <c r="N524" s="8">
        <v>235</v>
      </c>
    </row>
    <row r="525" spans="11:14" x14ac:dyDescent="0.2">
      <c r="K525" s="16">
        <v>202210</v>
      </c>
      <c r="L525" s="14">
        <v>5540246188175</v>
      </c>
      <c r="M525" s="14" t="s">
        <v>37</v>
      </c>
      <c r="N525" s="10">
        <v>130</v>
      </c>
    </row>
    <row r="526" spans="11:14" x14ac:dyDescent="0.2">
      <c r="K526" s="16">
        <v>202210</v>
      </c>
      <c r="L526" s="14">
        <v>5540246188200</v>
      </c>
      <c r="M526" s="14" t="s">
        <v>37</v>
      </c>
      <c r="N526" s="10">
        <v>75</v>
      </c>
    </row>
    <row r="527" spans="11:14" x14ac:dyDescent="0.2">
      <c r="K527" s="16">
        <v>202210</v>
      </c>
      <c r="L527" s="14">
        <v>5540246188224</v>
      </c>
      <c r="M527" s="14" t="s">
        <v>144</v>
      </c>
      <c r="N527" s="10">
        <v>8816</v>
      </c>
    </row>
    <row r="528" spans="11:14" x14ac:dyDescent="0.2">
      <c r="K528" s="16">
        <v>202210</v>
      </c>
      <c r="L528" s="14">
        <v>5540246188512</v>
      </c>
      <c r="M528" s="14" t="s">
        <v>124</v>
      </c>
      <c r="N528" s="10">
        <v>335</v>
      </c>
    </row>
    <row r="529" spans="11:14" x14ac:dyDescent="0.2">
      <c r="K529" s="16">
        <v>202210</v>
      </c>
      <c r="L529" s="14">
        <v>5540246188647</v>
      </c>
      <c r="M529" s="14" t="s">
        <v>78</v>
      </c>
      <c r="N529" s="10">
        <v>383</v>
      </c>
    </row>
    <row r="530" spans="11:14" x14ac:dyDescent="0.2">
      <c r="K530" s="16">
        <v>202210</v>
      </c>
      <c r="L530" s="14">
        <v>5540246190092</v>
      </c>
      <c r="M530" s="14" t="s">
        <v>124</v>
      </c>
      <c r="N530" s="10">
        <v>119</v>
      </c>
    </row>
    <row r="531" spans="11:14" x14ac:dyDescent="0.2">
      <c r="K531" s="16">
        <v>202210</v>
      </c>
      <c r="L531" s="12">
        <v>5540246190727</v>
      </c>
      <c r="M531" s="14" t="s">
        <v>7</v>
      </c>
      <c r="N531" s="8">
        <v>1706</v>
      </c>
    </row>
    <row r="532" spans="11:14" x14ac:dyDescent="0.2">
      <c r="K532" s="16">
        <v>202210</v>
      </c>
      <c r="L532" s="14">
        <v>5540246190743</v>
      </c>
      <c r="M532" s="14" t="s">
        <v>37</v>
      </c>
      <c r="N532" s="10">
        <v>335</v>
      </c>
    </row>
    <row r="533" spans="11:14" x14ac:dyDescent="0.2">
      <c r="K533" s="16">
        <v>202210</v>
      </c>
      <c r="L533" s="14">
        <v>5540246190831</v>
      </c>
      <c r="M533" s="14" t="s">
        <v>78</v>
      </c>
      <c r="N533" s="10">
        <v>743</v>
      </c>
    </row>
    <row r="534" spans="11:14" x14ac:dyDescent="0.2">
      <c r="K534" s="16">
        <v>202210</v>
      </c>
      <c r="L534" s="12">
        <v>5540246190835</v>
      </c>
      <c r="M534" s="14" t="s">
        <v>7</v>
      </c>
      <c r="N534" s="8">
        <v>112</v>
      </c>
    </row>
    <row r="535" spans="11:14" x14ac:dyDescent="0.2">
      <c r="K535" s="16">
        <v>202210</v>
      </c>
      <c r="L535" s="14">
        <v>5540246191394</v>
      </c>
      <c r="M535" s="14" t="s">
        <v>37</v>
      </c>
      <c r="N535" s="10">
        <v>1972</v>
      </c>
    </row>
    <row r="536" spans="11:14" x14ac:dyDescent="0.2">
      <c r="K536" s="16">
        <v>202210</v>
      </c>
      <c r="L536" s="14">
        <v>5540246191594</v>
      </c>
      <c r="M536" s="14" t="s">
        <v>37</v>
      </c>
      <c r="N536" s="10">
        <v>808</v>
      </c>
    </row>
    <row r="537" spans="11:14" x14ac:dyDescent="0.2">
      <c r="K537" s="16">
        <v>202210</v>
      </c>
      <c r="L537" s="12">
        <v>5540246191596</v>
      </c>
      <c r="M537" s="14" t="s">
        <v>7</v>
      </c>
      <c r="N537" s="8">
        <v>209</v>
      </c>
    </row>
    <row r="538" spans="11:14" x14ac:dyDescent="0.2">
      <c r="K538" s="16">
        <v>202210</v>
      </c>
      <c r="L538" s="12">
        <v>5540246191718</v>
      </c>
      <c r="M538" s="14" t="s">
        <v>78</v>
      </c>
      <c r="N538" s="8">
        <v>1949</v>
      </c>
    </row>
    <row r="539" spans="11:14" x14ac:dyDescent="0.2">
      <c r="K539" s="16">
        <v>202210</v>
      </c>
      <c r="L539" s="12">
        <v>5540246191736</v>
      </c>
      <c r="M539" s="14" t="s">
        <v>37</v>
      </c>
      <c r="N539" s="8">
        <v>270</v>
      </c>
    </row>
    <row r="540" spans="11:14" x14ac:dyDescent="0.2">
      <c r="K540" s="16">
        <v>202210</v>
      </c>
      <c r="L540" s="14">
        <v>5540246192102</v>
      </c>
      <c r="M540" s="14" t="s">
        <v>37</v>
      </c>
      <c r="N540" s="10">
        <v>6988</v>
      </c>
    </row>
    <row r="541" spans="11:14" x14ac:dyDescent="0.2">
      <c r="K541" s="16">
        <v>202210</v>
      </c>
      <c r="L541" s="14">
        <v>5540246192148</v>
      </c>
      <c r="M541" s="14" t="s">
        <v>78</v>
      </c>
      <c r="N541" s="10">
        <v>7239</v>
      </c>
    </row>
    <row r="542" spans="11:14" x14ac:dyDescent="0.2">
      <c r="K542" s="16">
        <v>202210</v>
      </c>
      <c r="L542" s="12">
        <v>5540246192209</v>
      </c>
      <c r="M542" s="14" t="s">
        <v>78</v>
      </c>
      <c r="N542" s="8">
        <v>1142</v>
      </c>
    </row>
    <row r="543" spans="11:14" x14ac:dyDescent="0.2">
      <c r="K543" s="16">
        <v>202210</v>
      </c>
      <c r="L543" s="14">
        <v>5540246192264</v>
      </c>
      <c r="M543" s="14" t="s">
        <v>37</v>
      </c>
      <c r="N543" s="10">
        <v>1225</v>
      </c>
    </row>
    <row r="544" spans="11:14" x14ac:dyDescent="0.2">
      <c r="K544" s="16">
        <v>202210</v>
      </c>
      <c r="L544" s="12">
        <v>5540246192265</v>
      </c>
      <c r="M544" s="14" t="s">
        <v>37</v>
      </c>
      <c r="N544" s="8">
        <v>687</v>
      </c>
    </row>
    <row r="545" spans="11:14" x14ac:dyDescent="0.2">
      <c r="K545" s="16">
        <v>202210</v>
      </c>
      <c r="L545" s="14">
        <v>5540246192462</v>
      </c>
      <c r="M545" s="14" t="s">
        <v>78</v>
      </c>
      <c r="N545" s="10">
        <v>251</v>
      </c>
    </row>
    <row r="546" spans="11:14" x14ac:dyDescent="0.2">
      <c r="K546" s="16">
        <v>202210</v>
      </c>
      <c r="L546" s="14">
        <v>5540246192518</v>
      </c>
      <c r="M546" s="14" t="s">
        <v>78</v>
      </c>
      <c r="N546" s="10">
        <v>3332</v>
      </c>
    </row>
    <row r="547" spans="11:14" x14ac:dyDescent="0.2">
      <c r="K547" s="16">
        <v>202210</v>
      </c>
      <c r="L547" s="12">
        <v>5540246192571</v>
      </c>
      <c r="M547" s="14" t="s">
        <v>78</v>
      </c>
      <c r="N547" s="8">
        <v>961</v>
      </c>
    </row>
    <row r="548" spans="11:14" x14ac:dyDescent="0.2">
      <c r="K548" s="16">
        <v>202210</v>
      </c>
      <c r="L548" s="14">
        <v>5540246192594</v>
      </c>
      <c r="M548" s="14" t="s">
        <v>78</v>
      </c>
      <c r="N548" s="10">
        <v>112</v>
      </c>
    </row>
    <row r="549" spans="11:14" x14ac:dyDescent="0.2">
      <c r="K549" s="16">
        <v>202210</v>
      </c>
      <c r="L549" s="12">
        <v>5540246192831</v>
      </c>
      <c r="M549" s="14" t="s">
        <v>78</v>
      </c>
      <c r="N549" s="8">
        <v>372</v>
      </c>
    </row>
    <row r="550" spans="11:14" x14ac:dyDescent="0.2">
      <c r="K550" s="16">
        <v>202210</v>
      </c>
      <c r="L550" s="12">
        <v>5540246192907</v>
      </c>
      <c r="M550" s="14" t="s">
        <v>144</v>
      </c>
      <c r="N550" s="8">
        <v>1365</v>
      </c>
    </row>
    <row r="551" spans="11:14" x14ac:dyDescent="0.2">
      <c r="K551" s="16">
        <v>202210</v>
      </c>
      <c r="L551" s="14">
        <v>5540246193316</v>
      </c>
      <c r="M551" s="14" t="s">
        <v>7</v>
      </c>
      <c r="N551" s="10">
        <v>469</v>
      </c>
    </row>
    <row r="552" spans="11:14" x14ac:dyDescent="0.2">
      <c r="K552" s="16">
        <v>202210</v>
      </c>
      <c r="L552" s="12">
        <v>5540246193409</v>
      </c>
      <c r="M552" s="14" t="s">
        <v>7</v>
      </c>
      <c r="N552" s="8">
        <v>100</v>
      </c>
    </row>
    <row r="553" spans="11:14" x14ac:dyDescent="0.2">
      <c r="K553" s="16">
        <v>202210</v>
      </c>
      <c r="L553" s="12">
        <v>5540246193878</v>
      </c>
      <c r="M553" s="14" t="s">
        <v>144</v>
      </c>
      <c r="N553" s="8">
        <v>12842</v>
      </c>
    </row>
    <row r="554" spans="11:14" x14ac:dyDescent="0.2">
      <c r="K554" s="16">
        <v>202210</v>
      </c>
      <c r="L554" s="12">
        <v>5540246194467</v>
      </c>
      <c r="M554" s="14" t="s">
        <v>7</v>
      </c>
      <c r="N554" s="8">
        <v>40536</v>
      </c>
    </row>
    <row r="555" spans="11:14" x14ac:dyDescent="0.2">
      <c r="K555" s="16">
        <v>202210</v>
      </c>
      <c r="L555" s="12">
        <v>5540246194478</v>
      </c>
      <c r="M555" s="14" t="s">
        <v>124</v>
      </c>
      <c r="N555" s="8">
        <v>1341</v>
      </c>
    </row>
    <row r="556" spans="11:14" x14ac:dyDescent="0.2">
      <c r="K556" s="16">
        <v>202210</v>
      </c>
      <c r="L556" s="12">
        <v>5540246194632</v>
      </c>
      <c r="M556" s="14" t="s">
        <v>7</v>
      </c>
      <c r="N556" s="8">
        <v>2140</v>
      </c>
    </row>
    <row r="557" spans="11:14" x14ac:dyDescent="0.2">
      <c r="K557" s="16">
        <v>202210</v>
      </c>
      <c r="L557" s="14">
        <v>5540246194790</v>
      </c>
      <c r="M557" s="14" t="s">
        <v>78</v>
      </c>
      <c r="N557" s="10">
        <v>1984</v>
      </c>
    </row>
    <row r="558" spans="11:14" x14ac:dyDescent="0.2">
      <c r="K558" s="16">
        <v>202210</v>
      </c>
      <c r="L558" s="14">
        <v>5540246195096</v>
      </c>
      <c r="M558" s="14" t="s">
        <v>78</v>
      </c>
      <c r="N558" s="10">
        <v>1699</v>
      </c>
    </row>
    <row r="559" spans="11:14" x14ac:dyDescent="0.2">
      <c r="K559" s="16">
        <v>202210</v>
      </c>
      <c r="L559" s="12">
        <v>5540246195241</v>
      </c>
      <c r="M559" s="14" t="s">
        <v>78</v>
      </c>
      <c r="N559" s="8">
        <v>395</v>
      </c>
    </row>
    <row r="560" spans="11:14" x14ac:dyDescent="0.2">
      <c r="K560" s="16">
        <v>202210</v>
      </c>
      <c r="L560" s="14">
        <v>5540246195242</v>
      </c>
      <c r="M560" s="14" t="s">
        <v>78</v>
      </c>
      <c r="N560" s="10">
        <v>996</v>
      </c>
    </row>
    <row r="561" spans="11:14" x14ac:dyDescent="0.2">
      <c r="K561" s="16">
        <v>202210</v>
      </c>
      <c r="L561" s="14">
        <v>5540246195250</v>
      </c>
      <c r="M561" s="14" t="s">
        <v>7</v>
      </c>
      <c r="N561" s="10">
        <v>242</v>
      </c>
    </row>
    <row r="562" spans="11:14" x14ac:dyDescent="0.2">
      <c r="K562" s="16">
        <v>202210</v>
      </c>
      <c r="L562" s="14">
        <v>5540246195653</v>
      </c>
      <c r="M562" s="14" t="s">
        <v>124</v>
      </c>
      <c r="N562" s="10">
        <v>404</v>
      </c>
    </row>
    <row r="563" spans="11:14" x14ac:dyDescent="0.2">
      <c r="K563" s="16">
        <v>202211</v>
      </c>
      <c r="L563" s="12">
        <v>5540246170256</v>
      </c>
      <c r="M563" s="14" t="s">
        <v>7</v>
      </c>
      <c r="N563" s="8">
        <v>3951</v>
      </c>
    </row>
    <row r="564" spans="11:14" x14ac:dyDescent="0.2">
      <c r="K564" s="16">
        <v>202211</v>
      </c>
      <c r="L564" s="14">
        <v>5540246171759</v>
      </c>
      <c r="M564" s="14" t="s">
        <v>78</v>
      </c>
      <c r="N564" s="10">
        <v>5188</v>
      </c>
    </row>
    <row r="565" spans="11:14" x14ac:dyDescent="0.2">
      <c r="K565" s="16">
        <v>202211</v>
      </c>
      <c r="L565" s="14">
        <v>5540246171888</v>
      </c>
      <c r="M565" s="14" t="s">
        <v>7</v>
      </c>
      <c r="N565" s="10">
        <v>1293</v>
      </c>
    </row>
    <row r="566" spans="11:14" x14ac:dyDescent="0.2">
      <c r="K566" s="16">
        <v>202211</v>
      </c>
      <c r="L566" s="12">
        <v>5540246172539</v>
      </c>
      <c r="M566" s="14" t="s">
        <v>37</v>
      </c>
      <c r="N566" s="8">
        <v>75</v>
      </c>
    </row>
    <row r="567" spans="11:14" x14ac:dyDescent="0.2">
      <c r="K567" s="16">
        <v>202211</v>
      </c>
      <c r="L567" s="14">
        <v>5540246172669</v>
      </c>
      <c r="M567" s="14" t="s">
        <v>37</v>
      </c>
      <c r="N567" s="10">
        <v>251</v>
      </c>
    </row>
    <row r="568" spans="11:14" x14ac:dyDescent="0.2">
      <c r="K568" s="16">
        <v>202211</v>
      </c>
      <c r="L568" s="12">
        <v>5540246172978</v>
      </c>
      <c r="M568" s="14" t="s">
        <v>37</v>
      </c>
      <c r="N568" s="8">
        <v>335</v>
      </c>
    </row>
    <row r="569" spans="11:14" x14ac:dyDescent="0.2">
      <c r="K569" s="16">
        <v>202211</v>
      </c>
      <c r="L569" s="14">
        <v>5540246173472</v>
      </c>
      <c r="M569" s="14" t="s">
        <v>37</v>
      </c>
      <c r="N569" s="10">
        <v>307</v>
      </c>
    </row>
    <row r="570" spans="11:14" x14ac:dyDescent="0.2">
      <c r="K570" s="16">
        <v>202211</v>
      </c>
      <c r="L570" s="12">
        <v>5540246173492</v>
      </c>
      <c r="M570" s="14" t="s">
        <v>144</v>
      </c>
      <c r="N570" s="8">
        <v>3675</v>
      </c>
    </row>
    <row r="571" spans="11:14" x14ac:dyDescent="0.2">
      <c r="K571" s="16">
        <v>202211</v>
      </c>
      <c r="L571" s="14">
        <v>5540246173685</v>
      </c>
      <c r="M571" s="14" t="s">
        <v>124</v>
      </c>
      <c r="N571" s="10">
        <v>49</v>
      </c>
    </row>
    <row r="572" spans="11:14" x14ac:dyDescent="0.2">
      <c r="K572" s="16">
        <v>202211</v>
      </c>
      <c r="L572" s="12">
        <v>5540246173686</v>
      </c>
      <c r="M572" s="14" t="s">
        <v>124</v>
      </c>
      <c r="N572" s="8">
        <v>151</v>
      </c>
    </row>
    <row r="573" spans="11:14" x14ac:dyDescent="0.2">
      <c r="K573" s="16">
        <v>202211</v>
      </c>
      <c r="L573" s="12">
        <v>5540246173906</v>
      </c>
      <c r="M573" s="14" t="s">
        <v>144</v>
      </c>
      <c r="N573" s="8">
        <v>3429</v>
      </c>
    </row>
    <row r="574" spans="11:14" x14ac:dyDescent="0.2">
      <c r="K574" s="16">
        <v>202211</v>
      </c>
      <c r="L574" s="14">
        <v>5540246174095</v>
      </c>
      <c r="M574" s="14" t="s">
        <v>37</v>
      </c>
      <c r="N574" s="10">
        <v>98</v>
      </c>
    </row>
    <row r="575" spans="11:14" x14ac:dyDescent="0.2">
      <c r="K575" s="16">
        <v>202211</v>
      </c>
      <c r="L575" s="12">
        <v>5540246174174</v>
      </c>
      <c r="M575" s="14" t="s">
        <v>37</v>
      </c>
      <c r="N575" s="8">
        <v>137</v>
      </c>
    </row>
    <row r="576" spans="11:14" x14ac:dyDescent="0.2">
      <c r="K576" s="16">
        <v>202211</v>
      </c>
      <c r="L576" s="14">
        <v>5540246175047</v>
      </c>
      <c r="M576" s="14" t="s">
        <v>37</v>
      </c>
      <c r="N576" s="10">
        <v>529</v>
      </c>
    </row>
    <row r="577" spans="11:14" x14ac:dyDescent="0.2">
      <c r="K577" s="16">
        <v>202211</v>
      </c>
      <c r="L577" s="12">
        <v>5540246175049</v>
      </c>
      <c r="M577" s="14" t="s">
        <v>37</v>
      </c>
      <c r="N577" s="8">
        <v>947</v>
      </c>
    </row>
    <row r="578" spans="11:14" x14ac:dyDescent="0.2">
      <c r="K578" s="16">
        <v>202211</v>
      </c>
      <c r="L578" s="14">
        <v>5540246175050</v>
      </c>
      <c r="M578" s="14" t="s">
        <v>37</v>
      </c>
      <c r="N578" s="10">
        <v>1379</v>
      </c>
    </row>
    <row r="579" spans="11:14" x14ac:dyDescent="0.2">
      <c r="K579" s="16">
        <v>202211</v>
      </c>
      <c r="L579" s="14">
        <v>5540246175372</v>
      </c>
      <c r="M579" s="14" t="s">
        <v>7</v>
      </c>
      <c r="N579" s="10">
        <v>1462</v>
      </c>
    </row>
    <row r="580" spans="11:14" x14ac:dyDescent="0.2">
      <c r="K580" s="16">
        <v>202211</v>
      </c>
      <c r="L580" s="12">
        <v>5540246176294</v>
      </c>
      <c r="M580" s="14" t="s">
        <v>37</v>
      </c>
      <c r="N580" s="8">
        <v>483</v>
      </c>
    </row>
    <row r="581" spans="11:14" x14ac:dyDescent="0.2">
      <c r="K581" s="16">
        <v>202211</v>
      </c>
      <c r="L581" s="14">
        <v>5540246176295</v>
      </c>
      <c r="M581" s="14" t="s">
        <v>37</v>
      </c>
      <c r="N581" s="10">
        <v>6905</v>
      </c>
    </row>
    <row r="582" spans="11:14" x14ac:dyDescent="0.2">
      <c r="K582" s="16">
        <v>202211</v>
      </c>
      <c r="L582" s="14">
        <v>5540246176699</v>
      </c>
      <c r="M582" s="14" t="s">
        <v>37</v>
      </c>
      <c r="N582" s="10">
        <v>7517</v>
      </c>
    </row>
    <row r="583" spans="11:14" x14ac:dyDescent="0.2">
      <c r="K583" s="16">
        <v>202211</v>
      </c>
      <c r="L583" s="14">
        <v>5540246177133</v>
      </c>
      <c r="M583" s="14" t="s">
        <v>78</v>
      </c>
      <c r="N583" s="10">
        <v>10707</v>
      </c>
    </row>
    <row r="584" spans="11:14" x14ac:dyDescent="0.2">
      <c r="K584" s="16">
        <v>202211</v>
      </c>
      <c r="L584" s="14">
        <v>5540246177376</v>
      </c>
      <c r="M584" s="14" t="s">
        <v>7</v>
      </c>
      <c r="N584" s="10">
        <v>1692</v>
      </c>
    </row>
    <row r="585" spans="11:14" x14ac:dyDescent="0.2">
      <c r="K585" s="16">
        <v>202211</v>
      </c>
      <c r="L585" s="14">
        <v>5540246180522</v>
      </c>
      <c r="M585" s="14" t="s">
        <v>7</v>
      </c>
      <c r="N585" s="10">
        <v>1337</v>
      </c>
    </row>
    <row r="586" spans="11:14" x14ac:dyDescent="0.2">
      <c r="K586" s="16">
        <v>202211</v>
      </c>
      <c r="L586" s="12">
        <v>5540246181016</v>
      </c>
      <c r="M586" s="14" t="s">
        <v>144</v>
      </c>
      <c r="N586" s="8">
        <v>16788</v>
      </c>
    </row>
    <row r="587" spans="11:14" x14ac:dyDescent="0.2">
      <c r="K587" s="16">
        <v>202211</v>
      </c>
      <c r="L587" s="14">
        <v>5540246181061</v>
      </c>
      <c r="M587" s="14" t="s">
        <v>144</v>
      </c>
      <c r="N587" s="10">
        <v>76839</v>
      </c>
    </row>
    <row r="588" spans="11:14" x14ac:dyDescent="0.2">
      <c r="K588" s="16">
        <v>202211</v>
      </c>
      <c r="L588" s="14">
        <v>5540246182684</v>
      </c>
      <c r="M588" s="14" t="s">
        <v>7</v>
      </c>
      <c r="N588" s="10">
        <v>455</v>
      </c>
    </row>
    <row r="589" spans="11:14" x14ac:dyDescent="0.2">
      <c r="K589" s="16">
        <v>202211</v>
      </c>
      <c r="L589" s="14">
        <v>5540246183130</v>
      </c>
      <c r="M589" s="14" t="s">
        <v>78</v>
      </c>
      <c r="N589" s="10">
        <v>5680</v>
      </c>
    </row>
    <row r="590" spans="11:14" x14ac:dyDescent="0.2">
      <c r="K590" s="16">
        <v>202211</v>
      </c>
      <c r="L590" s="14">
        <v>5540246183455</v>
      </c>
      <c r="M590" s="14" t="s">
        <v>78</v>
      </c>
      <c r="N590" s="10">
        <v>1044</v>
      </c>
    </row>
    <row r="591" spans="11:14" x14ac:dyDescent="0.2">
      <c r="K591" s="16">
        <v>202211</v>
      </c>
      <c r="L591" s="14">
        <v>5540246183537</v>
      </c>
      <c r="M591" s="14" t="s">
        <v>78</v>
      </c>
      <c r="N591" s="10">
        <v>6478</v>
      </c>
    </row>
    <row r="592" spans="11:14" x14ac:dyDescent="0.2">
      <c r="K592" s="16">
        <v>202211</v>
      </c>
      <c r="L592" s="12">
        <v>5540246183538</v>
      </c>
      <c r="M592" s="14" t="s">
        <v>78</v>
      </c>
      <c r="N592" s="8">
        <v>5160</v>
      </c>
    </row>
    <row r="593" spans="11:14" x14ac:dyDescent="0.2">
      <c r="K593" s="16">
        <v>202211</v>
      </c>
      <c r="L593" s="14">
        <v>5540246183541</v>
      </c>
      <c r="M593" s="14" t="s">
        <v>78</v>
      </c>
      <c r="N593" s="10">
        <v>766</v>
      </c>
    </row>
    <row r="594" spans="11:14" x14ac:dyDescent="0.2">
      <c r="K594" s="16">
        <v>202211</v>
      </c>
      <c r="L594" s="12">
        <v>5540246183542</v>
      </c>
      <c r="M594" s="14" t="s">
        <v>78</v>
      </c>
      <c r="N594" s="8">
        <v>1972</v>
      </c>
    </row>
    <row r="595" spans="11:14" x14ac:dyDescent="0.2">
      <c r="K595" s="16">
        <v>202211</v>
      </c>
      <c r="L595" s="12">
        <v>5540246183552</v>
      </c>
      <c r="M595" s="14" t="s">
        <v>78</v>
      </c>
      <c r="N595" s="8">
        <v>1541</v>
      </c>
    </row>
    <row r="596" spans="11:14" x14ac:dyDescent="0.2">
      <c r="K596" s="16">
        <v>202211</v>
      </c>
      <c r="L596" s="14">
        <v>5540246183554</v>
      </c>
      <c r="M596" s="14" t="s">
        <v>78</v>
      </c>
      <c r="N596" s="10">
        <v>1490</v>
      </c>
    </row>
    <row r="597" spans="11:14" x14ac:dyDescent="0.2">
      <c r="K597" s="16">
        <v>202211</v>
      </c>
      <c r="L597" s="12">
        <v>5540246183555</v>
      </c>
      <c r="M597" s="14" t="s">
        <v>78</v>
      </c>
      <c r="N597" s="8">
        <v>2098</v>
      </c>
    </row>
    <row r="598" spans="11:14" x14ac:dyDescent="0.2">
      <c r="K598" s="16">
        <v>202211</v>
      </c>
      <c r="L598" s="14">
        <v>5540246183558</v>
      </c>
      <c r="M598" s="14" t="s">
        <v>78</v>
      </c>
      <c r="N598" s="10">
        <v>4190</v>
      </c>
    </row>
    <row r="599" spans="11:14" x14ac:dyDescent="0.2">
      <c r="K599" s="16">
        <v>202211</v>
      </c>
      <c r="L599" s="12">
        <v>5540246183560</v>
      </c>
      <c r="M599" s="14" t="s">
        <v>78</v>
      </c>
      <c r="N599" s="8">
        <v>290</v>
      </c>
    </row>
    <row r="600" spans="11:14" x14ac:dyDescent="0.2">
      <c r="K600" s="16">
        <v>202211</v>
      </c>
      <c r="L600" s="14">
        <v>5540246183587</v>
      </c>
      <c r="M600" s="14" t="s">
        <v>78</v>
      </c>
      <c r="N600" s="10">
        <v>926</v>
      </c>
    </row>
    <row r="601" spans="11:14" x14ac:dyDescent="0.2">
      <c r="K601" s="16">
        <v>202211</v>
      </c>
      <c r="L601" s="12">
        <v>5540246183589</v>
      </c>
      <c r="M601" s="14" t="s">
        <v>78</v>
      </c>
      <c r="N601" s="8">
        <v>882</v>
      </c>
    </row>
    <row r="602" spans="11:14" x14ac:dyDescent="0.2">
      <c r="K602" s="16">
        <v>202211</v>
      </c>
      <c r="L602" s="14">
        <v>5540246183844</v>
      </c>
      <c r="M602" s="14" t="s">
        <v>7</v>
      </c>
      <c r="N602" s="10">
        <v>471</v>
      </c>
    </row>
    <row r="603" spans="11:14" x14ac:dyDescent="0.2">
      <c r="K603" s="16">
        <v>202211</v>
      </c>
      <c r="L603" s="14">
        <v>5540246184036</v>
      </c>
      <c r="M603" s="14" t="s">
        <v>7</v>
      </c>
      <c r="N603" s="10">
        <v>72</v>
      </c>
    </row>
    <row r="604" spans="11:14" x14ac:dyDescent="0.2">
      <c r="K604" s="16">
        <v>202211</v>
      </c>
      <c r="L604" s="12">
        <v>5540246185278</v>
      </c>
      <c r="M604" s="14" t="s">
        <v>144</v>
      </c>
      <c r="N604" s="8">
        <v>78498</v>
      </c>
    </row>
    <row r="605" spans="11:14" x14ac:dyDescent="0.2">
      <c r="K605" s="16">
        <v>202211</v>
      </c>
      <c r="L605" s="14">
        <v>5540246185429</v>
      </c>
      <c r="M605" s="14" t="s">
        <v>37</v>
      </c>
      <c r="N605" s="10">
        <v>56</v>
      </c>
    </row>
    <row r="606" spans="11:14" x14ac:dyDescent="0.2">
      <c r="K606" s="16">
        <v>202211</v>
      </c>
      <c r="L606" s="14">
        <v>5540246185562</v>
      </c>
      <c r="M606" s="14" t="s">
        <v>37</v>
      </c>
      <c r="N606" s="10">
        <v>265</v>
      </c>
    </row>
    <row r="607" spans="11:14" x14ac:dyDescent="0.2">
      <c r="K607" s="16">
        <v>202211</v>
      </c>
      <c r="L607" s="12">
        <v>5540246186010</v>
      </c>
      <c r="M607" s="14" t="s">
        <v>124</v>
      </c>
      <c r="N607" s="8">
        <v>86</v>
      </c>
    </row>
    <row r="608" spans="11:14" x14ac:dyDescent="0.2">
      <c r="K608" s="16">
        <v>202211</v>
      </c>
      <c r="L608" s="14">
        <v>5540246186011</v>
      </c>
      <c r="M608" s="14" t="s">
        <v>124</v>
      </c>
      <c r="N608" s="10">
        <v>79</v>
      </c>
    </row>
    <row r="609" spans="11:14" x14ac:dyDescent="0.2">
      <c r="K609" s="16">
        <v>202211</v>
      </c>
      <c r="L609" s="12">
        <v>5540246186017</v>
      </c>
      <c r="M609" s="14" t="s">
        <v>124</v>
      </c>
      <c r="N609" s="8">
        <v>52</v>
      </c>
    </row>
    <row r="610" spans="11:14" x14ac:dyDescent="0.2">
      <c r="K610" s="16">
        <v>202211</v>
      </c>
      <c r="L610" s="14">
        <v>5540246186325</v>
      </c>
      <c r="M610" s="14" t="s">
        <v>37</v>
      </c>
      <c r="N610" s="10">
        <v>279</v>
      </c>
    </row>
    <row r="611" spans="11:14" x14ac:dyDescent="0.2">
      <c r="K611" s="16">
        <v>202211</v>
      </c>
      <c r="L611" s="12">
        <v>5540246186351</v>
      </c>
      <c r="M611" s="14" t="s">
        <v>78</v>
      </c>
      <c r="N611" s="8">
        <v>1107</v>
      </c>
    </row>
    <row r="612" spans="11:14" x14ac:dyDescent="0.2">
      <c r="K612" s="16">
        <v>202211</v>
      </c>
      <c r="L612" s="14">
        <v>5540246186352</v>
      </c>
      <c r="M612" s="14" t="s">
        <v>78</v>
      </c>
      <c r="N612" s="10">
        <v>4037</v>
      </c>
    </row>
    <row r="613" spans="11:14" x14ac:dyDescent="0.2">
      <c r="K613" s="16">
        <v>202211</v>
      </c>
      <c r="L613" s="12">
        <v>5540246187882</v>
      </c>
      <c r="M613" s="14" t="s">
        <v>124</v>
      </c>
      <c r="N613" s="8">
        <v>40</v>
      </c>
    </row>
    <row r="614" spans="11:14" x14ac:dyDescent="0.2">
      <c r="K614" s="16">
        <v>202211</v>
      </c>
      <c r="L614" s="14">
        <v>5540246187987</v>
      </c>
      <c r="M614" s="14" t="s">
        <v>37</v>
      </c>
      <c r="N614" s="10">
        <v>2395</v>
      </c>
    </row>
    <row r="615" spans="11:14" x14ac:dyDescent="0.2">
      <c r="K615" s="16">
        <v>202211</v>
      </c>
      <c r="L615" s="12">
        <v>5540246187995</v>
      </c>
      <c r="M615" s="14" t="s">
        <v>124</v>
      </c>
      <c r="N615" s="8">
        <v>1889</v>
      </c>
    </row>
    <row r="616" spans="11:14" x14ac:dyDescent="0.2">
      <c r="K616" s="16">
        <v>202211</v>
      </c>
      <c r="L616" s="14">
        <v>5540246187996</v>
      </c>
      <c r="M616" s="14" t="s">
        <v>124</v>
      </c>
      <c r="N616" s="10">
        <v>272</v>
      </c>
    </row>
    <row r="617" spans="11:14" x14ac:dyDescent="0.2">
      <c r="K617" s="16">
        <v>202211</v>
      </c>
      <c r="L617" s="12">
        <v>5540246187997</v>
      </c>
      <c r="M617" s="14" t="s">
        <v>124</v>
      </c>
      <c r="N617" s="8">
        <v>286</v>
      </c>
    </row>
    <row r="618" spans="11:14" x14ac:dyDescent="0.2">
      <c r="K618" s="16">
        <v>202211</v>
      </c>
      <c r="L618" s="14">
        <v>5540246187998</v>
      </c>
      <c r="M618" s="14" t="s">
        <v>124</v>
      </c>
      <c r="N618" s="10">
        <v>1126</v>
      </c>
    </row>
    <row r="619" spans="11:14" x14ac:dyDescent="0.2">
      <c r="K619" s="16">
        <v>202211</v>
      </c>
      <c r="L619" s="14">
        <v>5540246188047</v>
      </c>
      <c r="M619" s="14" t="s">
        <v>124</v>
      </c>
      <c r="N619" s="10">
        <v>195</v>
      </c>
    </row>
    <row r="620" spans="11:14" x14ac:dyDescent="0.2">
      <c r="K620" s="16">
        <v>202211</v>
      </c>
      <c r="L620" s="12">
        <v>5540246188175</v>
      </c>
      <c r="M620" s="14" t="s">
        <v>37</v>
      </c>
      <c r="N620" s="8">
        <v>93</v>
      </c>
    </row>
    <row r="621" spans="11:14" x14ac:dyDescent="0.2">
      <c r="K621" s="16">
        <v>202211</v>
      </c>
      <c r="L621" s="12">
        <v>5540246188200</v>
      </c>
      <c r="M621" s="14" t="s">
        <v>37</v>
      </c>
      <c r="N621" s="8">
        <v>2265</v>
      </c>
    </row>
    <row r="622" spans="11:14" x14ac:dyDescent="0.2">
      <c r="K622" s="16">
        <v>202211</v>
      </c>
      <c r="L622" s="14">
        <v>5540246188512</v>
      </c>
      <c r="M622" s="14" t="s">
        <v>124</v>
      </c>
      <c r="N622" s="10">
        <v>323</v>
      </c>
    </row>
    <row r="623" spans="11:14" x14ac:dyDescent="0.2">
      <c r="K623" s="16">
        <v>202211</v>
      </c>
      <c r="L623" s="12">
        <v>5540246190092</v>
      </c>
      <c r="M623" s="14" t="s">
        <v>124</v>
      </c>
      <c r="N623" s="8">
        <v>307</v>
      </c>
    </row>
    <row r="624" spans="11:14" x14ac:dyDescent="0.2">
      <c r="K624" s="16">
        <v>202211</v>
      </c>
      <c r="L624" s="14">
        <v>5540246190727</v>
      </c>
      <c r="M624" s="14" t="s">
        <v>7</v>
      </c>
      <c r="N624" s="10">
        <v>1033</v>
      </c>
    </row>
    <row r="625" spans="11:14" x14ac:dyDescent="0.2">
      <c r="K625" s="16">
        <v>202211</v>
      </c>
      <c r="L625" s="14">
        <v>5540246190743</v>
      </c>
      <c r="M625" s="14" t="s">
        <v>37</v>
      </c>
      <c r="N625" s="10">
        <v>335</v>
      </c>
    </row>
    <row r="626" spans="11:14" x14ac:dyDescent="0.2">
      <c r="K626" s="16">
        <v>202211</v>
      </c>
      <c r="L626" s="14">
        <v>5540246190831</v>
      </c>
      <c r="M626" s="14" t="s">
        <v>78</v>
      </c>
      <c r="N626" s="10">
        <v>580</v>
      </c>
    </row>
    <row r="627" spans="11:14" x14ac:dyDescent="0.2">
      <c r="K627" s="16">
        <v>202211</v>
      </c>
      <c r="L627" s="12">
        <v>5540246190835</v>
      </c>
      <c r="M627" s="14" t="s">
        <v>7</v>
      </c>
      <c r="N627" s="8">
        <v>79</v>
      </c>
    </row>
    <row r="628" spans="11:14" x14ac:dyDescent="0.2">
      <c r="K628" s="16">
        <v>202211</v>
      </c>
      <c r="L628" s="14">
        <v>5540246191394</v>
      </c>
      <c r="M628" s="14" t="s">
        <v>37</v>
      </c>
      <c r="N628" s="10">
        <v>1740</v>
      </c>
    </row>
    <row r="629" spans="11:14" x14ac:dyDescent="0.2">
      <c r="K629" s="16">
        <v>202211</v>
      </c>
      <c r="L629" s="14">
        <v>5540246191594</v>
      </c>
      <c r="M629" s="14" t="s">
        <v>37</v>
      </c>
      <c r="N629" s="10">
        <v>1504</v>
      </c>
    </row>
    <row r="630" spans="11:14" x14ac:dyDescent="0.2">
      <c r="K630" s="16">
        <v>202211</v>
      </c>
      <c r="L630" s="12">
        <v>5540246191596</v>
      </c>
      <c r="M630" s="14" t="s">
        <v>7</v>
      </c>
      <c r="N630" s="8">
        <v>330</v>
      </c>
    </row>
    <row r="631" spans="11:14" x14ac:dyDescent="0.2">
      <c r="K631" s="16">
        <v>202211</v>
      </c>
      <c r="L631" s="14">
        <v>5540246191598</v>
      </c>
      <c r="M631" s="14" t="s">
        <v>37</v>
      </c>
      <c r="N631" s="10">
        <v>1601</v>
      </c>
    </row>
    <row r="632" spans="11:14" x14ac:dyDescent="0.2">
      <c r="K632" s="16">
        <v>202211</v>
      </c>
      <c r="L632" s="12">
        <v>5540246191718</v>
      </c>
      <c r="M632" s="14" t="s">
        <v>78</v>
      </c>
      <c r="N632" s="8">
        <v>1754</v>
      </c>
    </row>
    <row r="633" spans="11:14" x14ac:dyDescent="0.2">
      <c r="K633" s="16">
        <v>202211</v>
      </c>
      <c r="L633" s="12">
        <v>5540246191736</v>
      </c>
      <c r="M633" s="14" t="s">
        <v>37</v>
      </c>
      <c r="N633" s="8">
        <v>249</v>
      </c>
    </row>
    <row r="634" spans="11:14" x14ac:dyDescent="0.2">
      <c r="K634" s="16">
        <v>202211</v>
      </c>
      <c r="L634" s="12">
        <v>5540246192102</v>
      </c>
      <c r="M634" s="14" t="s">
        <v>37</v>
      </c>
      <c r="N634" s="8">
        <v>7237</v>
      </c>
    </row>
    <row r="635" spans="11:14" x14ac:dyDescent="0.2">
      <c r="K635" s="16">
        <v>202211</v>
      </c>
      <c r="L635" s="12">
        <v>5540246192148</v>
      </c>
      <c r="M635" s="14" t="s">
        <v>78</v>
      </c>
      <c r="N635" s="8">
        <v>20045</v>
      </c>
    </row>
    <row r="636" spans="11:14" x14ac:dyDescent="0.2">
      <c r="K636" s="16">
        <v>202211</v>
      </c>
      <c r="L636" s="14">
        <v>5540246192209</v>
      </c>
      <c r="M636" s="14" t="s">
        <v>78</v>
      </c>
      <c r="N636" s="10">
        <v>2604</v>
      </c>
    </row>
    <row r="637" spans="11:14" x14ac:dyDescent="0.2">
      <c r="K637" s="16">
        <v>202211</v>
      </c>
      <c r="L637" s="14">
        <v>5540246192462</v>
      </c>
      <c r="M637" s="14" t="s">
        <v>78</v>
      </c>
      <c r="N637" s="10">
        <v>1068</v>
      </c>
    </row>
    <row r="638" spans="11:14" x14ac:dyDescent="0.2">
      <c r="K638" s="16">
        <v>202211</v>
      </c>
      <c r="L638" s="14">
        <v>5540246192518</v>
      </c>
      <c r="M638" s="14" t="s">
        <v>78</v>
      </c>
      <c r="N638" s="10">
        <v>1253</v>
      </c>
    </row>
    <row r="639" spans="11:14" x14ac:dyDescent="0.2">
      <c r="K639" s="16">
        <v>202211</v>
      </c>
      <c r="L639" s="12">
        <v>5540246192571</v>
      </c>
      <c r="M639" s="14" t="s">
        <v>78</v>
      </c>
      <c r="N639" s="8">
        <v>2534</v>
      </c>
    </row>
    <row r="640" spans="11:14" x14ac:dyDescent="0.2">
      <c r="K640" s="16">
        <v>202211</v>
      </c>
      <c r="L640" s="14">
        <v>5540246192594</v>
      </c>
      <c r="M640" s="14" t="s">
        <v>78</v>
      </c>
      <c r="N640" s="10">
        <v>195</v>
      </c>
    </row>
    <row r="641" spans="11:14" x14ac:dyDescent="0.2">
      <c r="K641" s="16">
        <v>202211</v>
      </c>
      <c r="L641" s="12">
        <v>5540246192831</v>
      </c>
      <c r="M641" s="14" t="s">
        <v>78</v>
      </c>
      <c r="N641" s="8">
        <v>1235</v>
      </c>
    </row>
    <row r="642" spans="11:14" x14ac:dyDescent="0.2">
      <c r="K642" s="16">
        <v>202211</v>
      </c>
      <c r="L642" s="12">
        <v>5540246192907</v>
      </c>
      <c r="M642" s="14" t="s">
        <v>144</v>
      </c>
      <c r="N642" s="8">
        <v>1300</v>
      </c>
    </row>
    <row r="643" spans="11:14" x14ac:dyDescent="0.2">
      <c r="K643" s="16">
        <v>202211</v>
      </c>
      <c r="L643" s="14">
        <v>5540246193316</v>
      </c>
      <c r="M643" s="14" t="s">
        <v>7</v>
      </c>
      <c r="N643" s="10">
        <v>265</v>
      </c>
    </row>
    <row r="644" spans="11:14" x14ac:dyDescent="0.2">
      <c r="K644" s="16">
        <v>202211</v>
      </c>
      <c r="L644" s="12">
        <v>5540246193409</v>
      </c>
      <c r="M644" s="14" t="s">
        <v>7</v>
      </c>
      <c r="N644" s="8">
        <v>82</v>
      </c>
    </row>
    <row r="645" spans="11:14" x14ac:dyDescent="0.2">
      <c r="K645" s="16">
        <v>202211</v>
      </c>
      <c r="L645" s="14">
        <v>5540246193878</v>
      </c>
      <c r="M645" s="14" t="s">
        <v>144</v>
      </c>
      <c r="N645" s="10">
        <v>3736</v>
      </c>
    </row>
    <row r="646" spans="11:14" x14ac:dyDescent="0.2">
      <c r="K646" s="16">
        <v>202211</v>
      </c>
      <c r="L646" s="12">
        <v>5540246194467</v>
      </c>
      <c r="M646" s="14" t="s">
        <v>7</v>
      </c>
      <c r="N646" s="8">
        <v>61694</v>
      </c>
    </row>
    <row r="647" spans="11:14" x14ac:dyDescent="0.2">
      <c r="K647" s="16">
        <v>202211</v>
      </c>
      <c r="L647" s="12">
        <v>5540246194478</v>
      </c>
      <c r="M647" s="14" t="s">
        <v>124</v>
      </c>
      <c r="N647" s="8">
        <v>615</v>
      </c>
    </row>
    <row r="648" spans="11:14" x14ac:dyDescent="0.2">
      <c r="K648" s="16">
        <v>202211</v>
      </c>
      <c r="L648" s="14">
        <v>5540246194632</v>
      </c>
      <c r="M648" s="14" t="s">
        <v>7</v>
      </c>
      <c r="N648" s="10">
        <v>2963</v>
      </c>
    </row>
    <row r="649" spans="11:14" x14ac:dyDescent="0.2">
      <c r="K649" s="16">
        <v>202211</v>
      </c>
      <c r="L649" s="14">
        <v>5540246194790</v>
      </c>
      <c r="M649" s="14" t="s">
        <v>78</v>
      </c>
      <c r="N649" s="10">
        <v>4970</v>
      </c>
    </row>
    <row r="650" spans="11:14" x14ac:dyDescent="0.2">
      <c r="K650" s="16">
        <v>202211</v>
      </c>
      <c r="L650" s="12">
        <v>5540246194947</v>
      </c>
      <c r="M650" s="14" t="s">
        <v>124</v>
      </c>
      <c r="N650" s="8">
        <v>209</v>
      </c>
    </row>
    <row r="651" spans="11:14" x14ac:dyDescent="0.2">
      <c r="K651" s="16">
        <v>202211</v>
      </c>
      <c r="L651" s="14">
        <v>5540246195096</v>
      </c>
      <c r="M651" s="14" t="s">
        <v>78</v>
      </c>
      <c r="N651" s="10">
        <v>1560</v>
      </c>
    </row>
    <row r="652" spans="11:14" x14ac:dyDescent="0.2">
      <c r="K652" s="16">
        <v>202211</v>
      </c>
      <c r="L652" s="14">
        <v>5540246195195</v>
      </c>
      <c r="M652" s="14" t="s">
        <v>124</v>
      </c>
      <c r="N652" s="10">
        <v>54</v>
      </c>
    </row>
    <row r="653" spans="11:14" x14ac:dyDescent="0.2">
      <c r="K653" s="16">
        <v>202211</v>
      </c>
      <c r="L653" s="12">
        <v>5540246195241</v>
      </c>
      <c r="M653" s="14" t="s">
        <v>78</v>
      </c>
      <c r="N653" s="8">
        <v>1160</v>
      </c>
    </row>
    <row r="654" spans="11:14" x14ac:dyDescent="0.2">
      <c r="K654" s="16">
        <v>202211</v>
      </c>
      <c r="L654" s="14">
        <v>5540246195242</v>
      </c>
      <c r="M654" s="14" t="s">
        <v>78</v>
      </c>
      <c r="N654" s="10">
        <v>1506</v>
      </c>
    </row>
    <row r="655" spans="11:14" x14ac:dyDescent="0.2">
      <c r="K655" s="16">
        <v>202211</v>
      </c>
      <c r="L655" s="14">
        <v>5540246195250</v>
      </c>
      <c r="M655" s="14" t="s">
        <v>7</v>
      </c>
      <c r="N655" s="10">
        <v>516</v>
      </c>
    </row>
    <row r="656" spans="11:14" x14ac:dyDescent="0.2">
      <c r="K656" s="16">
        <v>202211</v>
      </c>
      <c r="L656" s="12">
        <v>5540246195653</v>
      </c>
      <c r="M656" s="14" t="s">
        <v>124</v>
      </c>
      <c r="N656" s="8">
        <v>205</v>
      </c>
    </row>
    <row r="657" spans="11:14" x14ac:dyDescent="0.2">
      <c r="K657" s="16">
        <v>202211</v>
      </c>
      <c r="L657" s="12">
        <v>5540246195944</v>
      </c>
      <c r="M657" s="14" t="s">
        <v>37</v>
      </c>
      <c r="N657" s="8">
        <v>812</v>
      </c>
    </row>
    <row r="658" spans="11:14" x14ac:dyDescent="0.2">
      <c r="K658" s="16">
        <v>202211</v>
      </c>
      <c r="L658" s="14">
        <v>5540246196046</v>
      </c>
      <c r="M658" s="14" t="s">
        <v>7</v>
      </c>
      <c r="N658" s="10">
        <v>239</v>
      </c>
    </row>
    <row r="659" spans="11:14" x14ac:dyDescent="0.2">
      <c r="K659" s="16">
        <v>202211</v>
      </c>
      <c r="L659" s="14">
        <v>5540246196092</v>
      </c>
      <c r="M659" s="14" t="s">
        <v>144</v>
      </c>
      <c r="N659" s="10">
        <v>1096</v>
      </c>
    </row>
    <row r="660" spans="11:14" x14ac:dyDescent="0.2">
      <c r="K660" s="16">
        <v>202212</v>
      </c>
      <c r="L660" s="14">
        <v>5540246170256</v>
      </c>
      <c r="M660" s="14" t="s">
        <v>7</v>
      </c>
      <c r="N660" s="10">
        <v>5390</v>
      </c>
    </row>
    <row r="661" spans="11:14" x14ac:dyDescent="0.2">
      <c r="K661" s="16">
        <v>202212</v>
      </c>
      <c r="L661" s="12">
        <v>5540246171759</v>
      </c>
      <c r="M661" s="14" t="s">
        <v>78</v>
      </c>
      <c r="N661" s="8">
        <v>5455</v>
      </c>
    </row>
    <row r="662" spans="11:14" x14ac:dyDescent="0.2">
      <c r="K662" s="16">
        <v>202212</v>
      </c>
      <c r="L662" s="12">
        <v>5540246171888</v>
      </c>
      <c r="M662" s="14" t="s">
        <v>7</v>
      </c>
      <c r="N662" s="8">
        <v>1641</v>
      </c>
    </row>
    <row r="663" spans="11:14" x14ac:dyDescent="0.2">
      <c r="K663" s="16">
        <v>202212</v>
      </c>
      <c r="L663" s="14">
        <v>5540246172539</v>
      </c>
      <c r="M663" s="14" t="s">
        <v>37</v>
      </c>
      <c r="N663" s="10">
        <v>33</v>
      </c>
    </row>
    <row r="664" spans="11:14" x14ac:dyDescent="0.2">
      <c r="K664" s="16">
        <v>202212</v>
      </c>
      <c r="L664" s="12">
        <v>5540246172669</v>
      </c>
      <c r="M664" s="14" t="s">
        <v>37</v>
      </c>
      <c r="N664" s="8">
        <v>28</v>
      </c>
    </row>
    <row r="665" spans="11:14" x14ac:dyDescent="0.2">
      <c r="K665" s="16">
        <v>202212</v>
      </c>
      <c r="L665" s="14">
        <v>5540246172978</v>
      </c>
      <c r="M665" s="14" t="s">
        <v>37</v>
      </c>
      <c r="N665" s="10">
        <v>1587</v>
      </c>
    </row>
    <row r="666" spans="11:14" x14ac:dyDescent="0.2">
      <c r="K666" s="16">
        <v>202212</v>
      </c>
      <c r="L666" s="12">
        <v>5540246173472</v>
      </c>
      <c r="M666" s="14" t="s">
        <v>37</v>
      </c>
      <c r="N666" s="8">
        <v>446</v>
      </c>
    </row>
    <row r="667" spans="11:14" x14ac:dyDescent="0.2">
      <c r="K667" s="16">
        <v>202212</v>
      </c>
      <c r="L667" s="14">
        <v>5540246173492</v>
      </c>
      <c r="M667" s="14" t="s">
        <v>144</v>
      </c>
      <c r="N667" s="10">
        <v>2228</v>
      </c>
    </row>
    <row r="668" spans="11:14" x14ac:dyDescent="0.2">
      <c r="K668" s="16">
        <v>202212</v>
      </c>
      <c r="L668" s="14">
        <v>5540246173906</v>
      </c>
      <c r="M668" s="14" t="s">
        <v>144</v>
      </c>
      <c r="N668" s="10">
        <v>3392</v>
      </c>
    </row>
    <row r="669" spans="11:14" x14ac:dyDescent="0.2">
      <c r="K669" s="16">
        <v>202212</v>
      </c>
      <c r="L669" s="12">
        <v>5540246174095</v>
      </c>
      <c r="M669" s="14" t="s">
        <v>37</v>
      </c>
      <c r="N669" s="8">
        <v>56</v>
      </c>
    </row>
    <row r="670" spans="11:14" x14ac:dyDescent="0.2">
      <c r="K670" s="16">
        <v>202212</v>
      </c>
      <c r="L670" s="14">
        <v>5540246174174</v>
      </c>
      <c r="M670" s="14" t="s">
        <v>37</v>
      </c>
      <c r="N670" s="10">
        <v>35</v>
      </c>
    </row>
    <row r="671" spans="11:14" x14ac:dyDescent="0.2">
      <c r="K671" s="16">
        <v>202212</v>
      </c>
      <c r="L671" s="12">
        <v>5540246175047</v>
      </c>
      <c r="M671" s="14" t="s">
        <v>37</v>
      </c>
      <c r="N671" s="8">
        <v>140</v>
      </c>
    </row>
    <row r="672" spans="11:14" x14ac:dyDescent="0.2">
      <c r="K672" s="16">
        <v>202212</v>
      </c>
      <c r="L672" s="14">
        <v>5540246175049</v>
      </c>
      <c r="M672" s="14" t="s">
        <v>37</v>
      </c>
      <c r="N672" s="10">
        <v>585</v>
      </c>
    </row>
    <row r="673" spans="11:14" x14ac:dyDescent="0.2">
      <c r="K673" s="16">
        <v>202212</v>
      </c>
      <c r="L673" s="12">
        <v>5540246175050</v>
      </c>
      <c r="M673" s="14" t="s">
        <v>37</v>
      </c>
      <c r="N673" s="8">
        <v>1086</v>
      </c>
    </row>
    <row r="674" spans="11:14" x14ac:dyDescent="0.2">
      <c r="K674" s="16">
        <v>202212</v>
      </c>
      <c r="L674" s="12">
        <v>5540246176294</v>
      </c>
      <c r="M674" s="14" t="s">
        <v>37</v>
      </c>
      <c r="N674" s="8">
        <v>1300</v>
      </c>
    </row>
    <row r="675" spans="11:14" x14ac:dyDescent="0.2">
      <c r="K675" s="16">
        <v>202212</v>
      </c>
      <c r="L675" s="14">
        <v>5540246176295</v>
      </c>
      <c r="M675" s="14" t="s">
        <v>37</v>
      </c>
      <c r="N675" s="10">
        <v>6200</v>
      </c>
    </row>
    <row r="676" spans="11:14" x14ac:dyDescent="0.2">
      <c r="K676" s="16">
        <v>202212</v>
      </c>
      <c r="L676" s="14">
        <v>5540246176699</v>
      </c>
      <c r="M676" s="14" t="s">
        <v>37</v>
      </c>
      <c r="N676" s="10">
        <v>627</v>
      </c>
    </row>
    <row r="677" spans="11:14" x14ac:dyDescent="0.2">
      <c r="K677" s="16">
        <v>202212</v>
      </c>
      <c r="L677" s="14">
        <v>5540246177133</v>
      </c>
      <c r="M677" s="14" t="s">
        <v>78</v>
      </c>
      <c r="N677" s="10">
        <v>20846</v>
      </c>
    </row>
    <row r="678" spans="11:14" x14ac:dyDescent="0.2">
      <c r="K678" s="16">
        <v>202212</v>
      </c>
      <c r="L678" s="14">
        <v>5540246177376</v>
      </c>
      <c r="M678" s="14" t="s">
        <v>7</v>
      </c>
      <c r="N678" s="10">
        <v>1945</v>
      </c>
    </row>
    <row r="679" spans="11:14" x14ac:dyDescent="0.2">
      <c r="K679" s="16">
        <v>202212</v>
      </c>
      <c r="L679" s="14">
        <v>5540246180522</v>
      </c>
      <c r="M679" s="14" t="s">
        <v>7</v>
      </c>
      <c r="N679" s="10">
        <v>729</v>
      </c>
    </row>
    <row r="680" spans="11:14" x14ac:dyDescent="0.2">
      <c r="K680" s="16">
        <v>202212</v>
      </c>
      <c r="L680" s="12">
        <v>5540246181016</v>
      </c>
      <c r="M680" s="14" t="s">
        <v>144</v>
      </c>
      <c r="N680" s="8">
        <v>29427</v>
      </c>
    </row>
    <row r="681" spans="11:14" x14ac:dyDescent="0.2">
      <c r="K681" s="16">
        <v>202212</v>
      </c>
      <c r="L681" s="14">
        <v>5540246181061</v>
      </c>
      <c r="M681" s="14" t="s">
        <v>144</v>
      </c>
      <c r="N681" s="10">
        <v>80388</v>
      </c>
    </row>
    <row r="682" spans="11:14" x14ac:dyDescent="0.2">
      <c r="K682" s="16">
        <v>202212</v>
      </c>
      <c r="L682" s="14">
        <v>5540246182684</v>
      </c>
      <c r="M682" s="14" t="s">
        <v>7</v>
      </c>
      <c r="N682" s="10">
        <v>362</v>
      </c>
    </row>
    <row r="683" spans="11:14" x14ac:dyDescent="0.2">
      <c r="K683" s="16">
        <v>202212</v>
      </c>
      <c r="L683" s="14">
        <v>5540246183130</v>
      </c>
      <c r="M683" s="14" t="s">
        <v>78</v>
      </c>
      <c r="N683" s="10">
        <v>4511</v>
      </c>
    </row>
    <row r="684" spans="11:14" x14ac:dyDescent="0.2">
      <c r="K684" s="16">
        <v>202212</v>
      </c>
      <c r="L684" s="14">
        <v>5540246183455</v>
      </c>
      <c r="M684" s="14" t="s">
        <v>78</v>
      </c>
      <c r="N684" s="10">
        <v>418</v>
      </c>
    </row>
    <row r="685" spans="11:14" x14ac:dyDescent="0.2">
      <c r="K685" s="16">
        <v>202212</v>
      </c>
      <c r="L685" s="14">
        <v>5540246183537</v>
      </c>
      <c r="M685" s="14" t="s">
        <v>78</v>
      </c>
      <c r="N685" s="10">
        <v>2747</v>
      </c>
    </row>
    <row r="686" spans="11:14" x14ac:dyDescent="0.2">
      <c r="K686" s="16">
        <v>202212</v>
      </c>
      <c r="L686" s="12">
        <v>5540246183538</v>
      </c>
      <c r="M686" s="14" t="s">
        <v>78</v>
      </c>
      <c r="N686" s="8">
        <v>4548</v>
      </c>
    </row>
    <row r="687" spans="11:14" x14ac:dyDescent="0.2">
      <c r="K687" s="16">
        <v>202212</v>
      </c>
      <c r="L687" s="14">
        <v>5540246183541</v>
      </c>
      <c r="M687" s="14" t="s">
        <v>78</v>
      </c>
      <c r="N687" s="10">
        <v>2112</v>
      </c>
    </row>
    <row r="688" spans="11:14" x14ac:dyDescent="0.2">
      <c r="K688" s="16">
        <v>202212</v>
      </c>
      <c r="L688" s="12">
        <v>5540246183542</v>
      </c>
      <c r="M688" s="14" t="s">
        <v>78</v>
      </c>
      <c r="N688" s="8">
        <v>1114</v>
      </c>
    </row>
    <row r="689" spans="11:14" x14ac:dyDescent="0.2">
      <c r="K689" s="16">
        <v>202212</v>
      </c>
      <c r="L689" s="12">
        <v>5540246183547</v>
      </c>
      <c r="M689" s="14" t="s">
        <v>144</v>
      </c>
      <c r="N689" s="8">
        <v>9802</v>
      </c>
    </row>
    <row r="690" spans="11:14" x14ac:dyDescent="0.2">
      <c r="K690" s="16">
        <v>202212</v>
      </c>
      <c r="L690" s="12">
        <v>5540246183552</v>
      </c>
      <c r="M690" s="14" t="s">
        <v>78</v>
      </c>
      <c r="N690" s="8">
        <v>1318</v>
      </c>
    </row>
    <row r="691" spans="11:14" x14ac:dyDescent="0.2">
      <c r="K691" s="16">
        <v>202212</v>
      </c>
      <c r="L691" s="14">
        <v>5540246183554</v>
      </c>
      <c r="M691" s="14" t="s">
        <v>78</v>
      </c>
      <c r="N691" s="10">
        <v>1406</v>
      </c>
    </row>
    <row r="692" spans="11:14" x14ac:dyDescent="0.2">
      <c r="K692" s="16">
        <v>202212</v>
      </c>
      <c r="L692" s="12">
        <v>5540246183555</v>
      </c>
      <c r="M692" s="14" t="s">
        <v>78</v>
      </c>
      <c r="N692" s="8">
        <v>576</v>
      </c>
    </row>
    <row r="693" spans="11:14" x14ac:dyDescent="0.2">
      <c r="K693" s="16">
        <v>202212</v>
      </c>
      <c r="L693" s="14">
        <v>5540246183558</v>
      </c>
      <c r="M693" s="14" t="s">
        <v>78</v>
      </c>
      <c r="N693" s="10">
        <v>8051</v>
      </c>
    </row>
    <row r="694" spans="11:14" x14ac:dyDescent="0.2">
      <c r="K694" s="16">
        <v>202212</v>
      </c>
      <c r="L694" s="12">
        <v>5540246183560</v>
      </c>
      <c r="M694" s="14" t="s">
        <v>78</v>
      </c>
      <c r="N694" s="8">
        <v>448</v>
      </c>
    </row>
    <row r="695" spans="11:14" x14ac:dyDescent="0.2">
      <c r="K695" s="16">
        <v>202212</v>
      </c>
      <c r="L695" s="14">
        <v>5540246183587</v>
      </c>
      <c r="M695" s="14" t="s">
        <v>78</v>
      </c>
      <c r="N695" s="10">
        <v>1177</v>
      </c>
    </row>
    <row r="696" spans="11:14" x14ac:dyDescent="0.2">
      <c r="K696" s="16">
        <v>202212</v>
      </c>
      <c r="L696" s="12">
        <v>5540246183589</v>
      </c>
      <c r="M696" s="14" t="s">
        <v>78</v>
      </c>
      <c r="N696" s="8">
        <v>2355</v>
      </c>
    </row>
    <row r="697" spans="11:14" x14ac:dyDescent="0.2">
      <c r="K697" s="16">
        <v>202212</v>
      </c>
      <c r="L697" s="14">
        <v>5540246183844</v>
      </c>
      <c r="M697" s="14" t="s">
        <v>7</v>
      </c>
      <c r="N697" s="10">
        <v>481</v>
      </c>
    </row>
    <row r="698" spans="11:14" x14ac:dyDescent="0.2">
      <c r="K698" s="16">
        <v>202212</v>
      </c>
      <c r="L698" s="12">
        <v>5540246185278</v>
      </c>
      <c r="M698" s="14" t="s">
        <v>144</v>
      </c>
      <c r="N698" s="8">
        <v>56114</v>
      </c>
    </row>
    <row r="699" spans="11:14" x14ac:dyDescent="0.2">
      <c r="K699" s="16">
        <v>202212</v>
      </c>
      <c r="L699" s="14">
        <v>5540246185429</v>
      </c>
      <c r="M699" s="14" t="s">
        <v>37</v>
      </c>
      <c r="N699" s="10">
        <v>168</v>
      </c>
    </row>
    <row r="700" spans="11:14" x14ac:dyDescent="0.2">
      <c r="K700" s="16">
        <v>202212</v>
      </c>
      <c r="L700" s="14">
        <v>5540246185562</v>
      </c>
      <c r="M700" s="14" t="s">
        <v>37</v>
      </c>
      <c r="N700" s="10">
        <v>168</v>
      </c>
    </row>
    <row r="701" spans="11:14" x14ac:dyDescent="0.2">
      <c r="K701" s="16">
        <v>202212</v>
      </c>
      <c r="L701" s="12">
        <v>5540246186010</v>
      </c>
      <c r="M701" s="14" t="s">
        <v>124</v>
      </c>
      <c r="N701" s="8">
        <v>70</v>
      </c>
    </row>
    <row r="702" spans="11:14" x14ac:dyDescent="0.2">
      <c r="K702" s="16">
        <v>202212</v>
      </c>
      <c r="L702" s="14">
        <v>5540246186011</v>
      </c>
      <c r="M702" s="14" t="s">
        <v>124</v>
      </c>
      <c r="N702" s="10">
        <v>63</v>
      </c>
    </row>
    <row r="703" spans="11:14" x14ac:dyDescent="0.2">
      <c r="K703" s="16">
        <v>202212</v>
      </c>
      <c r="L703" s="12">
        <v>5540246186017</v>
      </c>
      <c r="M703" s="14" t="s">
        <v>124</v>
      </c>
      <c r="N703" s="8">
        <v>45</v>
      </c>
    </row>
    <row r="704" spans="11:14" x14ac:dyDescent="0.2">
      <c r="K704" s="16">
        <v>202212</v>
      </c>
      <c r="L704" s="14">
        <v>5540246186325</v>
      </c>
      <c r="M704" s="14" t="s">
        <v>37</v>
      </c>
      <c r="N704" s="10">
        <v>181</v>
      </c>
    </row>
    <row r="705" spans="11:14" x14ac:dyDescent="0.2">
      <c r="K705" s="16">
        <v>202212</v>
      </c>
      <c r="L705" s="12">
        <v>5540246186351</v>
      </c>
      <c r="M705" s="14" t="s">
        <v>78</v>
      </c>
      <c r="N705" s="8">
        <v>919</v>
      </c>
    </row>
    <row r="706" spans="11:14" x14ac:dyDescent="0.2">
      <c r="K706" s="16">
        <v>202212</v>
      </c>
      <c r="L706" s="14">
        <v>5540246186352</v>
      </c>
      <c r="M706" s="14" t="s">
        <v>78</v>
      </c>
      <c r="N706" s="10">
        <v>2123</v>
      </c>
    </row>
    <row r="707" spans="11:14" x14ac:dyDescent="0.2">
      <c r="K707" s="16">
        <v>202212</v>
      </c>
      <c r="L707" s="14">
        <v>5540246187882</v>
      </c>
      <c r="M707" s="14" t="s">
        <v>124</v>
      </c>
      <c r="N707" s="10">
        <v>195</v>
      </c>
    </row>
    <row r="708" spans="11:14" x14ac:dyDescent="0.2">
      <c r="K708" s="16">
        <v>202212</v>
      </c>
      <c r="L708" s="12">
        <v>5540246187987</v>
      </c>
      <c r="M708" s="14" t="s">
        <v>37</v>
      </c>
      <c r="N708" s="8">
        <v>335</v>
      </c>
    </row>
    <row r="709" spans="11:14" x14ac:dyDescent="0.2">
      <c r="K709" s="16">
        <v>202212</v>
      </c>
      <c r="L709" s="14">
        <v>5540246187995</v>
      </c>
      <c r="M709" s="14" t="s">
        <v>124</v>
      </c>
      <c r="N709" s="10">
        <v>3084</v>
      </c>
    </row>
    <row r="710" spans="11:14" x14ac:dyDescent="0.2">
      <c r="K710" s="16">
        <v>202212</v>
      </c>
      <c r="L710" s="12">
        <v>5540246187996</v>
      </c>
      <c r="M710" s="14" t="s">
        <v>124</v>
      </c>
      <c r="N710" s="8">
        <v>249</v>
      </c>
    </row>
    <row r="711" spans="11:14" x14ac:dyDescent="0.2">
      <c r="K711" s="16">
        <v>202212</v>
      </c>
      <c r="L711" s="14">
        <v>5540246187997</v>
      </c>
      <c r="M711" s="14" t="s">
        <v>124</v>
      </c>
      <c r="N711" s="10">
        <v>362</v>
      </c>
    </row>
    <row r="712" spans="11:14" x14ac:dyDescent="0.2">
      <c r="K712" s="16">
        <v>202212</v>
      </c>
      <c r="L712" s="12">
        <v>5540246187998</v>
      </c>
      <c r="M712" s="14" t="s">
        <v>124</v>
      </c>
      <c r="N712" s="8">
        <v>1891</v>
      </c>
    </row>
    <row r="713" spans="11:14" x14ac:dyDescent="0.2">
      <c r="K713" s="16">
        <v>202212</v>
      </c>
      <c r="L713" s="12">
        <v>5540246188047</v>
      </c>
      <c r="M713" s="14" t="s">
        <v>124</v>
      </c>
      <c r="N713" s="8">
        <v>158</v>
      </c>
    </row>
    <row r="714" spans="11:14" x14ac:dyDescent="0.2">
      <c r="K714" s="16">
        <v>202212</v>
      </c>
      <c r="L714" s="14">
        <v>5540246188175</v>
      </c>
      <c r="M714" s="14" t="s">
        <v>37</v>
      </c>
      <c r="N714" s="10">
        <v>19</v>
      </c>
    </row>
    <row r="715" spans="11:14" x14ac:dyDescent="0.2">
      <c r="K715" s="16">
        <v>202212</v>
      </c>
      <c r="L715" s="14">
        <v>5540246188200</v>
      </c>
      <c r="M715" s="14" t="s">
        <v>37</v>
      </c>
      <c r="N715" s="10">
        <v>632</v>
      </c>
    </row>
    <row r="716" spans="11:14" x14ac:dyDescent="0.2">
      <c r="K716" s="16">
        <v>202212</v>
      </c>
      <c r="L716" s="12">
        <v>5540246188512</v>
      </c>
      <c r="M716" s="14" t="s">
        <v>124</v>
      </c>
      <c r="N716" s="8">
        <v>323</v>
      </c>
    </row>
    <row r="717" spans="11:14" x14ac:dyDescent="0.2">
      <c r="K717" s="16">
        <v>202212</v>
      </c>
      <c r="L717" s="14">
        <v>5540246190092</v>
      </c>
      <c r="M717" s="14" t="s">
        <v>124</v>
      </c>
      <c r="N717" s="10">
        <v>272</v>
      </c>
    </row>
    <row r="718" spans="11:14" x14ac:dyDescent="0.2">
      <c r="K718" s="16">
        <v>202212</v>
      </c>
      <c r="L718" s="12">
        <v>5540246190727</v>
      </c>
      <c r="M718" s="14" t="s">
        <v>7</v>
      </c>
      <c r="N718" s="8">
        <v>93</v>
      </c>
    </row>
    <row r="719" spans="11:14" x14ac:dyDescent="0.2">
      <c r="K719" s="16">
        <v>202212</v>
      </c>
      <c r="L719" s="12">
        <v>5540246190743</v>
      </c>
      <c r="M719" s="14" t="s">
        <v>37</v>
      </c>
      <c r="N719" s="8">
        <v>209</v>
      </c>
    </row>
    <row r="720" spans="11:14" x14ac:dyDescent="0.2">
      <c r="K720" s="16">
        <v>202212</v>
      </c>
      <c r="L720" s="12">
        <v>5540246190831</v>
      </c>
      <c r="M720" s="14" t="s">
        <v>78</v>
      </c>
      <c r="N720" s="8">
        <v>580</v>
      </c>
    </row>
    <row r="721" spans="11:14" x14ac:dyDescent="0.2">
      <c r="K721" s="16">
        <v>202212</v>
      </c>
      <c r="L721" s="14">
        <v>5540246190835</v>
      </c>
      <c r="M721" s="14" t="s">
        <v>7</v>
      </c>
      <c r="N721" s="10">
        <v>52</v>
      </c>
    </row>
    <row r="722" spans="11:14" x14ac:dyDescent="0.2">
      <c r="K722" s="16">
        <v>202212</v>
      </c>
      <c r="L722" s="12">
        <v>5540246191394</v>
      </c>
      <c r="M722" s="14" t="s">
        <v>37</v>
      </c>
      <c r="N722" s="8">
        <v>1508</v>
      </c>
    </row>
    <row r="723" spans="11:14" x14ac:dyDescent="0.2">
      <c r="K723" s="16">
        <v>202212</v>
      </c>
      <c r="L723" s="12">
        <v>5540246191594</v>
      </c>
      <c r="M723" s="14" t="s">
        <v>37</v>
      </c>
      <c r="N723" s="8">
        <v>2979</v>
      </c>
    </row>
    <row r="724" spans="11:14" x14ac:dyDescent="0.2">
      <c r="K724" s="16">
        <v>202212</v>
      </c>
      <c r="L724" s="14">
        <v>5540246191596</v>
      </c>
      <c r="M724" s="14" t="s">
        <v>7</v>
      </c>
      <c r="N724" s="10">
        <v>147</v>
      </c>
    </row>
    <row r="725" spans="11:14" x14ac:dyDescent="0.2">
      <c r="K725" s="16">
        <v>202212</v>
      </c>
      <c r="L725" s="12">
        <v>5540246191598</v>
      </c>
      <c r="M725" s="14" t="s">
        <v>37</v>
      </c>
      <c r="N725" s="8">
        <v>1476</v>
      </c>
    </row>
    <row r="726" spans="11:14" x14ac:dyDescent="0.2">
      <c r="K726" s="16">
        <v>202212</v>
      </c>
      <c r="L726" s="14">
        <v>5540246191718</v>
      </c>
      <c r="M726" s="14" t="s">
        <v>78</v>
      </c>
      <c r="N726" s="10">
        <v>1754</v>
      </c>
    </row>
    <row r="727" spans="11:14" x14ac:dyDescent="0.2">
      <c r="K727" s="16">
        <v>202212</v>
      </c>
      <c r="L727" s="14">
        <v>5540246191736</v>
      </c>
      <c r="M727" s="14" t="s">
        <v>37</v>
      </c>
      <c r="N727" s="10">
        <v>898</v>
      </c>
    </row>
    <row r="728" spans="11:14" x14ac:dyDescent="0.2">
      <c r="K728" s="16">
        <v>202212</v>
      </c>
      <c r="L728" s="14">
        <v>5540246192102</v>
      </c>
      <c r="M728" s="14" t="s">
        <v>37</v>
      </c>
      <c r="N728" s="10">
        <v>3216</v>
      </c>
    </row>
    <row r="729" spans="11:14" x14ac:dyDescent="0.2">
      <c r="K729" s="16">
        <v>202212</v>
      </c>
      <c r="L729" s="14">
        <v>5540246192148</v>
      </c>
      <c r="M729" s="14" t="s">
        <v>78</v>
      </c>
      <c r="N729" s="10">
        <v>6682</v>
      </c>
    </row>
    <row r="730" spans="11:14" x14ac:dyDescent="0.2">
      <c r="K730" s="16">
        <v>202212</v>
      </c>
      <c r="L730" s="12">
        <v>5540246192209</v>
      </c>
      <c r="M730" s="14" t="s">
        <v>78</v>
      </c>
      <c r="N730" s="8">
        <v>3606</v>
      </c>
    </row>
    <row r="731" spans="11:14" x14ac:dyDescent="0.2">
      <c r="K731" s="16">
        <v>202212</v>
      </c>
      <c r="L731" s="12">
        <v>5540246192462</v>
      </c>
      <c r="M731" s="14" t="s">
        <v>78</v>
      </c>
      <c r="N731" s="8">
        <v>873</v>
      </c>
    </row>
    <row r="732" spans="11:14" x14ac:dyDescent="0.2">
      <c r="K732" s="16">
        <v>202212</v>
      </c>
      <c r="L732" s="12">
        <v>5540246192518</v>
      </c>
      <c r="M732" s="14" t="s">
        <v>78</v>
      </c>
      <c r="N732" s="8">
        <v>5012</v>
      </c>
    </row>
    <row r="733" spans="11:14" x14ac:dyDescent="0.2">
      <c r="K733" s="16">
        <v>202212</v>
      </c>
      <c r="L733" s="14">
        <v>5540246192571</v>
      </c>
      <c r="M733" s="14" t="s">
        <v>78</v>
      </c>
      <c r="N733" s="10">
        <v>1991</v>
      </c>
    </row>
    <row r="734" spans="11:14" x14ac:dyDescent="0.2">
      <c r="K734" s="16">
        <v>202212</v>
      </c>
      <c r="L734" s="12">
        <v>5540246192594</v>
      </c>
      <c r="M734" s="14" t="s">
        <v>78</v>
      </c>
      <c r="N734" s="8">
        <v>251</v>
      </c>
    </row>
    <row r="735" spans="11:14" x14ac:dyDescent="0.2">
      <c r="K735" s="16">
        <v>202212</v>
      </c>
      <c r="L735" s="12">
        <v>5540246192831</v>
      </c>
      <c r="M735" s="14" t="s">
        <v>78</v>
      </c>
      <c r="N735" s="8">
        <v>576</v>
      </c>
    </row>
    <row r="736" spans="11:14" x14ac:dyDescent="0.2">
      <c r="K736" s="16">
        <v>202212</v>
      </c>
      <c r="L736" s="14">
        <v>5540246192907</v>
      </c>
      <c r="M736" s="14" t="s">
        <v>144</v>
      </c>
      <c r="N736" s="10">
        <v>2404</v>
      </c>
    </row>
    <row r="737" spans="11:14" x14ac:dyDescent="0.2">
      <c r="K737" s="16">
        <v>202212</v>
      </c>
      <c r="L737" s="12">
        <v>5540246193316</v>
      </c>
      <c r="M737" s="14" t="s">
        <v>7</v>
      </c>
      <c r="N737" s="8">
        <v>864</v>
      </c>
    </row>
    <row r="738" spans="11:14" x14ac:dyDescent="0.2">
      <c r="K738" s="16">
        <v>202212</v>
      </c>
      <c r="L738" s="14">
        <v>5540246193409</v>
      </c>
      <c r="M738" s="14" t="s">
        <v>7</v>
      </c>
      <c r="N738" s="10">
        <v>77</v>
      </c>
    </row>
    <row r="739" spans="11:14" x14ac:dyDescent="0.2">
      <c r="K739" s="16">
        <v>202212</v>
      </c>
      <c r="L739" s="12">
        <v>5540246193878</v>
      </c>
      <c r="M739" s="14" t="s">
        <v>144</v>
      </c>
      <c r="N739" s="8">
        <v>13804</v>
      </c>
    </row>
    <row r="740" spans="11:14" x14ac:dyDescent="0.2">
      <c r="K740" s="16">
        <v>202212</v>
      </c>
      <c r="L740" s="12">
        <v>5540246194467</v>
      </c>
      <c r="M740" s="14" t="s">
        <v>7</v>
      </c>
      <c r="N740" s="8">
        <v>64422</v>
      </c>
    </row>
    <row r="741" spans="11:14" x14ac:dyDescent="0.2">
      <c r="K741" s="16">
        <v>202212</v>
      </c>
      <c r="L741" s="14">
        <v>5540246194478</v>
      </c>
      <c r="M741" s="14" t="s">
        <v>124</v>
      </c>
      <c r="N741" s="10">
        <v>14</v>
      </c>
    </row>
    <row r="742" spans="11:14" x14ac:dyDescent="0.2">
      <c r="K742" s="16">
        <v>202212</v>
      </c>
      <c r="L742" s="14">
        <v>5540246194632</v>
      </c>
      <c r="M742" s="14" t="s">
        <v>7</v>
      </c>
      <c r="N742" s="10">
        <v>1924</v>
      </c>
    </row>
    <row r="743" spans="11:14" x14ac:dyDescent="0.2">
      <c r="K743" s="16">
        <v>202212</v>
      </c>
      <c r="L743" s="12">
        <v>5540246194790</v>
      </c>
      <c r="M743" s="14" t="s">
        <v>78</v>
      </c>
      <c r="N743" s="8">
        <v>3174</v>
      </c>
    </row>
    <row r="744" spans="11:14" x14ac:dyDescent="0.2">
      <c r="K744" s="16">
        <v>202212</v>
      </c>
      <c r="L744" s="12">
        <v>5540246194947</v>
      </c>
      <c r="M744" s="14" t="s">
        <v>124</v>
      </c>
      <c r="N744" s="8">
        <v>68</v>
      </c>
    </row>
    <row r="745" spans="11:14" x14ac:dyDescent="0.2">
      <c r="K745" s="16">
        <v>202212</v>
      </c>
      <c r="L745" s="14">
        <v>5540246195096</v>
      </c>
      <c r="M745" s="14" t="s">
        <v>78</v>
      </c>
      <c r="N745" s="10">
        <v>1374</v>
      </c>
    </row>
    <row r="746" spans="11:14" x14ac:dyDescent="0.2">
      <c r="K746" s="16">
        <v>202212</v>
      </c>
      <c r="L746" s="12">
        <v>5540246195195</v>
      </c>
      <c r="M746" s="14" t="s">
        <v>124</v>
      </c>
      <c r="N746" s="8">
        <v>54</v>
      </c>
    </row>
    <row r="747" spans="11:14" x14ac:dyDescent="0.2">
      <c r="K747" s="16">
        <v>202212</v>
      </c>
      <c r="L747" s="12">
        <v>5540246195241</v>
      </c>
      <c r="M747" s="14" t="s">
        <v>78</v>
      </c>
      <c r="N747" s="8">
        <v>1184</v>
      </c>
    </row>
    <row r="748" spans="11:14" x14ac:dyDescent="0.2">
      <c r="K748" s="16">
        <v>202212</v>
      </c>
      <c r="L748" s="14">
        <v>5540246195242</v>
      </c>
      <c r="M748" s="14" t="s">
        <v>78</v>
      </c>
      <c r="N748" s="10">
        <v>1529</v>
      </c>
    </row>
    <row r="749" spans="11:14" x14ac:dyDescent="0.2">
      <c r="K749" s="16">
        <v>202212</v>
      </c>
      <c r="L749" s="14">
        <v>5540246195250</v>
      </c>
      <c r="M749" s="14" t="s">
        <v>7</v>
      </c>
      <c r="N749" s="10">
        <v>780</v>
      </c>
    </row>
    <row r="750" spans="11:14" x14ac:dyDescent="0.2">
      <c r="K750" s="16">
        <v>202212</v>
      </c>
      <c r="L750" s="12">
        <v>5540246195653</v>
      </c>
      <c r="M750" s="14" t="s">
        <v>124</v>
      </c>
      <c r="N750" s="8">
        <v>492</v>
      </c>
    </row>
    <row r="751" spans="11:14" x14ac:dyDescent="0.2">
      <c r="K751" s="16">
        <v>202212</v>
      </c>
      <c r="L751" s="12">
        <v>5540246195943</v>
      </c>
      <c r="M751" s="14" t="s">
        <v>37</v>
      </c>
      <c r="N751" s="8">
        <v>673</v>
      </c>
    </row>
    <row r="752" spans="11:14" x14ac:dyDescent="0.2">
      <c r="K752" s="16">
        <v>202212</v>
      </c>
      <c r="L752" s="14">
        <v>5540246195944</v>
      </c>
      <c r="M752" s="14" t="s">
        <v>37</v>
      </c>
      <c r="N752" s="10">
        <v>140</v>
      </c>
    </row>
    <row r="753" spans="11:14" x14ac:dyDescent="0.2">
      <c r="K753" s="16">
        <v>202212</v>
      </c>
      <c r="L753" s="12">
        <v>5540246195999</v>
      </c>
      <c r="M753" s="14" t="s">
        <v>78</v>
      </c>
      <c r="N753" s="8">
        <v>5012</v>
      </c>
    </row>
    <row r="754" spans="11:14" x14ac:dyDescent="0.2">
      <c r="K754" s="16">
        <v>202212</v>
      </c>
      <c r="L754" s="14">
        <v>5540246196002</v>
      </c>
      <c r="M754" s="14" t="s">
        <v>37</v>
      </c>
      <c r="N754" s="10">
        <v>845</v>
      </c>
    </row>
    <row r="755" spans="11:14" x14ac:dyDescent="0.2">
      <c r="K755" s="16">
        <v>202212</v>
      </c>
      <c r="L755" s="14">
        <v>5540246196046</v>
      </c>
      <c r="M755" s="14" t="s">
        <v>7</v>
      </c>
      <c r="N755" s="10">
        <v>919</v>
      </c>
    </row>
    <row r="756" spans="11:14" x14ac:dyDescent="0.2">
      <c r="K756" s="16">
        <v>202212</v>
      </c>
      <c r="L756" s="14">
        <v>5540246196065</v>
      </c>
      <c r="M756" s="14" t="s">
        <v>7</v>
      </c>
      <c r="N756" s="10">
        <v>891</v>
      </c>
    </row>
    <row r="757" spans="11:14" x14ac:dyDescent="0.2">
      <c r="K757" s="16">
        <v>202212</v>
      </c>
      <c r="L757" s="12">
        <v>5540246196092</v>
      </c>
      <c r="M757" s="14" t="s">
        <v>144</v>
      </c>
      <c r="N757" s="8">
        <v>1782</v>
      </c>
    </row>
    <row r="758" spans="11:14" x14ac:dyDescent="0.2">
      <c r="K758" s="16">
        <v>202212</v>
      </c>
      <c r="L758" s="14">
        <v>5540246196148</v>
      </c>
      <c r="M758" s="14" t="s">
        <v>124</v>
      </c>
      <c r="N758" s="10">
        <v>362</v>
      </c>
    </row>
    <row r="759" spans="11:14" x14ac:dyDescent="0.2">
      <c r="K759" s="16">
        <v>202301</v>
      </c>
      <c r="L759" s="12">
        <v>5540246170256</v>
      </c>
      <c r="M759" s="14" t="s">
        <v>7</v>
      </c>
      <c r="N759" s="8">
        <v>8503</v>
      </c>
    </row>
    <row r="760" spans="11:14" x14ac:dyDescent="0.2">
      <c r="K760" s="16">
        <v>202301</v>
      </c>
      <c r="L760" s="14">
        <v>5540246171759</v>
      </c>
      <c r="M760" s="14" t="s">
        <v>78</v>
      </c>
      <c r="N760" s="10">
        <v>2636</v>
      </c>
    </row>
    <row r="761" spans="11:14" x14ac:dyDescent="0.2">
      <c r="K761" s="16">
        <v>202301</v>
      </c>
      <c r="L761" s="14">
        <v>5540246171888</v>
      </c>
      <c r="M761" s="14" t="s">
        <v>7</v>
      </c>
      <c r="N761" s="10">
        <v>1297</v>
      </c>
    </row>
    <row r="762" spans="11:14" x14ac:dyDescent="0.2">
      <c r="K762" s="16">
        <v>202301</v>
      </c>
      <c r="L762" s="12">
        <v>5540246172539</v>
      </c>
      <c r="M762" s="14" t="s">
        <v>37</v>
      </c>
      <c r="N762" s="8">
        <v>49</v>
      </c>
    </row>
    <row r="763" spans="11:14" x14ac:dyDescent="0.2">
      <c r="K763" s="16">
        <v>202301</v>
      </c>
      <c r="L763" s="14">
        <v>5540246172669</v>
      </c>
      <c r="M763" s="14" t="s">
        <v>37</v>
      </c>
      <c r="N763" s="10">
        <v>265</v>
      </c>
    </row>
    <row r="764" spans="11:14" x14ac:dyDescent="0.2">
      <c r="K764" s="16">
        <v>202301</v>
      </c>
      <c r="L764" s="12">
        <v>5540246172978</v>
      </c>
      <c r="M764" s="14" t="s">
        <v>37</v>
      </c>
      <c r="N764" s="8">
        <v>1170</v>
      </c>
    </row>
    <row r="765" spans="11:14" x14ac:dyDescent="0.2">
      <c r="K765" s="16">
        <v>202301</v>
      </c>
      <c r="L765" s="14">
        <v>5540246173472</v>
      </c>
      <c r="M765" s="14" t="s">
        <v>37</v>
      </c>
      <c r="N765" s="10">
        <v>348</v>
      </c>
    </row>
    <row r="766" spans="11:14" x14ac:dyDescent="0.2">
      <c r="K766" s="16">
        <v>202301</v>
      </c>
      <c r="L766" s="12">
        <v>5540246173492</v>
      </c>
      <c r="M766" s="14" t="s">
        <v>144</v>
      </c>
      <c r="N766" s="8">
        <v>891</v>
      </c>
    </row>
    <row r="767" spans="11:14" x14ac:dyDescent="0.2">
      <c r="K767" s="16">
        <v>202301</v>
      </c>
      <c r="L767" s="12">
        <v>5540246173906</v>
      </c>
      <c r="M767" s="14" t="s">
        <v>144</v>
      </c>
      <c r="N767" s="8">
        <v>2037</v>
      </c>
    </row>
    <row r="768" spans="11:14" x14ac:dyDescent="0.2">
      <c r="K768" s="16">
        <v>202301</v>
      </c>
      <c r="L768" s="14">
        <v>5540246174095</v>
      </c>
      <c r="M768" s="14" t="s">
        <v>37</v>
      </c>
      <c r="N768" s="10">
        <v>35</v>
      </c>
    </row>
    <row r="769" spans="11:14" x14ac:dyDescent="0.2">
      <c r="K769" s="16">
        <v>202301</v>
      </c>
      <c r="L769" s="12">
        <v>5540246174174</v>
      </c>
      <c r="M769" s="14" t="s">
        <v>37</v>
      </c>
      <c r="N769" s="8">
        <v>91</v>
      </c>
    </row>
    <row r="770" spans="11:14" x14ac:dyDescent="0.2">
      <c r="K770" s="16">
        <v>202301</v>
      </c>
      <c r="L770" s="14">
        <v>5540246175047</v>
      </c>
      <c r="M770" s="14" t="s">
        <v>37</v>
      </c>
      <c r="N770" s="10">
        <v>404</v>
      </c>
    </row>
    <row r="771" spans="11:14" x14ac:dyDescent="0.2">
      <c r="K771" s="16">
        <v>202301</v>
      </c>
      <c r="L771" s="12">
        <v>5540246175049</v>
      </c>
      <c r="M771" s="14" t="s">
        <v>37</v>
      </c>
      <c r="N771" s="8">
        <v>140</v>
      </c>
    </row>
    <row r="772" spans="11:14" x14ac:dyDescent="0.2">
      <c r="K772" s="16">
        <v>202301</v>
      </c>
      <c r="L772" s="14">
        <v>5540246175050</v>
      </c>
      <c r="M772" s="14" t="s">
        <v>37</v>
      </c>
      <c r="N772" s="10">
        <v>474</v>
      </c>
    </row>
    <row r="773" spans="11:14" x14ac:dyDescent="0.2">
      <c r="K773" s="16">
        <v>202301</v>
      </c>
      <c r="L773" s="14">
        <v>5540246176294</v>
      </c>
      <c r="M773" s="14" t="s">
        <v>37</v>
      </c>
      <c r="N773" s="10">
        <v>409</v>
      </c>
    </row>
    <row r="774" spans="11:14" x14ac:dyDescent="0.2">
      <c r="K774" s="16">
        <v>202301</v>
      </c>
      <c r="L774" s="12">
        <v>5540246176295</v>
      </c>
      <c r="M774" s="14" t="s">
        <v>37</v>
      </c>
      <c r="N774" s="8">
        <v>11886</v>
      </c>
    </row>
    <row r="775" spans="11:14" x14ac:dyDescent="0.2">
      <c r="K775" s="16">
        <v>202301</v>
      </c>
      <c r="L775" s="12">
        <v>5540246176699</v>
      </c>
      <c r="M775" s="14" t="s">
        <v>37</v>
      </c>
      <c r="N775" s="8">
        <v>4803</v>
      </c>
    </row>
    <row r="776" spans="11:14" x14ac:dyDescent="0.2">
      <c r="K776" s="16">
        <v>202301</v>
      </c>
      <c r="L776" s="12">
        <v>5540246177133</v>
      </c>
      <c r="M776" s="14" t="s">
        <v>78</v>
      </c>
      <c r="N776" s="8">
        <v>12366</v>
      </c>
    </row>
    <row r="777" spans="11:14" x14ac:dyDescent="0.2">
      <c r="K777" s="16">
        <v>202301</v>
      </c>
      <c r="L777" s="12">
        <v>5540246177376</v>
      </c>
      <c r="M777" s="14" t="s">
        <v>7</v>
      </c>
      <c r="N777" s="8">
        <v>928</v>
      </c>
    </row>
    <row r="778" spans="11:14" x14ac:dyDescent="0.2">
      <c r="K778" s="16">
        <v>202301</v>
      </c>
      <c r="L778" s="14">
        <v>5540246180522</v>
      </c>
      <c r="M778" s="14" t="s">
        <v>7</v>
      </c>
      <c r="N778" s="10">
        <v>543</v>
      </c>
    </row>
    <row r="779" spans="11:14" x14ac:dyDescent="0.2">
      <c r="K779" s="16">
        <v>202301</v>
      </c>
      <c r="L779" s="12">
        <v>5540246181016</v>
      </c>
      <c r="M779" s="14" t="s">
        <v>144</v>
      </c>
      <c r="N779" s="8">
        <v>17456</v>
      </c>
    </row>
    <row r="780" spans="11:14" x14ac:dyDescent="0.2">
      <c r="K780" s="16">
        <v>202301</v>
      </c>
      <c r="L780" s="14">
        <v>5540246181061</v>
      </c>
      <c r="M780" s="14" t="s">
        <v>144</v>
      </c>
      <c r="N780" s="10">
        <v>13886</v>
      </c>
    </row>
    <row r="781" spans="11:14" x14ac:dyDescent="0.2">
      <c r="K781" s="16">
        <v>202301</v>
      </c>
      <c r="L781" s="14">
        <v>5540246182684</v>
      </c>
      <c r="M781" s="14" t="s">
        <v>7</v>
      </c>
      <c r="N781" s="10">
        <v>226</v>
      </c>
    </row>
    <row r="782" spans="11:14" x14ac:dyDescent="0.2">
      <c r="K782" s="16">
        <v>202301</v>
      </c>
      <c r="L782" s="14">
        <v>5540246183130</v>
      </c>
      <c r="M782" s="14" t="s">
        <v>78</v>
      </c>
      <c r="N782" s="10">
        <v>11986</v>
      </c>
    </row>
    <row r="783" spans="11:14" x14ac:dyDescent="0.2">
      <c r="K783" s="16">
        <v>202301</v>
      </c>
      <c r="L783" s="14">
        <v>5540246183455</v>
      </c>
      <c r="M783" s="14" t="s">
        <v>78</v>
      </c>
      <c r="N783" s="10">
        <v>859</v>
      </c>
    </row>
    <row r="784" spans="11:14" x14ac:dyDescent="0.2">
      <c r="K784" s="16">
        <v>202301</v>
      </c>
      <c r="L784" s="14">
        <v>5540246183537</v>
      </c>
      <c r="M784" s="14" t="s">
        <v>78</v>
      </c>
      <c r="N784" s="10">
        <v>6200</v>
      </c>
    </row>
    <row r="785" spans="11:14" x14ac:dyDescent="0.2">
      <c r="K785" s="16">
        <v>202301</v>
      </c>
      <c r="L785" s="12">
        <v>5540246183538</v>
      </c>
      <c r="M785" s="14" t="s">
        <v>78</v>
      </c>
      <c r="N785" s="8">
        <v>3416</v>
      </c>
    </row>
    <row r="786" spans="11:14" x14ac:dyDescent="0.2">
      <c r="K786" s="16">
        <v>202301</v>
      </c>
      <c r="L786" s="14">
        <v>5540246183541</v>
      </c>
      <c r="M786" s="14" t="s">
        <v>78</v>
      </c>
      <c r="N786" s="10">
        <v>2413</v>
      </c>
    </row>
    <row r="787" spans="11:14" x14ac:dyDescent="0.2">
      <c r="K787" s="16">
        <v>202301</v>
      </c>
      <c r="L787" s="14">
        <v>5540246183547</v>
      </c>
      <c r="M787" s="14" t="s">
        <v>144</v>
      </c>
      <c r="N787" s="10">
        <v>1207</v>
      </c>
    </row>
    <row r="788" spans="11:14" x14ac:dyDescent="0.2">
      <c r="K788" s="16">
        <v>202301</v>
      </c>
      <c r="L788" s="14">
        <v>5540246183552</v>
      </c>
      <c r="M788" s="14" t="s">
        <v>78</v>
      </c>
      <c r="N788" s="10">
        <v>873</v>
      </c>
    </row>
    <row r="789" spans="11:14" x14ac:dyDescent="0.2">
      <c r="K789" s="16">
        <v>202301</v>
      </c>
      <c r="L789" s="12">
        <v>5540246183554</v>
      </c>
      <c r="M789" s="14" t="s">
        <v>78</v>
      </c>
      <c r="N789" s="8">
        <v>1782</v>
      </c>
    </row>
    <row r="790" spans="11:14" x14ac:dyDescent="0.2">
      <c r="K790" s="16">
        <v>202301</v>
      </c>
      <c r="L790" s="14">
        <v>5540246183555</v>
      </c>
      <c r="M790" s="14" t="s">
        <v>78</v>
      </c>
      <c r="N790" s="10">
        <v>3750</v>
      </c>
    </row>
    <row r="791" spans="11:14" x14ac:dyDescent="0.2">
      <c r="K791" s="16">
        <v>202301</v>
      </c>
      <c r="L791" s="12">
        <v>5540246183558</v>
      </c>
      <c r="M791" s="14" t="s">
        <v>78</v>
      </c>
      <c r="N791" s="8">
        <v>7146</v>
      </c>
    </row>
    <row r="792" spans="11:14" x14ac:dyDescent="0.2">
      <c r="K792" s="16">
        <v>202301</v>
      </c>
      <c r="L792" s="14">
        <v>5540246183560</v>
      </c>
      <c r="M792" s="14" t="s">
        <v>78</v>
      </c>
      <c r="N792" s="10">
        <v>1082</v>
      </c>
    </row>
    <row r="793" spans="11:14" x14ac:dyDescent="0.2">
      <c r="K793" s="16">
        <v>202301</v>
      </c>
      <c r="L793" s="12">
        <v>5540246183587</v>
      </c>
      <c r="M793" s="14" t="s">
        <v>78</v>
      </c>
      <c r="N793" s="8">
        <v>905</v>
      </c>
    </row>
    <row r="794" spans="11:14" x14ac:dyDescent="0.2">
      <c r="K794" s="16">
        <v>202301</v>
      </c>
      <c r="L794" s="14">
        <v>5540246183589</v>
      </c>
      <c r="M794" s="14" t="s">
        <v>78</v>
      </c>
      <c r="N794" s="10">
        <v>1021</v>
      </c>
    </row>
    <row r="795" spans="11:14" x14ac:dyDescent="0.2">
      <c r="K795" s="16">
        <v>202301</v>
      </c>
      <c r="L795" s="14">
        <v>5540246183844</v>
      </c>
      <c r="M795" s="14" t="s">
        <v>7</v>
      </c>
      <c r="N795" s="10">
        <v>256</v>
      </c>
    </row>
    <row r="796" spans="11:14" x14ac:dyDescent="0.2">
      <c r="K796" s="16">
        <v>202301</v>
      </c>
      <c r="L796" s="14">
        <v>5540246185429</v>
      </c>
      <c r="M796" s="14" t="s">
        <v>37</v>
      </c>
      <c r="N796" s="10">
        <v>126</v>
      </c>
    </row>
    <row r="797" spans="11:14" x14ac:dyDescent="0.2">
      <c r="K797" s="16">
        <v>202301</v>
      </c>
      <c r="L797" s="14">
        <v>5540246185562</v>
      </c>
      <c r="M797" s="14" t="s">
        <v>37</v>
      </c>
      <c r="N797" s="10">
        <v>362</v>
      </c>
    </row>
    <row r="798" spans="11:14" x14ac:dyDescent="0.2">
      <c r="K798" s="16">
        <v>202301</v>
      </c>
      <c r="L798" s="12">
        <v>5540246186010</v>
      </c>
      <c r="M798" s="14" t="s">
        <v>124</v>
      </c>
      <c r="N798" s="8">
        <v>56</v>
      </c>
    </row>
    <row r="799" spans="11:14" x14ac:dyDescent="0.2">
      <c r="K799" s="16">
        <v>202301</v>
      </c>
      <c r="L799" s="14">
        <v>5540246186011</v>
      </c>
      <c r="M799" s="14" t="s">
        <v>124</v>
      </c>
      <c r="N799" s="10">
        <v>52</v>
      </c>
    </row>
    <row r="800" spans="11:14" x14ac:dyDescent="0.2">
      <c r="K800" s="16">
        <v>202301</v>
      </c>
      <c r="L800" s="12">
        <v>5540246186017</v>
      </c>
      <c r="M800" s="14" t="s">
        <v>124</v>
      </c>
      <c r="N800" s="8">
        <v>35</v>
      </c>
    </row>
    <row r="801" spans="11:14" x14ac:dyDescent="0.2">
      <c r="K801" s="16">
        <v>202301</v>
      </c>
      <c r="L801" s="14">
        <v>5540246186325</v>
      </c>
      <c r="M801" s="14" t="s">
        <v>37</v>
      </c>
      <c r="N801" s="10">
        <v>362</v>
      </c>
    </row>
    <row r="802" spans="11:14" x14ac:dyDescent="0.2">
      <c r="K802" s="16">
        <v>202301</v>
      </c>
      <c r="L802" s="12">
        <v>5540246186351</v>
      </c>
      <c r="M802" s="14" t="s">
        <v>78</v>
      </c>
      <c r="N802" s="8">
        <v>731</v>
      </c>
    </row>
    <row r="803" spans="11:14" x14ac:dyDescent="0.2">
      <c r="K803" s="16">
        <v>202301</v>
      </c>
      <c r="L803" s="14">
        <v>5540246186352</v>
      </c>
      <c r="M803" s="14" t="s">
        <v>78</v>
      </c>
      <c r="N803" s="10">
        <v>2088</v>
      </c>
    </row>
    <row r="804" spans="11:14" x14ac:dyDescent="0.2">
      <c r="K804" s="16">
        <v>202301</v>
      </c>
      <c r="L804" s="12">
        <v>5540246187882</v>
      </c>
      <c r="M804" s="14" t="s">
        <v>124</v>
      </c>
      <c r="N804" s="8">
        <v>188</v>
      </c>
    </row>
    <row r="805" spans="11:14" x14ac:dyDescent="0.2">
      <c r="K805" s="16">
        <v>202301</v>
      </c>
      <c r="L805" s="14">
        <v>5540246187987</v>
      </c>
      <c r="M805" s="14" t="s">
        <v>37</v>
      </c>
      <c r="N805" s="10">
        <v>2339</v>
      </c>
    </row>
    <row r="806" spans="11:14" x14ac:dyDescent="0.2">
      <c r="K806" s="16">
        <v>202301</v>
      </c>
      <c r="L806" s="12">
        <v>5540246187995</v>
      </c>
      <c r="M806" s="14" t="s">
        <v>124</v>
      </c>
      <c r="N806" s="8">
        <v>3172</v>
      </c>
    </row>
    <row r="807" spans="11:14" x14ac:dyDescent="0.2">
      <c r="K807" s="16">
        <v>202301</v>
      </c>
      <c r="L807" s="14">
        <v>5540246187996</v>
      </c>
      <c r="M807" s="14" t="s">
        <v>124</v>
      </c>
      <c r="N807" s="10">
        <v>258</v>
      </c>
    </row>
    <row r="808" spans="11:14" x14ac:dyDescent="0.2">
      <c r="K808" s="16">
        <v>202301</v>
      </c>
      <c r="L808" s="12">
        <v>5540246187997</v>
      </c>
      <c r="M808" s="14" t="s">
        <v>124</v>
      </c>
      <c r="N808" s="8">
        <v>272</v>
      </c>
    </row>
    <row r="809" spans="11:14" x14ac:dyDescent="0.2">
      <c r="K809" s="16">
        <v>202301</v>
      </c>
      <c r="L809" s="14">
        <v>5540246187998</v>
      </c>
      <c r="M809" s="14" t="s">
        <v>124</v>
      </c>
      <c r="N809" s="10">
        <v>1467</v>
      </c>
    </row>
    <row r="810" spans="11:14" x14ac:dyDescent="0.2">
      <c r="K810" s="16">
        <v>202301</v>
      </c>
      <c r="L810" s="14">
        <v>5540246188047</v>
      </c>
      <c r="M810" s="14" t="s">
        <v>124</v>
      </c>
      <c r="N810" s="10">
        <v>128</v>
      </c>
    </row>
    <row r="811" spans="11:14" x14ac:dyDescent="0.2">
      <c r="K811" s="16">
        <v>202301</v>
      </c>
      <c r="L811" s="12">
        <v>5540246188175</v>
      </c>
      <c r="M811" s="14" t="s">
        <v>37</v>
      </c>
      <c r="N811" s="8">
        <v>168</v>
      </c>
    </row>
    <row r="812" spans="11:14" x14ac:dyDescent="0.2">
      <c r="K812" s="16">
        <v>202301</v>
      </c>
      <c r="L812" s="14">
        <v>5540246188200</v>
      </c>
      <c r="M812" s="14" t="s">
        <v>37</v>
      </c>
      <c r="N812" s="10">
        <v>632</v>
      </c>
    </row>
    <row r="813" spans="11:14" x14ac:dyDescent="0.2">
      <c r="K813" s="16">
        <v>202301</v>
      </c>
      <c r="L813" s="12">
        <v>5540246188512</v>
      </c>
      <c r="M813" s="14" t="s">
        <v>124</v>
      </c>
      <c r="N813" s="8">
        <v>323</v>
      </c>
    </row>
    <row r="814" spans="11:14" x14ac:dyDescent="0.2">
      <c r="K814" s="16">
        <v>202301</v>
      </c>
      <c r="L814" s="14">
        <v>5540246190092</v>
      </c>
      <c r="M814" s="14" t="s">
        <v>124</v>
      </c>
      <c r="N814" s="10">
        <v>230</v>
      </c>
    </row>
    <row r="815" spans="11:14" x14ac:dyDescent="0.2">
      <c r="K815" s="16">
        <v>202301</v>
      </c>
      <c r="L815" s="12">
        <v>5540246190727</v>
      </c>
      <c r="M815" s="14" t="s">
        <v>7</v>
      </c>
      <c r="N815" s="8">
        <v>1880</v>
      </c>
    </row>
    <row r="816" spans="11:14" x14ac:dyDescent="0.2">
      <c r="K816" s="16">
        <v>202301</v>
      </c>
      <c r="L816" s="12">
        <v>5540246190743</v>
      </c>
      <c r="M816" s="14" t="s">
        <v>37</v>
      </c>
      <c r="N816" s="8">
        <v>279</v>
      </c>
    </row>
    <row r="817" spans="11:14" x14ac:dyDescent="0.2">
      <c r="K817" s="16">
        <v>202301</v>
      </c>
      <c r="L817" s="14">
        <v>5540246190831</v>
      </c>
      <c r="M817" s="14" t="s">
        <v>78</v>
      </c>
      <c r="N817" s="10">
        <v>476</v>
      </c>
    </row>
    <row r="818" spans="11:14" x14ac:dyDescent="0.2">
      <c r="K818" s="16">
        <v>202301</v>
      </c>
      <c r="L818" s="12">
        <v>5540246190835</v>
      </c>
      <c r="M818" s="14" t="s">
        <v>7</v>
      </c>
      <c r="N818" s="8">
        <v>26</v>
      </c>
    </row>
    <row r="819" spans="11:14" x14ac:dyDescent="0.2">
      <c r="K819" s="16">
        <v>202301</v>
      </c>
      <c r="L819" s="12">
        <v>5540246191596</v>
      </c>
      <c r="M819" s="14" t="s">
        <v>7</v>
      </c>
      <c r="N819" s="8">
        <v>158</v>
      </c>
    </row>
    <row r="820" spans="11:14" x14ac:dyDescent="0.2">
      <c r="K820" s="16">
        <v>202301</v>
      </c>
      <c r="L820" s="14">
        <v>5540246191598</v>
      </c>
      <c r="M820" s="14" t="s">
        <v>37</v>
      </c>
      <c r="N820" s="10">
        <v>84</v>
      </c>
    </row>
    <row r="821" spans="11:14" x14ac:dyDescent="0.2">
      <c r="K821" s="16">
        <v>202301</v>
      </c>
      <c r="L821" s="12">
        <v>5540246191718</v>
      </c>
      <c r="M821" s="14" t="s">
        <v>78</v>
      </c>
      <c r="N821" s="8">
        <v>1462</v>
      </c>
    </row>
    <row r="822" spans="11:14" x14ac:dyDescent="0.2">
      <c r="K822" s="16">
        <v>202301</v>
      </c>
      <c r="L822" s="12">
        <v>5540246191736</v>
      </c>
      <c r="M822" s="14" t="s">
        <v>37</v>
      </c>
      <c r="N822" s="8">
        <v>817</v>
      </c>
    </row>
    <row r="823" spans="11:14" x14ac:dyDescent="0.2">
      <c r="K823" s="16">
        <v>202301</v>
      </c>
      <c r="L823" s="12">
        <v>5540246192102</v>
      </c>
      <c r="M823" s="14" t="s">
        <v>37</v>
      </c>
      <c r="N823" s="8">
        <v>9188</v>
      </c>
    </row>
    <row r="824" spans="11:14" x14ac:dyDescent="0.2">
      <c r="K824" s="16">
        <v>202301</v>
      </c>
      <c r="L824" s="12">
        <v>5540246192148</v>
      </c>
      <c r="M824" s="14" t="s">
        <v>78</v>
      </c>
      <c r="N824" s="8">
        <v>20045</v>
      </c>
    </row>
    <row r="825" spans="11:14" x14ac:dyDescent="0.2">
      <c r="K825" s="16">
        <v>202301</v>
      </c>
      <c r="L825" s="14">
        <v>5540246192209</v>
      </c>
      <c r="M825" s="14" t="s">
        <v>78</v>
      </c>
      <c r="N825" s="10">
        <v>4497</v>
      </c>
    </row>
    <row r="826" spans="11:14" x14ac:dyDescent="0.2">
      <c r="K826" s="16">
        <v>202301</v>
      </c>
      <c r="L826" s="12">
        <v>5540246192462</v>
      </c>
      <c r="M826" s="14" t="s">
        <v>78</v>
      </c>
      <c r="N826" s="8">
        <v>1133</v>
      </c>
    </row>
    <row r="827" spans="11:14" x14ac:dyDescent="0.2">
      <c r="K827" s="16">
        <v>202301</v>
      </c>
      <c r="L827" s="12">
        <v>5540246192518</v>
      </c>
      <c r="M827" s="14" t="s">
        <v>78</v>
      </c>
      <c r="N827" s="8">
        <v>6933</v>
      </c>
    </row>
    <row r="828" spans="11:14" x14ac:dyDescent="0.2">
      <c r="K828" s="16">
        <v>202301</v>
      </c>
      <c r="L828" s="14">
        <v>5540246192571</v>
      </c>
      <c r="M828" s="14" t="s">
        <v>78</v>
      </c>
      <c r="N828" s="10">
        <v>2423</v>
      </c>
    </row>
    <row r="829" spans="11:14" x14ac:dyDescent="0.2">
      <c r="K829" s="16">
        <v>202301</v>
      </c>
      <c r="L829" s="12">
        <v>5540246192594</v>
      </c>
      <c r="M829" s="14" t="s">
        <v>78</v>
      </c>
      <c r="N829" s="8">
        <v>1430</v>
      </c>
    </row>
    <row r="830" spans="11:14" x14ac:dyDescent="0.2">
      <c r="K830" s="16">
        <v>202301</v>
      </c>
      <c r="L830" s="12">
        <v>5540246192831</v>
      </c>
      <c r="M830" s="14" t="s">
        <v>78</v>
      </c>
      <c r="N830" s="8">
        <v>826</v>
      </c>
    </row>
    <row r="831" spans="11:14" x14ac:dyDescent="0.2">
      <c r="K831" s="16">
        <v>202301</v>
      </c>
      <c r="L831" s="14">
        <v>5540246192907</v>
      </c>
      <c r="M831" s="14" t="s">
        <v>144</v>
      </c>
      <c r="N831" s="10">
        <v>6654</v>
      </c>
    </row>
    <row r="832" spans="11:14" x14ac:dyDescent="0.2">
      <c r="K832" s="16">
        <v>202301</v>
      </c>
      <c r="L832" s="12">
        <v>5540246193316</v>
      </c>
      <c r="M832" s="14" t="s">
        <v>7</v>
      </c>
      <c r="N832" s="8">
        <v>270</v>
      </c>
    </row>
    <row r="833" spans="11:14" x14ac:dyDescent="0.2">
      <c r="K833" s="16">
        <v>202301</v>
      </c>
      <c r="L833" s="14">
        <v>5540246193409</v>
      </c>
      <c r="M833" s="14" t="s">
        <v>7</v>
      </c>
      <c r="N833" s="10">
        <v>63</v>
      </c>
    </row>
    <row r="834" spans="11:14" x14ac:dyDescent="0.2">
      <c r="K834" s="16">
        <v>202301</v>
      </c>
      <c r="L834" s="12">
        <v>5540246193878</v>
      </c>
      <c r="M834" s="14" t="s">
        <v>144</v>
      </c>
      <c r="N834" s="8">
        <v>29395</v>
      </c>
    </row>
    <row r="835" spans="11:14" x14ac:dyDescent="0.2">
      <c r="K835" s="16">
        <v>202301</v>
      </c>
      <c r="L835" s="14">
        <v>5540246194467</v>
      </c>
      <c r="M835" s="14" t="s">
        <v>7</v>
      </c>
      <c r="N835" s="10">
        <v>93209</v>
      </c>
    </row>
    <row r="836" spans="11:14" x14ac:dyDescent="0.2">
      <c r="K836" s="16">
        <v>202301</v>
      </c>
      <c r="L836" s="14">
        <v>5540246194632</v>
      </c>
      <c r="M836" s="14" t="s">
        <v>7</v>
      </c>
      <c r="N836" s="10">
        <v>2239</v>
      </c>
    </row>
    <row r="837" spans="11:14" x14ac:dyDescent="0.2">
      <c r="K837" s="16">
        <v>202301</v>
      </c>
      <c r="L837" s="12">
        <v>5540246194790</v>
      </c>
      <c r="M837" s="14" t="s">
        <v>78</v>
      </c>
      <c r="N837" s="8">
        <v>1504</v>
      </c>
    </row>
    <row r="838" spans="11:14" x14ac:dyDescent="0.2">
      <c r="K838" s="16">
        <v>202301</v>
      </c>
      <c r="L838" s="12">
        <v>5540246194947</v>
      </c>
      <c r="M838" s="14" t="s">
        <v>124</v>
      </c>
      <c r="N838" s="8">
        <v>230</v>
      </c>
    </row>
    <row r="839" spans="11:14" x14ac:dyDescent="0.2">
      <c r="K839" s="16">
        <v>202301</v>
      </c>
      <c r="L839" s="14">
        <v>5540246195096</v>
      </c>
      <c r="M839" s="14" t="s">
        <v>78</v>
      </c>
      <c r="N839" s="10">
        <v>1272</v>
      </c>
    </row>
    <row r="840" spans="11:14" x14ac:dyDescent="0.2">
      <c r="K840" s="16">
        <v>202301</v>
      </c>
      <c r="L840" s="12">
        <v>5540246195195</v>
      </c>
      <c r="M840" s="14" t="s">
        <v>124</v>
      </c>
      <c r="N840" s="8">
        <v>54</v>
      </c>
    </row>
    <row r="841" spans="11:14" x14ac:dyDescent="0.2">
      <c r="K841" s="16">
        <v>202301</v>
      </c>
      <c r="L841" s="12">
        <v>5540246195241</v>
      </c>
      <c r="M841" s="14" t="s">
        <v>78</v>
      </c>
      <c r="N841" s="8">
        <v>580</v>
      </c>
    </row>
    <row r="842" spans="11:14" x14ac:dyDescent="0.2">
      <c r="K842" s="16">
        <v>202301</v>
      </c>
      <c r="L842" s="14">
        <v>5540246195242</v>
      </c>
      <c r="M842" s="14" t="s">
        <v>78</v>
      </c>
      <c r="N842" s="10">
        <v>836</v>
      </c>
    </row>
    <row r="843" spans="11:14" x14ac:dyDescent="0.2">
      <c r="K843" s="16">
        <v>202301</v>
      </c>
      <c r="L843" s="14">
        <v>5540246195250</v>
      </c>
      <c r="M843" s="14" t="s">
        <v>7</v>
      </c>
      <c r="N843" s="10">
        <v>574</v>
      </c>
    </row>
    <row r="844" spans="11:14" x14ac:dyDescent="0.2">
      <c r="K844" s="16">
        <v>202301</v>
      </c>
      <c r="L844" s="14">
        <v>5540246195653</v>
      </c>
      <c r="M844" s="14" t="s">
        <v>124</v>
      </c>
      <c r="N844" s="10">
        <v>773</v>
      </c>
    </row>
    <row r="845" spans="11:14" x14ac:dyDescent="0.2">
      <c r="K845" s="16">
        <v>202301</v>
      </c>
      <c r="L845" s="14">
        <v>5540246195943</v>
      </c>
      <c r="M845" s="14" t="s">
        <v>37</v>
      </c>
      <c r="N845" s="10">
        <v>2622</v>
      </c>
    </row>
    <row r="846" spans="11:14" x14ac:dyDescent="0.2">
      <c r="K846" s="16">
        <v>202301</v>
      </c>
      <c r="L846" s="12">
        <v>5540246195944</v>
      </c>
      <c r="M846" s="14" t="s">
        <v>37</v>
      </c>
      <c r="N846" s="8">
        <v>2692</v>
      </c>
    </row>
    <row r="847" spans="11:14" x14ac:dyDescent="0.2">
      <c r="K847" s="16">
        <v>202301</v>
      </c>
      <c r="L847" s="14">
        <v>5540246195999</v>
      </c>
      <c r="M847" s="14" t="s">
        <v>78</v>
      </c>
      <c r="N847" s="10">
        <v>9779</v>
      </c>
    </row>
    <row r="848" spans="11:14" x14ac:dyDescent="0.2">
      <c r="K848" s="16">
        <v>202301</v>
      </c>
      <c r="L848" s="12">
        <v>5540246196002</v>
      </c>
      <c r="M848" s="14" t="s">
        <v>37</v>
      </c>
      <c r="N848" s="8">
        <v>819</v>
      </c>
    </row>
    <row r="849" spans="11:14" x14ac:dyDescent="0.2">
      <c r="K849" s="16">
        <v>202301</v>
      </c>
      <c r="L849" s="14">
        <v>5540246196046</v>
      </c>
      <c r="M849" s="14" t="s">
        <v>7</v>
      </c>
      <c r="N849" s="10">
        <v>720</v>
      </c>
    </row>
    <row r="850" spans="11:14" x14ac:dyDescent="0.2">
      <c r="K850" s="16">
        <v>202301</v>
      </c>
      <c r="L850" s="14">
        <v>5540246196065</v>
      </c>
      <c r="M850" s="14" t="s">
        <v>7</v>
      </c>
      <c r="N850" s="10">
        <v>775</v>
      </c>
    </row>
    <row r="851" spans="11:14" x14ac:dyDescent="0.2">
      <c r="K851" s="16">
        <v>202301</v>
      </c>
      <c r="L851" s="14">
        <v>5540246196092</v>
      </c>
      <c r="M851" s="14" t="s">
        <v>144</v>
      </c>
      <c r="N851" s="10">
        <v>557</v>
      </c>
    </row>
    <row r="852" spans="11:14" x14ac:dyDescent="0.2">
      <c r="K852" s="16">
        <v>202301</v>
      </c>
      <c r="L852" s="12">
        <v>5540246196148</v>
      </c>
      <c r="M852" s="14" t="s">
        <v>124</v>
      </c>
      <c r="N852" s="8">
        <v>659</v>
      </c>
    </row>
    <row r="853" spans="11:14" x14ac:dyDescent="0.2">
      <c r="K853" s="16">
        <v>202301</v>
      </c>
      <c r="L853" s="14">
        <v>5540246196466</v>
      </c>
      <c r="M853" s="14" t="s">
        <v>7</v>
      </c>
      <c r="N853" s="10">
        <v>817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B19AA-AB5F-49B4-93F7-1CFC4E37FEEE}">
  <dimension ref="A1:E100"/>
  <sheetViews>
    <sheetView topLeftCell="A13" workbookViewId="0">
      <selection activeCell="C32" sqref="C32"/>
    </sheetView>
  </sheetViews>
  <sheetFormatPr baseColWidth="10" defaultRowHeight="12.75" x14ac:dyDescent="0.2"/>
  <cols>
    <col min="1" max="1" width="21.140625" bestFit="1" customWidth="1"/>
    <col min="2" max="2" width="21" bestFit="1" customWidth="1"/>
    <col min="3" max="3" width="33.28515625" bestFit="1" customWidth="1"/>
    <col min="4" max="4" width="13.7109375" bestFit="1" customWidth="1"/>
    <col min="5" max="5" width="31.85546875" customWidth="1"/>
    <col min="6" max="6" width="10.140625" bestFit="1" customWidth="1"/>
    <col min="7" max="7" width="13.140625" bestFit="1" customWidth="1"/>
  </cols>
  <sheetData>
    <row r="1" spans="1:5" ht="25.5" x14ac:dyDescent="0.2">
      <c r="E1" s="53" t="s">
        <v>2801</v>
      </c>
    </row>
    <row r="2" spans="1:5" x14ac:dyDescent="0.2">
      <c r="A2" s="28" t="s">
        <v>165</v>
      </c>
      <c r="B2" s="28" t="s">
        <v>2752</v>
      </c>
      <c r="C2" t="s">
        <v>2126</v>
      </c>
    </row>
    <row r="3" spans="1:5" x14ac:dyDescent="0.2">
      <c r="A3" t="s">
        <v>168</v>
      </c>
      <c r="B3" t="s">
        <v>7</v>
      </c>
      <c r="C3">
        <v>129404</v>
      </c>
    </row>
    <row r="4" spans="1:5" x14ac:dyDescent="0.2">
      <c r="A4" t="s">
        <v>168</v>
      </c>
      <c r="B4" t="s">
        <v>37</v>
      </c>
      <c r="C4">
        <v>227258</v>
      </c>
    </row>
    <row r="5" spans="1:5" x14ac:dyDescent="0.2">
      <c r="A5" t="s">
        <v>168</v>
      </c>
      <c r="B5" t="s">
        <v>124</v>
      </c>
      <c r="C5">
        <v>2423</v>
      </c>
    </row>
    <row r="6" spans="1:5" x14ac:dyDescent="0.2">
      <c r="A6" t="s">
        <v>168</v>
      </c>
      <c r="B6" t="s">
        <v>78</v>
      </c>
      <c r="C6">
        <v>284992</v>
      </c>
    </row>
    <row r="7" spans="1:5" x14ac:dyDescent="0.2">
      <c r="A7" t="s">
        <v>168</v>
      </c>
      <c r="B7" t="s">
        <v>144</v>
      </c>
      <c r="C7">
        <v>38325</v>
      </c>
    </row>
    <row r="8" spans="1:5" x14ac:dyDescent="0.2">
      <c r="A8" t="s">
        <v>169</v>
      </c>
      <c r="B8" t="s">
        <v>7</v>
      </c>
      <c r="C8">
        <v>49322</v>
      </c>
    </row>
    <row r="9" spans="1:5" x14ac:dyDescent="0.2">
      <c r="A9" t="s">
        <v>169</v>
      </c>
      <c r="B9" t="s">
        <v>37</v>
      </c>
      <c r="C9">
        <v>309197</v>
      </c>
    </row>
    <row r="10" spans="1:5" x14ac:dyDescent="0.2">
      <c r="A10" t="s">
        <v>169</v>
      </c>
      <c r="B10" t="s">
        <v>124</v>
      </c>
      <c r="C10">
        <v>1821</v>
      </c>
    </row>
    <row r="11" spans="1:5" x14ac:dyDescent="0.2">
      <c r="A11" t="s">
        <v>169</v>
      </c>
      <c r="B11" t="s">
        <v>78</v>
      </c>
      <c r="C11">
        <v>167665</v>
      </c>
    </row>
    <row r="12" spans="1:5" x14ac:dyDescent="0.2">
      <c r="A12" t="s">
        <v>169</v>
      </c>
      <c r="B12" t="s">
        <v>144</v>
      </c>
      <c r="C12">
        <v>114681</v>
      </c>
    </row>
    <row r="13" spans="1:5" x14ac:dyDescent="0.2">
      <c r="A13" t="s">
        <v>170</v>
      </c>
      <c r="B13" t="s">
        <v>7</v>
      </c>
      <c r="C13">
        <v>38328</v>
      </c>
    </row>
    <row r="14" spans="1:5" x14ac:dyDescent="0.2">
      <c r="A14" t="s">
        <v>170</v>
      </c>
      <c r="B14" t="s">
        <v>37</v>
      </c>
      <c r="C14">
        <v>160735</v>
      </c>
    </row>
    <row r="15" spans="1:5" x14ac:dyDescent="0.2">
      <c r="A15" t="s">
        <v>170</v>
      </c>
      <c r="B15" t="s">
        <v>124</v>
      </c>
      <c r="C15">
        <v>223</v>
      </c>
    </row>
    <row r="16" spans="1:5" x14ac:dyDescent="0.2">
      <c r="A16" t="s">
        <v>170</v>
      </c>
      <c r="B16" t="s">
        <v>78</v>
      </c>
      <c r="C16">
        <v>138418</v>
      </c>
    </row>
    <row r="17" spans="1:3" x14ac:dyDescent="0.2">
      <c r="A17" t="s">
        <v>170</v>
      </c>
      <c r="B17" t="s">
        <v>144</v>
      </c>
      <c r="C17">
        <v>36191</v>
      </c>
    </row>
    <row r="18" spans="1:3" x14ac:dyDescent="0.2">
      <c r="A18" t="s">
        <v>171</v>
      </c>
      <c r="B18" t="s">
        <v>7</v>
      </c>
      <c r="C18">
        <v>35499</v>
      </c>
    </row>
    <row r="19" spans="1:3" x14ac:dyDescent="0.2">
      <c r="A19" t="s">
        <v>171</v>
      </c>
      <c r="B19" t="s">
        <v>37</v>
      </c>
      <c r="C19">
        <v>263869</v>
      </c>
    </row>
    <row r="20" spans="1:3" x14ac:dyDescent="0.2">
      <c r="A20" t="s">
        <v>171</v>
      </c>
      <c r="B20" t="s">
        <v>124</v>
      </c>
      <c r="C20">
        <v>5286</v>
      </c>
    </row>
    <row r="21" spans="1:3" x14ac:dyDescent="0.2">
      <c r="A21" t="s">
        <v>171</v>
      </c>
      <c r="B21" t="s">
        <v>78</v>
      </c>
      <c r="C21">
        <v>168996</v>
      </c>
    </row>
    <row r="22" spans="1:3" x14ac:dyDescent="0.2">
      <c r="A22" t="s">
        <v>171</v>
      </c>
      <c r="B22" t="s">
        <v>144</v>
      </c>
      <c r="C22">
        <v>34449</v>
      </c>
    </row>
    <row r="23" spans="1:3" x14ac:dyDescent="0.2">
      <c r="A23" t="s">
        <v>172</v>
      </c>
      <c r="B23" t="s">
        <v>7</v>
      </c>
      <c r="C23">
        <v>93907</v>
      </c>
    </row>
    <row r="24" spans="1:3" x14ac:dyDescent="0.2">
      <c r="A24" t="s">
        <v>172</v>
      </c>
      <c r="B24" t="s">
        <v>37</v>
      </c>
      <c r="C24">
        <v>261388</v>
      </c>
    </row>
    <row r="25" spans="1:3" x14ac:dyDescent="0.2">
      <c r="A25" t="s">
        <v>172</v>
      </c>
      <c r="B25" t="s">
        <v>124</v>
      </c>
      <c r="C25">
        <v>1683</v>
      </c>
    </row>
    <row r="26" spans="1:3" x14ac:dyDescent="0.2">
      <c r="A26" t="s">
        <v>172</v>
      </c>
      <c r="B26" t="s">
        <v>78</v>
      </c>
      <c r="C26">
        <v>266025</v>
      </c>
    </row>
    <row r="27" spans="1:3" x14ac:dyDescent="0.2">
      <c r="A27" t="s">
        <v>172</v>
      </c>
      <c r="B27" t="s">
        <v>144</v>
      </c>
      <c r="C27">
        <v>62725</v>
      </c>
    </row>
    <row r="28" spans="1:3" x14ac:dyDescent="0.2">
      <c r="A28" t="s">
        <v>173</v>
      </c>
      <c r="B28" t="s">
        <v>7</v>
      </c>
      <c r="C28">
        <v>107127</v>
      </c>
    </row>
    <row r="29" spans="1:3" x14ac:dyDescent="0.2">
      <c r="A29" t="s">
        <v>173</v>
      </c>
      <c r="B29" t="s">
        <v>37</v>
      </c>
      <c r="C29">
        <v>344165</v>
      </c>
    </row>
    <row r="30" spans="1:3" x14ac:dyDescent="0.2">
      <c r="A30" t="s">
        <v>173</v>
      </c>
      <c r="B30" t="s">
        <v>124</v>
      </c>
      <c r="C30">
        <v>2740</v>
      </c>
    </row>
    <row r="31" spans="1:3" x14ac:dyDescent="0.2">
      <c r="A31" t="s">
        <v>173</v>
      </c>
      <c r="B31" t="s">
        <v>78</v>
      </c>
      <c r="C31">
        <v>322744</v>
      </c>
    </row>
    <row r="32" spans="1:3" x14ac:dyDescent="0.2">
      <c r="A32" t="s">
        <v>173</v>
      </c>
      <c r="B32" t="s">
        <v>144</v>
      </c>
      <c r="C32">
        <v>122199</v>
      </c>
    </row>
    <row r="33" spans="1:3" x14ac:dyDescent="0.2">
      <c r="A33" t="s">
        <v>174</v>
      </c>
      <c r="B33" t="s">
        <v>7</v>
      </c>
      <c r="C33">
        <v>86813</v>
      </c>
    </row>
    <row r="34" spans="1:3" x14ac:dyDescent="0.2">
      <c r="A34" t="s">
        <v>174</v>
      </c>
      <c r="B34" t="s">
        <v>37</v>
      </c>
      <c r="C34">
        <v>301152</v>
      </c>
    </row>
    <row r="35" spans="1:3" x14ac:dyDescent="0.2">
      <c r="A35" t="s">
        <v>174</v>
      </c>
      <c r="B35" t="s">
        <v>124</v>
      </c>
      <c r="C35">
        <v>5869</v>
      </c>
    </row>
    <row r="36" spans="1:3" x14ac:dyDescent="0.2">
      <c r="A36" t="s">
        <v>174</v>
      </c>
      <c r="B36" t="s">
        <v>78</v>
      </c>
      <c r="C36">
        <v>285198</v>
      </c>
    </row>
    <row r="37" spans="1:3" x14ac:dyDescent="0.2">
      <c r="A37" t="s">
        <v>174</v>
      </c>
      <c r="B37" t="s">
        <v>144</v>
      </c>
      <c r="C37">
        <v>109601</v>
      </c>
    </row>
    <row r="38" spans="1:3" x14ac:dyDescent="0.2">
      <c r="A38" t="s">
        <v>175</v>
      </c>
      <c r="B38" t="s">
        <v>7</v>
      </c>
      <c r="C38">
        <v>120105</v>
      </c>
    </row>
    <row r="39" spans="1:3" x14ac:dyDescent="0.2">
      <c r="A39" t="s">
        <v>175</v>
      </c>
      <c r="B39" t="s">
        <v>37</v>
      </c>
      <c r="C39">
        <v>359044</v>
      </c>
    </row>
    <row r="40" spans="1:3" x14ac:dyDescent="0.2">
      <c r="A40" t="s">
        <v>175</v>
      </c>
      <c r="B40" t="s">
        <v>124</v>
      </c>
      <c r="C40">
        <v>2693</v>
      </c>
    </row>
    <row r="41" spans="1:3" x14ac:dyDescent="0.2">
      <c r="A41" t="s">
        <v>175</v>
      </c>
      <c r="B41" t="s">
        <v>78</v>
      </c>
      <c r="C41">
        <v>279783</v>
      </c>
    </row>
    <row r="42" spans="1:3" x14ac:dyDescent="0.2">
      <c r="A42" t="s">
        <v>175</v>
      </c>
      <c r="B42" t="s">
        <v>144</v>
      </c>
      <c r="C42">
        <v>57991</v>
      </c>
    </row>
    <row r="43" spans="1:3" x14ac:dyDescent="0.2">
      <c r="A43" t="s">
        <v>176</v>
      </c>
      <c r="B43" t="s">
        <v>7</v>
      </c>
      <c r="C43">
        <v>41779</v>
      </c>
    </row>
    <row r="44" spans="1:3" x14ac:dyDescent="0.2">
      <c r="A44" t="s">
        <v>176</v>
      </c>
      <c r="B44" t="s">
        <v>37</v>
      </c>
      <c r="C44">
        <v>261406</v>
      </c>
    </row>
    <row r="45" spans="1:3" x14ac:dyDescent="0.2">
      <c r="A45" t="s">
        <v>176</v>
      </c>
      <c r="B45" t="s">
        <v>124</v>
      </c>
      <c r="C45">
        <v>975</v>
      </c>
    </row>
    <row r="46" spans="1:3" x14ac:dyDescent="0.2">
      <c r="A46" t="s">
        <v>176</v>
      </c>
      <c r="B46" t="s">
        <v>78</v>
      </c>
      <c r="C46">
        <v>305936</v>
      </c>
    </row>
    <row r="47" spans="1:3" x14ac:dyDescent="0.2">
      <c r="A47" t="s">
        <v>176</v>
      </c>
      <c r="B47" t="s">
        <v>144</v>
      </c>
      <c r="C47">
        <v>87227</v>
      </c>
    </row>
    <row r="48" spans="1:3" x14ac:dyDescent="0.2">
      <c r="A48" t="s">
        <v>2125</v>
      </c>
      <c r="C48">
        <v>6097357</v>
      </c>
    </row>
    <row r="54" spans="1:3" x14ac:dyDescent="0.2">
      <c r="A54" s="28" t="s">
        <v>160</v>
      </c>
      <c r="B54" s="28" t="s">
        <v>2724</v>
      </c>
      <c r="C54" t="s">
        <v>2754</v>
      </c>
    </row>
    <row r="55" spans="1:3" x14ac:dyDescent="0.2">
      <c r="A55" s="25">
        <v>202205</v>
      </c>
      <c r="B55" t="s">
        <v>7</v>
      </c>
      <c r="C55">
        <v>75248</v>
      </c>
    </row>
    <row r="56" spans="1:3" x14ac:dyDescent="0.2">
      <c r="A56" s="25">
        <v>202205</v>
      </c>
      <c r="B56" t="s">
        <v>37</v>
      </c>
      <c r="C56">
        <v>211586</v>
      </c>
    </row>
    <row r="57" spans="1:3" x14ac:dyDescent="0.2">
      <c r="A57" s="25">
        <v>202205</v>
      </c>
      <c r="B57" t="s">
        <v>124</v>
      </c>
      <c r="C57">
        <v>2468</v>
      </c>
    </row>
    <row r="58" spans="1:3" x14ac:dyDescent="0.2">
      <c r="A58" s="25">
        <v>202205</v>
      </c>
      <c r="B58" t="s">
        <v>78</v>
      </c>
      <c r="C58">
        <v>180339</v>
      </c>
    </row>
    <row r="59" spans="1:3" x14ac:dyDescent="0.2">
      <c r="A59" s="25">
        <v>202205</v>
      </c>
      <c r="B59" t="s">
        <v>144</v>
      </c>
      <c r="C59">
        <v>160852</v>
      </c>
    </row>
    <row r="60" spans="1:3" x14ac:dyDescent="0.2">
      <c r="A60" s="25">
        <v>202206</v>
      </c>
      <c r="B60" t="s">
        <v>7</v>
      </c>
      <c r="C60">
        <v>97167</v>
      </c>
    </row>
    <row r="61" spans="1:3" x14ac:dyDescent="0.2">
      <c r="A61" s="25">
        <v>202206</v>
      </c>
      <c r="B61" t="s">
        <v>37</v>
      </c>
      <c r="C61">
        <v>326406</v>
      </c>
    </row>
    <row r="62" spans="1:3" x14ac:dyDescent="0.2">
      <c r="A62" s="25">
        <v>202206</v>
      </c>
      <c r="B62" t="s">
        <v>124</v>
      </c>
      <c r="C62">
        <v>2861</v>
      </c>
    </row>
    <row r="63" spans="1:3" x14ac:dyDescent="0.2">
      <c r="A63" s="25">
        <v>202206</v>
      </c>
      <c r="B63" t="s">
        <v>78</v>
      </c>
      <c r="C63">
        <v>217138</v>
      </c>
    </row>
    <row r="64" spans="1:3" x14ac:dyDescent="0.2">
      <c r="A64" s="25">
        <v>202206</v>
      </c>
      <c r="B64" t="s">
        <v>144</v>
      </c>
      <c r="C64">
        <v>223921</v>
      </c>
    </row>
    <row r="65" spans="1:3" x14ac:dyDescent="0.2">
      <c r="A65" s="25">
        <v>202207</v>
      </c>
      <c r="B65" t="s">
        <v>7</v>
      </c>
      <c r="C65">
        <v>18409</v>
      </c>
    </row>
    <row r="66" spans="1:3" x14ac:dyDescent="0.2">
      <c r="A66" s="25">
        <v>202207</v>
      </c>
      <c r="B66" t="s">
        <v>37</v>
      </c>
      <c r="C66">
        <v>156011</v>
      </c>
    </row>
    <row r="67" spans="1:3" x14ac:dyDescent="0.2">
      <c r="A67" s="25">
        <v>202207</v>
      </c>
      <c r="B67" t="s">
        <v>124</v>
      </c>
      <c r="C67">
        <v>1139</v>
      </c>
    </row>
    <row r="68" spans="1:3" x14ac:dyDescent="0.2">
      <c r="A68" s="25">
        <v>202207</v>
      </c>
      <c r="B68" t="s">
        <v>78</v>
      </c>
      <c r="C68">
        <v>102008</v>
      </c>
    </row>
    <row r="69" spans="1:3" x14ac:dyDescent="0.2">
      <c r="A69" s="25">
        <v>202207</v>
      </c>
      <c r="B69" t="s">
        <v>144</v>
      </c>
      <c r="C69">
        <v>99869</v>
      </c>
    </row>
    <row r="70" spans="1:3" x14ac:dyDescent="0.2">
      <c r="A70" s="25">
        <v>202208</v>
      </c>
      <c r="B70" t="s">
        <v>7</v>
      </c>
      <c r="C70">
        <v>21848</v>
      </c>
    </row>
    <row r="71" spans="1:3" x14ac:dyDescent="0.2">
      <c r="A71" s="25">
        <v>202208</v>
      </c>
      <c r="B71" t="s">
        <v>37</v>
      </c>
      <c r="C71">
        <v>203142</v>
      </c>
    </row>
    <row r="72" spans="1:3" x14ac:dyDescent="0.2">
      <c r="A72" s="25">
        <v>202208</v>
      </c>
      <c r="B72" t="s">
        <v>124</v>
      </c>
      <c r="C72">
        <v>1458</v>
      </c>
    </row>
    <row r="73" spans="1:3" x14ac:dyDescent="0.2">
      <c r="A73" s="25">
        <v>202208</v>
      </c>
      <c r="B73" t="s">
        <v>78</v>
      </c>
      <c r="C73">
        <v>124671</v>
      </c>
    </row>
    <row r="74" spans="1:3" x14ac:dyDescent="0.2">
      <c r="A74" s="25">
        <v>202208</v>
      </c>
      <c r="B74" t="s">
        <v>144</v>
      </c>
      <c r="C74">
        <v>152330</v>
      </c>
    </row>
    <row r="75" spans="1:3" x14ac:dyDescent="0.2">
      <c r="A75" s="25">
        <v>202209</v>
      </c>
      <c r="B75" t="s">
        <v>7</v>
      </c>
      <c r="C75">
        <v>82400</v>
      </c>
    </row>
    <row r="76" spans="1:3" x14ac:dyDescent="0.2">
      <c r="A76" s="25">
        <v>202209</v>
      </c>
      <c r="B76" t="s">
        <v>37</v>
      </c>
      <c r="C76">
        <v>282669</v>
      </c>
    </row>
    <row r="77" spans="1:3" x14ac:dyDescent="0.2">
      <c r="A77" s="25">
        <v>202209</v>
      </c>
      <c r="B77" t="s">
        <v>124</v>
      </c>
      <c r="C77">
        <v>3079</v>
      </c>
    </row>
    <row r="78" spans="1:3" x14ac:dyDescent="0.2">
      <c r="A78" s="25">
        <v>202209</v>
      </c>
      <c r="B78" t="s">
        <v>78</v>
      </c>
      <c r="C78">
        <v>145067</v>
      </c>
    </row>
    <row r="79" spans="1:3" x14ac:dyDescent="0.2">
      <c r="A79" s="25">
        <v>202209</v>
      </c>
      <c r="B79" t="s">
        <v>144</v>
      </c>
      <c r="C79">
        <v>198320</v>
      </c>
    </row>
    <row r="80" spans="1:3" x14ac:dyDescent="0.2">
      <c r="A80" s="25">
        <v>202210</v>
      </c>
      <c r="B80" t="s">
        <v>7</v>
      </c>
      <c r="C80">
        <v>81479</v>
      </c>
    </row>
    <row r="81" spans="1:3" x14ac:dyDescent="0.2">
      <c r="A81" s="25">
        <v>202210</v>
      </c>
      <c r="B81" t="s">
        <v>37</v>
      </c>
      <c r="C81">
        <v>306738</v>
      </c>
    </row>
    <row r="82" spans="1:3" x14ac:dyDescent="0.2">
      <c r="A82" s="25">
        <v>202210</v>
      </c>
      <c r="B82" t="s">
        <v>124</v>
      </c>
      <c r="C82">
        <v>3217</v>
      </c>
    </row>
    <row r="83" spans="1:3" x14ac:dyDescent="0.2">
      <c r="A83" s="25">
        <v>202210</v>
      </c>
      <c r="B83" t="s">
        <v>78</v>
      </c>
      <c r="C83">
        <v>169908</v>
      </c>
    </row>
    <row r="84" spans="1:3" x14ac:dyDescent="0.2">
      <c r="A84" s="25">
        <v>202210</v>
      </c>
      <c r="B84" t="s">
        <v>144</v>
      </c>
      <c r="C84">
        <v>250822</v>
      </c>
    </row>
    <row r="85" spans="1:3" x14ac:dyDescent="0.2">
      <c r="A85" s="25">
        <v>202211</v>
      </c>
      <c r="B85" t="s">
        <v>7</v>
      </c>
      <c r="C85">
        <v>86456</v>
      </c>
    </row>
    <row r="86" spans="1:3" x14ac:dyDescent="0.2">
      <c r="A86" s="25">
        <v>202211</v>
      </c>
      <c r="B86" t="s">
        <v>37</v>
      </c>
      <c r="C86">
        <v>321679</v>
      </c>
    </row>
    <row r="87" spans="1:3" x14ac:dyDescent="0.2">
      <c r="A87" s="25">
        <v>202211</v>
      </c>
      <c r="B87" t="s">
        <v>124</v>
      </c>
      <c r="C87">
        <v>3819</v>
      </c>
    </row>
    <row r="88" spans="1:3" x14ac:dyDescent="0.2">
      <c r="A88" s="25">
        <v>202211</v>
      </c>
      <c r="B88" t="s">
        <v>78</v>
      </c>
      <c r="C88">
        <v>160318</v>
      </c>
    </row>
    <row r="89" spans="1:3" x14ac:dyDescent="0.2">
      <c r="A89" s="25">
        <v>202211</v>
      </c>
      <c r="B89" t="s">
        <v>144</v>
      </c>
      <c r="C89">
        <v>224523</v>
      </c>
    </row>
    <row r="90" spans="1:3" x14ac:dyDescent="0.2">
      <c r="A90" s="25">
        <v>202212</v>
      </c>
      <c r="B90" t="s">
        <v>7</v>
      </c>
      <c r="C90">
        <v>85156</v>
      </c>
    </row>
    <row r="91" spans="1:3" x14ac:dyDescent="0.2">
      <c r="A91" s="25">
        <v>202212</v>
      </c>
      <c r="B91" t="s">
        <v>37</v>
      </c>
      <c r="C91">
        <v>323654</v>
      </c>
    </row>
    <row r="92" spans="1:3" x14ac:dyDescent="0.2">
      <c r="A92" s="25">
        <v>202212</v>
      </c>
      <c r="B92" t="s">
        <v>124</v>
      </c>
      <c r="C92">
        <v>2802</v>
      </c>
    </row>
    <row r="93" spans="1:3" x14ac:dyDescent="0.2">
      <c r="A93" s="25">
        <v>202212</v>
      </c>
      <c r="B93" t="s">
        <v>78</v>
      </c>
      <c r="C93">
        <v>165754</v>
      </c>
    </row>
    <row r="94" spans="1:3" x14ac:dyDescent="0.2">
      <c r="A94" s="25">
        <v>202212</v>
      </c>
      <c r="B94" t="s">
        <v>144</v>
      </c>
      <c r="C94">
        <v>224096</v>
      </c>
    </row>
    <row r="95" spans="1:3" x14ac:dyDescent="0.2">
      <c r="A95" s="25">
        <v>202301</v>
      </c>
      <c r="B95" t="s">
        <v>7</v>
      </c>
      <c r="C95">
        <v>13769</v>
      </c>
    </row>
    <row r="96" spans="1:3" x14ac:dyDescent="0.2">
      <c r="A96" s="25">
        <v>202301</v>
      </c>
      <c r="B96" t="s">
        <v>37</v>
      </c>
      <c r="C96">
        <v>42867</v>
      </c>
    </row>
    <row r="97" spans="1:3" x14ac:dyDescent="0.2">
      <c r="A97" s="25">
        <v>202301</v>
      </c>
      <c r="B97" t="s">
        <v>124</v>
      </c>
      <c r="C97">
        <v>379</v>
      </c>
    </row>
    <row r="98" spans="1:3" x14ac:dyDescent="0.2">
      <c r="A98" s="25">
        <v>202301</v>
      </c>
      <c r="B98" t="s">
        <v>78</v>
      </c>
      <c r="C98">
        <v>23420</v>
      </c>
    </row>
    <row r="99" spans="1:3" x14ac:dyDescent="0.2">
      <c r="A99" s="25">
        <v>202301</v>
      </c>
      <c r="B99" t="s">
        <v>144</v>
      </c>
      <c r="C99">
        <v>36862</v>
      </c>
    </row>
    <row r="100" spans="1:3" x14ac:dyDescent="0.2">
      <c r="A100" s="25" t="s">
        <v>2125</v>
      </c>
      <c r="C100">
        <v>5618124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EDF0A-EE3F-4843-B0B2-1210929EB0D6}">
  <dimension ref="A2:G62"/>
  <sheetViews>
    <sheetView topLeftCell="A25" workbookViewId="0">
      <selection activeCell="G61" sqref="G61"/>
    </sheetView>
  </sheetViews>
  <sheetFormatPr baseColWidth="10" defaultRowHeight="12.75" x14ac:dyDescent="0.2"/>
  <cols>
    <col min="1" max="1" width="30" bestFit="1" customWidth="1"/>
    <col min="2" max="2" width="16.42578125" customWidth="1"/>
    <col min="3" max="3" width="18.5703125" customWidth="1"/>
    <col min="4" max="4" width="35.5703125" bestFit="1" customWidth="1"/>
    <col min="5" max="5" width="30.28515625" bestFit="1" customWidth="1"/>
    <col min="6" max="6" width="34.85546875" customWidth="1"/>
    <col min="7" max="7" width="29.7109375" customWidth="1"/>
  </cols>
  <sheetData>
    <row r="2" spans="1:6" x14ac:dyDescent="0.2">
      <c r="A2" s="19" t="s">
        <v>2755</v>
      </c>
      <c r="B2" t="s">
        <v>165</v>
      </c>
      <c r="C2" t="s">
        <v>2752</v>
      </c>
      <c r="D2" s="50" t="s">
        <v>2126</v>
      </c>
      <c r="E2" s="51" t="s">
        <v>2811</v>
      </c>
      <c r="F2" s="19" t="s">
        <v>2802</v>
      </c>
    </row>
    <row r="3" spans="1:6" x14ac:dyDescent="0.2">
      <c r="A3" t="s">
        <v>2756</v>
      </c>
      <c r="B3" t="s">
        <v>168</v>
      </c>
      <c r="C3" t="s">
        <v>7</v>
      </c>
      <c r="D3">
        <v>129404</v>
      </c>
      <c r="E3">
        <v>75248</v>
      </c>
      <c r="F3">
        <f>Tableau7[[#This Row],[Somme de Qte receptionnee (UVC)]]-Tableau7[[#This Row],[Somme de Qte expédiées (UVC)]]</f>
        <v>54156</v>
      </c>
    </row>
    <row r="4" spans="1:6" x14ac:dyDescent="0.2">
      <c r="A4" t="s">
        <v>2757</v>
      </c>
      <c r="B4" t="s">
        <v>168</v>
      </c>
      <c r="C4" t="s">
        <v>37</v>
      </c>
      <c r="D4">
        <v>227258</v>
      </c>
      <c r="E4">
        <v>211586</v>
      </c>
      <c r="F4">
        <f>Tableau7[[#This Row],[Somme de Qte receptionnee (UVC)]]-Tableau7[[#This Row],[Somme de Qte expédiées (UVC)]]</f>
        <v>15672</v>
      </c>
    </row>
    <row r="5" spans="1:6" x14ac:dyDescent="0.2">
      <c r="A5" t="s">
        <v>2758</v>
      </c>
      <c r="B5" t="s">
        <v>168</v>
      </c>
      <c r="C5" t="s">
        <v>124</v>
      </c>
      <c r="D5">
        <v>2423</v>
      </c>
      <c r="E5">
        <v>2468</v>
      </c>
      <c r="F5">
        <f>Tableau7[[#This Row],[Somme de Qte receptionnee (UVC)]]-Tableau7[[#This Row],[Somme de Qte expédiées (UVC)]]</f>
        <v>-45</v>
      </c>
    </row>
    <row r="6" spans="1:6" x14ac:dyDescent="0.2">
      <c r="A6" t="s">
        <v>2759</v>
      </c>
      <c r="B6" t="s">
        <v>168</v>
      </c>
      <c r="C6" t="s">
        <v>78</v>
      </c>
      <c r="D6">
        <v>284992</v>
      </c>
      <c r="E6">
        <v>180339</v>
      </c>
      <c r="F6">
        <f>Tableau7[[#This Row],[Somme de Qte receptionnee (UVC)]]-Tableau7[[#This Row],[Somme de Qte expédiées (UVC)]]</f>
        <v>104653</v>
      </c>
    </row>
    <row r="7" spans="1:6" x14ac:dyDescent="0.2">
      <c r="A7" s="19" t="s">
        <v>2760</v>
      </c>
      <c r="B7" t="s">
        <v>168</v>
      </c>
      <c r="C7" t="s">
        <v>144</v>
      </c>
      <c r="D7">
        <v>38325</v>
      </c>
      <c r="E7">
        <v>160852</v>
      </c>
      <c r="F7">
        <f>Tableau7[[#This Row],[Somme de Qte receptionnee (UVC)]]-Tableau7[[#This Row],[Somme de Qte expédiées (UVC)]]</f>
        <v>-122527</v>
      </c>
    </row>
    <row r="8" spans="1:6" x14ac:dyDescent="0.2">
      <c r="A8" t="s">
        <v>2761</v>
      </c>
      <c r="B8" t="s">
        <v>169</v>
      </c>
      <c r="C8" t="s">
        <v>7</v>
      </c>
      <c r="D8">
        <v>49322</v>
      </c>
      <c r="E8">
        <v>97167</v>
      </c>
      <c r="F8">
        <f>Tableau7[[#This Row],[Somme de Qte receptionnee (UVC)]]-Tableau7[[#This Row],[Somme de Qte expédiées (UVC)]]</f>
        <v>-47845</v>
      </c>
    </row>
    <row r="9" spans="1:6" x14ac:dyDescent="0.2">
      <c r="A9" t="s">
        <v>2762</v>
      </c>
      <c r="B9" t="s">
        <v>169</v>
      </c>
      <c r="C9" t="s">
        <v>37</v>
      </c>
      <c r="D9">
        <v>309197</v>
      </c>
      <c r="E9">
        <v>326406</v>
      </c>
      <c r="F9">
        <f>Tableau7[[#This Row],[Somme de Qte receptionnee (UVC)]]-Tableau7[[#This Row],[Somme de Qte expédiées (UVC)]]</f>
        <v>-17209</v>
      </c>
    </row>
    <row r="10" spans="1:6" x14ac:dyDescent="0.2">
      <c r="A10" t="s">
        <v>2763</v>
      </c>
      <c r="B10" t="s">
        <v>169</v>
      </c>
      <c r="C10" t="s">
        <v>124</v>
      </c>
      <c r="D10">
        <v>1821</v>
      </c>
      <c r="E10">
        <v>2861</v>
      </c>
      <c r="F10">
        <f>Tableau7[[#This Row],[Somme de Qte receptionnee (UVC)]]-Tableau7[[#This Row],[Somme de Qte expédiées (UVC)]]</f>
        <v>-1040</v>
      </c>
    </row>
    <row r="11" spans="1:6" x14ac:dyDescent="0.2">
      <c r="A11" t="s">
        <v>2764</v>
      </c>
      <c r="B11" t="s">
        <v>169</v>
      </c>
      <c r="C11" t="s">
        <v>78</v>
      </c>
      <c r="D11">
        <v>167665</v>
      </c>
      <c r="E11">
        <v>217138</v>
      </c>
      <c r="F11">
        <f>Tableau7[[#This Row],[Somme de Qte receptionnee (UVC)]]-Tableau7[[#This Row],[Somme de Qte expédiées (UVC)]]</f>
        <v>-49473</v>
      </c>
    </row>
    <row r="12" spans="1:6" x14ac:dyDescent="0.2">
      <c r="A12" t="s">
        <v>2765</v>
      </c>
      <c r="B12" t="s">
        <v>169</v>
      </c>
      <c r="C12" t="s">
        <v>144</v>
      </c>
      <c r="D12">
        <v>114681</v>
      </c>
      <c r="E12">
        <v>223921</v>
      </c>
      <c r="F12">
        <f>Tableau7[[#This Row],[Somme de Qte receptionnee (UVC)]]-Tableau7[[#This Row],[Somme de Qte expédiées (UVC)]]</f>
        <v>-109240</v>
      </c>
    </row>
    <row r="13" spans="1:6" x14ac:dyDescent="0.2">
      <c r="A13" t="s">
        <v>2766</v>
      </c>
      <c r="B13" t="s">
        <v>170</v>
      </c>
      <c r="C13" t="s">
        <v>7</v>
      </c>
      <c r="D13">
        <v>38328</v>
      </c>
      <c r="E13">
        <v>18409</v>
      </c>
      <c r="F13">
        <f>Tableau7[[#This Row],[Somme de Qte receptionnee (UVC)]]-Tableau7[[#This Row],[Somme de Qte expédiées (UVC)]]</f>
        <v>19919</v>
      </c>
    </row>
    <row r="14" spans="1:6" x14ac:dyDescent="0.2">
      <c r="A14" t="s">
        <v>2767</v>
      </c>
      <c r="B14" t="s">
        <v>170</v>
      </c>
      <c r="C14" t="s">
        <v>37</v>
      </c>
      <c r="D14">
        <v>160735</v>
      </c>
      <c r="E14">
        <v>156011</v>
      </c>
      <c r="F14">
        <f>Tableau7[[#This Row],[Somme de Qte receptionnee (UVC)]]-Tableau7[[#This Row],[Somme de Qte expédiées (UVC)]]</f>
        <v>4724</v>
      </c>
    </row>
    <row r="15" spans="1:6" x14ac:dyDescent="0.2">
      <c r="A15" t="s">
        <v>2768</v>
      </c>
      <c r="B15" t="s">
        <v>170</v>
      </c>
      <c r="C15" t="s">
        <v>124</v>
      </c>
      <c r="D15">
        <v>223</v>
      </c>
      <c r="E15">
        <v>1139</v>
      </c>
      <c r="F15">
        <f>Tableau7[[#This Row],[Somme de Qte receptionnee (UVC)]]-Tableau7[[#This Row],[Somme de Qte expédiées (UVC)]]</f>
        <v>-916</v>
      </c>
    </row>
    <row r="16" spans="1:6" x14ac:dyDescent="0.2">
      <c r="A16" t="s">
        <v>2769</v>
      </c>
      <c r="B16" t="s">
        <v>170</v>
      </c>
      <c r="C16" t="s">
        <v>78</v>
      </c>
      <c r="D16">
        <v>138418</v>
      </c>
      <c r="E16">
        <v>102008</v>
      </c>
      <c r="F16">
        <f>Tableau7[[#This Row],[Somme de Qte receptionnee (UVC)]]-Tableau7[[#This Row],[Somme de Qte expédiées (UVC)]]</f>
        <v>36410</v>
      </c>
    </row>
    <row r="17" spans="1:6" x14ac:dyDescent="0.2">
      <c r="A17" t="s">
        <v>2770</v>
      </c>
      <c r="B17" t="s">
        <v>170</v>
      </c>
      <c r="C17" t="s">
        <v>144</v>
      </c>
      <c r="D17">
        <v>36191</v>
      </c>
      <c r="E17">
        <v>99869</v>
      </c>
      <c r="F17">
        <f>Tableau7[[#This Row],[Somme de Qte receptionnee (UVC)]]-Tableau7[[#This Row],[Somme de Qte expédiées (UVC)]]</f>
        <v>-63678</v>
      </c>
    </row>
    <row r="18" spans="1:6" x14ac:dyDescent="0.2">
      <c r="A18" t="s">
        <v>2771</v>
      </c>
      <c r="B18" t="s">
        <v>171</v>
      </c>
      <c r="C18" t="s">
        <v>7</v>
      </c>
      <c r="D18">
        <v>35499</v>
      </c>
      <c r="E18">
        <v>21848</v>
      </c>
      <c r="F18">
        <f>Tableau7[[#This Row],[Somme de Qte receptionnee (UVC)]]-Tableau7[[#This Row],[Somme de Qte expédiées (UVC)]]</f>
        <v>13651</v>
      </c>
    </row>
    <row r="19" spans="1:6" x14ac:dyDescent="0.2">
      <c r="A19" t="s">
        <v>2772</v>
      </c>
      <c r="B19" t="s">
        <v>171</v>
      </c>
      <c r="C19" t="s">
        <v>37</v>
      </c>
      <c r="D19">
        <v>263869</v>
      </c>
      <c r="E19">
        <v>203142</v>
      </c>
      <c r="F19">
        <f>Tableau7[[#This Row],[Somme de Qte receptionnee (UVC)]]-Tableau7[[#This Row],[Somme de Qte expédiées (UVC)]]</f>
        <v>60727</v>
      </c>
    </row>
    <row r="20" spans="1:6" x14ac:dyDescent="0.2">
      <c r="A20" t="s">
        <v>2773</v>
      </c>
      <c r="B20" t="s">
        <v>171</v>
      </c>
      <c r="C20" t="s">
        <v>124</v>
      </c>
      <c r="D20">
        <v>5286</v>
      </c>
      <c r="E20">
        <v>1458</v>
      </c>
      <c r="F20">
        <f>Tableau7[[#This Row],[Somme de Qte receptionnee (UVC)]]-Tableau7[[#This Row],[Somme de Qte expédiées (UVC)]]</f>
        <v>3828</v>
      </c>
    </row>
    <row r="21" spans="1:6" x14ac:dyDescent="0.2">
      <c r="A21" t="s">
        <v>2774</v>
      </c>
      <c r="B21" t="s">
        <v>171</v>
      </c>
      <c r="C21" t="s">
        <v>78</v>
      </c>
      <c r="D21">
        <v>168996</v>
      </c>
      <c r="E21">
        <v>124671</v>
      </c>
      <c r="F21">
        <f>Tableau7[[#This Row],[Somme de Qte receptionnee (UVC)]]-Tableau7[[#This Row],[Somme de Qte expédiées (UVC)]]</f>
        <v>44325</v>
      </c>
    </row>
    <row r="22" spans="1:6" x14ac:dyDescent="0.2">
      <c r="A22" t="s">
        <v>2775</v>
      </c>
      <c r="B22" t="s">
        <v>171</v>
      </c>
      <c r="C22" t="s">
        <v>144</v>
      </c>
      <c r="D22">
        <v>34449</v>
      </c>
      <c r="E22">
        <v>152330</v>
      </c>
      <c r="F22">
        <f>Tableau7[[#This Row],[Somme de Qte receptionnee (UVC)]]-Tableau7[[#This Row],[Somme de Qte expédiées (UVC)]]</f>
        <v>-117881</v>
      </c>
    </row>
    <row r="23" spans="1:6" x14ac:dyDescent="0.2">
      <c r="A23" t="s">
        <v>2776</v>
      </c>
      <c r="B23" t="s">
        <v>172</v>
      </c>
      <c r="C23" t="s">
        <v>7</v>
      </c>
      <c r="D23">
        <v>93907</v>
      </c>
      <c r="E23">
        <v>82400</v>
      </c>
      <c r="F23">
        <f>Tableau7[[#This Row],[Somme de Qte receptionnee (UVC)]]-Tableau7[[#This Row],[Somme de Qte expédiées (UVC)]]</f>
        <v>11507</v>
      </c>
    </row>
    <row r="24" spans="1:6" x14ac:dyDescent="0.2">
      <c r="A24" t="s">
        <v>2777</v>
      </c>
      <c r="B24" t="s">
        <v>172</v>
      </c>
      <c r="C24" t="s">
        <v>37</v>
      </c>
      <c r="D24">
        <v>261388</v>
      </c>
      <c r="E24">
        <v>282669</v>
      </c>
      <c r="F24">
        <f>Tableau7[[#This Row],[Somme de Qte receptionnee (UVC)]]-Tableau7[[#This Row],[Somme de Qte expédiées (UVC)]]</f>
        <v>-21281</v>
      </c>
    </row>
    <row r="25" spans="1:6" x14ac:dyDescent="0.2">
      <c r="A25" t="s">
        <v>2778</v>
      </c>
      <c r="B25" t="s">
        <v>172</v>
      </c>
      <c r="C25" t="s">
        <v>124</v>
      </c>
      <c r="D25">
        <v>1683</v>
      </c>
      <c r="E25">
        <v>3079</v>
      </c>
      <c r="F25">
        <f>Tableau7[[#This Row],[Somme de Qte receptionnee (UVC)]]-Tableau7[[#This Row],[Somme de Qte expédiées (UVC)]]</f>
        <v>-1396</v>
      </c>
    </row>
    <row r="26" spans="1:6" x14ac:dyDescent="0.2">
      <c r="A26" t="s">
        <v>2779</v>
      </c>
      <c r="B26" t="s">
        <v>172</v>
      </c>
      <c r="C26" t="s">
        <v>78</v>
      </c>
      <c r="D26">
        <v>266025</v>
      </c>
      <c r="E26">
        <v>145067</v>
      </c>
      <c r="F26">
        <f>Tableau7[[#This Row],[Somme de Qte receptionnee (UVC)]]-Tableau7[[#This Row],[Somme de Qte expédiées (UVC)]]</f>
        <v>120958</v>
      </c>
    </row>
    <row r="27" spans="1:6" x14ac:dyDescent="0.2">
      <c r="A27" t="s">
        <v>2780</v>
      </c>
      <c r="B27" t="s">
        <v>172</v>
      </c>
      <c r="C27" t="s">
        <v>144</v>
      </c>
      <c r="D27">
        <v>62725</v>
      </c>
      <c r="E27">
        <v>198320</v>
      </c>
      <c r="F27">
        <f>Tableau7[[#This Row],[Somme de Qte receptionnee (UVC)]]-Tableau7[[#This Row],[Somme de Qte expédiées (UVC)]]</f>
        <v>-135595</v>
      </c>
    </row>
    <row r="28" spans="1:6" x14ac:dyDescent="0.2">
      <c r="A28" t="s">
        <v>2781</v>
      </c>
      <c r="B28" t="s">
        <v>173</v>
      </c>
      <c r="C28" t="s">
        <v>7</v>
      </c>
      <c r="D28">
        <v>107127</v>
      </c>
      <c r="E28">
        <v>81479</v>
      </c>
      <c r="F28">
        <f>Tableau7[[#This Row],[Somme de Qte receptionnee (UVC)]]-Tableau7[[#This Row],[Somme de Qte expédiées (UVC)]]</f>
        <v>25648</v>
      </c>
    </row>
    <row r="29" spans="1:6" x14ac:dyDescent="0.2">
      <c r="A29" t="s">
        <v>2782</v>
      </c>
      <c r="B29" t="s">
        <v>173</v>
      </c>
      <c r="C29" t="s">
        <v>37</v>
      </c>
      <c r="D29">
        <v>344165</v>
      </c>
      <c r="E29">
        <v>306738</v>
      </c>
      <c r="F29">
        <f>Tableau7[[#This Row],[Somme de Qte receptionnee (UVC)]]-Tableau7[[#This Row],[Somme de Qte expédiées (UVC)]]</f>
        <v>37427</v>
      </c>
    </row>
    <row r="30" spans="1:6" x14ac:dyDescent="0.2">
      <c r="A30" t="s">
        <v>2783</v>
      </c>
      <c r="B30" t="s">
        <v>173</v>
      </c>
      <c r="C30" t="s">
        <v>124</v>
      </c>
      <c r="D30">
        <v>2740</v>
      </c>
      <c r="E30">
        <v>3217</v>
      </c>
      <c r="F30">
        <f>Tableau7[[#This Row],[Somme de Qte receptionnee (UVC)]]-Tableau7[[#This Row],[Somme de Qte expédiées (UVC)]]</f>
        <v>-477</v>
      </c>
    </row>
    <row r="31" spans="1:6" x14ac:dyDescent="0.2">
      <c r="A31" t="s">
        <v>2784</v>
      </c>
      <c r="B31" t="s">
        <v>173</v>
      </c>
      <c r="C31" t="s">
        <v>78</v>
      </c>
      <c r="D31">
        <v>322744</v>
      </c>
      <c r="E31">
        <v>169908</v>
      </c>
      <c r="F31">
        <f>Tableau7[[#This Row],[Somme de Qte receptionnee (UVC)]]-Tableau7[[#This Row],[Somme de Qte expédiées (UVC)]]</f>
        <v>152836</v>
      </c>
    </row>
    <row r="32" spans="1:6" x14ac:dyDescent="0.2">
      <c r="A32" t="s">
        <v>2785</v>
      </c>
      <c r="B32" t="s">
        <v>173</v>
      </c>
      <c r="C32" t="s">
        <v>144</v>
      </c>
      <c r="D32">
        <v>122199</v>
      </c>
      <c r="E32">
        <v>250822</v>
      </c>
      <c r="F32">
        <f>Tableau7[[#This Row],[Somme de Qte receptionnee (UVC)]]-Tableau7[[#This Row],[Somme de Qte expédiées (UVC)]]</f>
        <v>-128623</v>
      </c>
    </row>
    <row r="33" spans="1:6" x14ac:dyDescent="0.2">
      <c r="A33" t="s">
        <v>2786</v>
      </c>
      <c r="B33" t="s">
        <v>174</v>
      </c>
      <c r="C33" t="s">
        <v>7</v>
      </c>
      <c r="D33">
        <v>86813</v>
      </c>
      <c r="E33">
        <v>86456</v>
      </c>
      <c r="F33">
        <f>Tableau7[[#This Row],[Somme de Qte receptionnee (UVC)]]-Tableau7[[#This Row],[Somme de Qte expédiées (UVC)]]</f>
        <v>357</v>
      </c>
    </row>
    <row r="34" spans="1:6" x14ac:dyDescent="0.2">
      <c r="A34" t="s">
        <v>2787</v>
      </c>
      <c r="B34" t="s">
        <v>174</v>
      </c>
      <c r="C34" t="s">
        <v>37</v>
      </c>
      <c r="D34">
        <v>301152</v>
      </c>
      <c r="E34">
        <v>321679</v>
      </c>
      <c r="F34">
        <f>Tableau7[[#This Row],[Somme de Qte receptionnee (UVC)]]-Tableau7[[#This Row],[Somme de Qte expédiées (UVC)]]</f>
        <v>-20527</v>
      </c>
    </row>
    <row r="35" spans="1:6" x14ac:dyDescent="0.2">
      <c r="A35" t="s">
        <v>2788</v>
      </c>
      <c r="B35" t="s">
        <v>174</v>
      </c>
      <c r="C35" t="s">
        <v>124</v>
      </c>
      <c r="D35">
        <v>5869</v>
      </c>
      <c r="E35">
        <v>3819</v>
      </c>
      <c r="F35">
        <f>Tableau7[[#This Row],[Somme de Qte receptionnee (UVC)]]-Tableau7[[#This Row],[Somme de Qte expédiées (UVC)]]</f>
        <v>2050</v>
      </c>
    </row>
    <row r="36" spans="1:6" x14ac:dyDescent="0.2">
      <c r="A36" t="s">
        <v>2789</v>
      </c>
      <c r="B36" t="s">
        <v>174</v>
      </c>
      <c r="C36" t="s">
        <v>78</v>
      </c>
      <c r="D36">
        <v>285198</v>
      </c>
      <c r="E36">
        <v>160318</v>
      </c>
      <c r="F36">
        <f>Tableau7[[#This Row],[Somme de Qte receptionnee (UVC)]]-Tableau7[[#This Row],[Somme de Qte expédiées (UVC)]]</f>
        <v>124880</v>
      </c>
    </row>
    <row r="37" spans="1:6" x14ac:dyDescent="0.2">
      <c r="A37" t="s">
        <v>2790</v>
      </c>
      <c r="B37" t="s">
        <v>174</v>
      </c>
      <c r="C37" t="s">
        <v>144</v>
      </c>
      <c r="D37">
        <v>109601</v>
      </c>
      <c r="E37">
        <v>224523</v>
      </c>
      <c r="F37">
        <f>Tableau7[[#This Row],[Somme de Qte receptionnee (UVC)]]-Tableau7[[#This Row],[Somme de Qte expédiées (UVC)]]</f>
        <v>-114922</v>
      </c>
    </row>
    <row r="38" spans="1:6" x14ac:dyDescent="0.2">
      <c r="A38" t="s">
        <v>2791</v>
      </c>
      <c r="B38" t="s">
        <v>175</v>
      </c>
      <c r="C38" t="s">
        <v>7</v>
      </c>
      <c r="D38">
        <v>120105</v>
      </c>
      <c r="E38">
        <v>85156</v>
      </c>
      <c r="F38">
        <f>Tableau7[[#This Row],[Somme de Qte receptionnee (UVC)]]-Tableau7[[#This Row],[Somme de Qte expédiées (UVC)]]</f>
        <v>34949</v>
      </c>
    </row>
    <row r="39" spans="1:6" x14ac:dyDescent="0.2">
      <c r="A39" t="s">
        <v>2792</v>
      </c>
      <c r="B39" t="s">
        <v>175</v>
      </c>
      <c r="C39" t="s">
        <v>37</v>
      </c>
      <c r="D39">
        <v>359044</v>
      </c>
      <c r="E39">
        <v>323654</v>
      </c>
      <c r="F39">
        <f>Tableau7[[#This Row],[Somme de Qte receptionnee (UVC)]]-Tableau7[[#This Row],[Somme de Qte expédiées (UVC)]]</f>
        <v>35390</v>
      </c>
    </row>
    <row r="40" spans="1:6" x14ac:dyDescent="0.2">
      <c r="A40" t="s">
        <v>2793</v>
      </c>
      <c r="B40" t="s">
        <v>175</v>
      </c>
      <c r="C40" t="s">
        <v>124</v>
      </c>
      <c r="D40">
        <v>2693</v>
      </c>
      <c r="E40">
        <v>2802</v>
      </c>
      <c r="F40">
        <f>Tableau7[[#This Row],[Somme de Qte receptionnee (UVC)]]-Tableau7[[#This Row],[Somme de Qte expédiées (UVC)]]</f>
        <v>-109</v>
      </c>
    </row>
    <row r="41" spans="1:6" x14ac:dyDescent="0.2">
      <c r="A41" t="s">
        <v>2794</v>
      </c>
      <c r="B41" t="s">
        <v>175</v>
      </c>
      <c r="C41" t="s">
        <v>78</v>
      </c>
      <c r="D41">
        <v>279783</v>
      </c>
      <c r="E41">
        <v>165754</v>
      </c>
      <c r="F41">
        <f>Tableau7[[#This Row],[Somme de Qte receptionnee (UVC)]]-Tableau7[[#This Row],[Somme de Qte expédiées (UVC)]]</f>
        <v>114029</v>
      </c>
    </row>
    <row r="42" spans="1:6" x14ac:dyDescent="0.2">
      <c r="A42" t="s">
        <v>2795</v>
      </c>
      <c r="B42" t="s">
        <v>175</v>
      </c>
      <c r="C42" t="s">
        <v>144</v>
      </c>
      <c r="D42">
        <v>57991</v>
      </c>
      <c r="E42">
        <v>224096</v>
      </c>
      <c r="F42">
        <f>Tableau7[[#This Row],[Somme de Qte receptionnee (UVC)]]-Tableau7[[#This Row],[Somme de Qte expédiées (UVC)]]</f>
        <v>-166105</v>
      </c>
    </row>
    <row r="43" spans="1:6" x14ac:dyDescent="0.2">
      <c r="A43" t="s">
        <v>2796</v>
      </c>
      <c r="B43" t="s">
        <v>176</v>
      </c>
      <c r="C43" t="s">
        <v>7</v>
      </c>
      <c r="D43">
        <v>41779</v>
      </c>
      <c r="E43">
        <v>13769</v>
      </c>
      <c r="F43">
        <f>Tableau7[[#This Row],[Somme de Qte receptionnee (UVC)]]-Tableau7[[#This Row],[Somme de Qte expédiées (UVC)]]</f>
        <v>28010</v>
      </c>
    </row>
    <row r="44" spans="1:6" x14ac:dyDescent="0.2">
      <c r="A44" t="s">
        <v>2797</v>
      </c>
      <c r="B44" t="s">
        <v>176</v>
      </c>
      <c r="C44" t="s">
        <v>37</v>
      </c>
      <c r="D44">
        <v>261406</v>
      </c>
      <c r="E44">
        <v>42867</v>
      </c>
      <c r="F44">
        <f>Tableau7[[#This Row],[Somme de Qte receptionnee (UVC)]]-Tableau7[[#This Row],[Somme de Qte expédiées (UVC)]]</f>
        <v>218539</v>
      </c>
    </row>
    <row r="45" spans="1:6" x14ac:dyDescent="0.2">
      <c r="A45" t="s">
        <v>2798</v>
      </c>
      <c r="B45" t="s">
        <v>176</v>
      </c>
      <c r="C45" t="s">
        <v>124</v>
      </c>
      <c r="D45">
        <v>975</v>
      </c>
      <c r="E45">
        <v>379</v>
      </c>
      <c r="F45">
        <f>Tableau7[[#This Row],[Somme de Qte receptionnee (UVC)]]-Tableau7[[#This Row],[Somme de Qte expédiées (UVC)]]</f>
        <v>596</v>
      </c>
    </row>
    <row r="46" spans="1:6" x14ac:dyDescent="0.2">
      <c r="A46" t="s">
        <v>2799</v>
      </c>
      <c r="B46" t="s">
        <v>176</v>
      </c>
      <c r="C46" t="s">
        <v>78</v>
      </c>
      <c r="D46">
        <v>305936</v>
      </c>
      <c r="E46">
        <v>23420</v>
      </c>
      <c r="F46">
        <f>Tableau7[[#This Row],[Somme de Qte receptionnee (UVC)]]-Tableau7[[#This Row],[Somme de Qte expédiées (UVC)]]</f>
        <v>282516</v>
      </c>
    </row>
    <row r="47" spans="1:6" x14ac:dyDescent="0.2">
      <c r="A47" t="s">
        <v>2800</v>
      </c>
      <c r="B47" t="s">
        <v>176</v>
      </c>
      <c r="C47" t="s">
        <v>144</v>
      </c>
      <c r="D47">
        <v>87227</v>
      </c>
      <c r="E47">
        <v>36862</v>
      </c>
      <c r="F47">
        <f>Tableau7[[#This Row],[Somme de Qte receptionnee (UVC)]]-Tableau7[[#This Row],[Somme de Qte expédiées (UVC)]]</f>
        <v>50365</v>
      </c>
    </row>
    <row r="48" spans="1:6" x14ac:dyDescent="0.2">
      <c r="A48" s="19" t="s">
        <v>2125</v>
      </c>
      <c r="D48">
        <f>SUM(D3:D47)</f>
        <v>6097357</v>
      </c>
      <c r="E48">
        <f>SUM(E3:E47)</f>
        <v>5618124</v>
      </c>
      <c r="F48">
        <f>Tableau7[[#This Row],[Somme de Qte receptionnee (UVC)]]-Tableau7[[#This Row],[Somme de Qte expédiées (UVC)]]</f>
        <v>479233</v>
      </c>
    </row>
    <row r="54" spans="1:7" x14ac:dyDescent="0.2">
      <c r="A54" t="s">
        <v>2727</v>
      </c>
      <c r="B54" t="s">
        <v>7</v>
      </c>
      <c r="C54" t="s">
        <v>37</v>
      </c>
      <c r="D54" t="s">
        <v>124</v>
      </c>
      <c r="E54" t="s">
        <v>78</v>
      </c>
      <c r="F54" t="s">
        <v>144</v>
      </c>
      <c r="G54" t="s">
        <v>2728</v>
      </c>
    </row>
    <row r="55" spans="1:7" x14ac:dyDescent="0.2">
      <c r="A55" s="37" t="s">
        <v>2803</v>
      </c>
      <c r="B55">
        <v>129404</v>
      </c>
      <c r="C55">
        <v>227258</v>
      </c>
      <c r="D55">
        <v>2423</v>
      </c>
      <c r="E55">
        <v>284992</v>
      </c>
      <c r="F55">
        <v>38325</v>
      </c>
      <c r="G55">
        <v>682402</v>
      </c>
    </row>
    <row r="56" spans="1:7" x14ac:dyDescent="0.2">
      <c r="A56" s="37" t="s">
        <v>2804</v>
      </c>
      <c r="B56">
        <v>120105</v>
      </c>
      <c r="C56">
        <v>359044</v>
      </c>
      <c r="D56">
        <v>2693</v>
      </c>
      <c r="E56">
        <v>279783</v>
      </c>
      <c r="F56">
        <v>57991</v>
      </c>
      <c r="G56">
        <v>819616</v>
      </c>
    </row>
    <row r="57" spans="1:7" x14ac:dyDescent="0.2">
      <c r="A57" s="37" t="s">
        <v>2805</v>
      </c>
      <c r="B57">
        <v>-9299</v>
      </c>
      <c r="C57">
        <v>131786</v>
      </c>
      <c r="D57">
        <v>270</v>
      </c>
      <c r="E57">
        <v>-5209</v>
      </c>
      <c r="F57">
        <v>19666</v>
      </c>
      <c r="G57">
        <v>137214</v>
      </c>
    </row>
    <row r="58" spans="1:7" x14ac:dyDescent="0.2">
      <c r="A58" s="37" t="s">
        <v>2806</v>
      </c>
      <c r="B58" s="32">
        <v>-7.1860220704151337E-2</v>
      </c>
      <c r="C58" s="32">
        <v>0.5798959772593264</v>
      </c>
      <c r="D58" s="32">
        <v>0.11143210895583987</v>
      </c>
      <c r="E58" s="32">
        <v>-1.8277706040871321E-2</v>
      </c>
      <c r="F58" s="32">
        <v>0.51313763861709072</v>
      </c>
      <c r="G58" s="32">
        <v>0.20107502615760212</v>
      </c>
    </row>
    <row r="59" spans="1:7" x14ac:dyDescent="0.2">
      <c r="A59" s="52" t="s">
        <v>2807</v>
      </c>
      <c r="B59">
        <v>75248</v>
      </c>
      <c r="C59">
        <v>211586</v>
      </c>
      <c r="D59">
        <v>2468</v>
      </c>
      <c r="E59">
        <v>180339</v>
      </c>
      <c r="F59">
        <v>160852</v>
      </c>
      <c r="G59">
        <v>469641</v>
      </c>
    </row>
    <row r="60" spans="1:7" x14ac:dyDescent="0.2">
      <c r="A60" s="52" t="s">
        <v>2808</v>
      </c>
      <c r="B60">
        <v>85156</v>
      </c>
      <c r="C60">
        <v>323654</v>
      </c>
      <c r="D60">
        <v>2802</v>
      </c>
      <c r="E60">
        <v>165754</v>
      </c>
      <c r="F60">
        <v>224096</v>
      </c>
      <c r="G60">
        <v>577366</v>
      </c>
    </row>
    <row r="61" spans="1:7" x14ac:dyDescent="0.2">
      <c r="A61" s="52" t="s">
        <v>2805</v>
      </c>
      <c r="B61">
        <v>9908</v>
      </c>
      <c r="C61">
        <v>112068</v>
      </c>
      <c r="D61">
        <v>334</v>
      </c>
      <c r="E61">
        <v>-14585</v>
      </c>
      <c r="F61">
        <v>63244</v>
      </c>
      <c r="G61">
        <v>107725</v>
      </c>
    </row>
    <row r="62" spans="1:7" x14ac:dyDescent="0.2">
      <c r="A62" s="52" t="s">
        <v>2806</v>
      </c>
      <c r="B62" s="32">
        <v>0.13167127365511375</v>
      </c>
      <c r="C62" s="32">
        <v>0.52965697163328385</v>
      </c>
      <c r="D62" s="32">
        <v>0.13533225283630471</v>
      </c>
      <c r="E62" s="32">
        <v>-8.0875462323734743E-2</v>
      </c>
      <c r="F62" s="32">
        <v>0.39318130952676994</v>
      </c>
      <c r="G62" s="32">
        <v>0.22937733289895898</v>
      </c>
    </row>
  </sheetData>
  <conditionalFormatting sqref="F3:F48">
    <cfRule type="cellIs" dxfId="9" priority="1" operator="lessThan">
      <formula>0</formula>
    </cfRule>
    <cfRule type="cellIs" dxfId="8" priority="2" operator="greaterThan">
      <formula>0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5D7D-1F6C-48DE-B9E7-821498831B62}">
  <dimension ref="A1:D13"/>
  <sheetViews>
    <sheetView topLeftCell="A10" workbookViewId="0">
      <selection activeCell="H3" sqref="H3"/>
    </sheetView>
  </sheetViews>
  <sheetFormatPr baseColWidth="10" defaultRowHeight="12.75" x14ac:dyDescent="0.2"/>
  <cols>
    <col min="1" max="1" width="21.140625" bestFit="1" customWidth="1"/>
    <col min="2" max="2" width="44" bestFit="1" customWidth="1"/>
    <col min="3" max="3" width="38.7109375" bestFit="1" customWidth="1"/>
  </cols>
  <sheetData>
    <row r="1" spans="1:4" x14ac:dyDescent="0.2">
      <c r="A1" s="28" t="s">
        <v>2752</v>
      </c>
      <c r="B1" t="s">
        <v>2753</v>
      </c>
    </row>
    <row r="3" spans="1:4" x14ac:dyDescent="0.2">
      <c r="A3" s="28" t="s">
        <v>2124</v>
      </c>
      <c r="B3" t="s">
        <v>2809</v>
      </c>
      <c r="C3" t="s">
        <v>2810</v>
      </c>
    </row>
    <row r="4" spans="1:4" x14ac:dyDescent="0.2">
      <c r="A4" s="49" t="s">
        <v>168</v>
      </c>
      <c r="B4">
        <v>682402</v>
      </c>
      <c r="C4">
        <v>630493</v>
      </c>
    </row>
    <row r="5" spans="1:4" x14ac:dyDescent="0.2">
      <c r="A5" s="49" t="s">
        <v>169</v>
      </c>
      <c r="B5">
        <v>642686</v>
      </c>
      <c r="C5">
        <v>867493</v>
      </c>
    </row>
    <row r="6" spans="1:4" x14ac:dyDescent="0.2">
      <c r="A6" s="49" t="s">
        <v>170</v>
      </c>
      <c r="B6">
        <v>373895</v>
      </c>
      <c r="C6">
        <v>377436</v>
      </c>
    </row>
    <row r="7" spans="1:4" x14ac:dyDescent="0.2">
      <c r="A7" s="49" t="s">
        <v>171</v>
      </c>
      <c r="B7">
        <v>508099</v>
      </c>
      <c r="C7">
        <v>503449</v>
      </c>
    </row>
    <row r="8" spans="1:4" x14ac:dyDescent="0.2">
      <c r="A8" s="49" t="s">
        <v>172</v>
      </c>
      <c r="B8">
        <v>685728</v>
      </c>
      <c r="C8">
        <v>711535</v>
      </c>
    </row>
    <row r="9" spans="1:4" x14ac:dyDescent="0.2">
      <c r="A9" s="49" t="s">
        <v>173</v>
      </c>
      <c r="B9">
        <v>898975</v>
      </c>
      <c r="C9">
        <v>812164</v>
      </c>
    </row>
    <row r="10" spans="1:4" x14ac:dyDescent="0.2">
      <c r="A10" s="49" t="s">
        <v>174</v>
      </c>
      <c r="B10">
        <v>788633</v>
      </c>
      <c r="C10">
        <v>796795</v>
      </c>
    </row>
    <row r="11" spans="1:4" x14ac:dyDescent="0.2">
      <c r="A11" s="49" t="s">
        <v>175</v>
      </c>
      <c r="B11">
        <v>819616</v>
      </c>
      <c r="C11">
        <v>801462</v>
      </c>
    </row>
    <row r="12" spans="1:4" x14ac:dyDescent="0.2">
      <c r="A12" s="49" t="s">
        <v>176</v>
      </c>
      <c r="B12">
        <v>697323</v>
      </c>
      <c r="C12">
        <v>117297</v>
      </c>
    </row>
    <row r="13" spans="1:4" x14ac:dyDescent="0.2">
      <c r="A13" s="49" t="s">
        <v>2125</v>
      </c>
      <c r="B13">
        <v>6097357</v>
      </c>
      <c r="C13">
        <v>5618124</v>
      </c>
      <c r="D13" s="19" t="s">
        <v>2847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D6CE1-E545-4105-A94C-50B295BD2DBB}">
  <dimension ref="A1:I972"/>
  <sheetViews>
    <sheetView workbookViewId="0">
      <selection activeCell="K10" sqref="K10"/>
    </sheetView>
  </sheetViews>
  <sheetFormatPr baseColWidth="10" defaultRowHeight="12.75" x14ac:dyDescent="0.2"/>
  <cols>
    <col min="4" max="4" width="52.28515625" bestFit="1" customWidth="1"/>
    <col min="6" max="6" width="21.140625" bestFit="1" customWidth="1"/>
    <col min="7" max="7" width="20.140625" bestFit="1" customWidth="1"/>
  </cols>
  <sheetData>
    <row r="1" spans="1:7" ht="24" x14ac:dyDescent="0.2">
      <c r="A1" s="21" t="s">
        <v>165</v>
      </c>
      <c r="B1" s="1" t="s">
        <v>154</v>
      </c>
      <c r="D1" s="54" t="s">
        <v>2818</v>
      </c>
      <c r="F1" s="28" t="s">
        <v>2124</v>
      </c>
      <c r="G1" t="s">
        <v>2812</v>
      </c>
    </row>
    <row r="2" spans="1:7" x14ac:dyDescent="0.2">
      <c r="A2" s="6" t="s">
        <v>168</v>
      </c>
      <c r="B2" s="7">
        <v>142634985</v>
      </c>
      <c r="F2" s="49" t="s">
        <v>168</v>
      </c>
      <c r="G2">
        <v>118</v>
      </c>
    </row>
    <row r="3" spans="1:7" x14ac:dyDescent="0.2">
      <c r="A3" s="6" t="s">
        <v>171</v>
      </c>
      <c r="B3" s="9">
        <v>142635040</v>
      </c>
      <c r="F3" s="49" t="s">
        <v>169</v>
      </c>
      <c r="G3">
        <v>96</v>
      </c>
    </row>
    <row r="4" spans="1:7" x14ac:dyDescent="0.2">
      <c r="A4" s="6" t="s">
        <v>168</v>
      </c>
      <c r="B4" s="9">
        <v>142645084</v>
      </c>
      <c r="F4" s="49" t="s">
        <v>170</v>
      </c>
      <c r="G4">
        <v>79</v>
      </c>
    </row>
    <row r="5" spans="1:7" x14ac:dyDescent="0.2">
      <c r="A5" s="6" t="s">
        <v>168</v>
      </c>
      <c r="B5" s="7">
        <v>142645188</v>
      </c>
      <c r="F5" s="49" t="s">
        <v>171</v>
      </c>
      <c r="G5">
        <v>104</v>
      </c>
    </row>
    <row r="6" spans="1:7" x14ac:dyDescent="0.2">
      <c r="A6" s="6" t="s">
        <v>168</v>
      </c>
      <c r="B6" s="9">
        <v>142645192</v>
      </c>
      <c r="F6" s="49" t="s">
        <v>172</v>
      </c>
      <c r="G6">
        <v>114</v>
      </c>
    </row>
    <row r="7" spans="1:7" x14ac:dyDescent="0.2">
      <c r="A7" s="6" t="s">
        <v>168</v>
      </c>
      <c r="B7" s="7">
        <v>142655345</v>
      </c>
      <c r="F7" s="49" t="s">
        <v>173</v>
      </c>
      <c r="G7">
        <v>130</v>
      </c>
    </row>
    <row r="8" spans="1:7" x14ac:dyDescent="0.2">
      <c r="A8" s="6" t="s">
        <v>168</v>
      </c>
      <c r="B8" s="7">
        <v>142655350</v>
      </c>
      <c r="F8" s="49" t="s">
        <v>174</v>
      </c>
      <c r="G8">
        <v>104</v>
      </c>
    </row>
    <row r="9" spans="1:7" x14ac:dyDescent="0.2">
      <c r="A9" s="6" t="s">
        <v>168</v>
      </c>
      <c r="B9" s="9">
        <v>142655351</v>
      </c>
      <c r="F9" s="49" t="s">
        <v>175</v>
      </c>
      <c r="G9">
        <v>125</v>
      </c>
    </row>
    <row r="10" spans="1:7" x14ac:dyDescent="0.2">
      <c r="A10" s="6" t="s">
        <v>168</v>
      </c>
      <c r="B10" s="9">
        <v>142665370</v>
      </c>
      <c r="F10" s="49" t="s">
        <v>176</v>
      </c>
      <c r="G10">
        <v>101</v>
      </c>
    </row>
    <row r="11" spans="1:7" x14ac:dyDescent="0.2">
      <c r="A11" s="6" t="s">
        <v>168</v>
      </c>
      <c r="B11" s="9">
        <v>142665379</v>
      </c>
      <c r="F11" s="49" t="s">
        <v>2125</v>
      </c>
      <c r="G11">
        <v>971</v>
      </c>
    </row>
    <row r="12" spans="1:7" x14ac:dyDescent="0.2">
      <c r="A12" s="6" t="s">
        <v>168</v>
      </c>
      <c r="B12" s="9">
        <v>142665420</v>
      </c>
    </row>
    <row r="13" spans="1:7" x14ac:dyDescent="0.2">
      <c r="A13" s="6" t="s">
        <v>168</v>
      </c>
      <c r="B13" s="9">
        <v>142665441</v>
      </c>
    </row>
    <row r="14" spans="1:7" x14ac:dyDescent="0.2">
      <c r="A14" s="6" t="s">
        <v>168</v>
      </c>
      <c r="B14" s="9">
        <v>142665458</v>
      </c>
    </row>
    <row r="15" spans="1:7" x14ac:dyDescent="0.2">
      <c r="A15" s="6" t="s">
        <v>168</v>
      </c>
      <c r="B15" s="7">
        <v>142665488</v>
      </c>
    </row>
    <row r="16" spans="1:7" x14ac:dyDescent="0.2">
      <c r="A16" s="6" t="s">
        <v>168</v>
      </c>
      <c r="B16" s="7">
        <v>142665490</v>
      </c>
    </row>
    <row r="17" spans="1:2" x14ac:dyDescent="0.2">
      <c r="A17" s="6" t="s">
        <v>168</v>
      </c>
      <c r="B17" s="9">
        <v>142665515</v>
      </c>
    </row>
    <row r="18" spans="1:2" x14ac:dyDescent="0.2">
      <c r="A18" s="6" t="s">
        <v>168</v>
      </c>
      <c r="B18" s="7">
        <v>142665520</v>
      </c>
    </row>
    <row r="19" spans="1:2" x14ac:dyDescent="0.2">
      <c r="A19" s="6" t="s">
        <v>168</v>
      </c>
      <c r="B19" s="9">
        <v>142675550</v>
      </c>
    </row>
    <row r="20" spans="1:2" x14ac:dyDescent="0.2">
      <c r="A20" s="6" t="s">
        <v>168</v>
      </c>
      <c r="B20" s="7">
        <v>142675553</v>
      </c>
    </row>
    <row r="21" spans="1:2" x14ac:dyDescent="0.2">
      <c r="A21" s="6" t="s">
        <v>168</v>
      </c>
      <c r="B21" s="9">
        <v>142675554</v>
      </c>
    </row>
    <row r="22" spans="1:2" x14ac:dyDescent="0.2">
      <c r="A22" s="6" t="s">
        <v>168</v>
      </c>
      <c r="B22" s="9">
        <v>142675555</v>
      </c>
    </row>
    <row r="23" spans="1:2" x14ac:dyDescent="0.2">
      <c r="A23" s="6" t="s">
        <v>168</v>
      </c>
      <c r="B23" s="7">
        <v>142675562</v>
      </c>
    </row>
    <row r="24" spans="1:2" x14ac:dyDescent="0.2">
      <c r="A24" s="6" t="s">
        <v>168</v>
      </c>
      <c r="B24" s="9">
        <v>142675565</v>
      </c>
    </row>
    <row r="25" spans="1:2" x14ac:dyDescent="0.2">
      <c r="A25" s="6" t="s">
        <v>168</v>
      </c>
      <c r="B25" s="7">
        <v>142675576</v>
      </c>
    </row>
    <row r="26" spans="1:2" x14ac:dyDescent="0.2">
      <c r="A26" s="6" t="s">
        <v>168</v>
      </c>
      <c r="B26" s="9">
        <v>142675581</v>
      </c>
    </row>
    <row r="27" spans="1:2" x14ac:dyDescent="0.2">
      <c r="A27" s="6" t="s">
        <v>168</v>
      </c>
      <c r="B27" s="9">
        <v>142675582</v>
      </c>
    </row>
    <row r="28" spans="1:2" x14ac:dyDescent="0.2">
      <c r="A28" s="6" t="s">
        <v>168</v>
      </c>
      <c r="B28" s="7">
        <v>142675583</v>
      </c>
    </row>
    <row r="29" spans="1:2" x14ac:dyDescent="0.2">
      <c r="A29" s="6" t="s">
        <v>168</v>
      </c>
      <c r="B29" s="7">
        <v>142675585</v>
      </c>
    </row>
    <row r="30" spans="1:2" x14ac:dyDescent="0.2">
      <c r="A30" s="6" t="s">
        <v>168</v>
      </c>
      <c r="B30" s="9">
        <v>142675587</v>
      </c>
    </row>
    <row r="31" spans="1:2" x14ac:dyDescent="0.2">
      <c r="A31" s="6" t="s">
        <v>168</v>
      </c>
      <c r="B31" s="9">
        <v>142675589</v>
      </c>
    </row>
    <row r="32" spans="1:2" x14ac:dyDescent="0.2">
      <c r="A32" s="6" t="s">
        <v>168</v>
      </c>
      <c r="B32" s="9">
        <v>142675596</v>
      </c>
    </row>
    <row r="33" spans="1:9" x14ac:dyDescent="0.2">
      <c r="A33" s="6" t="s">
        <v>168</v>
      </c>
      <c r="B33" s="9">
        <v>142675607</v>
      </c>
    </row>
    <row r="34" spans="1:9" x14ac:dyDescent="0.2">
      <c r="A34" s="6" t="s">
        <v>168</v>
      </c>
      <c r="B34" s="7">
        <v>142675618</v>
      </c>
    </row>
    <row r="35" spans="1:9" x14ac:dyDescent="0.2">
      <c r="A35" s="6" t="s">
        <v>168</v>
      </c>
      <c r="B35" s="9">
        <v>142675619</v>
      </c>
    </row>
    <row r="36" spans="1:9" x14ac:dyDescent="0.2">
      <c r="A36" s="6" t="s">
        <v>168</v>
      </c>
      <c r="B36" s="9">
        <v>142675638</v>
      </c>
    </row>
    <row r="37" spans="1:9" x14ac:dyDescent="0.2">
      <c r="A37" s="6" t="s">
        <v>168</v>
      </c>
      <c r="B37" s="9">
        <v>142675650</v>
      </c>
    </row>
    <row r="38" spans="1:9" x14ac:dyDescent="0.2">
      <c r="A38" s="6" t="s">
        <v>168</v>
      </c>
      <c r="B38" s="7">
        <v>142675652</v>
      </c>
    </row>
    <row r="39" spans="1:9" x14ac:dyDescent="0.2">
      <c r="A39" s="6" t="s">
        <v>168</v>
      </c>
      <c r="B39" s="7">
        <v>142675653</v>
      </c>
    </row>
    <row r="40" spans="1:9" x14ac:dyDescent="0.2">
      <c r="A40" s="6" t="s">
        <v>168</v>
      </c>
      <c r="B40" s="9">
        <v>142675668</v>
      </c>
    </row>
    <row r="41" spans="1:9" x14ac:dyDescent="0.2">
      <c r="A41" s="6" t="s">
        <v>168</v>
      </c>
      <c r="B41" s="9">
        <v>142675671</v>
      </c>
    </row>
    <row r="42" spans="1:9" x14ac:dyDescent="0.2">
      <c r="A42" s="6" t="s">
        <v>168</v>
      </c>
      <c r="B42" s="7">
        <v>142675679</v>
      </c>
    </row>
    <row r="43" spans="1:9" x14ac:dyDescent="0.2">
      <c r="A43" s="6" t="s">
        <v>168</v>
      </c>
      <c r="B43" s="9">
        <v>142685687</v>
      </c>
      <c r="F43" t="s">
        <v>2727</v>
      </c>
      <c r="G43" t="s">
        <v>2813</v>
      </c>
    </row>
    <row r="44" spans="1:9" x14ac:dyDescent="0.2">
      <c r="A44" s="6" t="s">
        <v>168</v>
      </c>
      <c r="B44" s="9">
        <v>142685688</v>
      </c>
      <c r="F44" t="s">
        <v>2814</v>
      </c>
      <c r="G44">
        <v>118</v>
      </c>
    </row>
    <row r="45" spans="1:9" x14ac:dyDescent="0.2">
      <c r="A45" s="6" t="s">
        <v>168</v>
      </c>
      <c r="B45" s="9">
        <v>142685691</v>
      </c>
      <c r="F45" t="s">
        <v>2815</v>
      </c>
      <c r="G45">
        <v>101</v>
      </c>
    </row>
    <row r="46" spans="1:9" x14ac:dyDescent="0.2">
      <c r="A46" s="6" t="s">
        <v>168</v>
      </c>
      <c r="B46" s="9">
        <v>142685692</v>
      </c>
      <c r="F46" t="s">
        <v>2816</v>
      </c>
      <c r="G46">
        <v>-17</v>
      </c>
    </row>
    <row r="47" spans="1:9" x14ac:dyDescent="0.2">
      <c r="A47" s="6" t="s">
        <v>168</v>
      </c>
      <c r="B47" s="7">
        <v>142685693</v>
      </c>
      <c r="F47" t="s">
        <v>2817</v>
      </c>
      <c r="G47" s="62">
        <v>-0.1440677966101695</v>
      </c>
      <c r="I47" s="19" t="s">
        <v>2846</v>
      </c>
    </row>
    <row r="48" spans="1:9" x14ac:dyDescent="0.2">
      <c r="A48" s="6" t="s">
        <v>168</v>
      </c>
      <c r="B48" s="7">
        <v>142685694</v>
      </c>
    </row>
    <row r="49" spans="1:2" x14ac:dyDescent="0.2">
      <c r="A49" s="6" t="s">
        <v>168</v>
      </c>
      <c r="B49" s="9">
        <v>142685699</v>
      </c>
    </row>
    <row r="50" spans="1:2" x14ac:dyDescent="0.2">
      <c r="A50" s="6" t="s">
        <v>168</v>
      </c>
      <c r="B50" s="9">
        <v>142685700</v>
      </c>
    </row>
    <row r="51" spans="1:2" x14ac:dyDescent="0.2">
      <c r="A51" s="6" t="s">
        <v>168</v>
      </c>
      <c r="B51" s="7">
        <v>142685701</v>
      </c>
    </row>
    <row r="52" spans="1:2" x14ac:dyDescent="0.2">
      <c r="A52" s="6" t="s">
        <v>168</v>
      </c>
      <c r="B52" s="9">
        <v>142685702</v>
      </c>
    </row>
    <row r="53" spans="1:2" x14ac:dyDescent="0.2">
      <c r="A53" s="6" t="s">
        <v>168</v>
      </c>
      <c r="B53" s="7">
        <v>142685705</v>
      </c>
    </row>
    <row r="54" spans="1:2" x14ac:dyDescent="0.2">
      <c r="A54" s="6" t="s">
        <v>168</v>
      </c>
      <c r="B54" s="9">
        <v>142685710</v>
      </c>
    </row>
    <row r="55" spans="1:2" x14ac:dyDescent="0.2">
      <c r="A55" s="6" t="s">
        <v>168</v>
      </c>
      <c r="B55" s="9">
        <v>142685712</v>
      </c>
    </row>
    <row r="56" spans="1:2" x14ac:dyDescent="0.2">
      <c r="A56" s="6" t="s">
        <v>168</v>
      </c>
      <c r="B56" s="7">
        <v>142685714</v>
      </c>
    </row>
    <row r="57" spans="1:2" x14ac:dyDescent="0.2">
      <c r="A57" s="6" t="s">
        <v>169</v>
      </c>
      <c r="B57" s="9">
        <v>142685722</v>
      </c>
    </row>
    <row r="58" spans="1:2" x14ac:dyDescent="0.2">
      <c r="A58" s="6" t="s">
        <v>168</v>
      </c>
      <c r="B58" s="7">
        <v>142685732</v>
      </c>
    </row>
    <row r="59" spans="1:2" x14ac:dyDescent="0.2">
      <c r="A59" s="6" t="s">
        <v>168</v>
      </c>
      <c r="B59" s="9">
        <v>142685733</v>
      </c>
    </row>
    <row r="60" spans="1:2" x14ac:dyDescent="0.2">
      <c r="A60" s="6" t="s">
        <v>168</v>
      </c>
      <c r="B60" s="9">
        <v>142685736</v>
      </c>
    </row>
    <row r="61" spans="1:2" x14ac:dyDescent="0.2">
      <c r="A61" s="6" t="s">
        <v>168</v>
      </c>
      <c r="B61" s="9">
        <v>142685739</v>
      </c>
    </row>
    <row r="62" spans="1:2" x14ac:dyDescent="0.2">
      <c r="A62" s="6" t="s">
        <v>168</v>
      </c>
      <c r="B62" s="9">
        <v>142685740</v>
      </c>
    </row>
    <row r="63" spans="1:2" x14ac:dyDescent="0.2">
      <c r="A63" s="6" t="s">
        <v>168</v>
      </c>
      <c r="B63" s="7">
        <v>142685759</v>
      </c>
    </row>
    <row r="64" spans="1:2" x14ac:dyDescent="0.2">
      <c r="A64" s="6" t="s">
        <v>168</v>
      </c>
      <c r="B64" s="7">
        <v>142685777</v>
      </c>
    </row>
    <row r="65" spans="1:2" x14ac:dyDescent="0.2">
      <c r="A65" s="6" t="s">
        <v>168</v>
      </c>
      <c r="B65" s="9">
        <v>142685780</v>
      </c>
    </row>
    <row r="66" spans="1:2" x14ac:dyDescent="0.2">
      <c r="A66" s="6" t="s">
        <v>168</v>
      </c>
      <c r="B66" s="9">
        <v>142685783</v>
      </c>
    </row>
    <row r="67" spans="1:2" x14ac:dyDescent="0.2">
      <c r="A67" s="6" t="s">
        <v>169</v>
      </c>
      <c r="B67" s="9">
        <v>142685793</v>
      </c>
    </row>
    <row r="68" spans="1:2" x14ac:dyDescent="0.2">
      <c r="A68" s="6" t="s">
        <v>168</v>
      </c>
      <c r="B68" s="9">
        <v>142685797</v>
      </c>
    </row>
    <row r="69" spans="1:2" x14ac:dyDescent="0.2">
      <c r="A69" s="6" t="s">
        <v>168</v>
      </c>
      <c r="B69" s="9">
        <v>142685798</v>
      </c>
    </row>
    <row r="70" spans="1:2" x14ac:dyDescent="0.2">
      <c r="A70" s="6" t="s">
        <v>168</v>
      </c>
      <c r="B70" s="7">
        <v>142685802</v>
      </c>
    </row>
    <row r="71" spans="1:2" x14ac:dyDescent="0.2">
      <c r="A71" s="6" t="s">
        <v>168</v>
      </c>
      <c r="B71" s="7">
        <v>142685807</v>
      </c>
    </row>
    <row r="72" spans="1:2" x14ac:dyDescent="0.2">
      <c r="A72" s="6" t="s">
        <v>169</v>
      </c>
      <c r="B72" s="7">
        <v>142685811</v>
      </c>
    </row>
    <row r="73" spans="1:2" x14ac:dyDescent="0.2">
      <c r="A73" s="6" t="s">
        <v>169</v>
      </c>
      <c r="B73" s="7">
        <v>142685812</v>
      </c>
    </row>
    <row r="74" spans="1:2" x14ac:dyDescent="0.2">
      <c r="A74" s="6" t="s">
        <v>168</v>
      </c>
      <c r="B74" s="7">
        <v>142685814</v>
      </c>
    </row>
    <row r="75" spans="1:2" x14ac:dyDescent="0.2">
      <c r="A75" s="6" t="s">
        <v>168</v>
      </c>
      <c r="B75" s="7">
        <v>142685817</v>
      </c>
    </row>
    <row r="76" spans="1:2" x14ac:dyDescent="0.2">
      <c r="A76" s="6" t="s">
        <v>168</v>
      </c>
      <c r="B76" s="7">
        <v>142695834</v>
      </c>
    </row>
    <row r="77" spans="1:2" x14ac:dyDescent="0.2">
      <c r="A77" s="6" t="s">
        <v>168</v>
      </c>
      <c r="B77" s="9">
        <v>142695835</v>
      </c>
    </row>
    <row r="78" spans="1:2" x14ac:dyDescent="0.2">
      <c r="A78" s="6" t="s">
        <v>168</v>
      </c>
      <c r="B78" s="7">
        <v>142695837</v>
      </c>
    </row>
    <row r="79" spans="1:2" x14ac:dyDescent="0.2">
      <c r="A79" s="6" t="s">
        <v>168</v>
      </c>
      <c r="B79" s="7">
        <v>142695839</v>
      </c>
    </row>
    <row r="80" spans="1:2" x14ac:dyDescent="0.2">
      <c r="A80" s="6" t="s">
        <v>168</v>
      </c>
      <c r="B80" s="7">
        <v>142695842</v>
      </c>
    </row>
    <row r="81" spans="1:2" x14ac:dyDescent="0.2">
      <c r="A81" s="6" t="s">
        <v>168</v>
      </c>
      <c r="B81" s="9">
        <v>142695845</v>
      </c>
    </row>
    <row r="82" spans="1:2" x14ac:dyDescent="0.2">
      <c r="A82" s="6" t="s">
        <v>169</v>
      </c>
      <c r="B82" s="7">
        <v>142695848</v>
      </c>
    </row>
    <row r="83" spans="1:2" x14ac:dyDescent="0.2">
      <c r="A83" s="6" t="s">
        <v>168</v>
      </c>
      <c r="B83" s="9">
        <v>142695856</v>
      </c>
    </row>
    <row r="84" spans="1:2" x14ac:dyDescent="0.2">
      <c r="A84" s="6" t="s">
        <v>169</v>
      </c>
      <c r="B84" s="9">
        <v>142695857</v>
      </c>
    </row>
    <row r="85" spans="1:2" x14ac:dyDescent="0.2">
      <c r="A85" s="6" t="s">
        <v>169</v>
      </c>
      <c r="B85" s="9">
        <v>142695858</v>
      </c>
    </row>
    <row r="86" spans="1:2" x14ac:dyDescent="0.2">
      <c r="A86" s="6" t="s">
        <v>168</v>
      </c>
      <c r="B86" s="7">
        <v>142695865</v>
      </c>
    </row>
    <row r="87" spans="1:2" x14ac:dyDescent="0.2">
      <c r="A87" s="6" t="s">
        <v>168</v>
      </c>
      <c r="B87" s="7">
        <v>142695866</v>
      </c>
    </row>
    <row r="88" spans="1:2" x14ac:dyDescent="0.2">
      <c r="A88" s="6" t="s">
        <v>168</v>
      </c>
      <c r="B88" s="9">
        <v>142695867</v>
      </c>
    </row>
    <row r="89" spans="1:2" x14ac:dyDescent="0.2">
      <c r="A89" s="6" t="s">
        <v>168</v>
      </c>
      <c r="B89" s="7">
        <v>142695874</v>
      </c>
    </row>
    <row r="90" spans="1:2" x14ac:dyDescent="0.2">
      <c r="A90" s="6" t="s">
        <v>168</v>
      </c>
      <c r="B90" s="7">
        <v>142695906</v>
      </c>
    </row>
    <row r="91" spans="1:2" x14ac:dyDescent="0.2">
      <c r="A91" s="6" t="s">
        <v>168</v>
      </c>
      <c r="B91" s="7">
        <v>142695907</v>
      </c>
    </row>
    <row r="92" spans="1:2" x14ac:dyDescent="0.2">
      <c r="A92" s="6" t="s">
        <v>168</v>
      </c>
      <c r="B92" s="7">
        <v>142695909</v>
      </c>
    </row>
    <row r="93" spans="1:2" x14ac:dyDescent="0.2">
      <c r="A93" s="6" t="s">
        <v>169</v>
      </c>
      <c r="B93" s="7">
        <v>142695914</v>
      </c>
    </row>
    <row r="94" spans="1:2" x14ac:dyDescent="0.2">
      <c r="A94" s="6" t="s">
        <v>168</v>
      </c>
      <c r="B94" s="7">
        <v>142695921</v>
      </c>
    </row>
    <row r="95" spans="1:2" x14ac:dyDescent="0.2">
      <c r="A95" s="6" t="s">
        <v>168</v>
      </c>
      <c r="B95" s="9">
        <v>142695922</v>
      </c>
    </row>
    <row r="96" spans="1:2" x14ac:dyDescent="0.2">
      <c r="A96" s="6" t="s">
        <v>169</v>
      </c>
      <c r="B96" s="7">
        <v>142695931</v>
      </c>
    </row>
    <row r="97" spans="1:2" x14ac:dyDescent="0.2">
      <c r="A97" s="6" t="s">
        <v>169</v>
      </c>
      <c r="B97" s="9">
        <v>142695940</v>
      </c>
    </row>
    <row r="98" spans="1:2" x14ac:dyDescent="0.2">
      <c r="A98" s="6" t="s">
        <v>168</v>
      </c>
      <c r="B98" s="9">
        <v>142695948</v>
      </c>
    </row>
    <row r="99" spans="1:2" x14ac:dyDescent="0.2">
      <c r="A99" s="6" t="s">
        <v>168</v>
      </c>
      <c r="B99" s="9">
        <v>142695949</v>
      </c>
    </row>
    <row r="100" spans="1:2" x14ac:dyDescent="0.2">
      <c r="A100" s="6" t="s">
        <v>169</v>
      </c>
      <c r="B100" s="7">
        <v>142695952</v>
      </c>
    </row>
    <row r="101" spans="1:2" x14ac:dyDescent="0.2">
      <c r="A101" s="6" t="s">
        <v>168</v>
      </c>
      <c r="B101" s="9">
        <v>142695956</v>
      </c>
    </row>
    <row r="102" spans="1:2" x14ac:dyDescent="0.2">
      <c r="A102" s="6" t="s">
        <v>169</v>
      </c>
      <c r="B102" s="9">
        <v>142695962</v>
      </c>
    </row>
    <row r="103" spans="1:2" x14ac:dyDescent="0.2">
      <c r="A103" s="6" t="s">
        <v>168</v>
      </c>
      <c r="B103" s="9">
        <v>142695970</v>
      </c>
    </row>
    <row r="104" spans="1:2" x14ac:dyDescent="0.2">
      <c r="A104" s="6" t="s">
        <v>168</v>
      </c>
      <c r="B104" s="7">
        <v>142695978</v>
      </c>
    </row>
    <row r="105" spans="1:2" x14ac:dyDescent="0.2">
      <c r="A105" s="6" t="s">
        <v>168</v>
      </c>
      <c r="B105" s="7">
        <v>142695981</v>
      </c>
    </row>
    <row r="106" spans="1:2" x14ac:dyDescent="0.2">
      <c r="A106" s="6" t="s">
        <v>171</v>
      </c>
      <c r="B106" s="7">
        <v>142706009</v>
      </c>
    </row>
    <row r="107" spans="1:2" x14ac:dyDescent="0.2">
      <c r="A107" s="6" t="s">
        <v>169</v>
      </c>
      <c r="B107" s="9">
        <v>142706012</v>
      </c>
    </row>
    <row r="108" spans="1:2" x14ac:dyDescent="0.2">
      <c r="A108" s="6" t="s">
        <v>168</v>
      </c>
      <c r="B108" s="9">
        <v>142706018</v>
      </c>
    </row>
    <row r="109" spans="1:2" x14ac:dyDescent="0.2">
      <c r="A109" s="6" t="s">
        <v>168</v>
      </c>
      <c r="B109" s="9">
        <v>142706019</v>
      </c>
    </row>
    <row r="110" spans="1:2" x14ac:dyDescent="0.2">
      <c r="A110" s="6" t="s">
        <v>168</v>
      </c>
      <c r="B110" s="9">
        <v>142706024</v>
      </c>
    </row>
    <row r="111" spans="1:2" x14ac:dyDescent="0.2">
      <c r="A111" s="6" t="s">
        <v>168</v>
      </c>
      <c r="B111" s="7">
        <v>142706040</v>
      </c>
    </row>
    <row r="112" spans="1:2" x14ac:dyDescent="0.2">
      <c r="A112" s="6" t="s">
        <v>168</v>
      </c>
      <c r="B112" s="7">
        <v>142706041</v>
      </c>
    </row>
    <row r="113" spans="1:2" x14ac:dyDescent="0.2">
      <c r="A113" s="6" t="s">
        <v>168</v>
      </c>
      <c r="B113" s="9">
        <v>142706048</v>
      </c>
    </row>
    <row r="114" spans="1:2" x14ac:dyDescent="0.2">
      <c r="A114" s="6" t="s">
        <v>168</v>
      </c>
      <c r="B114" s="9">
        <v>142706053</v>
      </c>
    </row>
    <row r="115" spans="1:2" x14ac:dyDescent="0.2">
      <c r="A115" s="6" t="s">
        <v>168</v>
      </c>
      <c r="B115" s="9">
        <v>142706056</v>
      </c>
    </row>
    <row r="116" spans="1:2" x14ac:dyDescent="0.2">
      <c r="A116" s="6" t="s">
        <v>168</v>
      </c>
      <c r="B116" s="9">
        <v>142706058</v>
      </c>
    </row>
    <row r="117" spans="1:2" x14ac:dyDescent="0.2">
      <c r="A117" s="6" t="s">
        <v>168</v>
      </c>
      <c r="B117" s="7">
        <v>142706060</v>
      </c>
    </row>
    <row r="118" spans="1:2" x14ac:dyDescent="0.2">
      <c r="A118" s="6" t="s">
        <v>168</v>
      </c>
      <c r="B118" s="7">
        <v>142706067</v>
      </c>
    </row>
    <row r="119" spans="1:2" x14ac:dyDescent="0.2">
      <c r="A119" s="6" t="s">
        <v>168</v>
      </c>
      <c r="B119" s="7">
        <v>142706068</v>
      </c>
    </row>
    <row r="120" spans="1:2" x14ac:dyDescent="0.2">
      <c r="A120" s="6" t="s">
        <v>168</v>
      </c>
      <c r="B120" s="7">
        <v>142706093</v>
      </c>
    </row>
    <row r="121" spans="1:2" x14ac:dyDescent="0.2">
      <c r="A121" s="6" t="s">
        <v>168</v>
      </c>
      <c r="B121" s="7">
        <v>142706094</v>
      </c>
    </row>
    <row r="122" spans="1:2" x14ac:dyDescent="0.2">
      <c r="A122" s="6" t="s">
        <v>168</v>
      </c>
      <c r="B122" s="9">
        <v>142706101</v>
      </c>
    </row>
    <row r="123" spans="1:2" x14ac:dyDescent="0.2">
      <c r="A123" s="6" t="s">
        <v>168</v>
      </c>
      <c r="B123" s="7">
        <v>142706106</v>
      </c>
    </row>
    <row r="124" spans="1:2" x14ac:dyDescent="0.2">
      <c r="A124" s="6" t="s">
        <v>168</v>
      </c>
      <c r="B124" s="9">
        <v>142706111</v>
      </c>
    </row>
    <row r="125" spans="1:2" x14ac:dyDescent="0.2">
      <c r="A125" s="6" t="s">
        <v>169</v>
      </c>
      <c r="B125" s="7">
        <v>142716113</v>
      </c>
    </row>
    <row r="126" spans="1:2" x14ac:dyDescent="0.2">
      <c r="A126" s="6" t="s">
        <v>168</v>
      </c>
      <c r="B126" s="7">
        <v>142716118</v>
      </c>
    </row>
    <row r="127" spans="1:2" x14ac:dyDescent="0.2">
      <c r="A127" s="6" t="s">
        <v>168</v>
      </c>
      <c r="B127" s="9">
        <v>142716119</v>
      </c>
    </row>
    <row r="128" spans="1:2" x14ac:dyDescent="0.2">
      <c r="A128" s="6" t="s">
        <v>168</v>
      </c>
      <c r="B128" s="9">
        <v>142716122</v>
      </c>
    </row>
    <row r="129" spans="1:2" x14ac:dyDescent="0.2">
      <c r="A129" s="6" t="s">
        <v>169</v>
      </c>
      <c r="B129" s="7">
        <v>142716131</v>
      </c>
    </row>
    <row r="130" spans="1:2" x14ac:dyDescent="0.2">
      <c r="A130" s="6" t="s">
        <v>169</v>
      </c>
      <c r="B130" s="9">
        <v>142716134</v>
      </c>
    </row>
    <row r="131" spans="1:2" x14ac:dyDescent="0.2">
      <c r="A131" s="6" t="s">
        <v>170</v>
      </c>
      <c r="B131" s="9">
        <v>142716136</v>
      </c>
    </row>
    <row r="132" spans="1:2" x14ac:dyDescent="0.2">
      <c r="A132" s="6" t="s">
        <v>169</v>
      </c>
      <c r="B132" s="7">
        <v>142716137</v>
      </c>
    </row>
    <row r="133" spans="1:2" x14ac:dyDescent="0.2">
      <c r="A133" s="6" t="s">
        <v>169</v>
      </c>
      <c r="B133" s="9">
        <v>142716138</v>
      </c>
    </row>
    <row r="134" spans="1:2" x14ac:dyDescent="0.2">
      <c r="A134" s="6" t="s">
        <v>168</v>
      </c>
      <c r="B134" s="7">
        <v>142716150</v>
      </c>
    </row>
    <row r="135" spans="1:2" x14ac:dyDescent="0.2">
      <c r="A135" s="6" t="s">
        <v>168</v>
      </c>
      <c r="B135" s="7">
        <v>142716151</v>
      </c>
    </row>
    <row r="136" spans="1:2" x14ac:dyDescent="0.2">
      <c r="A136" s="6" t="s">
        <v>169</v>
      </c>
      <c r="B136" s="9">
        <v>142716168</v>
      </c>
    </row>
    <row r="137" spans="1:2" x14ac:dyDescent="0.2">
      <c r="A137" s="6" t="s">
        <v>168</v>
      </c>
      <c r="B137" s="7">
        <v>142716170</v>
      </c>
    </row>
    <row r="138" spans="1:2" x14ac:dyDescent="0.2">
      <c r="A138" s="6" t="s">
        <v>168</v>
      </c>
      <c r="B138" s="9">
        <v>142716176</v>
      </c>
    </row>
    <row r="139" spans="1:2" x14ac:dyDescent="0.2">
      <c r="A139" s="6" t="s">
        <v>169</v>
      </c>
      <c r="B139" s="9">
        <v>142716182</v>
      </c>
    </row>
    <row r="140" spans="1:2" x14ac:dyDescent="0.2">
      <c r="A140" s="6" t="s">
        <v>169</v>
      </c>
      <c r="B140" s="9">
        <v>142716192</v>
      </c>
    </row>
    <row r="141" spans="1:2" x14ac:dyDescent="0.2">
      <c r="A141" s="6" t="s">
        <v>168</v>
      </c>
      <c r="B141" s="9">
        <v>142716209</v>
      </c>
    </row>
    <row r="142" spans="1:2" x14ac:dyDescent="0.2">
      <c r="A142" s="6" t="s">
        <v>168</v>
      </c>
      <c r="B142" s="9">
        <v>142716210</v>
      </c>
    </row>
    <row r="143" spans="1:2" x14ac:dyDescent="0.2">
      <c r="A143" s="6" t="s">
        <v>168</v>
      </c>
      <c r="B143" s="7">
        <v>142716223</v>
      </c>
    </row>
    <row r="144" spans="1:2" x14ac:dyDescent="0.2">
      <c r="A144" s="6" t="s">
        <v>169</v>
      </c>
      <c r="B144" s="9">
        <v>142716225</v>
      </c>
    </row>
    <row r="145" spans="1:2" x14ac:dyDescent="0.2">
      <c r="A145" s="6" t="s">
        <v>169</v>
      </c>
      <c r="B145" s="9">
        <v>142716226</v>
      </c>
    </row>
    <row r="146" spans="1:2" x14ac:dyDescent="0.2">
      <c r="A146" s="6" t="s">
        <v>169</v>
      </c>
      <c r="B146" s="9">
        <v>142716239</v>
      </c>
    </row>
    <row r="147" spans="1:2" x14ac:dyDescent="0.2">
      <c r="A147" s="6" t="s">
        <v>169</v>
      </c>
      <c r="B147" s="9">
        <v>142716242</v>
      </c>
    </row>
    <row r="148" spans="1:2" x14ac:dyDescent="0.2">
      <c r="A148" s="6" t="s">
        <v>169</v>
      </c>
      <c r="B148" s="7">
        <v>142716247</v>
      </c>
    </row>
    <row r="149" spans="1:2" x14ac:dyDescent="0.2">
      <c r="A149" s="6" t="s">
        <v>169</v>
      </c>
      <c r="B149" s="7">
        <v>142716248</v>
      </c>
    </row>
    <row r="150" spans="1:2" x14ac:dyDescent="0.2">
      <c r="A150" s="6" t="s">
        <v>169</v>
      </c>
      <c r="B150" s="9">
        <v>142716250</v>
      </c>
    </row>
    <row r="151" spans="1:2" x14ac:dyDescent="0.2">
      <c r="A151" s="6" t="s">
        <v>169</v>
      </c>
      <c r="B151" s="7">
        <v>142716251</v>
      </c>
    </row>
    <row r="152" spans="1:2" x14ac:dyDescent="0.2">
      <c r="A152" s="6" t="s">
        <v>169</v>
      </c>
      <c r="B152" s="7">
        <v>142726264</v>
      </c>
    </row>
    <row r="153" spans="1:2" x14ac:dyDescent="0.2">
      <c r="A153" s="6" t="s">
        <v>169</v>
      </c>
      <c r="B153" s="9">
        <v>142726265</v>
      </c>
    </row>
    <row r="154" spans="1:2" x14ac:dyDescent="0.2">
      <c r="A154" s="6" t="s">
        <v>169</v>
      </c>
      <c r="B154" s="9">
        <v>142726276</v>
      </c>
    </row>
    <row r="155" spans="1:2" x14ac:dyDescent="0.2">
      <c r="A155" s="6" t="s">
        <v>169</v>
      </c>
      <c r="B155" s="7">
        <v>142726278</v>
      </c>
    </row>
    <row r="156" spans="1:2" x14ac:dyDescent="0.2">
      <c r="A156" s="6" t="s">
        <v>169</v>
      </c>
      <c r="B156" s="9">
        <v>142726281</v>
      </c>
    </row>
    <row r="157" spans="1:2" x14ac:dyDescent="0.2">
      <c r="A157" s="6" t="s">
        <v>169</v>
      </c>
      <c r="B157" s="7">
        <v>142726298</v>
      </c>
    </row>
    <row r="158" spans="1:2" x14ac:dyDescent="0.2">
      <c r="A158" s="6" t="s">
        <v>169</v>
      </c>
      <c r="B158" s="7">
        <v>142726299</v>
      </c>
    </row>
    <row r="159" spans="1:2" x14ac:dyDescent="0.2">
      <c r="A159" s="6" t="s">
        <v>169</v>
      </c>
      <c r="B159" s="9">
        <v>142726301</v>
      </c>
    </row>
    <row r="160" spans="1:2" x14ac:dyDescent="0.2">
      <c r="A160" s="6" t="s">
        <v>169</v>
      </c>
      <c r="B160" s="9">
        <v>142726302</v>
      </c>
    </row>
    <row r="161" spans="1:2" x14ac:dyDescent="0.2">
      <c r="A161" s="6" t="s">
        <v>169</v>
      </c>
      <c r="B161" s="9">
        <v>142726322</v>
      </c>
    </row>
    <row r="162" spans="1:2" x14ac:dyDescent="0.2">
      <c r="A162" s="6" t="s">
        <v>169</v>
      </c>
      <c r="B162" s="7">
        <v>142726323</v>
      </c>
    </row>
    <row r="163" spans="1:2" x14ac:dyDescent="0.2">
      <c r="A163" s="6" t="s">
        <v>169</v>
      </c>
      <c r="B163" s="7">
        <v>142726329</v>
      </c>
    </row>
    <row r="164" spans="1:2" x14ac:dyDescent="0.2">
      <c r="A164" s="6" t="s">
        <v>169</v>
      </c>
      <c r="B164" s="9">
        <v>142726330</v>
      </c>
    </row>
    <row r="165" spans="1:2" x14ac:dyDescent="0.2">
      <c r="A165" s="6" t="s">
        <v>169</v>
      </c>
      <c r="B165" s="7">
        <v>142726334</v>
      </c>
    </row>
    <row r="166" spans="1:2" x14ac:dyDescent="0.2">
      <c r="A166" s="6" t="s">
        <v>169</v>
      </c>
      <c r="B166" s="9">
        <v>142726344</v>
      </c>
    </row>
    <row r="167" spans="1:2" x14ac:dyDescent="0.2">
      <c r="A167" s="6" t="s">
        <v>169</v>
      </c>
      <c r="B167" s="9">
        <v>142726346</v>
      </c>
    </row>
    <row r="168" spans="1:2" x14ac:dyDescent="0.2">
      <c r="A168" s="6" t="s">
        <v>169</v>
      </c>
      <c r="B168" s="9">
        <v>142726347</v>
      </c>
    </row>
    <row r="169" spans="1:2" x14ac:dyDescent="0.2">
      <c r="A169" s="6" t="s">
        <v>169</v>
      </c>
      <c r="B169" s="7">
        <v>142726363</v>
      </c>
    </row>
    <row r="170" spans="1:2" x14ac:dyDescent="0.2">
      <c r="A170" s="6" t="s">
        <v>169</v>
      </c>
      <c r="B170" s="9">
        <v>142726364</v>
      </c>
    </row>
    <row r="171" spans="1:2" x14ac:dyDescent="0.2">
      <c r="A171" s="6" t="s">
        <v>169</v>
      </c>
      <c r="B171" s="7">
        <v>142726368</v>
      </c>
    </row>
    <row r="172" spans="1:2" x14ac:dyDescent="0.2">
      <c r="A172" s="6" t="s">
        <v>169</v>
      </c>
      <c r="B172" s="7">
        <v>142726370</v>
      </c>
    </row>
    <row r="173" spans="1:2" x14ac:dyDescent="0.2">
      <c r="A173" s="6" t="s">
        <v>169</v>
      </c>
      <c r="B173" s="9">
        <v>142726371</v>
      </c>
    </row>
    <row r="174" spans="1:2" x14ac:dyDescent="0.2">
      <c r="A174" s="6" t="s">
        <v>169</v>
      </c>
      <c r="B174" s="7">
        <v>142736392</v>
      </c>
    </row>
    <row r="175" spans="1:2" x14ac:dyDescent="0.2">
      <c r="A175" s="6" t="s">
        <v>169</v>
      </c>
      <c r="B175" s="7">
        <v>142736394</v>
      </c>
    </row>
    <row r="176" spans="1:2" x14ac:dyDescent="0.2">
      <c r="A176" s="6" t="s">
        <v>169</v>
      </c>
      <c r="B176" s="9">
        <v>142736412</v>
      </c>
    </row>
    <row r="177" spans="1:2" x14ac:dyDescent="0.2">
      <c r="A177" s="6" t="s">
        <v>169</v>
      </c>
      <c r="B177" s="7">
        <v>142736414</v>
      </c>
    </row>
    <row r="178" spans="1:2" x14ac:dyDescent="0.2">
      <c r="A178" s="6" t="s">
        <v>169</v>
      </c>
      <c r="B178" s="7">
        <v>142736417</v>
      </c>
    </row>
    <row r="179" spans="1:2" x14ac:dyDescent="0.2">
      <c r="A179" s="6" t="s">
        <v>169</v>
      </c>
      <c r="B179" s="9">
        <v>142736424</v>
      </c>
    </row>
    <row r="180" spans="1:2" x14ac:dyDescent="0.2">
      <c r="A180" s="6" t="s">
        <v>169</v>
      </c>
      <c r="B180" s="7">
        <v>142736425</v>
      </c>
    </row>
    <row r="181" spans="1:2" x14ac:dyDescent="0.2">
      <c r="A181" s="6" t="s">
        <v>169</v>
      </c>
      <c r="B181" s="7">
        <v>142736427</v>
      </c>
    </row>
    <row r="182" spans="1:2" x14ac:dyDescent="0.2">
      <c r="A182" s="6" t="s">
        <v>169</v>
      </c>
      <c r="B182" s="9">
        <v>142736435</v>
      </c>
    </row>
    <row r="183" spans="1:2" x14ac:dyDescent="0.2">
      <c r="A183" s="6" t="s">
        <v>169</v>
      </c>
      <c r="B183" s="9">
        <v>142736449</v>
      </c>
    </row>
    <row r="184" spans="1:2" x14ac:dyDescent="0.2">
      <c r="A184" s="6" t="s">
        <v>170</v>
      </c>
      <c r="B184" s="7">
        <v>142736456</v>
      </c>
    </row>
    <row r="185" spans="1:2" x14ac:dyDescent="0.2">
      <c r="A185" s="6" t="s">
        <v>169</v>
      </c>
      <c r="B185" s="9">
        <v>142736459</v>
      </c>
    </row>
    <row r="186" spans="1:2" x14ac:dyDescent="0.2">
      <c r="A186" s="6" t="s">
        <v>169</v>
      </c>
      <c r="B186" s="9">
        <v>142736462</v>
      </c>
    </row>
    <row r="187" spans="1:2" x14ac:dyDescent="0.2">
      <c r="A187" s="6" t="s">
        <v>170</v>
      </c>
      <c r="B187" s="9">
        <v>142736463</v>
      </c>
    </row>
    <row r="188" spans="1:2" x14ac:dyDescent="0.2">
      <c r="A188" s="6" t="s">
        <v>169</v>
      </c>
      <c r="B188" s="7">
        <v>142736464</v>
      </c>
    </row>
    <row r="189" spans="1:2" x14ac:dyDescent="0.2">
      <c r="A189" s="6" t="s">
        <v>169</v>
      </c>
      <c r="B189" s="9">
        <v>142736471</v>
      </c>
    </row>
    <row r="190" spans="1:2" x14ac:dyDescent="0.2">
      <c r="A190" s="6" t="s">
        <v>169</v>
      </c>
      <c r="B190" s="9">
        <v>142736472</v>
      </c>
    </row>
    <row r="191" spans="1:2" x14ac:dyDescent="0.2">
      <c r="A191" s="6" t="s">
        <v>169</v>
      </c>
      <c r="B191" s="9">
        <v>142736474</v>
      </c>
    </row>
    <row r="192" spans="1:2" x14ac:dyDescent="0.2">
      <c r="A192" s="6" t="s">
        <v>169</v>
      </c>
      <c r="B192" s="9">
        <v>142736489</v>
      </c>
    </row>
    <row r="193" spans="1:2" x14ac:dyDescent="0.2">
      <c r="A193" s="6" t="s">
        <v>169</v>
      </c>
      <c r="B193" s="7">
        <v>142736490</v>
      </c>
    </row>
    <row r="194" spans="1:2" x14ac:dyDescent="0.2">
      <c r="A194" s="6" t="s">
        <v>169</v>
      </c>
      <c r="B194" s="7">
        <v>142736493</v>
      </c>
    </row>
    <row r="195" spans="1:2" x14ac:dyDescent="0.2">
      <c r="A195" s="6" t="s">
        <v>169</v>
      </c>
      <c r="B195" s="9">
        <v>142736499</v>
      </c>
    </row>
    <row r="196" spans="1:2" x14ac:dyDescent="0.2">
      <c r="A196" s="6" t="s">
        <v>170</v>
      </c>
      <c r="B196" s="7">
        <v>142736502</v>
      </c>
    </row>
    <row r="197" spans="1:2" x14ac:dyDescent="0.2">
      <c r="A197" s="6" t="s">
        <v>169</v>
      </c>
      <c r="B197" s="7">
        <v>142746514</v>
      </c>
    </row>
    <row r="198" spans="1:2" x14ac:dyDescent="0.2">
      <c r="A198" s="6" t="s">
        <v>169</v>
      </c>
      <c r="B198" s="7">
        <v>142746515</v>
      </c>
    </row>
    <row r="199" spans="1:2" x14ac:dyDescent="0.2">
      <c r="A199" s="6" t="s">
        <v>169</v>
      </c>
      <c r="B199" s="7">
        <v>142746516</v>
      </c>
    </row>
    <row r="200" spans="1:2" x14ac:dyDescent="0.2">
      <c r="A200" s="6" t="s">
        <v>169</v>
      </c>
      <c r="B200" s="7">
        <v>142746517</v>
      </c>
    </row>
    <row r="201" spans="1:2" x14ac:dyDescent="0.2">
      <c r="A201" s="6" t="s">
        <v>169</v>
      </c>
      <c r="B201" s="7">
        <v>142746524</v>
      </c>
    </row>
    <row r="202" spans="1:2" x14ac:dyDescent="0.2">
      <c r="A202" s="6" t="s">
        <v>169</v>
      </c>
      <c r="B202" s="7">
        <v>142746542</v>
      </c>
    </row>
    <row r="203" spans="1:2" x14ac:dyDescent="0.2">
      <c r="A203" s="6" t="s">
        <v>169</v>
      </c>
      <c r="B203" s="7">
        <v>142746545</v>
      </c>
    </row>
    <row r="204" spans="1:2" x14ac:dyDescent="0.2">
      <c r="A204" s="6" t="s">
        <v>169</v>
      </c>
      <c r="B204" s="7">
        <v>142746546</v>
      </c>
    </row>
    <row r="205" spans="1:2" x14ac:dyDescent="0.2">
      <c r="A205" s="6" t="s">
        <v>169</v>
      </c>
      <c r="B205" s="7">
        <v>142746569</v>
      </c>
    </row>
    <row r="206" spans="1:2" x14ac:dyDescent="0.2">
      <c r="A206" s="6" t="s">
        <v>169</v>
      </c>
      <c r="B206" s="7">
        <v>142746570</v>
      </c>
    </row>
    <row r="207" spans="1:2" x14ac:dyDescent="0.2">
      <c r="A207" s="6" t="s">
        <v>170</v>
      </c>
      <c r="B207" s="7">
        <v>142746575</v>
      </c>
    </row>
    <row r="208" spans="1:2" x14ac:dyDescent="0.2">
      <c r="A208" s="6" t="s">
        <v>169</v>
      </c>
      <c r="B208" s="9">
        <v>142746588</v>
      </c>
    </row>
    <row r="209" spans="1:2" x14ac:dyDescent="0.2">
      <c r="A209" s="6" t="s">
        <v>169</v>
      </c>
      <c r="B209" s="7">
        <v>142746590</v>
      </c>
    </row>
    <row r="210" spans="1:2" x14ac:dyDescent="0.2">
      <c r="A210" s="6" t="s">
        <v>169</v>
      </c>
      <c r="B210" s="9">
        <v>142746606</v>
      </c>
    </row>
    <row r="211" spans="1:2" x14ac:dyDescent="0.2">
      <c r="A211" s="6" t="s">
        <v>169</v>
      </c>
      <c r="B211" s="9">
        <v>142746608</v>
      </c>
    </row>
    <row r="212" spans="1:2" x14ac:dyDescent="0.2">
      <c r="A212" s="6" t="s">
        <v>169</v>
      </c>
      <c r="B212" s="9">
        <v>142746611</v>
      </c>
    </row>
    <row r="213" spans="1:2" x14ac:dyDescent="0.2">
      <c r="A213" s="6" t="s">
        <v>169</v>
      </c>
      <c r="B213" s="9">
        <v>142746612</v>
      </c>
    </row>
    <row r="214" spans="1:2" x14ac:dyDescent="0.2">
      <c r="A214" s="6" t="s">
        <v>169</v>
      </c>
      <c r="B214" s="9">
        <v>142756621</v>
      </c>
    </row>
    <row r="215" spans="1:2" x14ac:dyDescent="0.2">
      <c r="A215" s="6" t="s">
        <v>171</v>
      </c>
      <c r="B215" s="7">
        <v>142756622</v>
      </c>
    </row>
    <row r="216" spans="1:2" x14ac:dyDescent="0.2">
      <c r="A216" s="6" t="s">
        <v>169</v>
      </c>
      <c r="B216" s="7">
        <v>142756623</v>
      </c>
    </row>
    <row r="217" spans="1:2" x14ac:dyDescent="0.2">
      <c r="A217" s="6" t="s">
        <v>169</v>
      </c>
      <c r="B217" s="7">
        <v>142756629</v>
      </c>
    </row>
    <row r="218" spans="1:2" x14ac:dyDescent="0.2">
      <c r="A218" s="6" t="s">
        <v>169</v>
      </c>
      <c r="B218" s="7">
        <v>142756639</v>
      </c>
    </row>
    <row r="219" spans="1:2" x14ac:dyDescent="0.2">
      <c r="A219" s="6" t="s">
        <v>169</v>
      </c>
      <c r="B219" s="9">
        <v>142756640</v>
      </c>
    </row>
    <row r="220" spans="1:2" x14ac:dyDescent="0.2">
      <c r="A220" s="6" t="s">
        <v>169</v>
      </c>
      <c r="B220" s="7">
        <v>142756658</v>
      </c>
    </row>
    <row r="221" spans="1:2" x14ac:dyDescent="0.2">
      <c r="A221" s="6" t="s">
        <v>169</v>
      </c>
      <c r="B221" s="7">
        <v>142756659</v>
      </c>
    </row>
    <row r="222" spans="1:2" x14ac:dyDescent="0.2">
      <c r="A222" s="6" t="s">
        <v>170</v>
      </c>
      <c r="B222" s="7">
        <v>142756660</v>
      </c>
    </row>
    <row r="223" spans="1:2" x14ac:dyDescent="0.2">
      <c r="A223" s="6" t="s">
        <v>169</v>
      </c>
      <c r="B223" s="9">
        <v>142756672</v>
      </c>
    </row>
    <row r="224" spans="1:2" x14ac:dyDescent="0.2">
      <c r="A224" s="6" t="s">
        <v>169</v>
      </c>
      <c r="B224" s="9">
        <v>142756674</v>
      </c>
    </row>
    <row r="225" spans="1:2" x14ac:dyDescent="0.2">
      <c r="A225" s="6" t="s">
        <v>170</v>
      </c>
      <c r="B225" s="9">
        <v>142756677</v>
      </c>
    </row>
    <row r="226" spans="1:2" x14ac:dyDescent="0.2">
      <c r="A226" s="6" t="s">
        <v>170</v>
      </c>
      <c r="B226" s="9">
        <v>142756694</v>
      </c>
    </row>
    <row r="227" spans="1:2" x14ac:dyDescent="0.2">
      <c r="A227" s="6" t="s">
        <v>170</v>
      </c>
      <c r="B227" s="9">
        <v>142756696</v>
      </c>
    </row>
    <row r="228" spans="1:2" x14ac:dyDescent="0.2">
      <c r="A228" s="6" t="s">
        <v>170</v>
      </c>
      <c r="B228" s="7">
        <v>142766701</v>
      </c>
    </row>
    <row r="229" spans="1:2" x14ac:dyDescent="0.2">
      <c r="A229" s="6" t="s">
        <v>170</v>
      </c>
      <c r="B229" s="7">
        <v>142766702</v>
      </c>
    </row>
    <row r="230" spans="1:2" x14ac:dyDescent="0.2">
      <c r="A230" s="6" t="s">
        <v>170</v>
      </c>
      <c r="B230" s="9">
        <v>142766704</v>
      </c>
    </row>
    <row r="231" spans="1:2" x14ac:dyDescent="0.2">
      <c r="A231" s="6" t="s">
        <v>170</v>
      </c>
      <c r="B231" s="9">
        <v>142766705</v>
      </c>
    </row>
    <row r="232" spans="1:2" x14ac:dyDescent="0.2">
      <c r="A232" s="6" t="s">
        <v>170</v>
      </c>
      <c r="B232" s="7">
        <v>142766712</v>
      </c>
    </row>
    <row r="233" spans="1:2" x14ac:dyDescent="0.2">
      <c r="A233" s="6" t="s">
        <v>170</v>
      </c>
      <c r="B233" s="9">
        <v>143246714</v>
      </c>
    </row>
    <row r="234" spans="1:2" x14ac:dyDescent="0.2">
      <c r="A234" s="6" t="s">
        <v>170</v>
      </c>
      <c r="B234" s="7">
        <v>143246715</v>
      </c>
    </row>
    <row r="235" spans="1:2" x14ac:dyDescent="0.2">
      <c r="A235" s="6" t="s">
        <v>170</v>
      </c>
      <c r="B235" s="9">
        <v>143246731</v>
      </c>
    </row>
    <row r="236" spans="1:2" x14ac:dyDescent="0.2">
      <c r="A236" s="6" t="s">
        <v>170</v>
      </c>
      <c r="B236" s="7">
        <v>143246732</v>
      </c>
    </row>
    <row r="237" spans="1:2" x14ac:dyDescent="0.2">
      <c r="A237" s="6" t="s">
        <v>170</v>
      </c>
      <c r="B237" s="7">
        <v>143246741</v>
      </c>
    </row>
    <row r="238" spans="1:2" x14ac:dyDescent="0.2">
      <c r="A238" s="6" t="s">
        <v>170</v>
      </c>
      <c r="B238" s="7">
        <v>143246742</v>
      </c>
    </row>
    <row r="239" spans="1:2" x14ac:dyDescent="0.2">
      <c r="A239" s="6" t="s">
        <v>170</v>
      </c>
      <c r="B239" s="9">
        <v>143246755</v>
      </c>
    </row>
    <row r="240" spans="1:2" x14ac:dyDescent="0.2">
      <c r="A240" s="6" t="s">
        <v>170</v>
      </c>
      <c r="B240" s="9">
        <v>143246756</v>
      </c>
    </row>
    <row r="241" spans="1:2" x14ac:dyDescent="0.2">
      <c r="A241" s="6" t="s">
        <v>170</v>
      </c>
      <c r="B241" s="7">
        <v>143246759</v>
      </c>
    </row>
    <row r="242" spans="1:2" x14ac:dyDescent="0.2">
      <c r="A242" s="6" t="s">
        <v>170</v>
      </c>
      <c r="B242" s="9">
        <v>143246763</v>
      </c>
    </row>
    <row r="243" spans="1:2" x14ac:dyDescent="0.2">
      <c r="A243" s="6" t="s">
        <v>170</v>
      </c>
      <c r="B243" s="7">
        <v>143246764</v>
      </c>
    </row>
    <row r="244" spans="1:2" x14ac:dyDescent="0.2">
      <c r="A244" s="6" t="s">
        <v>170</v>
      </c>
      <c r="B244" s="7">
        <v>143246771</v>
      </c>
    </row>
    <row r="245" spans="1:2" x14ac:dyDescent="0.2">
      <c r="A245" s="6" t="s">
        <v>170</v>
      </c>
      <c r="B245" s="9">
        <v>143246772</v>
      </c>
    </row>
    <row r="246" spans="1:2" x14ac:dyDescent="0.2">
      <c r="A246" s="6" t="s">
        <v>170</v>
      </c>
      <c r="B246" s="7">
        <v>143246775</v>
      </c>
    </row>
    <row r="247" spans="1:2" x14ac:dyDescent="0.2">
      <c r="A247" s="6" t="s">
        <v>170</v>
      </c>
      <c r="B247" s="9">
        <v>143246782</v>
      </c>
    </row>
    <row r="248" spans="1:2" x14ac:dyDescent="0.2">
      <c r="A248" s="6" t="s">
        <v>170</v>
      </c>
      <c r="B248" s="9">
        <v>143246791</v>
      </c>
    </row>
    <row r="249" spans="1:2" x14ac:dyDescent="0.2">
      <c r="A249" s="6" t="s">
        <v>170</v>
      </c>
      <c r="B249" s="9">
        <v>143246793</v>
      </c>
    </row>
    <row r="250" spans="1:2" x14ac:dyDescent="0.2">
      <c r="A250" s="6" t="s">
        <v>170</v>
      </c>
      <c r="B250" s="9">
        <v>143246802</v>
      </c>
    </row>
    <row r="251" spans="1:2" x14ac:dyDescent="0.2">
      <c r="A251" s="6" t="s">
        <v>170</v>
      </c>
      <c r="B251" s="7">
        <v>143246803</v>
      </c>
    </row>
    <row r="252" spans="1:2" x14ac:dyDescent="0.2">
      <c r="A252" s="6" t="s">
        <v>170</v>
      </c>
      <c r="B252" s="7">
        <v>143246815</v>
      </c>
    </row>
    <row r="253" spans="1:2" x14ac:dyDescent="0.2">
      <c r="A253" s="6" t="s">
        <v>170</v>
      </c>
      <c r="B253" s="7">
        <v>143246816</v>
      </c>
    </row>
    <row r="254" spans="1:2" x14ac:dyDescent="0.2">
      <c r="A254" s="6" t="s">
        <v>170</v>
      </c>
      <c r="B254" s="9">
        <v>143246818</v>
      </c>
    </row>
    <row r="255" spans="1:2" x14ac:dyDescent="0.2">
      <c r="A255" s="6" t="s">
        <v>170</v>
      </c>
      <c r="B255" s="7">
        <v>143246822</v>
      </c>
    </row>
    <row r="256" spans="1:2" x14ac:dyDescent="0.2">
      <c r="A256" s="6" t="s">
        <v>170</v>
      </c>
      <c r="B256" s="9">
        <v>143246823</v>
      </c>
    </row>
    <row r="257" spans="1:2" x14ac:dyDescent="0.2">
      <c r="A257" s="6" t="s">
        <v>170</v>
      </c>
      <c r="B257" s="9">
        <v>143246827</v>
      </c>
    </row>
    <row r="258" spans="1:2" x14ac:dyDescent="0.2">
      <c r="A258" s="6" t="s">
        <v>170</v>
      </c>
      <c r="B258" s="7">
        <v>143256847</v>
      </c>
    </row>
    <row r="259" spans="1:2" x14ac:dyDescent="0.2">
      <c r="A259" s="6" t="s">
        <v>170</v>
      </c>
      <c r="B259" s="9">
        <v>143256866</v>
      </c>
    </row>
    <row r="260" spans="1:2" x14ac:dyDescent="0.2">
      <c r="A260" s="6" t="s">
        <v>170</v>
      </c>
      <c r="B260" s="7">
        <v>143256870</v>
      </c>
    </row>
    <row r="261" spans="1:2" x14ac:dyDescent="0.2">
      <c r="A261" s="6" t="s">
        <v>170</v>
      </c>
      <c r="B261" s="9">
        <v>143256876</v>
      </c>
    </row>
    <row r="262" spans="1:2" x14ac:dyDescent="0.2">
      <c r="A262" s="6" t="s">
        <v>170</v>
      </c>
      <c r="B262" s="7">
        <v>143256877</v>
      </c>
    </row>
    <row r="263" spans="1:2" x14ac:dyDescent="0.2">
      <c r="A263" s="6" t="s">
        <v>172</v>
      </c>
      <c r="B263" s="7">
        <v>143256891</v>
      </c>
    </row>
    <row r="264" spans="1:2" x14ac:dyDescent="0.2">
      <c r="A264" s="6" t="s">
        <v>170</v>
      </c>
      <c r="B264" s="9">
        <v>143256898</v>
      </c>
    </row>
    <row r="265" spans="1:2" x14ac:dyDescent="0.2">
      <c r="A265" s="6" t="s">
        <v>170</v>
      </c>
      <c r="B265" s="9">
        <v>143256899</v>
      </c>
    </row>
    <row r="266" spans="1:2" x14ac:dyDescent="0.2">
      <c r="A266" s="6" t="s">
        <v>170</v>
      </c>
      <c r="B266" s="9">
        <v>143256901</v>
      </c>
    </row>
    <row r="267" spans="1:2" x14ac:dyDescent="0.2">
      <c r="A267" s="6" t="s">
        <v>171</v>
      </c>
      <c r="B267" s="7">
        <v>143256906</v>
      </c>
    </row>
    <row r="268" spans="1:2" x14ac:dyDescent="0.2">
      <c r="A268" s="6" t="s">
        <v>171</v>
      </c>
      <c r="B268" s="9">
        <v>143256927</v>
      </c>
    </row>
    <row r="269" spans="1:2" x14ac:dyDescent="0.2">
      <c r="A269" s="6" t="s">
        <v>170</v>
      </c>
      <c r="B269" s="7">
        <v>143256939</v>
      </c>
    </row>
    <row r="270" spans="1:2" x14ac:dyDescent="0.2">
      <c r="A270" s="6" t="s">
        <v>170</v>
      </c>
      <c r="B270" s="7">
        <v>143256941</v>
      </c>
    </row>
    <row r="271" spans="1:2" x14ac:dyDescent="0.2">
      <c r="A271" s="6" t="s">
        <v>170</v>
      </c>
      <c r="B271" s="9">
        <v>143266956</v>
      </c>
    </row>
    <row r="272" spans="1:2" x14ac:dyDescent="0.2">
      <c r="A272" s="6" t="s">
        <v>170</v>
      </c>
      <c r="B272" s="9">
        <v>143266966</v>
      </c>
    </row>
    <row r="273" spans="1:2" x14ac:dyDescent="0.2">
      <c r="A273" s="6" t="s">
        <v>170</v>
      </c>
      <c r="B273" s="7">
        <v>143266968</v>
      </c>
    </row>
    <row r="274" spans="1:2" x14ac:dyDescent="0.2">
      <c r="A274" s="6" t="s">
        <v>170</v>
      </c>
      <c r="B274" s="7">
        <v>143266973</v>
      </c>
    </row>
    <row r="275" spans="1:2" x14ac:dyDescent="0.2">
      <c r="A275" s="6" t="s">
        <v>170</v>
      </c>
      <c r="B275" s="7">
        <v>143266980</v>
      </c>
    </row>
    <row r="276" spans="1:2" x14ac:dyDescent="0.2">
      <c r="A276" s="6" t="s">
        <v>170</v>
      </c>
      <c r="B276" s="7">
        <v>143266988</v>
      </c>
    </row>
    <row r="277" spans="1:2" x14ac:dyDescent="0.2">
      <c r="A277" s="6" t="s">
        <v>170</v>
      </c>
      <c r="B277" s="7">
        <v>143266989</v>
      </c>
    </row>
    <row r="278" spans="1:2" x14ac:dyDescent="0.2">
      <c r="A278" s="6" t="s">
        <v>170</v>
      </c>
      <c r="B278" s="7">
        <v>143267002</v>
      </c>
    </row>
    <row r="279" spans="1:2" x14ac:dyDescent="0.2">
      <c r="A279" s="6" t="s">
        <v>170</v>
      </c>
      <c r="B279" s="7">
        <v>143267004</v>
      </c>
    </row>
    <row r="280" spans="1:2" x14ac:dyDescent="0.2">
      <c r="A280" s="6" t="s">
        <v>170</v>
      </c>
      <c r="B280" s="7">
        <v>143267009</v>
      </c>
    </row>
    <row r="281" spans="1:2" x14ac:dyDescent="0.2">
      <c r="A281" s="6" t="s">
        <v>170</v>
      </c>
      <c r="B281" s="9">
        <v>143267010</v>
      </c>
    </row>
    <row r="282" spans="1:2" x14ac:dyDescent="0.2">
      <c r="A282" s="6" t="s">
        <v>170</v>
      </c>
      <c r="B282" s="9">
        <v>143267030</v>
      </c>
    </row>
    <row r="283" spans="1:2" x14ac:dyDescent="0.2">
      <c r="A283" s="6" t="s">
        <v>170</v>
      </c>
      <c r="B283" s="9">
        <v>143267031</v>
      </c>
    </row>
    <row r="284" spans="1:2" x14ac:dyDescent="0.2">
      <c r="A284" s="6" t="s">
        <v>170</v>
      </c>
      <c r="B284" s="7">
        <v>143267033</v>
      </c>
    </row>
    <row r="285" spans="1:2" x14ac:dyDescent="0.2">
      <c r="A285" s="6" t="s">
        <v>170</v>
      </c>
      <c r="B285" s="7">
        <v>143267039</v>
      </c>
    </row>
    <row r="286" spans="1:2" x14ac:dyDescent="0.2">
      <c r="A286" s="6" t="s">
        <v>170</v>
      </c>
      <c r="B286" s="7">
        <v>143277052</v>
      </c>
    </row>
    <row r="287" spans="1:2" x14ac:dyDescent="0.2">
      <c r="A287" s="6" t="s">
        <v>170</v>
      </c>
      <c r="B287" s="7">
        <v>143277053</v>
      </c>
    </row>
    <row r="288" spans="1:2" x14ac:dyDescent="0.2">
      <c r="A288" s="6" t="s">
        <v>171</v>
      </c>
      <c r="B288" s="7">
        <v>143277067</v>
      </c>
    </row>
    <row r="289" spans="1:2" x14ac:dyDescent="0.2">
      <c r="A289" s="6" t="s">
        <v>170</v>
      </c>
      <c r="B289" s="7">
        <v>143277074</v>
      </c>
    </row>
    <row r="290" spans="1:2" x14ac:dyDescent="0.2">
      <c r="A290" s="6" t="s">
        <v>170</v>
      </c>
      <c r="B290" s="9">
        <v>143277075</v>
      </c>
    </row>
    <row r="291" spans="1:2" x14ac:dyDescent="0.2">
      <c r="A291" s="6" t="s">
        <v>170</v>
      </c>
      <c r="B291" s="7">
        <v>143277088</v>
      </c>
    </row>
    <row r="292" spans="1:2" x14ac:dyDescent="0.2">
      <c r="A292" s="6" t="s">
        <v>170</v>
      </c>
      <c r="B292" s="7">
        <v>143277089</v>
      </c>
    </row>
    <row r="293" spans="1:2" x14ac:dyDescent="0.2">
      <c r="A293" s="6" t="s">
        <v>170</v>
      </c>
      <c r="B293" s="9">
        <v>143277090</v>
      </c>
    </row>
    <row r="294" spans="1:2" x14ac:dyDescent="0.2">
      <c r="A294" s="6" t="s">
        <v>171</v>
      </c>
      <c r="B294" s="9">
        <v>143277091</v>
      </c>
    </row>
    <row r="295" spans="1:2" x14ac:dyDescent="0.2">
      <c r="A295" s="6" t="s">
        <v>171</v>
      </c>
      <c r="B295" s="7">
        <v>143277097</v>
      </c>
    </row>
    <row r="296" spans="1:2" x14ac:dyDescent="0.2">
      <c r="A296" s="6" t="s">
        <v>170</v>
      </c>
      <c r="B296" s="7">
        <v>143277109</v>
      </c>
    </row>
    <row r="297" spans="1:2" x14ac:dyDescent="0.2">
      <c r="A297" s="6" t="s">
        <v>170</v>
      </c>
      <c r="B297" s="7">
        <v>143277110</v>
      </c>
    </row>
    <row r="298" spans="1:2" x14ac:dyDescent="0.2">
      <c r="A298" s="6" t="s">
        <v>170</v>
      </c>
      <c r="B298" s="7">
        <v>143277123</v>
      </c>
    </row>
    <row r="299" spans="1:2" x14ac:dyDescent="0.2">
      <c r="A299" s="6" t="s">
        <v>170</v>
      </c>
      <c r="B299" s="7">
        <v>143277124</v>
      </c>
    </row>
    <row r="300" spans="1:2" x14ac:dyDescent="0.2">
      <c r="A300" s="6" t="s">
        <v>170</v>
      </c>
      <c r="B300" s="9">
        <v>143287132</v>
      </c>
    </row>
    <row r="301" spans="1:2" x14ac:dyDescent="0.2">
      <c r="A301" s="6" t="s">
        <v>170</v>
      </c>
      <c r="B301" s="7">
        <v>143287133</v>
      </c>
    </row>
    <row r="302" spans="1:2" x14ac:dyDescent="0.2">
      <c r="A302" s="6" t="s">
        <v>171</v>
      </c>
      <c r="B302" s="9">
        <v>143287136</v>
      </c>
    </row>
    <row r="303" spans="1:2" x14ac:dyDescent="0.2">
      <c r="A303" s="6" t="s">
        <v>171</v>
      </c>
      <c r="B303" s="7">
        <v>143287152</v>
      </c>
    </row>
    <row r="304" spans="1:2" x14ac:dyDescent="0.2">
      <c r="A304" s="6" t="s">
        <v>170</v>
      </c>
      <c r="B304" s="7">
        <v>143287159</v>
      </c>
    </row>
    <row r="305" spans="1:2" x14ac:dyDescent="0.2">
      <c r="A305" s="6" t="s">
        <v>170</v>
      </c>
      <c r="B305" s="7">
        <v>143287163</v>
      </c>
    </row>
    <row r="306" spans="1:2" x14ac:dyDescent="0.2">
      <c r="A306" s="6" t="s">
        <v>171</v>
      </c>
      <c r="B306" s="9">
        <v>143287169</v>
      </c>
    </row>
    <row r="307" spans="1:2" x14ac:dyDescent="0.2">
      <c r="A307" s="6" t="s">
        <v>171</v>
      </c>
      <c r="B307" s="9">
        <v>143287172</v>
      </c>
    </row>
    <row r="308" spans="1:2" x14ac:dyDescent="0.2">
      <c r="A308" s="6" t="s">
        <v>171</v>
      </c>
      <c r="B308" s="9">
        <v>143287173</v>
      </c>
    </row>
    <row r="309" spans="1:2" x14ac:dyDescent="0.2">
      <c r="A309" s="6" t="s">
        <v>171</v>
      </c>
      <c r="B309" s="9">
        <v>143287181</v>
      </c>
    </row>
    <row r="310" spans="1:2" x14ac:dyDescent="0.2">
      <c r="A310" s="6" t="s">
        <v>171</v>
      </c>
      <c r="B310" s="7">
        <v>143287185</v>
      </c>
    </row>
    <row r="311" spans="1:2" x14ac:dyDescent="0.2">
      <c r="A311" s="6" t="s">
        <v>171</v>
      </c>
      <c r="B311" s="7">
        <v>143287208</v>
      </c>
    </row>
    <row r="312" spans="1:2" x14ac:dyDescent="0.2">
      <c r="A312" s="6" t="s">
        <v>171</v>
      </c>
      <c r="B312" s="9">
        <v>143287212</v>
      </c>
    </row>
    <row r="313" spans="1:2" x14ac:dyDescent="0.2">
      <c r="A313" s="6" t="s">
        <v>171</v>
      </c>
      <c r="B313" s="9">
        <v>143287213</v>
      </c>
    </row>
    <row r="314" spans="1:2" x14ac:dyDescent="0.2">
      <c r="A314" s="6" t="s">
        <v>171</v>
      </c>
      <c r="B314" s="7">
        <v>143287214</v>
      </c>
    </row>
    <row r="315" spans="1:2" x14ac:dyDescent="0.2">
      <c r="A315" s="6" t="s">
        <v>171</v>
      </c>
      <c r="B315" s="7">
        <v>143287219</v>
      </c>
    </row>
    <row r="316" spans="1:2" x14ac:dyDescent="0.2">
      <c r="A316" s="6" t="s">
        <v>171</v>
      </c>
      <c r="B316" s="7">
        <v>143287220</v>
      </c>
    </row>
    <row r="317" spans="1:2" x14ac:dyDescent="0.2">
      <c r="A317" s="6" t="s">
        <v>171</v>
      </c>
      <c r="B317" s="7">
        <v>143287222</v>
      </c>
    </row>
    <row r="318" spans="1:2" x14ac:dyDescent="0.2">
      <c r="A318" s="6" t="s">
        <v>171</v>
      </c>
      <c r="B318" s="7">
        <v>143287223</v>
      </c>
    </row>
    <row r="319" spans="1:2" x14ac:dyDescent="0.2">
      <c r="A319" s="6" t="s">
        <v>171</v>
      </c>
      <c r="B319" s="9">
        <v>143287228</v>
      </c>
    </row>
    <row r="320" spans="1:2" x14ac:dyDescent="0.2">
      <c r="A320" s="6" t="s">
        <v>171</v>
      </c>
      <c r="B320" s="7">
        <v>143287229</v>
      </c>
    </row>
    <row r="321" spans="1:2" x14ac:dyDescent="0.2">
      <c r="A321" s="6" t="s">
        <v>171</v>
      </c>
      <c r="B321" s="9">
        <v>143287248</v>
      </c>
    </row>
    <row r="322" spans="1:2" x14ac:dyDescent="0.2">
      <c r="A322" s="6" t="s">
        <v>171</v>
      </c>
      <c r="B322" s="7">
        <v>143287249</v>
      </c>
    </row>
    <row r="323" spans="1:2" x14ac:dyDescent="0.2">
      <c r="A323" s="6" t="s">
        <v>171</v>
      </c>
      <c r="B323" s="9">
        <v>143287252</v>
      </c>
    </row>
    <row r="324" spans="1:2" x14ac:dyDescent="0.2">
      <c r="A324" s="6" t="s">
        <v>171</v>
      </c>
      <c r="B324" s="9">
        <v>143287255</v>
      </c>
    </row>
    <row r="325" spans="1:2" x14ac:dyDescent="0.2">
      <c r="A325" s="6" t="s">
        <v>171</v>
      </c>
      <c r="B325" s="7">
        <v>143287262</v>
      </c>
    </row>
    <row r="326" spans="1:2" x14ac:dyDescent="0.2">
      <c r="A326" s="6" t="s">
        <v>171</v>
      </c>
      <c r="B326" s="7">
        <v>143297271</v>
      </c>
    </row>
    <row r="327" spans="1:2" x14ac:dyDescent="0.2">
      <c r="A327" s="6" t="s">
        <v>171</v>
      </c>
      <c r="B327" s="7">
        <v>143297272</v>
      </c>
    </row>
    <row r="328" spans="1:2" x14ac:dyDescent="0.2">
      <c r="A328" s="6" t="s">
        <v>171</v>
      </c>
      <c r="B328" s="7">
        <v>143297273</v>
      </c>
    </row>
    <row r="329" spans="1:2" x14ac:dyDescent="0.2">
      <c r="A329" s="6" t="s">
        <v>171</v>
      </c>
      <c r="B329" s="7">
        <v>143297289</v>
      </c>
    </row>
    <row r="330" spans="1:2" x14ac:dyDescent="0.2">
      <c r="A330" s="6" t="s">
        <v>171</v>
      </c>
      <c r="B330" s="7">
        <v>143297291</v>
      </c>
    </row>
    <row r="331" spans="1:2" x14ac:dyDescent="0.2">
      <c r="A331" s="6" t="s">
        <v>171</v>
      </c>
      <c r="B331" s="7">
        <v>143297303</v>
      </c>
    </row>
    <row r="332" spans="1:2" x14ac:dyDescent="0.2">
      <c r="A332" s="6" t="s">
        <v>171</v>
      </c>
      <c r="B332" s="7">
        <v>143297306</v>
      </c>
    </row>
    <row r="333" spans="1:2" x14ac:dyDescent="0.2">
      <c r="A333" s="6" t="s">
        <v>171</v>
      </c>
      <c r="B333" s="7">
        <v>143297322</v>
      </c>
    </row>
    <row r="334" spans="1:2" x14ac:dyDescent="0.2">
      <c r="A334" s="6" t="s">
        <v>171</v>
      </c>
      <c r="B334" s="7">
        <v>143297326</v>
      </c>
    </row>
    <row r="335" spans="1:2" x14ac:dyDescent="0.2">
      <c r="A335" s="6" t="s">
        <v>171</v>
      </c>
      <c r="B335" s="9">
        <v>143297348</v>
      </c>
    </row>
    <row r="336" spans="1:2" x14ac:dyDescent="0.2">
      <c r="A336" s="6" t="s">
        <v>171</v>
      </c>
      <c r="B336" s="9">
        <v>143297349</v>
      </c>
    </row>
    <row r="337" spans="1:2" x14ac:dyDescent="0.2">
      <c r="A337" s="6" t="s">
        <v>171</v>
      </c>
      <c r="B337" s="9">
        <v>143297351</v>
      </c>
    </row>
    <row r="338" spans="1:2" x14ac:dyDescent="0.2">
      <c r="A338" s="6" t="s">
        <v>171</v>
      </c>
      <c r="B338" s="9">
        <v>143297353</v>
      </c>
    </row>
    <row r="339" spans="1:2" x14ac:dyDescent="0.2">
      <c r="A339" s="6" t="s">
        <v>171</v>
      </c>
      <c r="B339" s="7">
        <v>143297362</v>
      </c>
    </row>
    <row r="340" spans="1:2" x14ac:dyDescent="0.2">
      <c r="A340" s="6" t="s">
        <v>171</v>
      </c>
      <c r="B340" s="7">
        <v>143297375</v>
      </c>
    </row>
    <row r="341" spans="1:2" x14ac:dyDescent="0.2">
      <c r="A341" s="6" t="s">
        <v>171</v>
      </c>
      <c r="B341" s="9">
        <v>143297376</v>
      </c>
    </row>
    <row r="342" spans="1:2" x14ac:dyDescent="0.2">
      <c r="A342" s="6" t="s">
        <v>171</v>
      </c>
      <c r="B342" s="9">
        <v>143297384</v>
      </c>
    </row>
    <row r="343" spans="1:2" x14ac:dyDescent="0.2">
      <c r="A343" s="6" t="s">
        <v>171</v>
      </c>
      <c r="B343" s="7">
        <v>143297385</v>
      </c>
    </row>
    <row r="344" spans="1:2" x14ac:dyDescent="0.2">
      <c r="A344" s="6" t="s">
        <v>172</v>
      </c>
      <c r="B344" s="7">
        <v>143297387</v>
      </c>
    </row>
    <row r="345" spans="1:2" x14ac:dyDescent="0.2">
      <c r="A345" s="6" t="s">
        <v>171</v>
      </c>
      <c r="B345" s="7">
        <v>143297394</v>
      </c>
    </row>
    <row r="346" spans="1:2" x14ac:dyDescent="0.2">
      <c r="A346" s="6" t="s">
        <v>171</v>
      </c>
      <c r="B346" s="9">
        <v>143297395</v>
      </c>
    </row>
    <row r="347" spans="1:2" x14ac:dyDescent="0.2">
      <c r="A347" s="6" t="s">
        <v>171</v>
      </c>
      <c r="B347" s="9">
        <v>143297398</v>
      </c>
    </row>
    <row r="348" spans="1:2" x14ac:dyDescent="0.2">
      <c r="A348" s="6" t="s">
        <v>171</v>
      </c>
      <c r="B348" s="7">
        <v>143297399</v>
      </c>
    </row>
    <row r="349" spans="1:2" x14ac:dyDescent="0.2">
      <c r="A349" s="6" t="s">
        <v>171</v>
      </c>
      <c r="B349" s="7">
        <v>143307413</v>
      </c>
    </row>
    <row r="350" spans="1:2" x14ac:dyDescent="0.2">
      <c r="A350" s="6" t="s">
        <v>171</v>
      </c>
      <c r="B350" s="7">
        <v>143307414</v>
      </c>
    </row>
    <row r="351" spans="1:2" x14ac:dyDescent="0.2">
      <c r="A351" s="6" t="s">
        <v>173</v>
      </c>
      <c r="B351" s="9">
        <v>143307424</v>
      </c>
    </row>
    <row r="352" spans="1:2" x14ac:dyDescent="0.2">
      <c r="A352" s="6" t="s">
        <v>171</v>
      </c>
      <c r="B352" s="7">
        <v>143307434</v>
      </c>
    </row>
    <row r="353" spans="1:2" x14ac:dyDescent="0.2">
      <c r="A353" s="6" t="s">
        <v>171</v>
      </c>
      <c r="B353" s="9">
        <v>143307435</v>
      </c>
    </row>
    <row r="354" spans="1:2" x14ac:dyDescent="0.2">
      <c r="A354" s="6" t="s">
        <v>171</v>
      </c>
      <c r="B354" s="9">
        <v>143307439</v>
      </c>
    </row>
    <row r="355" spans="1:2" x14ac:dyDescent="0.2">
      <c r="A355" s="6" t="s">
        <v>172</v>
      </c>
      <c r="B355" s="7">
        <v>143307440</v>
      </c>
    </row>
    <row r="356" spans="1:2" x14ac:dyDescent="0.2">
      <c r="A356" s="6" t="s">
        <v>171</v>
      </c>
      <c r="B356" s="7">
        <v>143307441</v>
      </c>
    </row>
    <row r="357" spans="1:2" x14ac:dyDescent="0.2">
      <c r="A357" s="6" t="s">
        <v>171</v>
      </c>
      <c r="B357" s="9">
        <v>143307442</v>
      </c>
    </row>
    <row r="358" spans="1:2" x14ac:dyDescent="0.2">
      <c r="A358" s="6" t="s">
        <v>171</v>
      </c>
      <c r="B358" s="7">
        <v>143307449</v>
      </c>
    </row>
    <row r="359" spans="1:2" x14ac:dyDescent="0.2">
      <c r="A359" s="6" t="s">
        <v>171</v>
      </c>
      <c r="B359" s="7">
        <v>143307451</v>
      </c>
    </row>
    <row r="360" spans="1:2" x14ac:dyDescent="0.2">
      <c r="A360" s="6" t="s">
        <v>171</v>
      </c>
      <c r="B360" s="7">
        <v>143307461</v>
      </c>
    </row>
    <row r="361" spans="1:2" x14ac:dyDescent="0.2">
      <c r="A361" s="6" t="s">
        <v>172</v>
      </c>
      <c r="B361" s="9">
        <v>143307474</v>
      </c>
    </row>
    <row r="362" spans="1:2" x14ac:dyDescent="0.2">
      <c r="A362" s="6" t="s">
        <v>171</v>
      </c>
      <c r="B362" s="7">
        <v>143307475</v>
      </c>
    </row>
    <row r="363" spans="1:2" x14ac:dyDescent="0.2">
      <c r="A363" s="6" t="s">
        <v>171</v>
      </c>
      <c r="B363" s="9">
        <v>143307480</v>
      </c>
    </row>
    <row r="364" spans="1:2" x14ac:dyDescent="0.2">
      <c r="A364" s="6" t="s">
        <v>171</v>
      </c>
      <c r="B364" s="7">
        <v>143307481</v>
      </c>
    </row>
    <row r="365" spans="1:2" x14ac:dyDescent="0.2">
      <c r="A365" s="6" t="s">
        <v>171</v>
      </c>
      <c r="B365" s="9">
        <v>143307486</v>
      </c>
    </row>
    <row r="366" spans="1:2" x14ac:dyDescent="0.2">
      <c r="A366" s="6" t="s">
        <v>171</v>
      </c>
      <c r="B366" s="7">
        <v>143307487</v>
      </c>
    </row>
    <row r="367" spans="1:2" x14ac:dyDescent="0.2">
      <c r="A367" s="6" t="s">
        <v>171</v>
      </c>
      <c r="B367" s="7">
        <v>143307489</v>
      </c>
    </row>
    <row r="368" spans="1:2" x14ac:dyDescent="0.2">
      <c r="A368" s="6" t="s">
        <v>171</v>
      </c>
      <c r="B368" s="9">
        <v>143307490</v>
      </c>
    </row>
    <row r="369" spans="1:2" x14ac:dyDescent="0.2">
      <c r="A369" s="6" t="s">
        <v>171</v>
      </c>
      <c r="B369" s="9">
        <v>143307494</v>
      </c>
    </row>
    <row r="370" spans="1:2" x14ac:dyDescent="0.2">
      <c r="A370" s="6" t="s">
        <v>171</v>
      </c>
      <c r="B370" s="9">
        <v>143307502</v>
      </c>
    </row>
    <row r="371" spans="1:2" x14ac:dyDescent="0.2">
      <c r="A371" s="6" t="s">
        <v>171</v>
      </c>
      <c r="B371" s="9">
        <v>143307513</v>
      </c>
    </row>
    <row r="372" spans="1:2" x14ac:dyDescent="0.2">
      <c r="A372" s="6" t="s">
        <v>171</v>
      </c>
      <c r="B372" s="7">
        <v>143307514</v>
      </c>
    </row>
    <row r="373" spans="1:2" x14ac:dyDescent="0.2">
      <c r="A373" s="6" t="s">
        <v>171</v>
      </c>
      <c r="B373" s="9">
        <v>143307519</v>
      </c>
    </row>
    <row r="374" spans="1:2" x14ac:dyDescent="0.2">
      <c r="A374" s="6" t="s">
        <v>171</v>
      </c>
      <c r="B374" s="9">
        <v>143307521</v>
      </c>
    </row>
    <row r="375" spans="1:2" x14ac:dyDescent="0.2">
      <c r="A375" s="6" t="s">
        <v>171</v>
      </c>
      <c r="B375" s="9">
        <v>143307522</v>
      </c>
    </row>
    <row r="376" spans="1:2" x14ac:dyDescent="0.2">
      <c r="A376" s="6" t="s">
        <v>171</v>
      </c>
      <c r="B376" s="9">
        <v>143307525</v>
      </c>
    </row>
    <row r="377" spans="1:2" x14ac:dyDescent="0.2">
      <c r="A377" s="6" t="s">
        <v>171</v>
      </c>
      <c r="B377" s="9">
        <v>143307527</v>
      </c>
    </row>
    <row r="378" spans="1:2" x14ac:dyDescent="0.2">
      <c r="A378" s="6" t="s">
        <v>171</v>
      </c>
      <c r="B378" s="9">
        <v>143307530</v>
      </c>
    </row>
    <row r="379" spans="1:2" x14ac:dyDescent="0.2">
      <c r="A379" s="6" t="s">
        <v>171</v>
      </c>
      <c r="B379" s="7">
        <v>143317554</v>
      </c>
    </row>
    <row r="380" spans="1:2" x14ac:dyDescent="0.2">
      <c r="A380" s="6" t="s">
        <v>171</v>
      </c>
      <c r="B380" s="7">
        <v>143317555</v>
      </c>
    </row>
    <row r="381" spans="1:2" x14ac:dyDescent="0.2">
      <c r="A381" s="6" t="s">
        <v>171</v>
      </c>
      <c r="B381" s="7">
        <v>143317561</v>
      </c>
    </row>
    <row r="382" spans="1:2" x14ac:dyDescent="0.2">
      <c r="A382" s="6" t="s">
        <v>171</v>
      </c>
      <c r="B382" s="9">
        <v>143317576</v>
      </c>
    </row>
    <row r="383" spans="1:2" x14ac:dyDescent="0.2">
      <c r="A383" s="6" t="s">
        <v>171</v>
      </c>
      <c r="B383" s="9">
        <v>143317577</v>
      </c>
    </row>
    <row r="384" spans="1:2" x14ac:dyDescent="0.2">
      <c r="A384" s="6" t="s">
        <v>171</v>
      </c>
      <c r="B384" s="7">
        <v>143317587</v>
      </c>
    </row>
    <row r="385" spans="1:2" x14ac:dyDescent="0.2">
      <c r="A385" s="6" t="s">
        <v>171</v>
      </c>
      <c r="B385" s="7">
        <v>143317588</v>
      </c>
    </row>
    <row r="386" spans="1:2" x14ac:dyDescent="0.2">
      <c r="A386" s="6" t="s">
        <v>171</v>
      </c>
      <c r="B386" s="7">
        <v>143317598</v>
      </c>
    </row>
    <row r="387" spans="1:2" x14ac:dyDescent="0.2">
      <c r="A387" s="6" t="s">
        <v>171</v>
      </c>
      <c r="B387" s="9">
        <v>143317609</v>
      </c>
    </row>
    <row r="388" spans="1:2" x14ac:dyDescent="0.2">
      <c r="A388" s="6" t="s">
        <v>171</v>
      </c>
      <c r="B388" s="7">
        <v>143317610</v>
      </c>
    </row>
    <row r="389" spans="1:2" x14ac:dyDescent="0.2">
      <c r="A389" s="6" t="s">
        <v>171</v>
      </c>
      <c r="B389" s="7">
        <v>143317615</v>
      </c>
    </row>
    <row r="390" spans="1:2" x14ac:dyDescent="0.2">
      <c r="A390" s="6" t="s">
        <v>174</v>
      </c>
      <c r="B390" s="7">
        <v>143317631</v>
      </c>
    </row>
    <row r="391" spans="1:2" x14ac:dyDescent="0.2">
      <c r="A391" s="6" t="s">
        <v>171</v>
      </c>
      <c r="B391" s="7">
        <v>143317638</v>
      </c>
    </row>
    <row r="392" spans="1:2" x14ac:dyDescent="0.2">
      <c r="A392" s="6" t="s">
        <v>171</v>
      </c>
      <c r="B392" s="9">
        <v>143317639</v>
      </c>
    </row>
    <row r="393" spans="1:2" x14ac:dyDescent="0.2">
      <c r="A393" s="6" t="s">
        <v>171</v>
      </c>
      <c r="B393" s="7">
        <v>143317642</v>
      </c>
    </row>
    <row r="394" spans="1:2" x14ac:dyDescent="0.2">
      <c r="A394" s="6" t="s">
        <v>171</v>
      </c>
      <c r="B394" s="9">
        <v>143327658</v>
      </c>
    </row>
    <row r="395" spans="1:2" x14ac:dyDescent="0.2">
      <c r="A395" s="6" t="s">
        <v>171</v>
      </c>
      <c r="B395" s="9">
        <v>143327660</v>
      </c>
    </row>
    <row r="396" spans="1:2" x14ac:dyDescent="0.2">
      <c r="A396" s="6" t="s">
        <v>171</v>
      </c>
      <c r="B396" s="7">
        <v>143327661</v>
      </c>
    </row>
    <row r="397" spans="1:2" x14ac:dyDescent="0.2">
      <c r="A397" s="6" t="s">
        <v>172</v>
      </c>
      <c r="B397" s="9">
        <v>143327671</v>
      </c>
    </row>
    <row r="398" spans="1:2" x14ac:dyDescent="0.2">
      <c r="A398" s="6" t="s">
        <v>172</v>
      </c>
      <c r="B398" s="7">
        <v>143327673</v>
      </c>
    </row>
    <row r="399" spans="1:2" x14ac:dyDescent="0.2">
      <c r="A399" s="6" t="s">
        <v>172</v>
      </c>
      <c r="B399" s="7">
        <v>143327674</v>
      </c>
    </row>
    <row r="400" spans="1:2" x14ac:dyDescent="0.2">
      <c r="A400" s="6" t="s">
        <v>172</v>
      </c>
      <c r="B400" s="7">
        <v>143327687</v>
      </c>
    </row>
    <row r="401" spans="1:2" x14ac:dyDescent="0.2">
      <c r="A401" s="6" t="s">
        <v>171</v>
      </c>
      <c r="B401" s="7">
        <v>143327691</v>
      </c>
    </row>
    <row r="402" spans="1:2" x14ac:dyDescent="0.2">
      <c r="A402" s="6" t="s">
        <v>171</v>
      </c>
      <c r="B402" s="9">
        <v>143327693</v>
      </c>
    </row>
    <row r="403" spans="1:2" x14ac:dyDescent="0.2">
      <c r="A403" s="6" t="s">
        <v>171</v>
      </c>
      <c r="B403" s="9">
        <v>143327698</v>
      </c>
    </row>
    <row r="404" spans="1:2" x14ac:dyDescent="0.2">
      <c r="A404" s="6" t="s">
        <v>172</v>
      </c>
      <c r="B404" s="9">
        <v>143327702</v>
      </c>
    </row>
    <row r="405" spans="1:2" x14ac:dyDescent="0.2">
      <c r="A405" s="6" t="s">
        <v>172</v>
      </c>
      <c r="B405" s="7">
        <v>143327703</v>
      </c>
    </row>
    <row r="406" spans="1:2" x14ac:dyDescent="0.2">
      <c r="A406" s="6" t="s">
        <v>171</v>
      </c>
      <c r="B406" s="9">
        <v>143327712</v>
      </c>
    </row>
    <row r="407" spans="1:2" x14ac:dyDescent="0.2">
      <c r="A407" s="6" t="s">
        <v>171</v>
      </c>
      <c r="B407" s="7">
        <v>143327718</v>
      </c>
    </row>
    <row r="408" spans="1:2" x14ac:dyDescent="0.2">
      <c r="A408" s="6" t="s">
        <v>171</v>
      </c>
      <c r="B408" s="7">
        <v>143327720</v>
      </c>
    </row>
    <row r="409" spans="1:2" x14ac:dyDescent="0.2">
      <c r="A409" s="6" t="s">
        <v>172</v>
      </c>
      <c r="B409" s="9">
        <v>143327723</v>
      </c>
    </row>
    <row r="410" spans="1:2" x14ac:dyDescent="0.2">
      <c r="A410" s="6" t="s">
        <v>171</v>
      </c>
      <c r="B410" s="9">
        <v>143327727</v>
      </c>
    </row>
    <row r="411" spans="1:2" x14ac:dyDescent="0.2">
      <c r="A411" s="6" t="s">
        <v>172</v>
      </c>
      <c r="B411" s="7">
        <v>143327728</v>
      </c>
    </row>
    <row r="412" spans="1:2" x14ac:dyDescent="0.2">
      <c r="A412" s="6" t="s">
        <v>172</v>
      </c>
      <c r="B412" s="9">
        <v>143327736</v>
      </c>
    </row>
    <row r="413" spans="1:2" x14ac:dyDescent="0.2">
      <c r="A413" s="6" t="s">
        <v>172</v>
      </c>
      <c r="B413" s="7">
        <v>143327747</v>
      </c>
    </row>
    <row r="414" spans="1:2" x14ac:dyDescent="0.2">
      <c r="A414" s="6" t="s">
        <v>172</v>
      </c>
      <c r="B414" s="9">
        <v>143327748</v>
      </c>
    </row>
    <row r="415" spans="1:2" x14ac:dyDescent="0.2">
      <c r="A415" s="6" t="s">
        <v>172</v>
      </c>
      <c r="B415" s="7">
        <v>143327751</v>
      </c>
    </row>
    <row r="416" spans="1:2" x14ac:dyDescent="0.2">
      <c r="A416" s="6" t="s">
        <v>172</v>
      </c>
      <c r="B416" s="9">
        <v>143327755</v>
      </c>
    </row>
    <row r="417" spans="1:2" x14ac:dyDescent="0.2">
      <c r="A417" s="6" t="s">
        <v>172</v>
      </c>
      <c r="B417" s="7">
        <v>143327756</v>
      </c>
    </row>
    <row r="418" spans="1:2" x14ac:dyDescent="0.2">
      <c r="A418" s="6" t="s">
        <v>172</v>
      </c>
      <c r="B418" s="9">
        <v>143327757</v>
      </c>
    </row>
    <row r="419" spans="1:2" x14ac:dyDescent="0.2">
      <c r="A419" s="6" t="s">
        <v>172</v>
      </c>
      <c r="B419" s="7">
        <v>143327759</v>
      </c>
    </row>
    <row r="420" spans="1:2" x14ac:dyDescent="0.2">
      <c r="A420" s="6" t="s">
        <v>171</v>
      </c>
      <c r="B420" s="9">
        <v>143327763</v>
      </c>
    </row>
    <row r="421" spans="1:2" x14ac:dyDescent="0.2">
      <c r="A421" s="6" t="s">
        <v>172</v>
      </c>
      <c r="B421" s="7">
        <v>143327779</v>
      </c>
    </row>
    <row r="422" spans="1:2" x14ac:dyDescent="0.2">
      <c r="A422" s="6" t="s">
        <v>172</v>
      </c>
      <c r="B422" s="9">
        <v>143327780</v>
      </c>
    </row>
    <row r="423" spans="1:2" x14ac:dyDescent="0.2">
      <c r="A423" s="6" t="s">
        <v>172</v>
      </c>
      <c r="B423" s="7">
        <v>143327782</v>
      </c>
    </row>
    <row r="424" spans="1:2" x14ac:dyDescent="0.2">
      <c r="A424" s="6" t="s">
        <v>172</v>
      </c>
      <c r="B424" s="7">
        <v>143327784</v>
      </c>
    </row>
    <row r="425" spans="1:2" x14ac:dyDescent="0.2">
      <c r="A425" s="6" t="s">
        <v>172</v>
      </c>
      <c r="B425" s="9">
        <v>143327798</v>
      </c>
    </row>
    <row r="426" spans="1:2" x14ac:dyDescent="0.2">
      <c r="A426" s="6" t="s">
        <v>172</v>
      </c>
      <c r="B426" s="9">
        <v>143327801</v>
      </c>
    </row>
    <row r="427" spans="1:2" x14ac:dyDescent="0.2">
      <c r="A427" s="6" t="s">
        <v>172</v>
      </c>
      <c r="B427" s="7">
        <v>143327802</v>
      </c>
    </row>
    <row r="428" spans="1:2" x14ac:dyDescent="0.2">
      <c r="A428" s="6" t="s">
        <v>172</v>
      </c>
      <c r="B428" s="7">
        <v>143327823</v>
      </c>
    </row>
    <row r="429" spans="1:2" x14ac:dyDescent="0.2">
      <c r="A429" s="6" t="s">
        <v>172</v>
      </c>
      <c r="B429" s="9">
        <v>143337830</v>
      </c>
    </row>
    <row r="430" spans="1:2" x14ac:dyDescent="0.2">
      <c r="A430" s="6" t="s">
        <v>172</v>
      </c>
      <c r="B430" s="9">
        <v>143337831</v>
      </c>
    </row>
    <row r="431" spans="1:2" x14ac:dyDescent="0.2">
      <c r="A431" s="6" t="s">
        <v>172</v>
      </c>
      <c r="B431" s="9">
        <v>143337850</v>
      </c>
    </row>
    <row r="432" spans="1:2" x14ac:dyDescent="0.2">
      <c r="A432" s="6" t="s">
        <v>172</v>
      </c>
      <c r="B432" s="7">
        <v>143337851</v>
      </c>
    </row>
    <row r="433" spans="1:2" x14ac:dyDescent="0.2">
      <c r="A433" s="6" t="s">
        <v>172</v>
      </c>
      <c r="B433" s="7">
        <v>143337856</v>
      </c>
    </row>
    <row r="434" spans="1:2" x14ac:dyDescent="0.2">
      <c r="A434" s="6" t="s">
        <v>172</v>
      </c>
      <c r="B434" s="7">
        <v>143337872</v>
      </c>
    </row>
    <row r="435" spans="1:2" x14ac:dyDescent="0.2">
      <c r="A435" s="6" t="s">
        <v>172</v>
      </c>
      <c r="B435" s="7">
        <v>143337873</v>
      </c>
    </row>
    <row r="436" spans="1:2" x14ac:dyDescent="0.2">
      <c r="A436" s="6" t="s">
        <v>172</v>
      </c>
      <c r="B436" s="7">
        <v>143337886</v>
      </c>
    </row>
    <row r="437" spans="1:2" x14ac:dyDescent="0.2">
      <c r="A437" s="6" t="s">
        <v>172</v>
      </c>
      <c r="B437" s="7">
        <v>143337915</v>
      </c>
    </row>
    <row r="438" spans="1:2" x14ac:dyDescent="0.2">
      <c r="A438" s="6" t="s">
        <v>172</v>
      </c>
      <c r="B438" s="7">
        <v>143337920</v>
      </c>
    </row>
    <row r="439" spans="1:2" x14ac:dyDescent="0.2">
      <c r="A439" s="6" t="s">
        <v>172</v>
      </c>
      <c r="B439" s="9">
        <v>143337926</v>
      </c>
    </row>
    <row r="440" spans="1:2" x14ac:dyDescent="0.2">
      <c r="A440" s="6" t="s">
        <v>172</v>
      </c>
      <c r="B440" s="9">
        <v>143337929</v>
      </c>
    </row>
    <row r="441" spans="1:2" x14ac:dyDescent="0.2">
      <c r="A441" s="6" t="s">
        <v>172</v>
      </c>
      <c r="B441" s="7">
        <v>143337931</v>
      </c>
    </row>
    <row r="442" spans="1:2" x14ac:dyDescent="0.2">
      <c r="A442" s="6" t="s">
        <v>172</v>
      </c>
      <c r="B442" s="7">
        <v>143337954</v>
      </c>
    </row>
    <row r="443" spans="1:2" x14ac:dyDescent="0.2">
      <c r="A443" s="6" t="s">
        <v>172</v>
      </c>
      <c r="B443" s="7">
        <v>143337955</v>
      </c>
    </row>
    <row r="444" spans="1:2" x14ac:dyDescent="0.2">
      <c r="A444" s="6" t="s">
        <v>172</v>
      </c>
      <c r="B444" s="7">
        <v>143337959</v>
      </c>
    </row>
    <row r="445" spans="1:2" x14ac:dyDescent="0.2">
      <c r="A445" s="6" t="s">
        <v>172</v>
      </c>
      <c r="B445" s="9">
        <v>143337964</v>
      </c>
    </row>
    <row r="446" spans="1:2" x14ac:dyDescent="0.2">
      <c r="A446" s="6" t="s">
        <v>172</v>
      </c>
      <c r="B446" s="7">
        <v>143337991</v>
      </c>
    </row>
    <row r="447" spans="1:2" x14ac:dyDescent="0.2">
      <c r="A447" s="6" t="s">
        <v>172</v>
      </c>
      <c r="B447" s="7">
        <v>143337995</v>
      </c>
    </row>
    <row r="448" spans="1:2" x14ac:dyDescent="0.2">
      <c r="A448" s="6" t="s">
        <v>172</v>
      </c>
      <c r="B448" s="9">
        <v>143337996</v>
      </c>
    </row>
    <row r="449" spans="1:2" x14ac:dyDescent="0.2">
      <c r="A449" s="6" t="s">
        <v>172</v>
      </c>
      <c r="B449" s="9">
        <v>143337997</v>
      </c>
    </row>
    <row r="450" spans="1:2" x14ac:dyDescent="0.2">
      <c r="A450" s="6" t="s">
        <v>172</v>
      </c>
      <c r="B450" s="7">
        <v>143338003</v>
      </c>
    </row>
    <row r="451" spans="1:2" x14ac:dyDescent="0.2">
      <c r="A451" s="6" t="s">
        <v>172</v>
      </c>
      <c r="B451" s="7">
        <v>143348010</v>
      </c>
    </row>
    <row r="452" spans="1:2" x14ac:dyDescent="0.2">
      <c r="A452" s="6" t="s">
        <v>172</v>
      </c>
      <c r="B452" s="9">
        <v>143348014</v>
      </c>
    </row>
    <row r="453" spans="1:2" x14ac:dyDescent="0.2">
      <c r="A453" s="6" t="s">
        <v>172</v>
      </c>
      <c r="B453" s="7">
        <v>143348022</v>
      </c>
    </row>
    <row r="454" spans="1:2" x14ac:dyDescent="0.2">
      <c r="A454" s="6" t="s">
        <v>172</v>
      </c>
      <c r="B454" s="9">
        <v>143348023</v>
      </c>
    </row>
    <row r="455" spans="1:2" x14ac:dyDescent="0.2">
      <c r="A455" s="6" t="s">
        <v>172</v>
      </c>
      <c r="B455" s="9">
        <v>143348031</v>
      </c>
    </row>
    <row r="456" spans="1:2" x14ac:dyDescent="0.2">
      <c r="A456" s="6" t="s">
        <v>172</v>
      </c>
      <c r="B456" s="9">
        <v>143348032</v>
      </c>
    </row>
    <row r="457" spans="1:2" x14ac:dyDescent="0.2">
      <c r="A457" s="6" t="s">
        <v>172</v>
      </c>
      <c r="B457" s="7">
        <v>143348037</v>
      </c>
    </row>
    <row r="458" spans="1:2" x14ac:dyDescent="0.2">
      <c r="A458" s="6" t="s">
        <v>172</v>
      </c>
      <c r="B458" s="7">
        <v>143348038</v>
      </c>
    </row>
    <row r="459" spans="1:2" x14ac:dyDescent="0.2">
      <c r="A459" s="6" t="s">
        <v>172</v>
      </c>
      <c r="B459" s="9">
        <v>143348039</v>
      </c>
    </row>
    <row r="460" spans="1:2" x14ac:dyDescent="0.2">
      <c r="A460" s="6" t="s">
        <v>172</v>
      </c>
      <c r="B460" s="7">
        <v>143348065</v>
      </c>
    </row>
    <row r="461" spans="1:2" x14ac:dyDescent="0.2">
      <c r="A461" s="6" t="s">
        <v>172</v>
      </c>
      <c r="B461" s="7">
        <v>143348067</v>
      </c>
    </row>
    <row r="462" spans="1:2" x14ac:dyDescent="0.2">
      <c r="A462" s="6" t="s">
        <v>172</v>
      </c>
      <c r="B462" s="7">
        <v>143348080</v>
      </c>
    </row>
    <row r="463" spans="1:2" x14ac:dyDescent="0.2">
      <c r="A463" s="6" t="s">
        <v>172</v>
      </c>
      <c r="B463" s="9">
        <v>143348104</v>
      </c>
    </row>
    <row r="464" spans="1:2" x14ac:dyDescent="0.2">
      <c r="A464" s="6" t="s">
        <v>172</v>
      </c>
      <c r="B464" s="9">
        <v>143348105</v>
      </c>
    </row>
    <row r="465" spans="1:2" x14ac:dyDescent="0.2">
      <c r="A465" s="6" t="s">
        <v>172</v>
      </c>
      <c r="B465" s="7">
        <v>143348107</v>
      </c>
    </row>
    <row r="466" spans="1:2" x14ac:dyDescent="0.2">
      <c r="A466" s="6" t="s">
        <v>172</v>
      </c>
      <c r="B466" s="7">
        <v>143348110</v>
      </c>
    </row>
    <row r="467" spans="1:2" x14ac:dyDescent="0.2">
      <c r="A467" s="6" t="s">
        <v>172</v>
      </c>
      <c r="B467" s="9">
        <v>143348122</v>
      </c>
    </row>
    <row r="468" spans="1:2" x14ac:dyDescent="0.2">
      <c r="A468" s="6" t="s">
        <v>172</v>
      </c>
      <c r="B468" s="7">
        <v>143348124</v>
      </c>
    </row>
    <row r="469" spans="1:2" x14ac:dyDescent="0.2">
      <c r="A469" s="6" t="s">
        <v>172</v>
      </c>
      <c r="B469" s="9">
        <v>143348129</v>
      </c>
    </row>
    <row r="470" spans="1:2" x14ac:dyDescent="0.2">
      <c r="A470" s="6" t="s">
        <v>172</v>
      </c>
      <c r="B470" s="9">
        <v>143348133</v>
      </c>
    </row>
    <row r="471" spans="1:2" x14ac:dyDescent="0.2">
      <c r="A471" s="6" t="s">
        <v>172</v>
      </c>
      <c r="B471" s="7">
        <v>143348138</v>
      </c>
    </row>
    <row r="472" spans="1:2" x14ac:dyDescent="0.2">
      <c r="A472" s="6" t="s">
        <v>172</v>
      </c>
      <c r="B472" s="9">
        <v>143348139</v>
      </c>
    </row>
    <row r="473" spans="1:2" x14ac:dyDescent="0.2">
      <c r="A473" s="6" t="s">
        <v>172</v>
      </c>
      <c r="B473" s="7">
        <v>143348147</v>
      </c>
    </row>
    <row r="474" spans="1:2" x14ac:dyDescent="0.2">
      <c r="A474" s="6" t="s">
        <v>172</v>
      </c>
      <c r="B474" s="7">
        <v>143348149</v>
      </c>
    </row>
    <row r="475" spans="1:2" x14ac:dyDescent="0.2">
      <c r="A475" s="6" t="s">
        <v>172</v>
      </c>
      <c r="B475" s="9">
        <v>143348170</v>
      </c>
    </row>
    <row r="476" spans="1:2" x14ac:dyDescent="0.2">
      <c r="A476" s="6" t="s">
        <v>172</v>
      </c>
      <c r="B476" s="7">
        <v>143358173</v>
      </c>
    </row>
    <row r="477" spans="1:2" x14ac:dyDescent="0.2">
      <c r="A477" s="6" t="s">
        <v>172</v>
      </c>
      <c r="B477" s="9">
        <v>143358174</v>
      </c>
    </row>
    <row r="478" spans="1:2" x14ac:dyDescent="0.2">
      <c r="A478" s="6" t="s">
        <v>172</v>
      </c>
      <c r="B478" s="7">
        <v>143358180</v>
      </c>
    </row>
    <row r="479" spans="1:2" x14ac:dyDescent="0.2">
      <c r="A479" s="6" t="s">
        <v>172</v>
      </c>
      <c r="B479" s="9">
        <v>143358185</v>
      </c>
    </row>
    <row r="480" spans="1:2" x14ac:dyDescent="0.2">
      <c r="A480" s="6" t="s">
        <v>172</v>
      </c>
      <c r="B480" s="9">
        <v>143358189</v>
      </c>
    </row>
    <row r="481" spans="1:2" x14ac:dyDescent="0.2">
      <c r="A481" s="6" t="s">
        <v>173</v>
      </c>
      <c r="B481" s="9">
        <v>143358193</v>
      </c>
    </row>
    <row r="482" spans="1:2" x14ac:dyDescent="0.2">
      <c r="A482" s="6" t="s">
        <v>172</v>
      </c>
      <c r="B482" s="9">
        <v>143358194</v>
      </c>
    </row>
    <row r="483" spans="1:2" x14ac:dyDescent="0.2">
      <c r="A483" s="6" t="s">
        <v>172</v>
      </c>
      <c r="B483" s="7">
        <v>143358203</v>
      </c>
    </row>
    <row r="484" spans="1:2" x14ac:dyDescent="0.2">
      <c r="A484" s="6" t="s">
        <v>172</v>
      </c>
      <c r="B484" s="7">
        <v>143358204</v>
      </c>
    </row>
    <row r="485" spans="1:2" x14ac:dyDescent="0.2">
      <c r="A485" s="6" t="s">
        <v>173</v>
      </c>
      <c r="B485" s="7">
        <v>143358212</v>
      </c>
    </row>
    <row r="486" spans="1:2" x14ac:dyDescent="0.2">
      <c r="A486" s="6" t="s">
        <v>172</v>
      </c>
      <c r="B486" s="7">
        <v>143358214</v>
      </c>
    </row>
    <row r="487" spans="1:2" x14ac:dyDescent="0.2">
      <c r="A487" s="6" t="s">
        <v>173</v>
      </c>
      <c r="B487" s="9">
        <v>143358220</v>
      </c>
    </row>
    <row r="488" spans="1:2" x14ac:dyDescent="0.2">
      <c r="A488" s="6" t="s">
        <v>172</v>
      </c>
      <c r="B488" s="9">
        <v>143358223</v>
      </c>
    </row>
    <row r="489" spans="1:2" x14ac:dyDescent="0.2">
      <c r="A489" s="6" t="s">
        <v>172</v>
      </c>
      <c r="B489" s="7">
        <v>143358224</v>
      </c>
    </row>
    <row r="490" spans="1:2" x14ac:dyDescent="0.2">
      <c r="A490" s="6" t="s">
        <v>172</v>
      </c>
      <c r="B490" s="9">
        <v>143358235</v>
      </c>
    </row>
    <row r="491" spans="1:2" x14ac:dyDescent="0.2">
      <c r="A491" s="6" t="s">
        <v>172</v>
      </c>
      <c r="B491" s="9">
        <v>143358240</v>
      </c>
    </row>
    <row r="492" spans="1:2" x14ac:dyDescent="0.2">
      <c r="A492" s="6" t="s">
        <v>172</v>
      </c>
      <c r="B492" s="7">
        <v>143358241</v>
      </c>
    </row>
    <row r="493" spans="1:2" x14ac:dyDescent="0.2">
      <c r="A493" s="6" t="s">
        <v>172</v>
      </c>
      <c r="B493" s="7">
        <v>143358248</v>
      </c>
    </row>
    <row r="494" spans="1:2" x14ac:dyDescent="0.2">
      <c r="A494" s="6" t="s">
        <v>172</v>
      </c>
      <c r="B494" s="7">
        <v>143358249</v>
      </c>
    </row>
    <row r="495" spans="1:2" x14ac:dyDescent="0.2">
      <c r="A495" s="6" t="s">
        <v>172</v>
      </c>
      <c r="B495" s="9">
        <v>143358260</v>
      </c>
    </row>
    <row r="496" spans="1:2" x14ac:dyDescent="0.2">
      <c r="A496" s="6" t="s">
        <v>172</v>
      </c>
      <c r="B496" s="9">
        <v>143358270</v>
      </c>
    </row>
    <row r="497" spans="1:2" x14ac:dyDescent="0.2">
      <c r="A497" s="6" t="s">
        <v>172</v>
      </c>
      <c r="B497" s="7">
        <v>143358271</v>
      </c>
    </row>
    <row r="498" spans="1:2" x14ac:dyDescent="0.2">
      <c r="A498" s="6" t="s">
        <v>172</v>
      </c>
      <c r="B498" s="7">
        <v>143358274</v>
      </c>
    </row>
    <row r="499" spans="1:2" x14ac:dyDescent="0.2">
      <c r="A499" s="6" t="s">
        <v>172</v>
      </c>
      <c r="B499" s="9">
        <v>143358278</v>
      </c>
    </row>
    <row r="500" spans="1:2" x14ac:dyDescent="0.2">
      <c r="A500" s="6" t="s">
        <v>172</v>
      </c>
      <c r="B500" s="9">
        <v>143358280</v>
      </c>
    </row>
    <row r="501" spans="1:2" x14ac:dyDescent="0.2">
      <c r="A501" s="6" t="s">
        <v>172</v>
      </c>
      <c r="B501" s="9">
        <v>143358291</v>
      </c>
    </row>
    <row r="502" spans="1:2" x14ac:dyDescent="0.2">
      <c r="A502" s="6" t="s">
        <v>172</v>
      </c>
      <c r="B502" s="7">
        <v>143358293</v>
      </c>
    </row>
    <row r="503" spans="1:2" x14ac:dyDescent="0.2">
      <c r="A503" s="6" t="s">
        <v>172</v>
      </c>
      <c r="B503" s="9">
        <v>143358304</v>
      </c>
    </row>
    <row r="504" spans="1:2" x14ac:dyDescent="0.2">
      <c r="A504" s="6" t="s">
        <v>172</v>
      </c>
      <c r="B504" s="7">
        <v>143358305</v>
      </c>
    </row>
    <row r="505" spans="1:2" x14ac:dyDescent="0.2">
      <c r="A505" s="6" t="s">
        <v>172</v>
      </c>
      <c r="B505" s="9">
        <v>143358306</v>
      </c>
    </row>
    <row r="506" spans="1:2" x14ac:dyDescent="0.2">
      <c r="A506" s="6" t="s">
        <v>173</v>
      </c>
      <c r="B506" s="7">
        <v>143358315</v>
      </c>
    </row>
    <row r="507" spans="1:2" x14ac:dyDescent="0.2">
      <c r="A507" s="6" t="s">
        <v>172</v>
      </c>
      <c r="B507" s="9">
        <v>143368339</v>
      </c>
    </row>
    <row r="508" spans="1:2" x14ac:dyDescent="0.2">
      <c r="A508" s="6" t="s">
        <v>172</v>
      </c>
      <c r="B508" s="7">
        <v>143368342</v>
      </c>
    </row>
    <row r="509" spans="1:2" x14ac:dyDescent="0.2">
      <c r="A509" s="6" t="s">
        <v>173</v>
      </c>
      <c r="B509" s="9">
        <v>143368355</v>
      </c>
    </row>
    <row r="510" spans="1:2" x14ac:dyDescent="0.2">
      <c r="A510" s="6" t="s">
        <v>173</v>
      </c>
      <c r="B510" s="7">
        <v>143368361</v>
      </c>
    </row>
    <row r="511" spans="1:2" x14ac:dyDescent="0.2">
      <c r="A511" s="6" t="s">
        <v>173</v>
      </c>
      <c r="B511" s="9">
        <v>143368362</v>
      </c>
    </row>
    <row r="512" spans="1:2" x14ac:dyDescent="0.2">
      <c r="A512" s="6" t="s">
        <v>172</v>
      </c>
      <c r="B512" s="7">
        <v>143368366</v>
      </c>
    </row>
    <row r="513" spans="1:2" x14ac:dyDescent="0.2">
      <c r="A513" s="6" t="s">
        <v>172</v>
      </c>
      <c r="B513" s="9">
        <v>143368370</v>
      </c>
    </row>
    <row r="514" spans="1:2" x14ac:dyDescent="0.2">
      <c r="A514" s="6" t="s">
        <v>172</v>
      </c>
      <c r="B514" s="9">
        <v>143368373</v>
      </c>
    </row>
    <row r="515" spans="1:2" x14ac:dyDescent="0.2">
      <c r="A515" s="6" t="s">
        <v>174</v>
      </c>
      <c r="B515" s="7">
        <v>143368381</v>
      </c>
    </row>
    <row r="516" spans="1:2" x14ac:dyDescent="0.2">
      <c r="A516" s="6" t="s">
        <v>173</v>
      </c>
      <c r="B516" s="9">
        <v>143368382</v>
      </c>
    </row>
    <row r="517" spans="1:2" x14ac:dyDescent="0.2">
      <c r="A517" s="6" t="s">
        <v>173</v>
      </c>
      <c r="B517" s="7">
        <v>143368383</v>
      </c>
    </row>
    <row r="518" spans="1:2" x14ac:dyDescent="0.2">
      <c r="A518" s="6" t="s">
        <v>172</v>
      </c>
      <c r="B518" s="9">
        <v>143368384</v>
      </c>
    </row>
    <row r="519" spans="1:2" x14ac:dyDescent="0.2">
      <c r="A519" s="6" t="s">
        <v>173</v>
      </c>
      <c r="B519" s="7">
        <v>143368385</v>
      </c>
    </row>
    <row r="520" spans="1:2" x14ac:dyDescent="0.2">
      <c r="A520" s="6" t="s">
        <v>172</v>
      </c>
      <c r="B520" s="9">
        <v>143368411</v>
      </c>
    </row>
    <row r="521" spans="1:2" x14ac:dyDescent="0.2">
      <c r="A521" s="6" t="s">
        <v>172</v>
      </c>
      <c r="B521" s="7">
        <v>143368413</v>
      </c>
    </row>
    <row r="522" spans="1:2" x14ac:dyDescent="0.2">
      <c r="A522" s="6" t="s">
        <v>173</v>
      </c>
      <c r="B522" s="9">
        <v>143368426</v>
      </c>
    </row>
    <row r="523" spans="1:2" x14ac:dyDescent="0.2">
      <c r="A523" s="6" t="s">
        <v>173</v>
      </c>
      <c r="B523" s="9">
        <v>143368427</v>
      </c>
    </row>
    <row r="524" spans="1:2" x14ac:dyDescent="0.2">
      <c r="A524" s="6" t="s">
        <v>173</v>
      </c>
      <c r="B524" s="9">
        <v>143368430</v>
      </c>
    </row>
    <row r="525" spans="1:2" x14ac:dyDescent="0.2">
      <c r="A525" s="6" t="s">
        <v>173</v>
      </c>
      <c r="B525" s="7">
        <v>143368436</v>
      </c>
    </row>
    <row r="526" spans="1:2" x14ac:dyDescent="0.2">
      <c r="A526" s="6" t="s">
        <v>172</v>
      </c>
      <c r="B526" s="7">
        <v>143368449</v>
      </c>
    </row>
    <row r="527" spans="1:2" x14ac:dyDescent="0.2">
      <c r="A527" s="6" t="s">
        <v>172</v>
      </c>
      <c r="B527" s="7">
        <v>143368454</v>
      </c>
    </row>
    <row r="528" spans="1:2" x14ac:dyDescent="0.2">
      <c r="A528" s="6" t="s">
        <v>173</v>
      </c>
      <c r="B528" s="7">
        <v>143368458</v>
      </c>
    </row>
    <row r="529" spans="1:2" x14ac:dyDescent="0.2">
      <c r="A529" s="6" t="s">
        <v>173</v>
      </c>
      <c r="B529" s="7">
        <v>143368464</v>
      </c>
    </row>
    <row r="530" spans="1:2" x14ac:dyDescent="0.2">
      <c r="A530" s="6" t="s">
        <v>173</v>
      </c>
      <c r="B530" s="9">
        <v>143368465</v>
      </c>
    </row>
    <row r="531" spans="1:2" x14ac:dyDescent="0.2">
      <c r="A531" s="6" t="s">
        <v>173</v>
      </c>
      <c r="B531" s="7">
        <v>143368473</v>
      </c>
    </row>
    <row r="532" spans="1:2" x14ac:dyDescent="0.2">
      <c r="A532" s="6" t="s">
        <v>173</v>
      </c>
      <c r="B532" s="9">
        <v>143368475</v>
      </c>
    </row>
    <row r="533" spans="1:2" x14ac:dyDescent="0.2">
      <c r="A533" s="6" t="s">
        <v>173</v>
      </c>
      <c r="B533" s="9">
        <v>143368476</v>
      </c>
    </row>
    <row r="534" spans="1:2" x14ac:dyDescent="0.2">
      <c r="A534" s="6" t="s">
        <v>172</v>
      </c>
      <c r="B534" s="7">
        <v>143368487</v>
      </c>
    </row>
    <row r="535" spans="1:2" x14ac:dyDescent="0.2">
      <c r="A535" s="6" t="s">
        <v>172</v>
      </c>
      <c r="B535" s="7">
        <v>143368492</v>
      </c>
    </row>
    <row r="536" spans="1:2" x14ac:dyDescent="0.2">
      <c r="A536" s="6" t="s">
        <v>173</v>
      </c>
      <c r="B536" s="9">
        <v>143368503</v>
      </c>
    </row>
    <row r="537" spans="1:2" x14ac:dyDescent="0.2">
      <c r="A537" s="6" t="s">
        <v>173</v>
      </c>
      <c r="B537" s="7">
        <v>143378508</v>
      </c>
    </row>
    <row r="538" spans="1:2" x14ac:dyDescent="0.2">
      <c r="A538" s="6" t="s">
        <v>173</v>
      </c>
      <c r="B538" s="9">
        <v>143378509</v>
      </c>
    </row>
    <row r="539" spans="1:2" x14ac:dyDescent="0.2">
      <c r="A539" s="6" t="s">
        <v>173</v>
      </c>
      <c r="B539" s="9">
        <v>143378513</v>
      </c>
    </row>
    <row r="540" spans="1:2" x14ac:dyDescent="0.2">
      <c r="A540" s="6" t="s">
        <v>173</v>
      </c>
      <c r="B540" s="9">
        <v>143378514</v>
      </c>
    </row>
    <row r="541" spans="1:2" x14ac:dyDescent="0.2">
      <c r="A541" s="6" t="s">
        <v>173</v>
      </c>
      <c r="B541" s="7">
        <v>143378515</v>
      </c>
    </row>
    <row r="542" spans="1:2" x14ac:dyDescent="0.2">
      <c r="A542" s="6" t="s">
        <v>173</v>
      </c>
      <c r="B542" s="7">
        <v>143378516</v>
      </c>
    </row>
    <row r="543" spans="1:2" x14ac:dyDescent="0.2">
      <c r="A543" s="6" t="s">
        <v>173</v>
      </c>
      <c r="B543" s="9">
        <v>143378519</v>
      </c>
    </row>
    <row r="544" spans="1:2" x14ac:dyDescent="0.2">
      <c r="A544" s="6" t="s">
        <v>173</v>
      </c>
      <c r="B544" s="9">
        <v>143378523</v>
      </c>
    </row>
    <row r="545" spans="1:2" x14ac:dyDescent="0.2">
      <c r="A545" s="6" t="s">
        <v>173</v>
      </c>
      <c r="B545" s="9">
        <v>143378524</v>
      </c>
    </row>
    <row r="546" spans="1:2" x14ac:dyDescent="0.2">
      <c r="A546" s="6" t="s">
        <v>173</v>
      </c>
      <c r="B546" s="7">
        <v>143378525</v>
      </c>
    </row>
    <row r="547" spans="1:2" x14ac:dyDescent="0.2">
      <c r="A547" s="6" t="s">
        <v>173</v>
      </c>
      <c r="B547" s="7">
        <v>143378531</v>
      </c>
    </row>
    <row r="548" spans="1:2" x14ac:dyDescent="0.2">
      <c r="A548" s="6" t="s">
        <v>173</v>
      </c>
      <c r="B548" s="7">
        <v>143378533</v>
      </c>
    </row>
    <row r="549" spans="1:2" x14ac:dyDescent="0.2">
      <c r="A549" s="6" t="s">
        <v>173</v>
      </c>
      <c r="B549" s="9">
        <v>143378561</v>
      </c>
    </row>
    <row r="550" spans="1:2" x14ac:dyDescent="0.2">
      <c r="A550" s="6" t="s">
        <v>173</v>
      </c>
      <c r="B550" s="7">
        <v>143378571</v>
      </c>
    </row>
    <row r="551" spans="1:2" x14ac:dyDescent="0.2">
      <c r="A551" s="6" t="s">
        <v>173</v>
      </c>
      <c r="B551" s="9">
        <v>143378572</v>
      </c>
    </row>
    <row r="552" spans="1:2" x14ac:dyDescent="0.2">
      <c r="A552" s="6" t="s">
        <v>173</v>
      </c>
      <c r="B552" s="9">
        <v>143378574</v>
      </c>
    </row>
    <row r="553" spans="1:2" x14ac:dyDescent="0.2">
      <c r="A553" s="6" t="s">
        <v>173</v>
      </c>
      <c r="B553" s="7">
        <v>143378614</v>
      </c>
    </row>
    <row r="554" spans="1:2" x14ac:dyDescent="0.2">
      <c r="A554" s="6" t="s">
        <v>173</v>
      </c>
      <c r="B554" s="9">
        <v>143378616</v>
      </c>
    </row>
    <row r="555" spans="1:2" x14ac:dyDescent="0.2">
      <c r="A555" s="6" t="s">
        <v>173</v>
      </c>
      <c r="B555" s="7">
        <v>143378617</v>
      </c>
    </row>
    <row r="556" spans="1:2" x14ac:dyDescent="0.2">
      <c r="A556" s="6" t="s">
        <v>173</v>
      </c>
      <c r="B556" s="7">
        <v>143378621</v>
      </c>
    </row>
    <row r="557" spans="1:2" x14ac:dyDescent="0.2">
      <c r="A557" s="6" t="s">
        <v>173</v>
      </c>
      <c r="B557" s="9">
        <v>143378622</v>
      </c>
    </row>
    <row r="558" spans="1:2" x14ac:dyDescent="0.2">
      <c r="A558" s="6" t="s">
        <v>173</v>
      </c>
      <c r="B558" s="9">
        <v>143378653</v>
      </c>
    </row>
    <row r="559" spans="1:2" x14ac:dyDescent="0.2">
      <c r="A559" s="6" t="s">
        <v>173</v>
      </c>
      <c r="B559" s="7">
        <v>143378669</v>
      </c>
    </row>
    <row r="560" spans="1:2" x14ac:dyDescent="0.2">
      <c r="A560" s="6" t="s">
        <v>173</v>
      </c>
      <c r="B560" s="7">
        <v>143388679</v>
      </c>
    </row>
    <row r="561" spans="1:2" x14ac:dyDescent="0.2">
      <c r="A561" s="6" t="s">
        <v>173</v>
      </c>
      <c r="B561" s="7">
        <v>143388680</v>
      </c>
    </row>
    <row r="562" spans="1:2" x14ac:dyDescent="0.2">
      <c r="A562" s="6" t="s">
        <v>173</v>
      </c>
      <c r="B562" s="9">
        <v>143388681</v>
      </c>
    </row>
    <row r="563" spans="1:2" x14ac:dyDescent="0.2">
      <c r="A563" s="6" t="s">
        <v>173</v>
      </c>
      <c r="B563" s="7">
        <v>143388689</v>
      </c>
    </row>
    <row r="564" spans="1:2" x14ac:dyDescent="0.2">
      <c r="A564" s="6" t="s">
        <v>173</v>
      </c>
      <c r="B564" s="7">
        <v>143388694</v>
      </c>
    </row>
    <row r="565" spans="1:2" x14ac:dyDescent="0.2">
      <c r="A565" s="6" t="s">
        <v>173</v>
      </c>
      <c r="B565" s="7">
        <v>143388701</v>
      </c>
    </row>
    <row r="566" spans="1:2" x14ac:dyDescent="0.2">
      <c r="A566" s="6" t="s">
        <v>173</v>
      </c>
      <c r="B566" s="7">
        <v>143388709</v>
      </c>
    </row>
    <row r="567" spans="1:2" x14ac:dyDescent="0.2">
      <c r="A567" s="6" t="s">
        <v>173</v>
      </c>
      <c r="B567" s="7">
        <v>143388710</v>
      </c>
    </row>
    <row r="568" spans="1:2" x14ac:dyDescent="0.2">
      <c r="A568" s="6" t="s">
        <v>173</v>
      </c>
      <c r="B568" s="7">
        <v>143388712</v>
      </c>
    </row>
    <row r="569" spans="1:2" x14ac:dyDescent="0.2">
      <c r="A569" s="6" t="s">
        <v>173</v>
      </c>
      <c r="B569" s="9">
        <v>143388713</v>
      </c>
    </row>
    <row r="570" spans="1:2" x14ac:dyDescent="0.2">
      <c r="A570" s="6" t="s">
        <v>173</v>
      </c>
      <c r="B570" s="9">
        <v>143388723</v>
      </c>
    </row>
    <row r="571" spans="1:2" x14ac:dyDescent="0.2">
      <c r="A571" s="6" t="s">
        <v>173</v>
      </c>
      <c r="B571" s="9">
        <v>143388726</v>
      </c>
    </row>
    <row r="572" spans="1:2" x14ac:dyDescent="0.2">
      <c r="A572" s="6" t="s">
        <v>173</v>
      </c>
      <c r="B572" s="7">
        <v>143388727</v>
      </c>
    </row>
    <row r="573" spans="1:2" x14ac:dyDescent="0.2">
      <c r="A573" s="6" t="s">
        <v>173</v>
      </c>
      <c r="B573" s="9">
        <v>143388728</v>
      </c>
    </row>
    <row r="574" spans="1:2" x14ac:dyDescent="0.2">
      <c r="A574" s="6" t="s">
        <v>173</v>
      </c>
      <c r="B574" s="9">
        <v>143388739</v>
      </c>
    </row>
    <row r="575" spans="1:2" x14ac:dyDescent="0.2">
      <c r="A575" s="6" t="s">
        <v>173</v>
      </c>
      <c r="B575" s="7">
        <v>143388744</v>
      </c>
    </row>
    <row r="576" spans="1:2" x14ac:dyDescent="0.2">
      <c r="A576" s="6" t="s">
        <v>173</v>
      </c>
      <c r="B576" s="7">
        <v>143388748</v>
      </c>
    </row>
    <row r="577" spans="1:2" x14ac:dyDescent="0.2">
      <c r="A577" s="6" t="s">
        <v>173</v>
      </c>
      <c r="B577" s="7">
        <v>143388753</v>
      </c>
    </row>
    <row r="578" spans="1:2" x14ac:dyDescent="0.2">
      <c r="A578" s="6" t="s">
        <v>173</v>
      </c>
      <c r="B578" s="9">
        <v>143388760</v>
      </c>
    </row>
    <row r="579" spans="1:2" x14ac:dyDescent="0.2">
      <c r="A579" s="6" t="s">
        <v>173</v>
      </c>
      <c r="B579" s="7">
        <v>143388762</v>
      </c>
    </row>
    <row r="580" spans="1:2" x14ac:dyDescent="0.2">
      <c r="A580" s="6" t="s">
        <v>173</v>
      </c>
      <c r="B580" s="7">
        <v>143388800</v>
      </c>
    </row>
    <row r="581" spans="1:2" x14ac:dyDescent="0.2">
      <c r="A581" s="6" t="s">
        <v>173</v>
      </c>
      <c r="B581" s="9">
        <v>143388802</v>
      </c>
    </row>
    <row r="582" spans="1:2" x14ac:dyDescent="0.2">
      <c r="A582" s="6" t="s">
        <v>173</v>
      </c>
      <c r="B582" s="9">
        <v>143388803</v>
      </c>
    </row>
    <row r="583" spans="1:2" x14ac:dyDescent="0.2">
      <c r="A583" s="6" t="s">
        <v>173</v>
      </c>
      <c r="B583" s="7">
        <v>143388806</v>
      </c>
    </row>
    <row r="584" spans="1:2" x14ac:dyDescent="0.2">
      <c r="A584" s="6" t="s">
        <v>173</v>
      </c>
      <c r="B584" s="7">
        <v>143388818</v>
      </c>
    </row>
    <row r="585" spans="1:2" x14ac:dyDescent="0.2">
      <c r="A585" s="6" t="s">
        <v>174</v>
      </c>
      <c r="B585" s="7">
        <v>143388819</v>
      </c>
    </row>
    <row r="586" spans="1:2" x14ac:dyDescent="0.2">
      <c r="A586" s="6" t="s">
        <v>173</v>
      </c>
      <c r="B586" s="9">
        <v>143388821</v>
      </c>
    </row>
    <row r="587" spans="1:2" x14ac:dyDescent="0.2">
      <c r="A587" s="6" t="s">
        <v>174</v>
      </c>
      <c r="B587" s="7">
        <v>143388822</v>
      </c>
    </row>
    <row r="588" spans="1:2" x14ac:dyDescent="0.2">
      <c r="A588" s="6" t="s">
        <v>173</v>
      </c>
      <c r="B588" s="7">
        <v>143388827</v>
      </c>
    </row>
    <row r="589" spans="1:2" x14ac:dyDescent="0.2">
      <c r="A589" s="6" t="s">
        <v>173</v>
      </c>
      <c r="B589" s="7">
        <v>143388828</v>
      </c>
    </row>
    <row r="590" spans="1:2" x14ac:dyDescent="0.2">
      <c r="A590" s="6" t="s">
        <v>173</v>
      </c>
      <c r="B590" s="9">
        <v>143388837</v>
      </c>
    </row>
    <row r="591" spans="1:2" x14ac:dyDescent="0.2">
      <c r="A591" s="6" t="s">
        <v>173</v>
      </c>
      <c r="B591" s="9">
        <v>143388848</v>
      </c>
    </row>
    <row r="592" spans="1:2" x14ac:dyDescent="0.2">
      <c r="A592" s="6" t="s">
        <v>173</v>
      </c>
      <c r="B592" s="9">
        <v>143388850</v>
      </c>
    </row>
    <row r="593" spans="1:2" x14ac:dyDescent="0.2">
      <c r="A593" s="6" t="s">
        <v>173</v>
      </c>
      <c r="B593" s="7">
        <v>143388857</v>
      </c>
    </row>
    <row r="594" spans="1:2" x14ac:dyDescent="0.2">
      <c r="A594" s="6" t="s">
        <v>173</v>
      </c>
      <c r="B594" s="7">
        <v>143388865</v>
      </c>
    </row>
    <row r="595" spans="1:2" x14ac:dyDescent="0.2">
      <c r="A595" s="6" t="s">
        <v>174</v>
      </c>
      <c r="B595" s="9">
        <v>143388867</v>
      </c>
    </row>
    <row r="596" spans="1:2" x14ac:dyDescent="0.2">
      <c r="A596" s="6" t="s">
        <v>173</v>
      </c>
      <c r="B596" s="7">
        <v>143388869</v>
      </c>
    </row>
    <row r="597" spans="1:2" x14ac:dyDescent="0.2">
      <c r="A597" s="6" t="s">
        <v>173</v>
      </c>
      <c r="B597" s="9">
        <v>143388870</v>
      </c>
    </row>
    <row r="598" spans="1:2" x14ac:dyDescent="0.2">
      <c r="A598" s="6" t="s">
        <v>173</v>
      </c>
      <c r="B598" s="7">
        <v>143398885</v>
      </c>
    </row>
    <row r="599" spans="1:2" x14ac:dyDescent="0.2">
      <c r="A599" s="6" t="s">
        <v>173</v>
      </c>
      <c r="B599" s="7">
        <v>143398886</v>
      </c>
    </row>
    <row r="600" spans="1:2" x14ac:dyDescent="0.2">
      <c r="A600" s="6" t="s">
        <v>173</v>
      </c>
      <c r="B600" s="9">
        <v>143398888</v>
      </c>
    </row>
    <row r="601" spans="1:2" x14ac:dyDescent="0.2">
      <c r="A601" s="6" t="s">
        <v>173</v>
      </c>
      <c r="B601" s="9">
        <v>143398898</v>
      </c>
    </row>
    <row r="602" spans="1:2" x14ac:dyDescent="0.2">
      <c r="A602" s="6" t="s">
        <v>173</v>
      </c>
      <c r="B602" s="7">
        <v>143398901</v>
      </c>
    </row>
    <row r="603" spans="1:2" x14ac:dyDescent="0.2">
      <c r="A603" s="6" t="s">
        <v>173</v>
      </c>
      <c r="B603" s="7">
        <v>143398902</v>
      </c>
    </row>
    <row r="604" spans="1:2" x14ac:dyDescent="0.2">
      <c r="A604" s="6" t="s">
        <v>173</v>
      </c>
      <c r="B604" s="9">
        <v>143398914</v>
      </c>
    </row>
    <row r="605" spans="1:2" x14ac:dyDescent="0.2">
      <c r="A605" s="6" t="s">
        <v>173</v>
      </c>
      <c r="B605" s="9">
        <v>143398915</v>
      </c>
    </row>
    <row r="606" spans="1:2" x14ac:dyDescent="0.2">
      <c r="A606" s="6" t="s">
        <v>173</v>
      </c>
      <c r="B606" s="9">
        <v>143398937</v>
      </c>
    </row>
    <row r="607" spans="1:2" x14ac:dyDescent="0.2">
      <c r="A607" s="6" t="s">
        <v>173</v>
      </c>
      <c r="B607" s="7">
        <v>143398938</v>
      </c>
    </row>
    <row r="608" spans="1:2" x14ac:dyDescent="0.2">
      <c r="A608" s="6" t="s">
        <v>173</v>
      </c>
      <c r="B608" s="9">
        <v>143398953</v>
      </c>
    </row>
    <row r="609" spans="1:2" x14ac:dyDescent="0.2">
      <c r="A609" s="6" t="s">
        <v>173</v>
      </c>
      <c r="B609" s="7">
        <v>143398960</v>
      </c>
    </row>
    <row r="610" spans="1:2" x14ac:dyDescent="0.2">
      <c r="A610" s="6" t="s">
        <v>173</v>
      </c>
      <c r="B610" s="7">
        <v>143398980</v>
      </c>
    </row>
    <row r="611" spans="1:2" x14ac:dyDescent="0.2">
      <c r="A611" s="6" t="s">
        <v>173</v>
      </c>
      <c r="B611" s="9">
        <v>143398981</v>
      </c>
    </row>
    <row r="612" spans="1:2" x14ac:dyDescent="0.2">
      <c r="A612" s="6" t="s">
        <v>174</v>
      </c>
      <c r="B612" s="7">
        <v>143398989</v>
      </c>
    </row>
    <row r="613" spans="1:2" x14ac:dyDescent="0.2">
      <c r="A613" s="6" t="s">
        <v>173</v>
      </c>
      <c r="B613" s="9">
        <v>143399001</v>
      </c>
    </row>
    <row r="614" spans="1:2" x14ac:dyDescent="0.2">
      <c r="A614" s="6" t="s">
        <v>173</v>
      </c>
      <c r="B614" s="9">
        <v>143399002</v>
      </c>
    </row>
    <row r="615" spans="1:2" x14ac:dyDescent="0.2">
      <c r="A615" s="6" t="s">
        <v>173</v>
      </c>
      <c r="B615" s="9">
        <v>143399003</v>
      </c>
    </row>
    <row r="616" spans="1:2" x14ac:dyDescent="0.2">
      <c r="A616" s="6" t="s">
        <v>173</v>
      </c>
      <c r="B616" s="9">
        <v>143399013</v>
      </c>
    </row>
    <row r="617" spans="1:2" x14ac:dyDescent="0.2">
      <c r="A617" s="6" t="s">
        <v>173</v>
      </c>
      <c r="B617" s="7">
        <v>143399014</v>
      </c>
    </row>
    <row r="618" spans="1:2" x14ac:dyDescent="0.2">
      <c r="A618" s="6" t="s">
        <v>173</v>
      </c>
      <c r="B618" s="9">
        <v>143399018</v>
      </c>
    </row>
    <row r="619" spans="1:2" x14ac:dyDescent="0.2">
      <c r="A619" s="6" t="s">
        <v>174</v>
      </c>
      <c r="B619" s="7">
        <v>143399033</v>
      </c>
    </row>
    <row r="620" spans="1:2" x14ac:dyDescent="0.2">
      <c r="A620" s="6" t="s">
        <v>173</v>
      </c>
      <c r="B620" s="9">
        <v>143399042</v>
      </c>
    </row>
    <row r="621" spans="1:2" x14ac:dyDescent="0.2">
      <c r="A621" s="6" t="s">
        <v>173</v>
      </c>
      <c r="B621" s="7">
        <v>143399043</v>
      </c>
    </row>
    <row r="622" spans="1:2" x14ac:dyDescent="0.2">
      <c r="A622" s="6" t="s">
        <v>173</v>
      </c>
      <c r="B622" s="9">
        <v>143399044</v>
      </c>
    </row>
    <row r="623" spans="1:2" x14ac:dyDescent="0.2">
      <c r="A623" s="6" t="s">
        <v>173</v>
      </c>
      <c r="B623" s="9">
        <v>143399048</v>
      </c>
    </row>
    <row r="624" spans="1:2" x14ac:dyDescent="0.2">
      <c r="A624" s="6" t="s">
        <v>173</v>
      </c>
      <c r="B624" s="7">
        <v>143399049</v>
      </c>
    </row>
    <row r="625" spans="1:2" x14ac:dyDescent="0.2">
      <c r="A625" s="6" t="s">
        <v>173</v>
      </c>
      <c r="B625" s="7">
        <v>143409059</v>
      </c>
    </row>
    <row r="626" spans="1:2" x14ac:dyDescent="0.2">
      <c r="A626" s="6" t="s">
        <v>173</v>
      </c>
      <c r="B626" s="9">
        <v>143409061</v>
      </c>
    </row>
    <row r="627" spans="1:2" x14ac:dyDescent="0.2">
      <c r="A627" s="6" t="s">
        <v>174</v>
      </c>
      <c r="B627" s="7">
        <v>143409062</v>
      </c>
    </row>
    <row r="628" spans="1:2" x14ac:dyDescent="0.2">
      <c r="A628" s="6" t="s">
        <v>173</v>
      </c>
      <c r="B628" s="9">
        <v>143409072</v>
      </c>
    </row>
    <row r="629" spans="1:2" x14ac:dyDescent="0.2">
      <c r="A629" s="6" t="s">
        <v>173</v>
      </c>
      <c r="B629" s="7">
        <v>143409082</v>
      </c>
    </row>
    <row r="630" spans="1:2" x14ac:dyDescent="0.2">
      <c r="A630" s="6" t="s">
        <v>173</v>
      </c>
      <c r="B630" s="7">
        <v>143409095</v>
      </c>
    </row>
    <row r="631" spans="1:2" x14ac:dyDescent="0.2">
      <c r="A631" s="6" t="s">
        <v>173</v>
      </c>
      <c r="B631" s="7">
        <v>143409121</v>
      </c>
    </row>
    <row r="632" spans="1:2" x14ac:dyDescent="0.2">
      <c r="A632" s="6" t="s">
        <v>174</v>
      </c>
      <c r="B632" s="7">
        <v>143409134</v>
      </c>
    </row>
    <row r="633" spans="1:2" x14ac:dyDescent="0.2">
      <c r="A633" s="6" t="s">
        <v>174</v>
      </c>
      <c r="B633" s="9">
        <v>143409136</v>
      </c>
    </row>
    <row r="634" spans="1:2" x14ac:dyDescent="0.2">
      <c r="A634" s="6" t="s">
        <v>174</v>
      </c>
      <c r="B634" s="9">
        <v>143409137</v>
      </c>
    </row>
    <row r="635" spans="1:2" x14ac:dyDescent="0.2">
      <c r="A635" s="6" t="s">
        <v>174</v>
      </c>
      <c r="B635" s="9">
        <v>143409140</v>
      </c>
    </row>
    <row r="636" spans="1:2" x14ac:dyDescent="0.2">
      <c r="A636" s="6" t="s">
        <v>174</v>
      </c>
      <c r="B636" s="7">
        <v>143409142</v>
      </c>
    </row>
    <row r="637" spans="1:2" x14ac:dyDescent="0.2">
      <c r="A637" s="6" t="s">
        <v>173</v>
      </c>
      <c r="B637" s="7">
        <v>143409154</v>
      </c>
    </row>
    <row r="638" spans="1:2" x14ac:dyDescent="0.2">
      <c r="A638" s="6" t="s">
        <v>174</v>
      </c>
      <c r="B638" s="9">
        <v>143409155</v>
      </c>
    </row>
    <row r="639" spans="1:2" x14ac:dyDescent="0.2">
      <c r="A639" s="6" t="s">
        <v>174</v>
      </c>
      <c r="B639" s="7">
        <v>143409164</v>
      </c>
    </row>
    <row r="640" spans="1:2" x14ac:dyDescent="0.2">
      <c r="A640" s="6" t="s">
        <v>173</v>
      </c>
      <c r="B640" s="9">
        <v>143409166</v>
      </c>
    </row>
    <row r="641" spans="1:2" x14ac:dyDescent="0.2">
      <c r="A641" s="6" t="s">
        <v>173</v>
      </c>
      <c r="B641" s="7">
        <v>143409167</v>
      </c>
    </row>
    <row r="642" spans="1:2" x14ac:dyDescent="0.2">
      <c r="A642" s="6" t="s">
        <v>173</v>
      </c>
      <c r="B642" s="7">
        <v>143409168</v>
      </c>
    </row>
    <row r="643" spans="1:2" x14ac:dyDescent="0.2">
      <c r="A643" s="6" t="s">
        <v>174</v>
      </c>
      <c r="B643" s="7">
        <v>143409176</v>
      </c>
    </row>
    <row r="644" spans="1:2" x14ac:dyDescent="0.2">
      <c r="A644" s="6" t="s">
        <v>174</v>
      </c>
      <c r="B644" s="9">
        <v>143409186</v>
      </c>
    </row>
    <row r="645" spans="1:2" x14ac:dyDescent="0.2">
      <c r="A645" s="6" t="s">
        <v>173</v>
      </c>
      <c r="B645" s="7">
        <v>143409188</v>
      </c>
    </row>
    <row r="646" spans="1:2" x14ac:dyDescent="0.2">
      <c r="A646" s="6" t="s">
        <v>174</v>
      </c>
      <c r="B646" s="7">
        <v>143409204</v>
      </c>
    </row>
    <row r="647" spans="1:2" x14ac:dyDescent="0.2">
      <c r="A647" s="6" t="s">
        <v>176</v>
      </c>
      <c r="B647" s="7">
        <v>143409205</v>
      </c>
    </row>
    <row r="648" spans="1:2" x14ac:dyDescent="0.2">
      <c r="A648" s="6" t="s">
        <v>173</v>
      </c>
      <c r="B648" s="7">
        <v>143409209</v>
      </c>
    </row>
    <row r="649" spans="1:2" x14ac:dyDescent="0.2">
      <c r="A649" s="6" t="s">
        <v>173</v>
      </c>
      <c r="B649" s="7">
        <v>143409211</v>
      </c>
    </row>
    <row r="650" spans="1:2" x14ac:dyDescent="0.2">
      <c r="A650" s="6" t="s">
        <v>173</v>
      </c>
      <c r="B650" s="7">
        <v>143409216</v>
      </c>
    </row>
    <row r="651" spans="1:2" x14ac:dyDescent="0.2">
      <c r="A651" s="6" t="s">
        <v>173</v>
      </c>
      <c r="B651" s="9">
        <v>143409224</v>
      </c>
    </row>
    <row r="652" spans="1:2" x14ac:dyDescent="0.2">
      <c r="A652" s="6" t="s">
        <v>174</v>
      </c>
      <c r="B652" s="9">
        <v>143409235</v>
      </c>
    </row>
    <row r="653" spans="1:2" x14ac:dyDescent="0.2">
      <c r="A653" s="6" t="s">
        <v>174</v>
      </c>
      <c r="B653" s="9">
        <v>143409237</v>
      </c>
    </row>
    <row r="654" spans="1:2" x14ac:dyDescent="0.2">
      <c r="A654" s="6" t="s">
        <v>173</v>
      </c>
      <c r="B654" s="9">
        <v>143409250</v>
      </c>
    </row>
    <row r="655" spans="1:2" x14ac:dyDescent="0.2">
      <c r="A655" s="6" t="s">
        <v>173</v>
      </c>
      <c r="B655" s="9">
        <v>143409251</v>
      </c>
    </row>
    <row r="656" spans="1:2" x14ac:dyDescent="0.2">
      <c r="A656" s="6" t="s">
        <v>173</v>
      </c>
      <c r="B656" s="9">
        <v>143409269</v>
      </c>
    </row>
    <row r="657" spans="1:2" x14ac:dyDescent="0.2">
      <c r="A657" s="6" t="s">
        <v>173</v>
      </c>
      <c r="B657" s="9">
        <v>143419283</v>
      </c>
    </row>
    <row r="658" spans="1:2" x14ac:dyDescent="0.2">
      <c r="A658" s="6" t="s">
        <v>173</v>
      </c>
      <c r="B658" s="9">
        <v>143419284</v>
      </c>
    </row>
    <row r="659" spans="1:2" x14ac:dyDescent="0.2">
      <c r="A659" s="6" t="s">
        <v>173</v>
      </c>
      <c r="B659" s="7">
        <v>143419285</v>
      </c>
    </row>
    <row r="660" spans="1:2" x14ac:dyDescent="0.2">
      <c r="A660" s="6" t="s">
        <v>174</v>
      </c>
      <c r="B660" s="7">
        <v>143419300</v>
      </c>
    </row>
    <row r="661" spans="1:2" x14ac:dyDescent="0.2">
      <c r="A661" s="6" t="s">
        <v>174</v>
      </c>
      <c r="B661" s="9">
        <v>143419301</v>
      </c>
    </row>
    <row r="662" spans="1:2" x14ac:dyDescent="0.2">
      <c r="A662" s="6" t="s">
        <v>173</v>
      </c>
      <c r="B662" s="7">
        <v>143419307</v>
      </c>
    </row>
    <row r="663" spans="1:2" x14ac:dyDescent="0.2">
      <c r="A663" s="6" t="s">
        <v>173</v>
      </c>
      <c r="B663" s="7">
        <v>143419308</v>
      </c>
    </row>
    <row r="664" spans="1:2" x14ac:dyDescent="0.2">
      <c r="A664" s="6" t="s">
        <v>174</v>
      </c>
      <c r="B664" s="7">
        <v>143419310</v>
      </c>
    </row>
    <row r="665" spans="1:2" x14ac:dyDescent="0.2">
      <c r="A665" s="6" t="s">
        <v>173</v>
      </c>
      <c r="B665" s="7">
        <v>143419332</v>
      </c>
    </row>
    <row r="666" spans="1:2" x14ac:dyDescent="0.2">
      <c r="A666" s="6" t="s">
        <v>173</v>
      </c>
      <c r="B666" s="9">
        <v>143419333</v>
      </c>
    </row>
    <row r="667" spans="1:2" x14ac:dyDescent="0.2">
      <c r="A667" s="6" t="s">
        <v>174</v>
      </c>
      <c r="B667" s="7">
        <v>143419343</v>
      </c>
    </row>
    <row r="668" spans="1:2" x14ac:dyDescent="0.2">
      <c r="A668" s="6" t="s">
        <v>174</v>
      </c>
      <c r="B668" s="7">
        <v>143419356</v>
      </c>
    </row>
    <row r="669" spans="1:2" x14ac:dyDescent="0.2">
      <c r="A669" s="6" t="s">
        <v>174</v>
      </c>
      <c r="B669" s="9">
        <v>143419360</v>
      </c>
    </row>
    <row r="670" spans="1:2" x14ac:dyDescent="0.2">
      <c r="A670" s="6" t="s">
        <v>174</v>
      </c>
      <c r="B670" s="7">
        <v>143419365</v>
      </c>
    </row>
    <row r="671" spans="1:2" x14ac:dyDescent="0.2">
      <c r="A671" s="6" t="s">
        <v>174</v>
      </c>
      <c r="B671" s="7">
        <v>143419376</v>
      </c>
    </row>
    <row r="672" spans="1:2" x14ac:dyDescent="0.2">
      <c r="A672" s="6" t="s">
        <v>174</v>
      </c>
      <c r="B672" s="7">
        <v>143419407</v>
      </c>
    </row>
    <row r="673" spans="1:2" x14ac:dyDescent="0.2">
      <c r="A673" s="6" t="s">
        <v>174</v>
      </c>
      <c r="B673" s="9">
        <v>143419409</v>
      </c>
    </row>
    <row r="674" spans="1:2" x14ac:dyDescent="0.2">
      <c r="A674" s="6" t="s">
        <v>174</v>
      </c>
      <c r="B674" s="7">
        <v>143419418</v>
      </c>
    </row>
    <row r="675" spans="1:2" x14ac:dyDescent="0.2">
      <c r="A675" s="6" t="s">
        <v>174</v>
      </c>
      <c r="B675" s="9">
        <v>143419428</v>
      </c>
    </row>
    <row r="676" spans="1:2" x14ac:dyDescent="0.2">
      <c r="A676" s="6" t="s">
        <v>174</v>
      </c>
      <c r="B676" s="9">
        <v>143429435</v>
      </c>
    </row>
    <row r="677" spans="1:2" x14ac:dyDescent="0.2">
      <c r="A677" s="6" t="s">
        <v>174</v>
      </c>
      <c r="B677" s="7">
        <v>143429436</v>
      </c>
    </row>
    <row r="678" spans="1:2" x14ac:dyDescent="0.2">
      <c r="A678" s="6" t="s">
        <v>174</v>
      </c>
      <c r="B678" s="9">
        <v>143429442</v>
      </c>
    </row>
    <row r="679" spans="1:2" x14ac:dyDescent="0.2">
      <c r="A679" s="6" t="s">
        <v>174</v>
      </c>
      <c r="B679" s="7">
        <v>143429450</v>
      </c>
    </row>
    <row r="680" spans="1:2" x14ac:dyDescent="0.2">
      <c r="A680" s="6" t="s">
        <v>174</v>
      </c>
      <c r="B680" s="7">
        <v>143429456</v>
      </c>
    </row>
    <row r="681" spans="1:2" x14ac:dyDescent="0.2">
      <c r="A681" s="6" t="s">
        <v>174</v>
      </c>
      <c r="B681" s="7">
        <v>143429464</v>
      </c>
    </row>
    <row r="682" spans="1:2" x14ac:dyDescent="0.2">
      <c r="A682" s="6" t="s">
        <v>174</v>
      </c>
      <c r="B682" s="9">
        <v>143429465</v>
      </c>
    </row>
    <row r="683" spans="1:2" x14ac:dyDescent="0.2">
      <c r="A683" s="6" t="s">
        <v>175</v>
      </c>
      <c r="B683" s="7">
        <v>143429471</v>
      </c>
    </row>
    <row r="684" spans="1:2" x14ac:dyDescent="0.2">
      <c r="A684" s="6" t="s">
        <v>175</v>
      </c>
      <c r="B684" s="9">
        <v>143429472</v>
      </c>
    </row>
    <row r="685" spans="1:2" x14ac:dyDescent="0.2">
      <c r="A685" s="6" t="s">
        <v>174</v>
      </c>
      <c r="B685" s="7">
        <v>143429475</v>
      </c>
    </row>
    <row r="686" spans="1:2" x14ac:dyDescent="0.2">
      <c r="A686" s="6" t="s">
        <v>174</v>
      </c>
      <c r="B686" s="9">
        <v>143429476</v>
      </c>
    </row>
    <row r="687" spans="1:2" x14ac:dyDescent="0.2">
      <c r="A687" s="6" t="s">
        <v>174</v>
      </c>
      <c r="B687" s="9">
        <v>143429477</v>
      </c>
    </row>
    <row r="688" spans="1:2" x14ac:dyDescent="0.2">
      <c r="A688" s="6" t="s">
        <v>174</v>
      </c>
      <c r="B688" s="7">
        <v>143429478</v>
      </c>
    </row>
    <row r="689" spans="1:2" x14ac:dyDescent="0.2">
      <c r="A689" s="6" t="s">
        <v>174</v>
      </c>
      <c r="B689" s="7">
        <v>143429479</v>
      </c>
    </row>
    <row r="690" spans="1:2" x14ac:dyDescent="0.2">
      <c r="A690" s="6" t="s">
        <v>174</v>
      </c>
      <c r="B690" s="7">
        <v>143429480</v>
      </c>
    </row>
    <row r="691" spans="1:2" x14ac:dyDescent="0.2">
      <c r="A691" s="6" t="s">
        <v>175</v>
      </c>
      <c r="B691" s="7">
        <v>143429483</v>
      </c>
    </row>
    <row r="692" spans="1:2" x14ac:dyDescent="0.2">
      <c r="A692" s="6" t="s">
        <v>174</v>
      </c>
      <c r="B692" s="7">
        <v>143429490</v>
      </c>
    </row>
    <row r="693" spans="1:2" x14ac:dyDescent="0.2">
      <c r="A693" s="6" t="s">
        <v>174</v>
      </c>
      <c r="B693" s="7">
        <v>143429508</v>
      </c>
    </row>
    <row r="694" spans="1:2" x14ac:dyDescent="0.2">
      <c r="A694" s="6" t="s">
        <v>174</v>
      </c>
      <c r="B694" s="9">
        <v>143429509</v>
      </c>
    </row>
    <row r="695" spans="1:2" x14ac:dyDescent="0.2">
      <c r="A695" s="6" t="s">
        <v>174</v>
      </c>
      <c r="B695" s="7">
        <v>143429538</v>
      </c>
    </row>
    <row r="696" spans="1:2" x14ac:dyDescent="0.2">
      <c r="A696" s="6" t="s">
        <v>174</v>
      </c>
      <c r="B696" s="7">
        <v>143429539</v>
      </c>
    </row>
    <row r="697" spans="1:2" x14ac:dyDescent="0.2">
      <c r="A697" s="6" t="s">
        <v>174</v>
      </c>
      <c r="B697" s="7">
        <v>143429553</v>
      </c>
    </row>
    <row r="698" spans="1:2" x14ac:dyDescent="0.2">
      <c r="A698" s="6" t="s">
        <v>174</v>
      </c>
      <c r="B698" s="7">
        <v>143429584</v>
      </c>
    </row>
    <row r="699" spans="1:2" x14ac:dyDescent="0.2">
      <c r="A699" s="6" t="s">
        <v>174</v>
      </c>
      <c r="B699" s="9">
        <v>143429585</v>
      </c>
    </row>
    <row r="700" spans="1:2" x14ac:dyDescent="0.2">
      <c r="A700" s="6" t="s">
        <v>174</v>
      </c>
      <c r="B700" s="7">
        <v>143429586</v>
      </c>
    </row>
    <row r="701" spans="1:2" x14ac:dyDescent="0.2">
      <c r="A701" s="6" t="s">
        <v>174</v>
      </c>
      <c r="B701" s="7">
        <v>143429592</v>
      </c>
    </row>
    <row r="702" spans="1:2" x14ac:dyDescent="0.2">
      <c r="A702" s="6" t="s">
        <v>174</v>
      </c>
      <c r="B702" s="9">
        <v>143429593</v>
      </c>
    </row>
    <row r="703" spans="1:2" x14ac:dyDescent="0.2">
      <c r="A703" s="6" t="s">
        <v>174</v>
      </c>
      <c r="B703" s="9">
        <v>143429599</v>
      </c>
    </row>
    <row r="704" spans="1:2" x14ac:dyDescent="0.2">
      <c r="A704" s="6" t="s">
        <v>174</v>
      </c>
      <c r="B704" s="7">
        <v>143429600</v>
      </c>
    </row>
    <row r="705" spans="1:2" x14ac:dyDescent="0.2">
      <c r="A705" s="6" t="s">
        <v>174</v>
      </c>
      <c r="B705" s="7">
        <v>143429604</v>
      </c>
    </row>
    <row r="706" spans="1:2" x14ac:dyDescent="0.2">
      <c r="A706" s="6" t="s">
        <v>174</v>
      </c>
      <c r="B706" s="7">
        <v>143429614</v>
      </c>
    </row>
    <row r="707" spans="1:2" x14ac:dyDescent="0.2">
      <c r="A707" s="6" t="s">
        <v>175</v>
      </c>
      <c r="B707" s="9">
        <v>143429615</v>
      </c>
    </row>
    <row r="708" spans="1:2" x14ac:dyDescent="0.2">
      <c r="A708" s="6" t="s">
        <v>174</v>
      </c>
      <c r="B708" s="9">
        <v>143429616</v>
      </c>
    </row>
    <row r="709" spans="1:2" x14ac:dyDescent="0.2">
      <c r="A709" s="6" t="s">
        <v>174</v>
      </c>
      <c r="B709" s="9">
        <v>143429618</v>
      </c>
    </row>
    <row r="710" spans="1:2" x14ac:dyDescent="0.2">
      <c r="A710" s="6" t="s">
        <v>175</v>
      </c>
      <c r="B710" s="9">
        <v>143429651</v>
      </c>
    </row>
    <row r="711" spans="1:2" x14ac:dyDescent="0.2">
      <c r="A711" s="6" t="s">
        <v>174</v>
      </c>
      <c r="B711" s="7">
        <v>143439653</v>
      </c>
    </row>
    <row r="712" spans="1:2" x14ac:dyDescent="0.2">
      <c r="A712" s="6" t="s">
        <v>174</v>
      </c>
      <c r="B712" s="7">
        <v>143439655</v>
      </c>
    </row>
    <row r="713" spans="1:2" x14ac:dyDescent="0.2">
      <c r="A713" s="6" t="s">
        <v>174</v>
      </c>
      <c r="B713" s="9">
        <v>143439659</v>
      </c>
    </row>
    <row r="714" spans="1:2" x14ac:dyDescent="0.2">
      <c r="A714" s="6" t="s">
        <v>174</v>
      </c>
      <c r="B714" s="9">
        <v>143439679</v>
      </c>
    </row>
    <row r="715" spans="1:2" x14ac:dyDescent="0.2">
      <c r="A715" s="6" t="s">
        <v>174</v>
      </c>
      <c r="B715" s="7">
        <v>143439682</v>
      </c>
    </row>
    <row r="716" spans="1:2" x14ac:dyDescent="0.2">
      <c r="A716" s="6" t="s">
        <v>174</v>
      </c>
      <c r="B716" s="7">
        <v>143439683</v>
      </c>
    </row>
    <row r="717" spans="1:2" x14ac:dyDescent="0.2">
      <c r="A717" s="6" t="s">
        <v>174</v>
      </c>
      <c r="B717" s="9">
        <v>143439690</v>
      </c>
    </row>
    <row r="718" spans="1:2" x14ac:dyDescent="0.2">
      <c r="A718" s="6" t="s">
        <v>175</v>
      </c>
      <c r="B718" s="9">
        <v>143439691</v>
      </c>
    </row>
    <row r="719" spans="1:2" x14ac:dyDescent="0.2">
      <c r="A719" s="6" t="s">
        <v>174</v>
      </c>
      <c r="B719" s="9">
        <v>143439720</v>
      </c>
    </row>
    <row r="720" spans="1:2" x14ac:dyDescent="0.2">
      <c r="A720" s="6" t="s">
        <v>174</v>
      </c>
      <c r="B720" s="7">
        <v>143439723</v>
      </c>
    </row>
    <row r="721" spans="1:2" x14ac:dyDescent="0.2">
      <c r="A721" s="6" t="s">
        <v>174</v>
      </c>
      <c r="B721" s="9">
        <v>143439726</v>
      </c>
    </row>
    <row r="722" spans="1:2" x14ac:dyDescent="0.2">
      <c r="A722" s="6" t="s">
        <v>174</v>
      </c>
      <c r="B722" s="9">
        <v>143439731</v>
      </c>
    </row>
    <row r="723" spans="1:2" x14ac:dyDescent="0.2">
      <c r="A723" s="6" t="s">
        <v>175</v>
      </c>
      <c r="B723" s="7">
        <v>143439747</v>
      </c>
    </row>
    <row r="724" spans="1:2" x14ac:dyDescent="0.2">
      <c r="A724" s="6" t="s">
        <v>175</v>
      </c>
      <c r="B724" s="7">
        <v>143439748</v>
      </c>
    </row>
    <row r="725" spans="1:2" x14ac:dyDescent="0.2">
      <c r="A725" s="6" t="s">
        <v>175</v>
      </c>
      <c r="B725" s="7">
        <v>143439749</v>
      </c>
    </row>
    <row r="726" spans="1:2" x14ac:dyDescent="0.2">
      <c r="A726" s="6" t="s">
        <v>174</v>
      </c>
      <c r="B726" s="7">
        <v>143439771</v>
      </c>
    </row>
    <row r="727" spans="1:2" x14ac:dyDescent="0.2">
      <c r="A727" s="6" t="s">
        <v>174</v>
      </c>
      <c r="B727" s="9">
        <v>143439773</v>
      </c>
    </row>
    <row r="728" spans="1:2" x14ac:dyDescent="0.2">
      <c r="A728" s="6" t="s">
        <v>174</v>
      </c>
      <c r="B728" s="9">
        <v>143439780</v>
      </c>
    </row>
    <row r="729" spans="1:2" x14ac:dyDescent="0.2">
      <c r="A729" s="6" t="s">
        <v>174</v>
      </c>
      <c r="B729" s="7">
        <v>143439787</v>
      </c>
    </row>
    <row r="730" spans="1:2" x14ac:dyDescent="0.2">
      <c r="A730" s="6" t="s">
        <v>174</v>
      </c>
      <c r="B730" s="9">
        <v>143439789</v>
      </c>
    </row>
    <row r="731" spans="1:2" x14ac:dyDescent="0.2">
      <c r="A731" s="6" t="s">
        <v>174</v>
      </c>
      <c r="B731" s="7">
        <v>143439803</v>
      </c>
    </row>
    <row r="732" spans="1:2" x14ac:dyDescent="0.2">
      <c r="A732" s="6" t="s">
        <v>174</v>
      </c>
      <c r="B732" s="7">
        <v>143439805</v>
      </c>
    </row>
    <row r="733" spans="1:2" x14ac:dyDescent="0.2">
      <c r="A733" s="6" t="s">
        <v>174</v>
      </c>
      <c r="B733" s="9">
        <v>143439806</v>
      </c>
    </row>
    <row r="734" spans="1:2" x14ac:dyDescent="0.2">
      <c r="A734" s="6" t="s">
        <v>174</v>
      </c>
      <c r="B734" s="9">
        <v>143439825</v>
      </c>
    </row>
    <row r="735" spans="1:2" x14ac:dyDescent="0.2">
      <c r="A735" s="6" t="s">
        <v>174</v>
      </c>
      <c r="B735" s="7">
        <v>143439827</v>
      </c>
    </row>
    <row r="736" spans="1:2" x14ac:dyDescent="0.2">
      <c r="A736" s="6" t="s">
        <v>174</v>
      </c>
      <c r="B736" s="9">
        <v>143439828</v>
      </c>
    </row>
    <row r="737" spans="1:2" x14ac:dyDescent="0.2">
      <c r="A737" s="6" t="s">
        <v>174</v>
      </c>
      <c r="B737" s="9">
        <v>143449857</v>
      </c>
    </row>
    <row r="738" spans="1:2" x14ac:dyDescent="0.2">
      <c r="A738" s="6" t="s">
        <v>174</v>
      </c>
      <c r="B738" s="7">
        <v>143449860</v>
      </c>
    </row>
    <row r="739" spans="1:2" x14ac:dyDescent="0.2">
      <c r="A739" s="6" t="s">
        <v>174</v>
      </c>
      <c r="B739" s="7">
        <v>143449862</v>
      </c>
    </row>
    <row r="740" spans="1:2" x14ac:dyDescent="0.2">
      <c r="A740" s="6" t="s">
        <v>175</v>
      </c>
      <c r="B740" s="9">
        <v>143449875</v>
      </c>
    </row>
    <row r="741" spans="1:2" x14ac:dyDescent="0.2">
      <c r="A741" s="6" t="s">
        <v>175</v>
      </c>
      <c r="B741" s="9">
        <v>143449876</v>
      </c>
    </row>
    <row r="742" spans="1:2" x14ac:dyDescent="0.2">
      <c r="A742" s="6" t="s">
        <v>176</v>
      </c>
      <c r="B742" s="9">
        <v>143449877</v>
      </c>
    </row>
    <row r="743" spans="1:2" x14ac:dyDescent="0.2">
      <c r="A743" s="6" t="s">
        <v>174</v>
      </c>
      <c r="B743" s="9">
        <v>143449891</v>
      </c>
    </row>
    <row r="744" spans="1:2" x14ac:dyDescent="0.2">
      <c r="A744" s="6" t="s">
        <v>175</v>
      </c>
      <c r="B744" s="9">
        <v>143449917</v>
      </c>
    </row>
    <row r="745" spans="1:2" x14ac:dyDescent="0.2">
      <c r="A745" s="6" t="s">
        <v>174</v>
      </c>
      <c r="B745" s="9">
        <v>143449919</v>
      </c>
    </row>
    <row r="746" spans="1:2" x14ac:dyDescent="0.2">
      <c r="A746" s="6" t="s">
        <v>174</v>
      </c>
      <c r="B746" s="7">
        <v>143449922</v>
      </c>
    </row>
    <row r="747" spans="1:2" x14ac:dyDescent="0.2">
      <c r="A747" s="6" t="s">
        <v>174</v>
      </c>
      <c r="B747" s="7">
        <v>143449928</v>
      </c>
    </row>
    <row r="748" spans="1:2" x14ac:dyDescent="0.2">
      <c r="A748" s="6" t="s">
        <v>175</v>
      </c>
      <c r="B748" s="7">
        <v>143449929</v>
      </c>
    </row>
    <row r="749" spans="1:2" x14ac:dyDescent="0.2">
      <c r="A749" s="6" t="s">
        <v>174</v>
      </c>
      <c r="B749" s="9">
        <v>143449946</v>
      </c>
    </row>
    <row r="750" spans="1:2" x14ac:dyDescent="0.2">
      <c r="A750" s="6" t="s">
        <v>175</v>
      </c>
      <c r="B750" s="7">
        <v>143449947</v>
      </c>
    </row>
    <row r="751" spans="1:2" x14ac:dyDescent="0.2">
      <c r="A751" s="6" t="s">
        <v>175</v>
      </c>
      <c r="B751" s="9">
        <v>143449948</v>
      </c>
    </row>
    <row r="752" spans="1:2" x14ac:dyDescent="0.2">
      <c r="A752" s="6" t="s">
        <v>175</v>
      </c>
      <c r="B752" s="9">
        <v>143449949</v>
      </c>
    </row>
    <row r="753" spans="1:2" x14ac:dyDescent="0.2">
      <c r="A753" s="6" t="s">
        <v>175</v>
      </c>
      <c r="B753" s="9">
        <v>143449951</v>
      </c>
    </row>
    <row r="754" spans="1:2" x14ac:dyDescent="0.2">
      <c r="A754" s="6" t="s">
        <v>175</v>
      </c>
      <c r="B754" s="9">
        <v>143449952</v>
      </c>
    </row>
    <row r="755" spans="1:2" x14ac:dyDescent="0.2">
      <c r="A755" s="6" t="s">
        <v>175</v>
      </c>
      <c r="B755" s="7">
        <v>143449953</v>
      </c>
    </row>
    <row r="756" spans="1:2" x14ac:dyDescent="0.2">
      <c r="A756" s="6" t="s">
        <v>176</v>
      </c>
      <c r="B756" s="7">
        <v>143449961</v>
      </c>
    </row>
    <row r="757" spans="1:2" x14ac:dyDescent="0.2">
      <c r="A757" s="6" t="s">
        <v>176</v>
      </c>
      <c r="B757" s="9">
        <v>143449962</v>
      </c>
    </row>
    <row r="758" spans="1:2" x14ac:dyDescent="0.2">
      <c r="A758" s="6" t="s">
        <v>174</v>
      </c>
      <c r="B758" s="9">
        <v>143449966</v>
      </c>
    </row>
    <row r="759" spans="1:2" x14ac:dyDescent="0.2">
      <c r="A759" s="6" t="s">
        <v>174</v>
      </c>
      <c r="B759" s="9">
        <v>143449967</v>
      </c>
    </row>
    <row r="760" spans="1:2" x14ac:dyDescent="0.2">
      <c r="A760" s="6" t="s">
        <v>174</v>
      </c>
      <c r="B760" s="7">
        <v>143449971</v>
      </c>
    </row>
    <row r="761" spans="1:2" x14ac:dyDescent="0.2">
      <c r="A761" s="6" t="s">
        <v>174</v>
      </c>
      <c r="B761" s="7">
        <v>143449974</v>
      </c>
    </row>
    <row r="762" spans="1:2" x14ac:dyDescent="0.2">
      <c r="A762" s="6" t="s">
        <v>175</v>
      </c>
      <c r="B762" s="9">
        <v>143449975</v>
      </c>
    </row>
    <row r="763" spans="1:2" x14ac:dyDescent="0.2">
      <c r="A763" s="6" t="s">
        <v>175</v>
      </c>
      <c r="B763" s="9">
        <v>143449977</v>
      </c>
    </row>
    <row r="764" spans="1:2" x14ac:dyDescent="0.2">
      <c r="A764" s="6" t="s">
        <v>175</v>
      </c>
      <c r="B764" s="9">
        <v>143449978</v>
      </c>
    </row>
    <row r="765" spans="1:2" x14ac:dyDescent="0.2">
      <c r="A765" s="6" t="s">
        <v>175</v>
      </c>
      <c r="B765" s="9">
        <v>143449981</v>
      </c>
    </row>
    <row r="766" spans="1:2" x14ac:dyDescent="0.2">
      <c r="A766" s="6" t="s">
        <v>174</v>
      </c>
      <c r="B766" s="7">
        <v>143449996</v>
      </c>
    </row>
    <row r="767" spans="1:2" x14ac:dyDescent="0.2">
      <c r="A767" s="6" t="s">
        <v>175</v>
      </c>
      <c r="B767" s="9">
        <v>143450004</v>
      </c>
    </row>
    <row r="768" spans="1:2" x14ac:dyDescent="0.2">
      <c r="A768" s="6" t="s">
        <v>174</v>
      </c>
      <c r="B768" s="7">
        <v>143460020</v>
      </c>
    </row>
    <row r="769" spans="1:2" x14ac:dyDescent="0.2">
      <c r="A769" s="6" t="s">
        <v>174</v>
      </c>
      <c r="B769" s="9">
        <v>143460029</v>
      </c>
    </row>
    <row r="770" spans="1:2" x14ac:dyDescent="0.2">
      <c r="A770" s="6" t="s">
        <v>174</v>
      </c>
      <c r="B770" s="9">
        <v>143460030</v>
      </c>
    </row>
    <row r="771" spans="1:2" x14ac:dyDescent="0.2">
      <c r="A771" s="6" t="s">
        <v>175</v>
      </c>
      <c r="B771" s="7">
        <v>143460035</v>
      </c>
    </row>
    <row r="772" spans="1:2" x14ac:dyDescent="0.2">
      <c r="A772" s="6" t="s">
        <v>175</v>
      </c>
      <c r="B772" s="9">
        <v>143460037</v>
      </c>
    </row>
    <row r="773" spans="1:2" x14ac:dyDescent="0.2">
      <c r="A773" s="6" t="s">
        <v>175</v>
      </c>
      <c r="B773" s="9">
        <v>143460044</v>
      </c>
    </row>
    <row r="774" spans="1:2" x14ac:dyDescent="0.2">
      <c r="A774" s="6" t="s">
        <v>175</v>
      </c>
      <c r="B774" s="7">
        <v>143460045</v>
      </c>
    </row>
    <row r="775" spans="1:2" x14ac:dyDescent="0.2">
      <c r="A775" s="6" t="s">
        <v>175</v>
      </c>
      <c r="B775" s="7">
        <v>143460047</v>
      </c>
    </row>
    <row r="776" spans="1:2" x14ac:dyDescent="0.2">
      <c r="A776" s="6" t="s">
        <v>175</v>
      </c>
      <c r="B776" s="7">
        <v>143460048</v>
      </c>
    </row>
    <row r="777" spans="1:2" x14ac:dyDescent="0.2">
      <c r="A777" s="6" t="s">
        <v>175</v>
      </c>
      <c r="B777" s="9">
        <v>143460051</v>
      </c>
    </row>
    <row r="778" spans="1:2" x14ac:dyDescent="0.2">
      <c r="A778" s="6" t="s">
        <v>175</v>
      </c>
      <c r="B778" s="7">
        <v>143460052</v>
      </c>
    </row>
    <row r="779" spans="1:2" x14ac:dyDescent="0.2">
      <c r="A779" s="6" t="s">
        <v>175</v>
      </c>
      <c r="B779" s="7">
        <v>143460054</v>
      </c>
    </row>
    <row r="780" spans="1:2" x14ac:dyDescent="0.2">
      <c r="A780" s="6" t="s">
        <v>175</v>
      </c>
      <c r="B780" s="7">
        <v>143460056</v>
      </c>
    </row>
    <row r="781" spans="1:2" x14ac:dyDescent="0.2">
      <c r="A781" s="6" t="s">
        <v>174</v>
      </c>
      <c r="B781" s="7">
        <v>143460070</v>
      </c>
    </row>
    <row r="782" spans="1:2" x14ac:dyDescent="0.2">
      <c r="A782" s="6" t="s">
        <v>174</v>
      </c>
      <c r="B782" s="9">
        <v>143460073</v>
      </c>
    </row>
    <row r="783" spans="1:2" x14ac:dyDescent="0.2">
      <c r="A783" s="6" t="s">
        <v>175</v>
      </c>
      <c r="B783" s="7">
        <v>143460075</v>
      </c>
    </row>
    <row r="784" spans="1:2" x14ac:dyDescent="0.2">
      <c r="A784" s="6" t="s">
        <v>174</v>
      </c>
      <c r="B784" s="7">
        <v>143460091</v>
      </c>
    </row>
    <row r="785" spans="1:2" x14ac:dyDescent="0.2">
      <c r="A785" s="6" t="s">
        <v>174</v>
      </c>
      <c r="B785" s="9">
        <v>143460092</v>
      </c>
    </row>
    <row r="786" spans="1:2" x14ac:dyDescent="0.2">
      <c r="A786" s="6" t="s">
        <v>175</v>
      </c>
      <c r="B786" s="7">
        <v>143460095</v>
      </c>
    </row>
    <row r="787" spans="1:2" x14ac:dyDescent="0.2">
      <c r="A787" s="6" t="s">
        <v>175</v>
      </c>
      <c r="B787" s="7">
        <v>143460096</v>
      </c>
    </row>
    <row r="788" spans="1:2" x14ac:dyDescent="0.2">
      <c r="A788" s="6" t="s">
        <v>175</v>
      </c>
      <c r="B788" s="7">
        <v>143460107</v>
      </c>
    </row>
    <row r="789" spans="1:2" x14ac:dyDescent="0.2">
      <c r="A789" s="6" t="s">
        <v>175</v>
      </c>
      <c r="B789" s="9">
        <v>143460135</v>
      </c>
    </row>
    <row r="790" spans="1:2" x14ac:dyDescent="0.2">
      <c r="A790" s="6" t="s">
        <v>175</v>
      </c>
      <c r="B790" s="9">
        <v>143460152</v>
      </c>
    </row>
    <row r="791" spans="1:2" x14ac:dyDescent="0.2">
      <c r="A791" s="6" t="s">
        <v>175</v>
      </c>
      <c r="B791" s="9">
        <v>143460153</v>
      </c>
    </row>
    <row r="792" spans="1:2" x14ac:dyDescent="0.2">
      <c r="A792" s="6" t="s">
        <v>175</v>
      </c>
      <c r="B792" s="7">
        <v>143460157</v>
      </c>
    </row>
    <row r="793" spans="1:2" x14ac:dyDescent="0.2">
      <c r="A793" s="6" t="s">
        <v>175</v>
      </c>
      <c r="B793" s="7">
        <v>143460158</v>
      </c>
    </row>
    <row r="794" spans="1:2" x14ac:dyDescent="0.2">
      <c r="A794" s="6" t="s">
        <v>175</v>
      </c>
      <c r="B794" s="7">
        <v>143460199</v>
      </c>
    </row>
    <row r="795" spans="1:2" x14ac:dyDescent="0.2">
      <c r="A795" s="6" t="s">
        <v>175</v>
      </c>
      <c r="B795" s="7">
        <v>143460200</v>
      </c>
    </row>
    <row r="796" spans="1:2" x14ac:dyDescent="0.2">
      <c r="A796" s="6" t="s">
        <v>175</v>
      </c>
      <c r="B796" s="7">
        <v>143470228</v>
      </c>
    </row>
    <row r="797" spans="1:2" x14ac:dyDescent="0.2">
      <c r="A797" s="6" t="s">
        <v>175</v>
      </c>
      <c r="B797" s="7">
        <v>143470229</v>
      </c>
    </row>
    <row r="798" spans="1:2" x14ac:dyDescent="0.2">
      <c r="A798" s="6" t="s">
        <v>175</v>
      </c>
      <c r="B798" s="7">
        <v>143470230</v>
      </c>
    </row>
    <row r="799" spans="1:2" x14ac:dyDescent="0.2">
      <c r="A799" s="6" t="s">
        <v>175</v>
      </c>
      <c r="B799" s="9">
        <v>143470246</v>
      </c>
    </row>
    <row r="800" spans="1:2" x14ac:dyDescent="0.2">
      <c r="A800" s="6" t="s">
        <v>175</v>
      </c>
      <c r="B800" s="9">
        <v>143470255</v>
      </c>
    </row>
    <row r="801" spans="1:2" x14ac:dyDescent="0.2">
      <c r="A801" s="6" t="s">
        <v>175</v>
      </c>
      <c r="B801" s="7">
        <v>143470275</v>
      </c>
    </row>
    <row r="802" spans="1:2" x14ac:dyDescent="0.2">
      <c r="A802" s="6" t="s">
        <v>175</v>
      </c>
      <c r="B802" s="9">
        <v>143470276</v>
      </c>
    </row>
    <row r="803" spans="1:2" x14ac:dyDescent="0.2">
      <c r="A803" s="6" t="s">
        <v>175</v>
      </c>
      <c r="B803" s="9">
        <v>143470313</v>
      </c>
    </row>
    <row r="804" spans="1:2" x14ac:dyDescent="0.2">
      <c r="A804" s="6" t="s">
        <v>175</v>
      </c>
      <c r="B804" s="9">
        <v>143470317</v>
      </c>
    </row>
    <row r="805" spans="1:2" x14ac:dyDescent="0.2">
      <c r="A805" s="6" t="s">
        <v>175</v>
      </c>
      <c r="B805" s="7">
        <v>143470330</v>
      </c>
    </row>
    <row r="806" spans="1:2" x14ac:dyDescent="0.2">
      <c r="A806" s="6" t="s">
        <v>175</v>
      </c>
      <c r="B806" s="7">
        <v>143470332</v>
      </c>
    </row>
    <row r="807" spans="1:2" x14ac:dyDescent="0.2">
      <c r="A807" s="6" t="s">
        <v>175</v>
      </c>
      <c r="B807" s="9">
        <v>143470334</v>
      </c>
    </row>
    <row r="808" spans="1:2" x14ac:dyDescent="0.2">
      <c r="A808" s="6" t="s">
        <v>175</v>
      </c>
      <c r="B808" s="9">
        <v>143470335</v>
      </c>
    </row>
    <row r="809" spans="1:2" x14ac:dyDescent="0.2">
      <c r="A809" s="6" t="s">
        <v>175</v>
      </c>
      <c r="B809" s="7">
        <v>143470339</v>
      </c>
    </row>
    <row r="810" spans="1:2" x14ac:dyDescent="0.2">
      <c r="A810" s="6" t="s">
        <v>175</v>
      </c>
      <c r="B810" s="7">
        <v>143470340</v>
      </c>
    </row>
    <row r="811" spans="1:2" x14ac:dyDescent="0.2">
      <c r="A811" s="6" t="s">
        <v>175</v>
      </c>
      <c r="B811" s="9">
        <v>143470356</v>
      </c>
    </row>
    <row r="812" spans="1:2" x14ac:dyDescent="0.2">
      <c r="A812" s="6" t="s">
        <v>175</v>
      </c>
      <c r="B812" s="7">
        <v>143470363</v>
      </c>
    </row>
    <row r="813" spans="1:2" x14ac:dyDescent="0.2">
      <c r="A813" s="6" t="s">
        <v>175</v>
      </c>
      <c r="B813" s="9">
        <v>143470382</v>
      </c>
    </row>
    <row r="814" spans="1:2" x14ac:dyDescent="0.2">
      <c r="A814" s="6" t="s">
        <v>175</v>
      </c>
      <c r="B814" s="9">
        <v>143480432</v>
      </c>
    </row>
    <row r="815" spans="1:2" x14ac:dyDescent="0.2">
      <c r="A815" s="6" t="s">
        <v>175</v>
      </c>
      <c r="B815" s="9">
        <v>143480433</v>
      </c>
    </row>
    <row r="816" spans="1:2" x14ac:dyDescent="0.2">
      <c r="A816" s="6" t="s">
        <v>175</v>
      </c>
      <c r="B816" s="9">
        <v>143480480</v>
      </c>
    </row>
    <row r="817" spans="1:2" x14ac:dyDescent="0.2">
      <c r="A817" s="6" t="s">
        <v>175</v>
      </c>
      <c r="B817" s="7">
        <v>143480481</v>
      </c>
    </row>
    <row r="818" spans="1:2" x14ac:dyDescent="0.2">
      <c r="A818" s="6" t="s">
        <v>175</v>
      </c>
      <c r="B818" s="7">
        <v>143480485</v>
      </c>
    </row>
    <row r="819" spans="1:2" x14ac:dyDescent="0.2">
      <c r="A819" s="6" t="s">
        <v>175</v>
      </c>
      <c r="B819" s="9">
        <v>143480489</v>
      </c>
    </row>
    <row r="820" spans="1:2" x14ac:dyDescent="0.2">
      <c r="A820" s="6" t="s">
        <v>175</v>
      </c>
      <c r="B820" s="7">
        <v>143480505</v>
      </c>
    </row>
    <row r="821" spans="1:2" x14ac:dyDescent="0.2">
      <c r="A821" s="6" t="s">
        <v>175</v>
      </c>
      <c r="B821" s="9">
        <v>143480513</v>
      </c>
    </row>
    <row r="822" spans="1:2" x14ac:dyDescent="0.2">
      <c r="A822" s="6" t="s">
        <v>175</v>
      </c>
      <c r="B822" s="9">
        <v>143480514</v>
      </c>
    </row>
    <row r="823" spans="1:2" x14ac:dyDescent="0.2">
      <c r="A823" s="6" t="s">
        <v>176</v>
      </c>
      <c r="B823" s="7">
        <v>143480521</v>
      </c>
    </row>
    <row r="824" spans="1:2" x14ac:dyDescent="0.2">
      <c r="A824" s="6" t="s">
        <v>175</v>
      </c>
      <c r="B824" s="7">
        <v>143480525</v>
      </c>
    </row>
    <row r="825" spans="1:2" x14ac:dyDescent="0.2">
      <c r="A825" s="6" t="s">
        <v>175</v>
      </c>
      <c r="B825" s="9">
        <v>143480537</v>
      </c>
    </row>
    <row r="826" spans="1:2" x14ac:dyDescent="0.2">
      <c r="A826" s="6" t="s">
        <v>175</v>
      </c>
      <c r="B826" s="9">
        <v>143480539</v>
      </c>
    </row>
    <row r="827" spans="1:2" x14ac:dyDescent="0.2">
      <c r="A827" s="6" t="s">
        <v>176</v>
      </c>
      <c r="B827" s="9">
        <v>143480547</v>
      </c>
    </row>
    <row r="828" spans="1:2" x14ac:dyDescent="0.2">
      <c r="A828" s="6" t="s">
        <v>175</v>
      </c>
      <c r="B828" s="9">
        <v>143480552</v>
      </c>
    </row>
    <row r="829" spans="1:2" x14ac:dyDescent="0.2">
      <c r="A829" s="6" t="s">
        <v>175</v>
      </c>
      <c r="B829" s="9">
        <v>143480558</v>
      </c>
    </row>
    <row r="830" spans="1:2" x14ac:dyDescent="0.2">
      <c r="A830" s="6" t="s">
        <v>175</v>
      </c>
      <c r="B830" s="7">
        <v>143480563</v>
      </c>
    </row>
    <row r="831" spans="1:2" x14ac:dyDescent="0.2">
      <c r="A831" s="6" t="s">
        <v>175</v>
      </c>
      <c r="B831" s="7">
        <v>143480574</v>
      </c>
    </row>
    <row r="832" spans="1:2" x14ac:dyDescent="0.2">
      <c r="A832" s="6" t="s">
        <v>175</v>
      </c>
      <c r="B832" s="7">
        <v>143480575</v>
      </c>
    </row>
    <row r="833" spans="1:2" x14ac:dyDescent="0.2">
      <c r="A833" s="6" t="s">
        <v>175</v>
      </c>
      <c r="B833" s="7">
        <v>143480577</v>
      </c>
    </row>
    <row r="834" spans="1:2" x14ac:dyDescent="0.2">
      <c r="A834" s="6" t="s">
        <v>175</v>
      </c>
      <c r="B834" s="9">
        <v>143480581</v>
      </c>
    </row>
    <row r="835" spans="1:2" x14ac:dyDescent="0.2">
      <c r="A835" s="6" t="s">
        <v>175</v>
      </c>
      <c r="B835" s="7">
        <v>143480592</v>
      </c>
    </row>
    <row r="836" spans="1:2" x14ac:dyDescent="0.2">
      <c r="A836" s="6" t="s">
        <v>175</v>
      </c>
      <c r="B836" s="9">
        <v>143480608</v>
      </c>
    </row>
    <row r="837" spans="1:2" x14ac:dyDescent="0.2">
      <c r="A837" s="6" t="s">
        <v>175</v>
      </c>
      <c r="B837" s="7">
        <v>143480609</v>
      </c>
    </row>
    <row r="838" spans="1:2" x14ac:dyDescent="0.2">
      <c r="A838" s="6" t="s">
        <v>176</v>
      </c>
      <c r="B838" s="9">
        <v>143480616</v>
      </c>
    </row>
    <row r="839" spans="1:2" x14ac:dyDescent="0.2">
      <c r="A839" s="6" t="s">
        <v>175</v>
      </c>
      <c r="B839" s="9">
        <v>143480620</v>
      </c>
    </row>
    <row r="840" spans="1:2" x14ac:dyDescent="0.2">
      <c r="A840" s="6" t="s">
        <v>175</v>
      </c>
      <c r="B840" s="7">
        <v>143480621</v>
      </c>
    </row>
    <row r="841" spans="1:2" x14ac:dyDescent="0.2">
      <c r="A841" s="6" t="s">
        <v>175</v>
      </c>
      <c r="B841" s="7">
        <v>143480645</v>
      </c>
    </row>
    <row r="842" spans="1:2" x14ac:dyDescent="0.2">
      <c r="A842" s="6" t="s">
        <v>175</v>
      </c>
      <c r="B842" s="9">
        <v>143480649</v>
      </c>
    </row>
    <row r="843" spans="1:2" x14ac:dyDescent="0.2">
      <c r="A843" s="6" t="s">
        <v>175</v>
      </c>
      <c r="B843" s="7">
        <v>143480651</v>
      </c>
    </row>
    <row r="844" spans="1:2" x14ac:dyDescent="0.2">
      <c r="A844" s="6" t="s">
        <v>175</v>
      </c>
      <c r="B844" s="7">
        <v>143480653</v>
      </c>
    </row>
    <row r="845" spans="1:2" x14ac:dyDescent="0.2">
      <c r="A845" s="6" t="s">
        <v>175</v>
      </c>
      <c r="B845" s="7">
        <v>143480655</v>
      </c>
    </row>
    <row r="846" spans="1:2" x14ac:dyDescent="0.2">
      <c r="A846" s="6" t="s">
        <v>175</v>
      </c>
      <c r="B846" s="9">
        <v>143490660</v>
      </c>
    </row>
    <row r="847" spans="1:2" x14ac:dyDescent="0.2">
      <c r="A847" s="6" t="s">
        <v>175</v>
      </c>
      <c r="B847" s="7">
        <v>143490662</v>
      </c>
    </row>
    <row r="848" spans="1:2" x14ac:dyDescent="0.2">
      <c r="A848" s="6" t="s">
        <v>175</v>
      </c>
      <c r="B848" s="7">
        <v>143490682</v>
      </c>
    </row>
    <row r="849" spans="1:2" x14ac:dyDescent="0.2">
      <c r="A849" s="6" t="s">
        <v>176</v>
      </c>
      <c r="B849" s="9">
        <v>143490683</v>
      </c>
    </row>
    <row r="850" spans="1:2" x14ac:dyDescent="0.2">
      <c r="A850" s="6" t="s">
        <v>176</v>
      </c>
      <c r="B850" s="7">
        <v>143490693</v>
      </c>
    </row>
    <row r="851" spans="1:2" x14ac:dyDescent="0.2">
      <c r="A851" s="6" t="s">
        <v>176</v>
      </c>
      <c r="B851" s="9">
        <v>143490694</v>
      </c>
    </row>
    <row r="852" spans="1:2" x14ac:dyDescent="0.2">
      <c r="A852" s="6" t="s">
        <v>175</v>
      </c>
      <c r="B852" s="9">
        <v>143490711</v>
      </c>
    </row>
    <row r="853" spans="1:2" x14ac:dyDescent="0.2">
      <c r="A853" s="6" t="s">
        <v>176</v>
      </c>
      <c r="B853" s="9">
        <v>143490732</v>
      </c>
    </row>
    <row r="854" spans="1:2" x14ac:dyDescent="0.2">
      <c r="A854" s="6" t="s">
        <v>175</v>
      </c>
      <c r="B854" s="9">
        <v>143490736</v>
      </c>
    </row>
    <row r="855" spans="1:2" x14ac:dyDescent="0.2">
      <c r="A855" s="6" t="s">
        <v>175</v>
      </c>
      <c r="B855" s="9">
        <v>143490737</v>
      </c>
    </row>
    <row r="856" spans="1:2" x14ac:dyDescent="0.2">
      <c r="A856" s="6" t="s">
        <v>175</v>
      </c>
      <c r="B856" s="9">
        <v>143490747</v>
      </c>
    </row>
    <row r="857" spans="1:2" x14ac:dyDescent="0.2">
      <c r="A857" s="6" t="s">
        <v>176</v>
      </c>
      <c r="B857" s="9">
        <v>143490761</v>
      </c>
    </row>
    <row r="858" spans="1:2" x14ac:dyDescent="0.2">
      <c r="A858" s="6" t="s">
        <v>176</v>
      </c>
      <c r="B858" s="9">
        <v>143490763</v>
      </c>
    </row>
    <row r="859" spans="1:2" x14ac:dyDescent="0.2">
      <c r="A859" s="6" t="s">
        <v>176</v>
      </c>
      <c r="B859" s="9">
        <v>143490765</v>
      </c>
    </row>
    <row r="860" spans="1:2" x14ac:dyDescent="0.2">
      <c r="A860" s="6" t="s">
        <v>176</v>
      </c>
      <c r="B860" s="9">
        <v>143490767</v>
      </c>
    </row>
    <row r="861" spans="1:2" x14ac:dyDescent="0.2">
      <c r="A861" s="6" t="s">
        <v>176</v>
      </c>
      <c r="B861" s="9">
        <v>143490772</v>
      </c>
    </row>
    <row r="862" spans="1:2" x14ac:dyDescent="0.2">
      <c r="A862" s="6" t="s">
        <v>175</v>
      </c>
      <c r="B862" s="9">
        <v>143490786</v>
      </c>
    </row>
    <row r="863" spans="1:2" x14ac:dyDescent="0.2">
      <c r="A863" s="6" t="s">
        <v>175</v>
      </c>
      <c r="B863" s="9">
        <v>143490787</v>
      </c>
    </row>
    <row r="864" spans="1:2" x14ac:dyDescent="0.2">
      <c r="A864" s="6" t="s">
        <v>175</v>
      </c>
      <c r="B864" s="9">
        <v>143490790</v>
      </c>
    </row>
    <row r="865" spans="1:2" x14ac:dyDescent="0.2">
      <c r="A865" s="6" t="s">
        <v>175</v>
      </c>
      <c r="B865" s="9">
        <v>143490803</v>
      </c>
    </row>
    <row r="866" spans="1:2" x14ac:dyDescent="0.2">
      <c r="A866" s="6" t="s">
        <v>175</v>
      </c>
      <c r="B866" s="9">
        <v>143490804</v>
      </c>
    </row>
    <row r="867" spans="1:2" x14ac:dyDescent="0.2">
      <c r="A867" s="6" t="s">
        <v>176</v>
      </c>
      <c r="B867" s="7">
        <v>143490806</v>
      </c>
    </row>
    <row r="868" spans="1:2" x14ac:dyDescent="0.2">
      <c r="A868" s="6" t="s">
        <v>176</v>
      </c>
      <c r="B868" s="9">
        <v>143490807</v>
      </c>
    </row>
    <row r="869" spans="1:2" x14ac:dyDescent="0.2">
      <c r="A869" s="6" t="s">
        <v>176</v>
      </c>
      <c r="B869" s="9">
        <v>143490813</v>
      </c>
    </row>
    <row r="870" spans="1:2" x14ac:dyDescent="0.2">
      <c r="A870" s="6" t="s">
        <v>175</v>
      </c>
      <c r="B870" s="9">
        <v>143490814</v>
      </c>
    </row>
    <row r="871" spans="1:2" x14ac:dyDescent="0.2">
      <c r="A871" s="6" t="s">
        <v>176</v>
      </c>
      <c r="B871" s="7">
        <v>143490821</v>
      </c>
    </row>
    <row r="872" spans="1:2" x14ac:dyDescent="0.2">
      <c r="A872" s="6" t="s">
        <v>175</v>
      </c>
      <c r="B872" s="9">
        <v>143490829</v>
      </c>
    </row>
    <row r="873" spans="1:2" x14ac:dyDescent="0.2">
      <c r="A873" s="6" t="s">
        <v>175</v>
      </c>
      <c r="B873" s="7">
        <v>143490830</v>
      </c>
    </row>
    <row r="874" spans="1:2" x14ac:dyDescent="0.2">
      <c r="A874" s="6" t="s">
        <v>176</v>
      </c>
      <c r="B874" s="9">
        <v>143490837</v>
      </c>
    </row>
    <row r="875" spans="1:2" x14ac:dyDescent="0.2">
      <c r="A875" s="6" t="s">
        <v>175</v>
      </c>
      <c r="B875" s="7">
        <v>143500850</v>
      </c>
    </row>
    <row r="876" spans="1:2" x14ac:dyDescent="0.2">
      <c r="A876" s="6" t="s">
        <v>175</v>
      </c>
      <c r="B876" s="7">
        <v>143500851</v>
      </c>
    </row>
    <row r="877" spans="1:2" x14ac:dyDescent="0.2">
      <c r="A877" s="6" t="s">
        <v>175</v>
      </c>
      <c r="B877" s="9">
        <v>143500860</v>
      </c>
    </row>
    <row r="878" spans="1:2" x14ac:dyDescent="0.2">
      <c r="A878" s="6" t="s">
        <v>176</v>
      </c>
      <c r="B878" s="7">
        <v>143500865</v>
      </c>
    </row>
    <row r="879" spans="1:2" x14ac:dyDescent="0.2">
      <c r="A879" s="6" t="s">
        <v>176</v>
      </c>
      <c r="B879" s="7">
        <v>143500866</v>
      </c>
    </row>
    <row r="880" spans="1:2" x14ac:dyDescent="0.2">
      <c r="A880" s="6" t="s">
        <v>176</v>
      </c>
      <c r="B880" s="7">
        <v>143500873</v>
      </c>
    </row>
    <row r="881" spans="1:2" x14ac:dyDescent="0.2">
      <c r="A881" s="6" t="s">
        <v>176</v>
      </c>
      <c r="B881" s="7">
        <v>143500874</v>
      </c>
    </row>
    <row r="882" spans="1:2" x14ac:dyDescent="0.2">
      <c r="A882" s="6" t="s">
        <v>176</v>
      </c>
      <c r="B882" s="7">
        <v>143500876</v>
      </c>
    </row>
    <row r="883" spans="1:2" x14ac:dyDescent="0.2">
      <c r="A883" s="6" t="s">
        <v>175</v>
      </c>
      <c r="B883" s="7">
        <v>143500892</v>
      </c>
    </row>
    <row r="884" spans="1:2" x14ac:dyDescent="0.2">
      <c r="A884" s="6" t="s">
        <v>175</v>
      </c>
      <c r="B884" s="7">
        <v>143500931</v>
      </c>
    </row>
    <row r="885" spans="1:2" x14ac:dyDescent="0.2">
      <c r="A885" s="6" t="s">
        <v>175</v>
      </c>
      <c r="B885" s="9">
        <v>143500936</v>
      </c>
    </row>
    <row r="886" spans="1:2" x14ac:dyDescent="0.2">
      <c r="A886" s="6" t="s">
        <v>175</v>
      </c>
      <c r="B886" s="7">
        <v>143500942</v>
      </c>
    </row>
    <row r="887" spans="1:2" x14ac:dyDescent="0.2">
      <c r="A887" s="6" t="s">
        <v>175</v>
      </c>
      <c r="B887" s="9">
        <v>143500943</v>
      </c>
    </row>
    <row r="888" spans="1:2" x14ac:dyDescent="0.2">
      <c r="A888" s="6" t="s">
        <v>176</v>
      </c>
      <c r="B888" s="7">
        <v>143500947</v>
      </c>
    </row>
    <row r="889" spans="1:2" x14ac:dyDescent="0.2">
      <c r="A889" s="6" t="s">
        <v>175</v>
      </c>
      <c r="B889" s="9">
        <v>143500967</v>
      </c>
    </row>
    <row r="890" spans="1:2" x14ac:dyDescent="0.2">
      <c r="A890" s="6" t="s">
        <v>175</v>
      </c>
      <c r="B890" s="9">
        <v>143500969</v>
      </c>
    </row>
    <row r="891" spans="1:2" x14ac:dyDescent="0.2">
      <c r="A891" s="6" t="s">
        <v>175</v>
      </c>
      <c r="B891" s="9">
        <v>143500973</v>
      </c>
    </row>
    <row r="892" spans="1:2" x14ac:dyDescent="0.2">
      <c r="A892" s="6" t="s">
        <v>176</v>
      </c>
      <c r="B892" s="9">
        <v>143500984</v>
      </c>
    </row>
    <row r="893" spans="1:2" x14ac:dyDescent="0.2">
      <c r="A893" s="6" t="s">
        <v>176</v>
      </c>
      <c r="B893" s="9">
        <v>143500987</v>
      </c>
    </row>
    <row r="894" spans="1:2" x14ac:dyDescent="0.2">
      <c r="A894" s="6" t="s">
        <v>176</v>
      </c>
      <c r="B894" s="9">
        <v>143500988</v>
      </c>
    </row>
    <row r="895" spans="1:2" x14ac:dyDescent="0.2">
      <c r="A895" s="6" t="s">
        <v>175</v>
      </c>
      <c r="B895" s="9">
        <v>143501007</v>
      </c>
    </row>
    <row r="896" spans="1:2" x14ac:dyDescent="0.2">
      <c r="A896" s="6" t="s">
        <v>175</v>
      </c>
      <c r="B896" s="9">
        <v>143501008</v>
      </c>
    </row>
    <row r="897" spans="1:2" x14ac:dyDescent="0.2">
      <c r="A897" s="6" t="s">
        <v>175</v>
      </c>
      <c r="B897" s="9">
        <v>143501009</v>
      </c>
    </row>
    <row r="898" spans="1:2" x14ac:dyDescent="0.2">
      <c r="A898" s="6" t="s">
        <v>176</v>
      </c>
      <c r="B898" s="7">
        <v>143501014</v>
      </c>
    </row>
    <row r="899" spans="1:2" x14ac:dyDescent="0.2">
      <c r="A899" s="6" t="s">
        <v>175</v>
      </c>
      <c r="B899" s="7">
        <v>143501015</v>
      </c>
    </row>
    <row r="900" spans="1:2" x14ac:dyDescent="0.2">
      <c r="A900" s="6" t="s">
        <v>175</v>
      </c>
      <c r="B900" s="9">
        <v>143501016</v>
      </c>
    </row>
    <row r="901" spans="1:2" x14ac:dyDescent="0.2">
      <c r="A901" s="6" t="s">
        <v>176</v>
      </c>
      <c r="B901" s="9">
        <v>143501018</v>
      </c>
    </row>
    <row r="902" spans="1:2" x14ac:dyDescent="0.2">
      <c r="A902" s="6" t="s">
        <v>175</v>
      </c>
      <c r="B902" s="7">
        <v>143511044</v>
      </c>
    </row>
    <row r="903" spans="1:2" x14ac:dyDescent="0.2">
      <c r="A903" s="6" t="s">
        <v>175</v>
      </c>
      <c r="B903" s="7">
        <v>143511045</v>
      </c>
    </row>
    <row r="904" spans="1:2" x14ac:dyDescent="0.2">
      <c r="A904" s="6" t="s">
        <v>176</v>
      </c>
      <c r="B904" s="9">
        <v>143511052</v>
      </c>
    </row>
    <row r="905" spans="1:2" x14ac:dyDescent="0.2">
      <c r="A905" s="6" t="s">
        <v>176</v>
      </c>
      <c r="B905" s="9">
        <v>143511064</v>
      </c>
    </row>
    <row r="906" spans="1:2" x14ac:dyDescent="0.2">
      <c r="A906" s="6" t="s">
        <v>176</v>
      </c>
      <c r="B906" s="7">
        <v>143511068</v>
      </c>
    </row>
    <row r="907" spans="1:2" x14ac:dyDescent="0.2">
      <c r="A907" s="6" t="s">
        <v>176</v>
      </c>
      <c r="B907" s="7">
        <v>143511070</v>
      </c>
    </row>
    <row r="908" spans="1:2" x14ac:dyDescent="0.2">
      <c r="A908" s="6" t="s">
        <v>176</v>
      </c>
      <c r="B908" s="9">
        <v>143511082</v>
      </c>
    </row>
    <row r="909" spans="1:2" x14ac:dyDescent="0.2">
      <c r="A909" s="6" t="s">
        <v>176</v>
      </c>
      <c r="B909" s="7">
        <v>143511083</v>
      </c>
    </row>
    <row r="910" spans="1:2" x14ac:dyDescent="0.2">
      <c r="A910" s="6" t="s">
        <v>176</v>
      </c>
      <c r="B910" s="9">
        <v>143511097</v>
      </c>
    </row>
    <row r="911" spans="1:2" x14ac:dyDescent="0.2">
      <c r="A911" s="6" t="s">
        <v>176</v>
      </c>
      <c r="B911" s="9">
        <v>143511101</v>
      </c>
    </row>
    <row r="912" spans="1:2" x14ac:dyDescent="0.2">
      <c r="A912" s="6" t="s">
        <v>176</v>
      </c>
      <c r="B912" s="9">
        <v>143511102</v>
      </c>
    </row>
    <row r="913" spans="1:2" x14ac:dyDescent="0.2">
      <c r="A913" s="6" t="s">
        <v>176</v>
      </c>
      <c r="B913" s="7">
        <v>143511120</v>
      </c>
    </row>
    <row r="914" spans="1:2" x14ac:dyDescent="0.2">
      <c r="A914" s="6" t="s">
        <v>176</v>
      </c>
      <c r="B914" s="7">
        <v>143511121</v>
      </c>
    </row>
    <row r="915" spans="1:2" x14ac:dyDescent="0.2">
      <c r="A915" s="6" t="s">
        <v>176</v>
      </c>
      <c r="B915" s="9">
        <v>143511127</v>
      </c>
    </row>
    <row r="916" spans="1:2" x14ac:dyDescent="0.2">
      <c r="A916" s="6" t="s">
        <v>176</v>
      </c>
      <c r="B916" s="9">
        <v>143511129</v>
      </c>
    </row>
    <row r="917" spans="1:2" x14ac:dyDescent="0.2">
      <c r="A917" s="6" t="s">
        <v>176</v>
      </c>
      <c r="B917" s="9">
        <v>143511148</v>
      </c>
    </row>
    <row r="918" spans="1:2" x14ac:dyDescent="0.2">
      <c r="A918" s="6" t="s">
        <v>176</v>
      </c>
      <c r="B918" s="9">
        <v>143511149</v>
      </c>
    </row>
    <row r="919" spans="1:2" x14ac:dyDescent="0.2">
      <c r="A919" s="6" t="s">
        <v>176</v>
      </c>
      <c r="B919" s="9">
        <v>143511152</v>
      </c>
    </row>
    <row r="920" spans="1:2" x14ac:dyDescent="0.2">
      <c r="A920" s="6" t="s">
        <v>176</v>
      </c>
      <c r="B920" s="7">
        <v>143511168</v>
      </c>
    </row>
    <row r="921" spans="1:2" x14ac:dyDescent="0.2">
      <c r="A921" s="6" t="s">
        <v>176</v>
      </c>
      <c r="B921" s="7">
        <v>143511173</v>
      </c>
    </row>
    <row r="922" spans="1:2" x14ac:dyDescent="0.2">
      <c r="A922" s="6" t="s">
        <v>176</v>
      </c>
      <c r="B922" s="9">
        <v>143511174</v>
      </c>
    </row>
    <row r="923" spans="1:2" x14ac:dyDescent="0.2">
      <c r="A923" s="6" t="s">
        <v>176</v>
      </c>
      <c r="B923" s="9">
        <v>143511175</v>
      </c>
    </row>
    <row r="924" spans="1:2" x14ac:dyDescent="0.2">
      <c r="A924" s="6" t="s">
        <v>176</v>
      </c>
      <c r="B924" s="7">
        <v>143511188</v>
      </c>
    </row>
    <row r="925" spans="1:2" x14ac:dyDescent="0.2">
      <c r="A925" s="6" t="s">
        <v>176</v>
      </c>
      <c r="B925" s="7">
        <v>143511189</v>
      </c>
    </row>
    <row r="926" spans="1:2" x14ac:dyDescent="0.2">
      <c r="A926" s="6" t="s">
        <v>176</v>
      </c>
      <c r="B926" s="7">
        <v>143511194</v>
      </c>
    </row>
    <row r="927" spans="1:2" x14ac:dyDescent="0.2">
      <c r="A927" s="6" t="s">
        <v>176</v>
      </c>
      <c r="B927" s="9">
        <v>143511201</v>
      </c>
    </row>
    <row r="928" spans="1:2" x14ac:dyDescent="0.2">
      <c r="A928" s="6" t="s">
        <v>176</v>
      </c>
      <c r="B928" s="7">
        <v>143511209</v>
      </c>
    </row>
    <row r="929" spans="1:2" x14ac:dyDescent="0.2">
      <c r="A929" s="6" t="s">
        <v>176</v>
      </c>
      <c r="B929" s="9">
        <v>143521222</v>
      </c>
    </row>
    <row r="930" spans="1:2" x14ac:dyDescent="0.2">
      <c r="A930" s="6" t="s">
        <v>176</v>
      </c>
      <c r="B930" s="9">
        <v>143521224</v>
      </c>
    </row>
    <row r="931" spans="1:2" x14ac:dyDescent="0.2">
      <c r="A931" s="6" t="s">
        <v>176</v>
      </c>
      <c r="B931" s="7">
        <v>143521231</v>
      </c>
    </row>
    <row r="932" spans="1:2" x14ac:dyDescent="0.2">
      <c r="A932" s="6" t="s">
        <v>176</v>
      </c>
      <c r="B932" s="9">
        <v>143521245</v>
      </c>
    </row>
    <row r="933" spans="1:2" x14ac:dyDescent="0.2">
      <c r="A933" s="6" t="s">
        <v>176</v>
      </c>
      <c r="B933" s="7">
        <v>143521272</v>
      </c>
    </row>
    <row r="934" spans="1:2" x14ac:dyDescent="0.2">
      <c r="A934" s="6" t="s">
        <v>176</v>
      </c>
      <c r="B934" s="9">
        <v>143521274</v>
      </c>
    </row>
    <row r="935" spans="1:2" x14ac:dyDescent="0.2">
      <c r="A935" s="6" t="s">
        <v>176</v>
      </c>
      <c r="B935" s="9">
        <v>143521285</v>
      </c>
    </row>
    <row r="936" spans="1:2" x14ac:dyDescent="0.2">
      <c r="A936" s="6" t="s">
        <v>176</v>
      </c>
      <c r="B936" s="9">
        <v>143521289</v>
      </c>
    </row>
    <row r="937" spans="1:2" x14ac:dyDescent="0.2">
      <c r="A937" s="6" t="s">
        <v>176</v>
      </c>
      <c r="B937" s="9">
        <v>143521300</v>
      </c>
    </row>
    <row r="938" spans="1:2" x14ac:dyDescent="0.2">
      <c r="A938" s="6" t="s">
        <v>176</v>
      </c>
      <c r="B938" s="7">
        <v>143521302</v>
      </c>
    </row>
    <row r="939" spans="1:2" x14ac:dyDescent="0.2">
      <c r="A939" s="6" t="s">
        <v>176</v>
      </c>
      <c r="B939" s="9">
        <v>143521324</v>
      </c>
    </row>
    <row r="940" spans="1:2" x14ac:dyDescent="0.2">
      <c r="A940" s="6" t="s">
        <v>176</v>
      </c>
      <c r="B940" s="9">
        <v>143521325</v>
      </c>
    </row>
    <row r="941" spans="1:2" x14ac:dyDescent="0.2">
      <c r="A941" s="6" t="s">
        <v>176</v>
      </c>
      <c r="B941" s="7">
        <v>143521342</v>
      </c>
    </row>
    <row r="942" spans="1:2" x14ac:dyDescent="0.2">
      <c r="A942" s="6" t="s">
        <v>176</v>
      </c>
      <c r="B942" s="7">
        <v>143531365</v>
      </c>
    </row>
    <row r="943" spans="1:2" x14ac:dyDescent="0.2">
      <c r="A943" s="6" t="s">
        <v>176</v>
      </c>
      <c r="B943" s="9">
        <v>143531366</v>
      </c>
    </row>
    <row r="944" spans="1:2" x14ac:dyDescent="0.2">
      <c r="A944" s="6" t="s">
        <v>176</v>
      </c>
      <c r="B944" s="7">
        <v>143531382</v>
      </c>
    </row>
    <row r="945" spans="1:2" x14ac:dyDescent="0.2">
      <c r="A945" s="6" t="s">
        <v>176</v>
      </c>
      <c r="B945" s="7">
        <v>143531393</v>
      </c>
    </row>
    <row r="946" spans="1:2" x14ac:dyDescent="0.2">
      <c r="A946" s="6" t="s">
        <v>176</v>
      </c>
      <c r="B946" s="9">
        <v>143531423</v>
      </c>
    </row>
    <row r="947" spans="1:2" x14ac:dyDescent="0.2">
      <c r="A947" s="6" t="s">
        <v>176</v>
      </c>
      <c r="B947" s="7">
        <v>143531425</v>
      </c>
    </row>
    <row r="948" spans="1:2" x14ac:dyDescent="0.2">
      <c r="A948" s="6" t="s">
        <v>176</v>
      </c>
      <c r="B948" s="9">
        <v>143531430</v>
      </c>
    </row>
    <row r="949" spans="1:2" x14ac:dyDescent="0.2">
      <c r="A949" s="6" t="s">
        <v>176</v>
      </c>
      <c r="B949" s="9">
        <v>143531432</v>
      </c>
    </row>
    <row r="950" spans="1:2" x14ac:dyDescent="0.2">
      <c r="A950" s="6" t="s">
        <v>176</v>
      </c>
      <c r="B950" s="7">
        <v>143531433</v>
      </c>
    </row>
    <row r="951" spans="1:2" x14ac:dyDescent="0.2">
      <c r="A951" s="6" t="s">
        <v>176</v>
      </c>
      <c r="B951" s="7">
        <v>143531435</v>
      </c>
    </row>
    <row r="952" spans="1:2" x14ac:dyDescent="0.2">
      <c r="A952" s="6" t="s">
        <v>176</v>
      </c>
      <c r="B952" s="9">
        <v>143531453</v>
      </c>
    </row>
    <row r="953" spans="1:2" x14ac:dyDescent="0.2">
      <c r="A953" s="6" t="s">
        <v>176</v>
      </c>
      <c r="B953" s="9">
        <v>143531454</v>
      </c>
    </row>
    <row r="954" spans="1:2" x14ac:dyDescent="0.2">
      <c r="A954" s="6" t="s">
        <v>176</v>
      </c>
      <c r="B954" s="9">
        <v>143531458</v>
      </c>
    </row>
    <row r="955" spans="1:2" x14ac:dyDescent="0.2">
      <c r="A955" s="6" t="s">
        <v>176</v>
      </c>
      <c r="B955" s="9">
        <v>143531460</v>
      </c>
    </row>
    <row r="956" spans="1:2" x14ac:dyDescent="0.2">
      <c r="A956" s="6" t="s">
        <v>176</v>
      </c>
      <c r="B956" s="7">
        <v>143541475</v>
      </c>
    </row>
    <row r="957" spans="1:2" x14ac:dyDescent="0.2">
      <c r="A957" s="6" t="s">
        <v>176</v>
      </c>
      <c r="B957" s="9">
        <v>143541477</v>
      </c>
    </row>
    <row r="958" spans="1:2" x14ac:dyDescent="0.2">
      <c r="A958" s="6" t="s">
        <v>176</v>
      </c>
      <c r="B958" s="9">
        <v>143541486</v>
      </c>
    </row>
    <row r="959" spans="1:2" x14ac:dyDescent="0.2">
      <c r="A959" s="6" t="s">
        <v>176</v>
      </c>
      <c r="B959" s="9">
        <v>143541505</v>
      </c>
    </row>
    <row r="960" spans="1:2" x14ac:dyDescent="0.2">
      <c r="A960" s="6" t="s">
        <v>176</v>
      </c>
      <c r="B960" s="9">
        <v>143541506</v>
      </c>
    </row>
    <row r="961" spans="1:2" x14ac:dyDescent="0.2">
      <c r="A961" s="6" t="s">
        <v>176</v>
      </c>
      <c r="B961" s="7">
        <v>143541532</v>
      </c>
    </row>
    <row r="962" spans="1:2" x14ac:dyDescent="0.2">
      <c r="A962" s="6" t="s">
        <v>176</v>
      </c>
      <c r="B962" s="9">
        <v>143541535</v>
      </c>
    </row>
    <row r="963" spans="1:2" x14ac:dyDescent="0.2">
      <c r="A963" s="6" t="s">
        <v>176</v>
      </c>
      <c r="B963" s="7">
        <v>143541537</v>
      </c>
    </row>
    <row r="964" spans="1:2" x14ac:dyDescent="0.2">
      <c r="A964" s="6" t="s">
        <v>176</v>
      </c>
      <c r="B964" s="7">
        <v>143541542</v>
      </c>
    </row>
    <row r="965" spans="1:2" x14ac:dyDescent="0.2">
      <c r="A965" s="6" t="s">
        <v>176</v>
      </c>
      <c r="B965" s="9">
        <v>143541565</v>
      </c>
    </row>
    <row r="966" spans="1:2" x14ac:dyDescent="0.2">
      <c r="A966" s="6" t="s">
        <v>176</v>
      </c>
      <c r="B966" s="9">
        <v>143541566</v>
      </c>
    </row>
    <row r="967" spans="1:2" x14ac:dyDescent="0.2">
      <c r="A967" s="6" t="s">
        <v>176</v>
      </c>
      <c r="B967" s="9">
        <v>143541573</v>
      </c>
    </row>
    <row r="968" spans="1:2" x14ac:dyDescent="0.2">
      <c r="A968" s="6" t="s">
        <v>176</v>
      </c>
      <c r="B968" s="7">
        <v>143541581</v>
      </c>
    </row>
    <row r="969" spans="1:2" x14ac:dyDescent="0.2">
      <c r="A969" s="6" t="s">
        <v>176</v>
      </c>
      <c r="B969" s="9">
        <v>143541594</v>
      </c>
    </row>
    <row r="970" spans="1:2" x14ac:dyDescent="0.2">
      <c r="A970" s="6" t="s">
        <v>176</v>
      </c>
      <c r="B970" s="9">
        <v>143541595</v>
      </c>
    </row>
    <row r="971" spans="1:2" x14ac:dyDescent="0.2">
      <c r="A971" s="6" t="s">
        <v>176</v>
      </c>
      <c r="B971" s="7">
        <v>143541596</v>
      </c>
    </row>
    <row r="972" spans="1:2" x14ac:dyDescent="0.2">
      <c r="A972" s="6" t="s">
        <v>176</v>
      </c>
      <c r="B972" s="7">
        <v>143541616</v>
      </c>
    </row>
  </sheetData>
  <phoneticPr fontId="13" type="noConversion"/>
  <conditionalFormatting sqref="B1:B972">
    <cfRule type="duplicateValues" dxfId="7" priority="1"/>
  </conditionalFormatting>
  <pageMargins left="0.7" right="0.7" top="0.75" bottom="0.75" header="0.3" footer="0.3"/>
  <drawing r:id="rId2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7D551-B7FF-4594-BFE7-A5F260BB3BAD}">
  <dimension ref="A1:F14"/>
  <sheetViews>
    <sheetView workbookViewId="0">
      <selection activeCell="F3" sqref="F3"/>
    </sheetView>
  </sheetViews>
  <sheetFormatPr baseColWidth="10" defaultRowHeight="12.75" x14ac:dyDescent="0.2"/>
  <cols>
    <col min="1" max="1" width="33.85546875" bestFit="1" customWidth="1"/>
    <col min="2" max="2" width="16.5703125" bestFit="1" customWidth="1"/>
    <col min="3" max="3" width="32.85546875" bestFit="1" customWidth="1"/>
    <col min="4" max="4" width="33.85546875" bestFit="1" customWidth="1"/>
    <col min="5" max="5" width="39.7109375" bestFit="1" customWidth="1"/>
    <col min="6" max="6" width="58" bestFit="1" customWidth="1"/>
  </cols>
  <sheetData>
    <row r="1" spans="1:6" x14ac:dyDescent="0.2">
      <c r="F1" s="54" t="s">
        <v>2819</v>
      </c>
    </row>
    <row r="3" spans="1:6" x14ac:dyDescent="0.2">
      <c r="A3" s="28" t="s">
        <v>2534</v>
      </c>
      <c r="B3" s="28" t="s">
        <v>166</v>
      </c>
      <c r="C3" t="s">
        <v>2821</v>
      </c>
      <c r="D3" t="s">
        <v>2822</v>
      </c>
      <c r="E3" t="s">
        <v>2830</v>
      </c>
    </row>
    <row r="4" spans="1:6" x14ac:dyDescent="0.2">
      <c r="A4" t="s">
        <v>167</v>
      </c>
      <c r="C4">
        <v>391758</v>
      </c>
      <c r="D4">
        <v>0</v>
      </c>
      <c r="E4">
        <v>0</v>
      </c>
    </row>
    <row r="5" spans="1:6" x14ac:dyDescent="0.2">
      <c r="A5" t="s">
        <v>168</v>
      </c>
      <c r="C5">
        <v>744679</v>
      </c>
      <c r="D5">
        <v>641333</v>
      </c>
      <c r="E5">
        <v>0.89058398086268298</v>
      </c>
    </row>
    <row r="6" spans="1:6" x14ac:dyDescent="0.2">
      <c r="A6" t="s">
        <v>169</v>
      </c>
      <c r="C6">
        <v>684860</v>
      </c>
      <c r="D6">
        <v>619136</v>
      </c>
      <c r="E6">
        <v>0.89091331830626375</v>
      </c>
    </row>
    <row r="7" spans="1:6" x14ac:dyDescent="0.2">
      <c r="A7" t="s">
        <v>170</v>
      </c>
      <c r="C7">
        <v>327196</v>
      </c>
      <c r="D7">
        <v>299712</v>
      </c>
      <c r="E7">
        <v>0.93670703996556859</v>
      </c>
    </row>
    <row r="8" spans="1:6" x14ac:dyDescent="0.2">
      <c r="A8" t="s">
        <v>171</v>
      </c>
      <c r="C8">
        <v>536625</v>
      </c>
      <c r="D8">
        <v>465643</v>
      </c>
      <c r="E8">
        <v>0.90027200389793371</v>
      </c>
    </row>
    <row r="9" spans="1:6" x14ac:dyDescent="0.2">
      <c r="A9" t="s">
        <v>172</v>
      </c>
      <c r="C9">
        <v>668726</v>
      </c>
      <c r="D9">
        <v>610710</v>
      </c>
      <c r="E9">
        <v>0.89678678479859442</v>
      </c>
    </row>
    <row r="10" spans="1:6" x14ac:dyDescent="0.2">
      <c r="A10" t="s">
        <v>173</v>
      </c>
      <c r="C10">
        <v>901486</v>
      </c>
      <c r="D10">
        <v>796021</v>
      </c>
      <c r="E10">
        <v>0.88996358875834758</v>
      </c>
    </row>
    <row r="11" spans="1:6" x14ac:dyDescent="0.2">
      <c r="A11" t="s">
        <v>174</v>
      </c>
      <c r="C11">
        <v>872213</v>
      </c>
      <c r="D11">
        <v>727539</v>
      </c>
      <c r="E11">
        <v>0.85131171499612401</v>
      </c>
    </row>
    <row r="12" spans="1:6" x14ac:dyDescent="0.2">
      <c r="A12" t="s">
        <v>175</v>
      </c>
      <c r="C12">
        <v>781308</v>
      </c>
      <c r="D12">
        <v>695936</v>
      </c>
      <c r="E12">
        <v>0.92621915714898484</v>
      </c>
    </row>
    <row r="13" spans="1:6" x14ac:dyDescent="0.2">
      <c r="A13" t="s">
        <v>176</v>
      </c>
      <c r="C13">
        <v>823031</v>
      </c>
      <c r="D13">
        <v>697323</v>
      </c>
      <c r="E13">
        <v>0.79373104436955655</v>
      </c>
    </row>
    <row r="14" spans="1:6" x14ac:dyDescent="0.2">
      <c r="A14" t="s">
        <v>2125</v>
      </c>
      <c r="C14">
        <v>6731882</v>
      </c>
      <c r="D14">
        <v>5553353</v>
      </c>
      <c r="E14">
        <v>0.82034859214116407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C4D44-B127-4830-8C8C-B37BF06D5B40}">
  <dimension ref="A1:H38"/>
  <sheetViews>
    <sheetView topLeftCell="C1" workbookViewId="0">
      <selection activeCell="H28" sqref="H28"/>
    </sheetView>
  </sheetViews>
  <sheetFormatPr baseColWidth="10" defaultRowHeight="12.75" x14ac:dyDescent="0.2"/>
  <cols>
    <col min="1" max="1" width="21.140625" bestFit="1" customWidth="1"/>
    <col min="2" max="2" width="50.85546875" bestFit="1" customWidth="1"/>
    <col min="4" max="4" width="21.140625" bestFit="1" customWidth="1"/>
    <col min="5" max="5" width="50.85546875" bestFit="1" customWidth="1"/>
    <col min="6" max="6" width="38" customWidth="1"/>
    <col min="7" max="7" width="41.5703125" customWidth="1"/>
    <col min="8" max="8" width="27.5703125" customWidth="1"/>
  </cols>
  <sheetData>
    <row r="1" spans="4:8" x14ac:dyDescent="0.2">
      <c r="D1" t="s">
        <v>2823</v>
      </c>
      <c r="E1" t="s">
        <v>2824</v>
      </c>
      <c r="F1" t="s">
        <v>2825</v>
      </c>
      <c r="G1" t="s">
        <v>2826</v>
      </c>
      <c r="H1" t="s">
        <v>2827</v>
      </c>
    </row>
    <row r="2" spans="4:8" x14ac:dyDescent="0.2">
      <c r="D2" t="s">
        <v>167</v>
      </c>
      <c r="E2">
        <v>0</v>
      </c>
      <c r="F2">
        <v>391758</v>
      </c>
      <c r="G2" s="31">
        <v>0</v>
      </c>
      <c r="H2">
        <f>Tableau12[[#This Row],[Somme de QUANTITES COMMANDEES]]-Tableau12[[#This Row],[Somme de QUANTITES RECUES ]]</f>
        <v>391758</v>
      </c>
    </row>
    <row r="3" spans="4:8" x14ac:dyDescent="0.2">
      <c r="D3" t="s">
        <v>168</v>
      </c>
      <c r="E3">
        <v>641333</v>
      </c>
      <c r="F3">
        <v>744679</v>
      </c>
      <c r="G3" s="31">
        <v>0.89058398086268298</v>
      </c>
      <c r="H3">
        <f>Tableau12[[#This Row],[Somme de QUANTITES COMMANDEES]]-Tableau12[[#This Row],[Somme de QUANTITES RECUES ]]</f>
        <v>103346</v>
      </c>
    </row>
    <row r="4" spans="4:8" x14ac:dyDescent="0.2">
      <c r="D4" t="s">
        <v>169</v>
      </c>
      <c r="E4">
        <v>619136</v>
      </c>
      <c r="F4">
        <v>684860</v>
      </c>
      <c r="G4" s="31">
        <v>0.89091331830626375</v>
      </c>
      <c r="H4">
        <f>Tableau12[[#This Row],[Somme de QUANTITES COMMANDEES]]-Tableau12[[#This Row],[Somme de QUANTITES RECUES ]]</f>
        <v>65724</v>
      </c>
    </row>
    <row r="5" spans="4:8" x14ac:dyDescent="0.2">
      <c r="D5" t="s">
        <v>170</v>
      </c>
      <c r="E5">
        <v>299712</v>
      </c>
      <c r="F5">
        <v>327196</v>
      </c>
      <c r="G5" s="31">
        <v>0.93670703996556859</v>
      </c>
      <c r="H5">
        <f>Tableau12[[#This Row],[Somme de QUANTITES COMMANDEES]]-Tableau12[[#This Row],[Somme de QUANTITES RECUES ]]</f>
        <v>27484</v>
      </c>
    </row>
    <row r="6" spans="4:8" x14ac:dyDescent="0.2">
      <c r="D6" t="s">
        <v>171</v>
      </c>
      <c r="E6">
        <v>465643</v>
      </c>
      <c r="F6">
        <v>536625</v>
      </c>
      <c r="G6" s="31">
        <v>0.90027200389793371</v>
      </c>
      <c r="H6">
        <f>Tableau12[[#This Row],[Somme de QUANTITES COMMANDEES]]-Tableau12[[#This Row],[Somme de QUANTITES RECUES ]]</f>
        <v>70982</v>
      </c>
    </row>
    <row r="7" spans="4:8" x14ac:dyDescent="0.2">
      <c r="D7" t="s">
        <v>172</v>
      </c>
      <c r="E7">
        <v>610710</v>
      </c>
      <c r="F7">
        <v>668726</v>
      </c>
      <c r="G7" s="31">
        <v>0.89678678479859442</v>
      </c>
      <c r="H7">
        <f>Tableau12[[#This Row],[Somme de QUANTITES COMMANDEES]]-Tableau12[[#This Row],[Somme de QUANTITES RECUES ]]</f>
        <v>58016</v>
      </c>
    </row>
    <row r="8" spans="4:8" x14ac:dyDescent="0.2">
      <c r="D8" t="s">
        <v>173</v>
      </c>
      <c r="E8">
        <v>796021</v>
      </c>
      <c r="F8">
        <v>901486</v>
      </c>
      <c r="G8" s="31">
        <v>0.88996358875834758</v>
      </c>
      <c r="H8">
        <f>Tableau12[[#This Row],[Somme de QUANTITES COMMANDEES]]-Tableau12[[#This Row],[Somme de QUANTITES RECUES ]]</f>
        <v>105465</v>
      </c>
    </row>
    <row r="9" spans="4:8" x14ac:dyDescent="0.2">
      <c r="D9" t="s">
        <v>174</v>
      </c>
      <c r="E9">
        <v>727539</v>
      </c>
      <c r="F9">
        <v>872213</v>
      </c>
      <c r="G9" s="31">
        <v>0.85131171499612401</v>
      </c>
      <c r="H9">
        <f>Tableau12[[#This Row],[Somme de QUANTITES COMMANDEES]]-Tableau12[[#This Row],[Somme de QUANTITES RECUES ]]</f>
        <v>144674</v>
      </c>
    </row>
    <row r="10" spans="4:8" x14ac:dyDescent="0.2">
      <c r="D10" t="s">
        <v>175</v>
      </c>
      <c r="E10">
        <v>695936</v>
      </c>
      <c r="F10">
        <v>781308</v>
      </c>
      <c r="G10" s="31">
        <v>0.92621915714898484</v>
      </c>
      <c r="H10">
        <f>Tableau12[[#This Row],[Somme de QUANTITES COMMANDEES]]-Tableau12[[#This Row],[Somme de QUANTITES RECUES ]]</f>
        <v>85372</v>
      </c>
    </row>
    <row r="11" spans="4:8" x14ac:dyDescent="0.2">
      <c r="D11" t="s">
        <v>176</v>
      </c>
      <c r="E11">
        <v>697323</v>
      </c>
      <c r="F11">
        <v>823031</v>
      </c>
      <c r="G11" s="31">
        <v>0.79373104436955655</v>
      </c>
      <c r="H11">
        <f>Tableau12[[#This Row],[Somme de QUANTITES COMMANDEES]]-Tableau12[[#This Row],[Somme de QUANTITES RECUES ]]</f>
        <v>125708</v>
      </c>
    </row>
    <row r="12" spans="4:8" x14ac:dyDescent="0.2">
      <c r="D12" s="19" t="s">
        <v>2828</v>
      </c>
      <c r="E12">
        <f>SUM(Tableau12[[Somme de QUANTITES RECUES ]])</f>
        <v>5553353</v>
      </c>
      <c r="F12">
        <f>SUM(Tableau12[Somme de QUANTITES COMMANDEES])</f>
        <v>6731882</v>
      </c>
      <c r="G12" s="31">
        <f>GETPIVOTDATA("Moyenne de Taux de service / commande",'Etape 6-1'!$A$3)</f>
        <v>0.82034859214116407</v>
      </c>
      <c r="H12">
        <f>SUM(Tableau12[Points d''écarts (cmde-reçu)])</f>
        <v>1178529</v>
      </c>
    </row>
    <row r="15" spans="4:8" x14ac:dyDescent="0.2">
      <c r="E15" s="48" t="s">
        <v>2831</v>
      </c>
      <c r="F15" s="55">
        <f>G3</f>
        <v>0.89058398086268298</v>
      </c>
    </row>
    <row r="16" spans="4:8" x14ac:dyDescent="0.2">
      <c r="E16" s="48" t="s">
        <v>2832</v>
      </c>
      <c r="F16" s="55">
        <f>G11</f>
        <v>0.79373104436955655</v>
      </c>
    </row>
    <row r="17" spans="1:7" x14ac:dyDescent="0.2">
      <c r="E17" s="48" t="s">
        <v>2833</v>
      </c>
      <c r="F17" s="55">
        <f>F16-F15</f>
        <v>-9.6852936493126429E-2</v>
      </c>
    </row>
    <row r="18" spans="1:7" x14ac:dyDescent="0.2">
      <c r="E18" s="48" t="s">
        <v>2834</v>
      </c>
      <c r="F18" s="61">
        <f>F17/F15</f>
        <v>-0.108752165516505</v>
      </c>
      <c r="G18" s="19" t="s">
        <v>2845</v>
      </c>
    </row>
    <row r="28" spans="1:7" x14ac:dyDescent="0.2">
      <c r="A28" s="28" t="s">
        <v>2124</v>
      </c>
      <c r="B28" t="s">
        <v>2835</v>
      </c>
    </row>
    <row r="29" spans="1:7" x14ac:dyDescent="0.2">
      <c r="A29" s="49" t="s">
        <v>167</v>
      </c>
      <c r="B29" s="56">
        <v>0</v>
      </c>
    </row>
    <row r="30" spans="1:7" x14ac:dyDescent="0.2">
      <c r="A30" s="49" t="s">
        <v>168</v>
      </c>
      <c r="B30" s="56">
        <v>0.89058398086268298</v>
      </c>
    </row>
    <row r="31" spans="1:7" x14ac:dyDescent="0.2">
      <c r="A31" s="49" t="s">
        <v>169</v>
      </c>
      <c r="B31" s="56">
        <v>0.89091331830626375</v>
      </c>
    </row>
    <row r="32" spans="1:7" x14ac:dyDescent="0.2">
      <c r="A32" s="49" t="s">
        <v>170</v>
      </c>
      <c r="B32" s="56">
        <v>0.93670703996556859</v>
      </c>
    </row>
    <row r="33" spans="1:2" x14ac:dyDescent="0.2">
      <c r="A33" s="49" t="s">
        <v>171</v>
      </c>
      <c r="B33" s="56">
        <v>0.90027200389793371</v>
      </c>
    </row>
    <row r="34" spans="1:2" x14ac:dyDescent="0.2">
      <c r="A34" s="49" t="s">
        <v>172</v>
      </c>
      <c r="B34" s="56">
        <v>0.89678678479859442</v>
      </c>
    </row>
    <row r="35" spans="1:2" x14ac:dyDescent="0.2">
      <c r="A35" s="49" t="s">
        <v>173</v>
      </c>
      <c r="B35" s="56">
        <v>0.88996358875834758</v>
      </c>
    </row>
    <row r="36" spans="1:2" x14ac:dyDescent="0.2">
      <c r="A36" s="49" t="s">
        <v>174</v>
      </c>
      <c r="B36" s="56">
        <v>0.85131171499612401</v>
      </c>
    </row>
    <row r="37" spans="1:2" x14ac:dyDescent="0.2">
      <c r="A37" s="49" t="s">
        <v>175</v>
      </c>
      <c r="B37" s="56">
        <v>0.92621915714898484</v>
      </c>
    </row>
    <row r="38" spans="1:2" x14ac:dyDescent="0.2">
      <c r="A38" s="49" t="s">
        <v>176</v>
      </c>
      <c r="B38" s="56">
        <v>0.79373104436955655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D7523-B08A-4E71-87E2-43802FCE0E09}">
  <dimension ref="A3:I23"/>
  <sheetViews>
    <sheetView tabSelected="1" workbookViewId="0">
      <selection activeCell="F16" sqref="F16"/>
    </sheetView>
  </sheetViews>
  <sheetFormatPr baseColWidth="10" defaultRowHeight="12.75" x14ac:dyDescent="0.2"/>
  <cols>
    <col min="1" max="1" width="36" bestFit="1" customWidth="1"/>
    <col min="2" max="2" width="16.42578125" customWidth="1"/>
    <col min="3" max="3" width="12.5703125" customWidth="1"/>
    <col min="4" max="4" width="15.85546875" customWidth="1"/>
    <col min="5" max="5" width="16.140625" customWidth="1"/>
    <col min="6" max="6" width="12.28515625" customWidth="1"/>
    <col min="7" max="7" width="20.85546875" customWidth="1"/>
  </cols>
  <sheetData>
    <row r="3" spans="1:9" x14ac:dyDescent="0.2">
      <c r="A3" s="57" t="s">
        <v>2727</v>
      </c>
      <c r="B3" s="58" t="s">
        <v>7</v>
      </c>
      <c r="C3" s="58" t="s">
        <v>37</v>
      </c>
      <c r="D3" s="57" t="s">
        <v>124</v>
      </c>
      <c r="E3" s="58" t="s">
        <v>78</v>
      </c>
      <c r="F3" s="58" t="s">
        <v>144</v>
      </c>
      <c r="G3" s="57" t="s">
        <v>2728</v>
      </c>
    </row>
    <row r="4" spans="1:9" x14ac:dyDescent="0.2">
      <c r="A4" s="33" t="s">
        <v>2836</v>
      </c>
      <c r="B4" s="57">
        <v>10200</v>
      </c>
      <c r="C4" s="57">
        <v>22508</v>
      </c>
      <c r="D4" s="57">
        <v>3029</v>
      </c>
      <c r="E4" s="57">
        <v>97637</v>
      </c>
      <c r="F4" s="57">
        <v>73990</v>
      </c>
      <c r="G4" s="57">
        <v>207364</v>
      </c>
    </row>
    <row r="5" spans="1:9" x14ac:dyDescent="0.2">
      <c r="A5" s="33" t="s">
        <v>2837</v>
      </c>
      <c r="B5" s="57">
        <v>112484</v>
      </c>
      <c r="C5" s="57">
        <v>40564</v>
      </c>
      <c r="D5" s="57">
        <v>7897</v>
      </c>
      <c r="E5" s="57">
        <v>112450</v>
      </c>
      <c r="F5" s="57">
        <v>72083</v>
      </c>
      <c r="G5" s="57">
        <v>345478</v>
      </c>
    </row>
    <row r="6" spans="1:9" x14ac:dyDescent="0.2">
      <c r="A6" s="33" t="s">
        <v>2838</v>
      </c>
      <c r="B6" s="37">
        <v>102284</v>
      </c>
      <c r="C6" s="37">
        <v>18056</v>
      </c>
      <c r="D6" s="37">
        <v>4868</v>
      </c>
      <c r="E6" s="37">
        <v>14813</v>
      </c>
      <c r="F6" s="38">
        <v>-1907</v>
      </c>
      <c r="G6" s="37">
        <v>138114</v>
      </c>
    </row>
    <row r="7" spans="1:9" x14ac:dyDescent="0.2">
      <c r="A7" s="33" t="s">
        <v>2839</v>
      </c>
      <c r="B7" s="63">
        <v>10.027843137254902</v>
      </c>
      <c r="C7" s="63">
        <v>0.80220366092056161</v>
      </c>
      <c r="D7" s="63">
        <v>1.6071310663585341</v>
      </c>
      <c r="E7" s="63">
        <v>0.15171502606593812</v>
      </c>
      <c r="F7" s="63">
        <v>-2.5773753209893228E-2</v>
      </c>
      <c r="G7" s="63">
        <v>0.66604617966474411</v>
      </c>
    </row>
    <row r="8" spans="1:9" x14ac:dyDescent="0.2">
      <c r="A8" s="33" t="s">
        <v>2733</v>
      </c>
      <c r="B8" s="59">
        <v>10.027843137254902</v>
      </c>
      <c r="C8" s="59">
        <v>0.80220366092056161</v>
      </c>
      <c r="D8" s="59">
        <v>1.6071310663585341</v>
      </c>
      <c r="E8" s="59">
        <v>0.15171502606593812</v>
      </c>
      <c r="F8" s="59">
        <v>-2.5773753209893228E-2</v>
      </c>
      <c r="G8" s="39">
        <v>0.66604617966474411</v>
      </c>
      <c r="I8" s="19" t="s">
        <v>2842</v>
      </c>
    </row>
    <row r="9" spans="1:9" x14ac:dyDescent="0.2">
      <c r="A9" s="33" t="s">
        <v>2742</v>
      </c>
      <c r="B9" s="63">
        <v>38.782207668228054</v>
      </c>
      <c r="C9" s="63">
        <v>9.2999931701132983</v>
      </c>
      <c r="D9" s="63">
        <v>129.04166148862507</v>
      </c>
      <c r="E9" s="63">
        <v>8.8111569231614411</v>
      </c>
      <c r="F9" s="63">
        <v>11.731783834726134</v>
      </c>
      <c r="G9" s="63">
        <v>30.180062490780898</v>
      </c>
    </row>
    <row r="10" spans="1:9" x14ac:dyDescent="0.2">
      <c r="A10" s="33" t="s">
        <v>2743</v>
      </c>
      <c r="B10" s="63">
        <v>36.988693167791709</v>
      </c>
      <c r="C10" s="63">
        <v>13.389689706950826</v>
      </c>
      <c r="D10" s="63">
        <v>77.940611263945854</v>
      </c>
      <c r="E10" s="63">
        <v>10.839103483296354</v>
      </c>
      <c r="F10" s="63">
        <v>17.33626588835304</v>
      </c>
      <c r="G10" s="63">
        <v>27.331815022011909</v>
      </c>
    </row>
    <row r="11" spans="1:9" x14ac:dyDescent="0.2">
      <c r="A11" s="33" t="s">
        <v>2840</v>
      </c>
      <c r="B11" s="44">
        <v>-1.7935145004363449</v>
      </c>
      <c r="C11" s="43">
        <v>4.0896965368375273</v>
      </c>
      <c r="D11" s="44">
        <v>-51.101050224679213</v>
      </c>
      <c r="E11" s="43">
        <v>2.0279465601349127</v>
      </c>
      <c r="F11" s="43">
        <v>5.6044820536269064</v>
      </c>
      <c r="G11" s="45">
        <v>-2.84824746876899</v>
      </c>
      <c r="I11" s="19" t="s">
        <v>2843</v>
      </c>
    </row>
    <row r="12" spans="1:9" x14ac:dyDescent="0.2">
      <c r="A12" s="33" t="s">
        <v>2841</v>
      </c>
      <c r="B12" s="63">
        <v>-4.6245807246957371E-2</v>
      </c>
      <c r="C12" s="63">
        <v>0.43975263874174475</v>
      </c>
      <c r="D12" s="63">
        <v>-0.39600427982077502</v>
      </c>
      <c r="E12" s="63">
        <v>0.23015667270709383</v>
      </c>
      <c r="F12" s="63">
        <v>0.47771780767368166</v>
      </c>
      <c r="G12" s="63">
        <v>-9.4375134897054722E-2</v>
      </c>
    </row>
    <row r="13" spans="1:9" x14ac:dyDescent="0.2">
      <c r="A13" s="33" t="s">
        <v>2733</v>
      </c>
      <c r="B13" s="59">
        <v>-4.6245807246957371E-2</v>
      </c>
      <c r="C13" s="59">
        <v>0.43975263874174475</v>
      </c>
      <c r="D13" s="59">
        <v>-0.39600427982077502</v>
      </c>
      <c r="E13" s="59">
        <v>0.23015667270709383</v>
      </c>
      <c r="F13" s="59">
        <v>0.47771780767368166</v>
      </c>
      <c r="G13" s="59">
        <v>-9.4375134897054722E-2</v>
      </c>
    </row>
    <row r="19" spans="1:9" x14ac:dyDescent="0.2">
      <c r="A19" t="s">
        <v>2727</v>
      </c>
      <c r="B19" t="s">
        <v>2736</v>
      </c>
      <c r="C19" t="s">
        <v>2737</v>
      </c>
      <c r="D19" t="s">
        <v>2738</v>
      </c>
      <c r="E19" t="s">
        <v>2739</v>
      </c>
      <c r="F19" t="s">
        <v>2740</v>
      </c>
      <c r="G19" t="s">
        <v>2741</v>
      </c>
    </row>
    <row r="20" spans="1:9" x14ac:dyDescent="0.2">
      <c r="A20" t="s">
        <v>2748</v>
      </c>
      <c r="B20">
        <v>13</v>
      </c>
      <c r="C20">
        <v>21</v>
      </c>
      <c r="D20">
        <v>12</v>
      </c>
      <c r="E20">
        <v>32</v>
      </c>
      <c r="F20">
        <v>10</v>
      </c>
      <c r="G20">
        <v>88</v>
      </c>
    </row>
    <row r="21" spans="1:9" x14ac:dyDescent="0.2">
      <c r="A21" t="s">
        <v>2749</v>
      </c>
      <c r="B21">
        <v>17</v>
      </c>
      <c r="C21">
        <v>25</v>
      </c>
      <c r="D21">
        <v>15</v>
      </c>
      <c r="E21">
        <v>30</v>
      </c>
      <c r="F21">
        <v>8</v>
      </c>
      <c r="G21">
        <v>95</v>
      </c>
    </row>
    <row r="22" spans="1:9" x14ac:dyDescent="0.2">
      <c r="A22" t="s">
        <v>2744</v>
      </c>
      <c r="B22" s="31">
        <v>0.30769230769230771</v>
      </c>
      <c r="C22" s="31">
        <v>0.19047619047619047</v>
      </c>
      <c r="D22" s="31">
        <v>0.25</v>
      </c>
      <c r="E22" s="31">
        <v>-6.25E-2</v>
      </c>
      <c r="F22" s="31">
        <v>-0.19999999999999996</v>
      </c>
      <c r="G22" s="31">
        <v>7.9545454545454544E-2</v>
      </c>
    </row>
    <row r="23" spans="1:9" x14ac:dyDescent="0.2">
      <c r="A23" t="s">
        <v>2750</v>
      </c>
      <c r="B23" s="60">
        <v>4</v>
      </c>
      <c r="C23" s="60">
        <v>4</v>
      </c>
      <c r="D23" s="60">
        <v>3</v>
      </c>
      <c r="E23" s="52">
        <v>-2</v>
      </c>
      <c r="F23" s="52">
        <v>-2</v>
      </c>
      <c r="G23" s="60">
        <v>7</v>
      </c>
      <c r="I23" s="19" t="s">
        <v>2844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Catégorie des articles</vt:lpstr>
      <vt:lpstr>Commandes (CDE)</vt:lpstr>
      <vt:lpstr>Réception</vt:lpstr>
      <vt:lpstr>Expéditions</vt:lpstr>
      <vt:lpstr>Etape 1</vt:lpstr>
      <vt:lpstr>Etape 2</vt:lpstr>
      <vt:lpstr>Etape 3</vt:lpstr>
      <vt:lpstr>Etape 4-1</vt:lpstr>
      <vt:lpstr>Etape 4-2</vt:lpstr>
      <vt:lpstr>Etape 4-3</vt:lpstr>
      <vt:lpstr>Etape 5</vt:lpstr>
      <vt:lpstr>Etape 6-1</vt:lpstr>
      <vt:lpstr>Etape 6-2</vt:lpstr>
      <vt:lpstr>Etape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 Ngami</cp:lastModifiedBy>
  <dcterms:modified xsi:type="dcterms:W3CDTF">2024-06-03T09:48:54Z</dcterms:modified>
</cp:coreProperties>
</file>