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tística" sheetId="1" r:id="rId4"/>
    <sheet state="visible" name="moda" sheetId="2" r:id="rId5"/>
    <sheet state="visible" name="média" sheetId="3" r:id="rId6"/>
    <sheet state="visible" name="mediana" sheetId="4" r:id="rId7"/>
    <sheet state="visible" name="média geométrica" sheetId="5" r:id="rId8"/>
    <sheet state="visible" name="churn rate" sheetId="6" r:id="rId9"/>
    <sheet state="visible" name="cohort" sheetId="7" r:id="rId10"/>
    <sheet state="visible" name="churn médio" sheetId="8" r:id="rId11"/>
  </sheets>
  <definedNames>
    <definedName hidden="1" localSheetId="3" name="_xlnm._FilterDatabase">mediana!$A$1:$B$1000</definedName>
  </definedNames>
  <calcPr/>
</workbook>
</file>

<file path=xl/sharedStrings.xml><?xml version="1.0" encoding="utf-8"?>
<sst xmlns="http://schemas.openxmlformats.org/spreadsheetml/2006/main" count="101" uniqueCount="70">
  <si>
    <t>Participantes da Promoção:</t>
  </si>
  <si>
    <t>Venda</t>
  </si>
  <si>
    <t>Idade</t>
  </si>
  <si>
    <t>Ocorrências</t>
  </si>
  <si>
    <t>Frequência relativa</t>
  </si>
  <si>
    <t>Homens</t>
  </si>
  <si>
    <t>Mulheres</t>
  </si>
  <si>
    <t>Total:</t>
  </si>
  <si>
    <t>S = 273</t>
  </si>
  <si>
    <t xml:space="preserve">Qual a probabilidade de um sorteado ser homem? </t>
  </si>
  <si>
    <t xml:space="preserve">Qual a probabilidade de uma sorteada ser mulher? </t>
  </si>
  <si>
    <t>...</t>
  </si>
  <si>
    <t>....</t>
  </si>
  <si>
    <t>n</t>
  </si>
  <si>
    <t>m</t>
  </si>
  <si>
    <t>n/m</t>
  </si>
  <si>
    <t>Número de Acessos</t>
  </si>
  <si>
    <t>dado que mais se repete / ocorrência mais comum</t>
  </si>
  <si>
    <t>Crescimento Clube do Livro 2019</t>
  </si>
  <si>
    <t>Mês:</t>
  </si>
  <si>
    <t>Vendas (R$):</t>
  </si>
  <si>
    <t>Média</t>
  </si>
  <si>
    <t>Cliente</t>
  </si>
  <si>
    <t>Renda Mensal</t>
  </si>
  <si>
    <t>Grupo de Renda</t>
  </si>
  <si>
    <t>Aline M.</t>
  </si>
  <si>
    <t>Renda 1</t>
  </si>
  <si>
    <t>Sara O.</t>
  </si>
  <si>
    <t>Luana J.</t>
  </si>
  <si>
    <t>Mediana</t>
  </si>
  <si>
    <t>Rogério M.</t>
  </si>
  <si>
    <t>17/2 = 8,5 então pego o 9</t>
  </si>
  <si>
    <t>Emilio S.</t>
  </si>
  <si>
    <t>Alberto P.</t>
  </si>
  <si>
    <t>Daniel Z</t>
  </si>
  <si>
    <t>Renda 2</t>
  </si>
  <si>
    <t>Manuel k.</t>
  </si>
  <si>
    <t>Anderson M.</t>
  </si>
  <si>
    <t>Quartil</t>
  </si>
  <si>
    <t>1º quartil:</t>
  </si>
  <si>
    <t>Clara S.</t>
  </si>
  <si>
    <t>Renda 3</t>
  </si>
  <si>
    <t>2º quartil:</t>
  </si>
  <si>
    <t>Amanda N.</t>
  </si>
  <si>
    <t>3º quartil:</t>
  </si>
  <si>
    <t>Daniel S.</t>
  </si>
  <si>
    <t>4º quartil:</t>
  </si>
  <si>
    <t>Renda 4</t>
  </si>
  <si>
    <t>Beatriz M.</t>
  </si>
  <si>
    <t>Paula F.</t>
  </si>
  <si>
    <t>Rafael B.</t>
  </si>
  <si>
    <t>Sérgio M.</t>
  </si>
  <si>
    <t>Rafaela</t>
  </si>
  <si>
    <t>Vendas (R$)</t>
  </si>
  <si>
    <t>MG</t>
  </si>
  <si>
    <t>Mês</t>
  </si>
  <si>
    <t>Novos Clientes</t>
  </si>
  <si>
    <t>Clientes Ativos</t>
  </si>
  <si>
    <t>Churn (abs)</t>
  </si>
  <si>
    <t>Churn (%)</t>
  </si>
  <si>
    <t>Análise de Cohort</t>
  </si>
  <si>
    <t>Clientes (ativos + novos)</t>
  </si>
  <si>
    <t>15 - 29</t>
  </si>
  <si>
    <t>30 - 50</t>
  </si>
  <si>
    <t>50+</t>
  </si>
  <si>
    <t>Churn</t>
  </si>
  <si>
    <t>Retenção de clientes</t>
  </si>
  <si>
    <t>Churn médio</t>
  </si>
  <si>
    <t>Tempo de retenção</t>
  </si>
  <si>
    <t>aprx. 7 meses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</si>
</sst>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d/mm/yyyy"/>
    <numFmt numFmtId="166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b/>
      <sz val="9.0"/>
      <color theme="1"/>
      <name val="Arial"/>
    </font>
    <font>
      <color theme="1"/>
      <name val="Arial"/>
      <scheme val="minor"/>
    </font>
    <font>
      <sz val="8.0"/>
      <color theme="1"/>
      <name val="Arial"/>
      <scheme val="minor"/>
    </font>
    <font>
      <b/>
      <sz val="18.0"/>
      <color rgb="FFFFFFFF"/>
      <name val="Arial"/>
    </font>
    <font>
      <b/>
      <sz val="12.0"/>
      <color rgb="FF000000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3" numFmtId="0" xfId="0" applyAlignment="1" applyFont="1">
      <alignment horizontal="right" vertical="bottom"/>
    </xf>
    <xf borderId="0" fillId="3" fontId="2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2" fontId="4" numFmtId="0" xfId="0" applyAlignment="1" applyFont="1">
      <alignment horizontal="center" readingOrder="0" vertical="center"/>
    </xf>
    <xf borderId="0" fillId="3" fontId="5" numFmtId="0" xfId="0" applyAlignment="1" applyFont="1">
      <alignment readingOrder="0"/>
    </xf>
    <xf borderId="0" fillId="4" fontId="5" numFmtId="10" xfId="0" applyFont="1" applyNumberFormat="1"/>
    <xf borderId="0" fillId="0" fontId="5" numFmtId="0" xfId="0" applyFont="1"/>
    <xf borderId="0" fillId="0" fontId="6" numFmtId="0" xfId="0" applyAlignment="1" applyFont="1">
      <alignment readingOrder="0" vertical="center"/>
    </xf>
    <xf borderId="0" fillId="2" fontId="1" numFmtId="0" xfId="0" applyAlignment="1" applyFont="1">
      <alignment horizontal="center" readingOrder="0" vertical="center"/>
    </xf>
    <xf borderId="0" fillId="4" fontId="2" numFmtId="0" xfId="0" applyAlignment="1" applyFont="1">
      <alignment vertical="bottom"/>
    </xf>
    <xf borderId="0" fillId="4" fontId="3" numFmtId="165" xfId="0" applyAlignment="1" applyFont="1" applyNumberFormat="1">
      <alignment horizontal="right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10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5" fontId="3" numFmtId="0" xfId="0" applyAlignment="1" applyFill="1" applyFont="1">
      <alignment vertical="bottom"/>
    </xf>
    <xf borderId="0" fillId="4" fontId="5" numFmtId="166" xfId="0" applyFont="1" applyNumberFormat="1"/>
    <xf borderId="0" fillId="4" fontId="3" numFmtId="0" xfId="0" applyAlignment="1" applyFont="1">
      <alignment horizontal="left" vertical="bottom"/>
    </xf>
    <xf borderId="0" fillId="4" fontId="3" numFmtId="166" xfId="0" applyAlignment="1" applyFont="1" applyNumberFormat="1">
      <alignment horizontal="right" vertical="bottom"/>
    </xf>
    <xf borderId="0" fillId="4" fontId="3" numFmtId="0" xfId="0" applyAlignment="1" applyFont="1">
      <alignment horizontal="center" readingOrder="0" vertical="bottom"/>
    </xf>
    <xf borderId="0" fillId="4" fontId="3" numFmtId="166" xfId="0" applyAlignment="1" applyFont="1" applyNumberFormat="1">
      <alignment horizontal="right" vertical="bottom"/>
    </xf>
    <xf borderId="0" fillId="4" fontId="3" numFmtId="0" xfId="0" applyAlignment="1" applyFont="1">
      <alignment horizontal="left" readingOrder="0" vertical="bottom"/>
    </xf>
    <xf borderId="0" fillId="4" fontId="3" numFmtId="166" xfId="0" applyAlignment="1" applyFont="1" applyNumberFormat="1">
      <alignment vertical="bottom"/>
    </xf>
    <xf borderId="0" fillId="4" fontId="3" numFmtId="10" xfId="0" applyAlignment="1" applyFont="1" applyNumberFormat="1">
      <alignment vertical="bottom"/>
    </xf>
    <xf borderId="0" fillId="2" fontId="1" numFmtId="10" xfId="0" applyAlignment="1" applyFont="1" applyNumberFormat="1">
      <alignment horizontal="center" readingOrder="0" vertical="bottom"/>
    </xf>
    <xf borderId="0" fillId="4" fontId="3" numFmtId="165" xfId="0" applyAlignment="1" applyFont="1" applyNumberFormat="1">
      <alignment horizontal="center" vertical="bottom"/>
    </xf>
    <xf borderId="0" fillId="4" fontId="3" numFmtId="3" xfId="0" applyAlignment="1" applyFont="1" applyNumberFormat="1">
      <alignment horizontal="center" vertical="bottom"/>
    </xf>
    <xf borderId="0" fillId="4" fontId="5" numFmtId="3" xfId="0" applyFont="1" applyNumberFormat="1"/>
    <xf borderId="0" fillId="4" fontId="5" numFmtId="0" xfId="0" applyFont="1"/>
    <xf borderId="0" fillId="0" fontId="5" numFmtId="10" xfId="0" applyFont="1" applyNumberFormat="1"/>
    <xf borderId="0" fillId="6" fontId="7" numFmtId="0" xfId="0" applyAlignment="1" applyFill="1" applyFont="1">
      <alignment horizontal="center" vertical="bottom"/>
    </xf>
    <xf borderId="0" fillId="7" fontId="8" numFmtId="0" xfId="0" applyAlignment="1" applyFill="1" applyFont="1">
      <alignment horizontal="center" vertical="bottom"/>
    </xf>
    <xf borderId="0" fillId="3" fontId="8" numFmtId="0" xfId="0" applyAlignment="1" applyFont="1">
      <alignment horizontal="center" readingOrder="0" vertical="bottom"/>
    </xf>
    <xf borderId="0" fillId="3" fontId="8" numFmtId="0" xfId="0" applyAlignment="1" applyFont="1">
      <alignment horizontal="center" vertical="bottom"/>
    </xf>
    <xf borderId="0" fillId="3" fontId="8" numFmtId="10" xfId="0" applyAlignment="1" applyFont="1" applyNumberFormat="1">
      <alignment horizontal="center" readingOrder="0" vertical="bottom"/>
    </xf>
    <xf borderId="0" fillId="4" fontId="9" numFmtId="10" xfId="0" applyFont="1" applyNumberFormat="1"/>
    <xf borderId="0" fillId="4" fontId="9" numFmtId="2" xfId="0" applyFont="1" applyNumberFormat="1"/>
    <xf borderId="0" fillId="4" fontId="9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-15 a 29 anos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cohort!$C$1:$C$3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cohort!$A$4:$A$24</c:f>
            </c:strRef>
          </c:cat>
          <c:val>
            <c:numRef>
              <c:f>cohort!$C$4:$C$24</c:f>
              <c:numCache/>
            </c:numRef>
          </c:val>
          <c:smooth val="0"/>
        </c:ser>
        <c:axId val="1675134486"/>
        <c:axId val="1377896815"/>
      </c:lineChart>
      <c:catAx>
        <c:axId val="1675134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896815"/>
      </c:catAx>
      <c:valAx>
        <c:axId val="1377896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churn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134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- 30 aos 50 anos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cohort!$E$1:$E$3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cohort!$A$4:$A$1000</c:f>
            </c:strRef>
          </c:cat>
          <c:val>
            <c:numRef>
              <c:f>cohort!$E$4:$E$1000</c:f>
              <c:numCache/>
            </c:numRef>
          </c:val>
          <c:smooth val="0"/>
        </c:ser>
        <c:axId val="2029196739"/>
        <c:axId val="1822037249"/>
      </c:lineChart>
      <c:catAx>
        <c:axId val="2029196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037249"/>
      </c:catAx>
      <c:valAx>
        <c:axId val="1822037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churn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196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- 50+ anos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cohort!$G$1:$G$3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cohort!$A$4:$A$24</c:f>
            </c:strRef>
          </c:cat>
          <c:val>
            <c:numRef>
              <c:f>cohort!$G$4:$G$24</c:f>
              <c:numCache/>
            </c:numRef>
          </c:val>
          <c:smooth val="0"/>
        </c:ser>
        <c:axId val="1243610560"/>
        <c:axId val="1250574436"/>
      </c:lineChart>
      <c:catAx>
        <c:axId val="12436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574436"/>
      </c:catAx>
      <c:valAx>
        <c:axId val="1250574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churn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610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0</xdr:row>
      <xdr:rowOff>133350</xdr:rowOff>
    </xdr:from>
    <xdr:ext cx="4733925" cy="21240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266700</xdr:colOff>
      <xdr:row>11</xdr:row>
      <xdr:rowOff>9525</xdr:rowOff>
    </xdr:from>
    <xdr:ext cx="4733925" cy="21240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266700</xdr:colOff>
      <xdr:row>22</xdr:row>
      <xdr:rowOff>76200</xdr:rowOff>
    </xdr:from>
    <xdr:ext cx="4733925" cy="21240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4" max="4" width="12.5"/>
    <col customWidth="1" min="7" max="8" width="17.75"/>
  </cols>
  <sheetData>
    <row r="1">
      <c r="A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>
      <c r="A2" s="2" t="s">
        <v>5</v>
      </c>
      <c r="B2" s="2" t="s">
        <v>6</v>
      </c>
      <c r="E2" s="3">
        <v>1.0</v>
      </c>
      <c r="F2" s="3">
        <v>30.0</v>
      </c>
      <c r="G2" s="3">
        <v>1.0</v>
      </c>
      <c r="H2" s="4">
        <v>44197.0</v>
      </c>
    </row>
    <row r="3">
      <c r="A3" s="5">
        <v>51.0</v>
      </c>
      <c r="B3" s="5">
        <v>222.0</v>
      </c>
      <c r="E3" s="3">
        <v>2.0</v>
      </c>
      <c r="F3" s="3">
        <v>19.0</v>
      </c>
      <c r="G3" s="3">
        <v>1.0</v>
      </c>
      <c r="H3" s="4">
        <v>44228.0</v>
      </c>
    </row>
    <row r="4">
      <c r="A4" s="6" t="s">
        <v>7</v>
      </c>
      <c r="B4" s="7">
        <f>SUM(A3:B3)</f>
        <v>273</v>
      </c>
      <c r="E4" s="3">
        <v>3.0</v>
      </c>
      <c r="F4" s="3">
        <v>21.0</v>
      </c>
      <c r="G4" s="3">
        <v>1.0</v>
      </c>
      <c r="H4" s="4">
        <v>44256.0</v>
      </c>
    </row>
    <row r="5">
      <c r="A5" s="8" t="s">
        <v>8</v>
      </c>
      <c r="E5" s="3">
        <v>4.0</v>
      </c>
      <c r="F5" s="3">
        <v>30.0</v>
      </c>
      <c r="G5" s="3">
        <v>2.0</v>
      </c>
      <c r="H5" s="4">
        <v>44288.0</v>
      </c>
    </row>
    <row r="6">
      <c r="E6" s="3">
        <v>5.0</v>
      </c>
      <c r="F6" s="3">
        <v>27.0</v>
      </c>
      <c r="G6" s="3">
        <v>2.0</v>
      </c>
      <c r="H6" s="4">
        <v>44318.0</v>
      </c>
    </row>
    <row r="7">
      <c r="A7" s="9" t="s">
        <v>9</v>
      </c>
      <c r="E7" s="3">
        <v>6.0</v>
      </c>
      <c r="F7" s="3">
        <v>18.0</v>
      </c>
      <c r="G7" s="3">
        <v>2.0</v>
      </c>
      <c r="H7" s="4">
        <v>44349.0</v>
      </c>
    </row>
    <row r="8">
      <c r="A8" s="10">
        <f>A3/B4</f>
        <v>0.1868131868</v>
      </c>
      <c r="E8" s="3">
        <v>7.0</v>
      </c>
      <c r="F8" s="3">
        <v>30.0</v>
      </c>
      <c r="G8" s="3">
        <v>3.0</v>
      </c>
      <c r="H8" s="4">
        <v>44380.0</v>
      </c>
    </row>
    <row r="9">
      <c r="E9" s="3">
        <v>8.0</v>
      </c>
      <c r="F9" s="3">
        <v>30.0</v>
      </c>
      <c r="G9" s="3">
        <v>4.0</v>
      </c>
      <c r="H9" s="4">
        <v>44412.0</v>
      </c>
    </row>
    <row r="10">
      <c r="A10" s="9" t="s">
        <v>10</v>
      </c>
      <c r="E10" s="3" t="s">
        <v>11</v>
      </c>
      <c r="F10" s="3" t="s">
        <v>11</v>
      </c>
      <c r="G10" s="3" t="s">
        <v>12</v>
      </c>
      <c r="H10" s="3" t="s">
        <v>12</v>
      </c>
    </row>
    <row r="11">
      <c r="A11" s="10">
        <f>B3/B4</f>
        <v>0.8131868132</v>
      </c>
      <c r="E11" s="3" t="s">
        <v>13</v>
      </c>
      <c r="F11" s="3" t="s">
        <v>12</v>
      </c>
      <c r="G11" s="3" t="s">
        <v>14</v>
      </c>
      <c r="H11" s="3" t="s">
        <v>15</v>
      </c>
    </row>
  </sheetData>
  <mergeCells count="6">
    <mergeCell ref="A1:B1"/>
    <mergeCell ref="A5:B5"/>
    <mergeCell ref="A7:C7"/>
    <mergeCell ref="A8:C8"/>
    <mergeCell ref="A10:C10"/>
    <mergeCell ref="A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3.25"/>
  </cols>
  <sheetData>
    <row r="1">
      <c r="A1" s="1" t="s">
        <v>16</v>
      </c>
    </row>
    <row r="2">
      <c r="A2" s="3">
        <v>500.0</v>
      </c>
      <c r="B2" s="11">
        <f>MODE(A2:A15)</f>
        <v>500</v>
      </c>
      <c r="C2" s="12" t="s">
        <v>17</v>
      </c>
    </row>
    <row r="3">
      <c r="A3" s="3">
        <v>340.0</v>
      </c>
    </row>
    <row r="4">
      <c r="A4" s="3">
        <v>240.0</v>
      </c>
    </row>
    <row r="5">
      <c r="A5" s="3">
        <v>500.0</v>
      </c>
    </row>
    <row r="6">
      <c r="A6" s="3">
        <v>440.0</v>
      </c>
    </row>
    <row r="7">
      <c r="A7" s="3">
        <v>210.0</v>
      </c>
    </row>
    <row r="8">
      <c r="A8" s="3">
        <v>130.0</v>
      </c>
    </row>
    <row r="9">
      <c r="A9" s="3">
        <v>440.0</v>
      </c>
    </row>
    <row r="10">
      <c r="A10" s="3">
        <v>500.0</v>
      </c>
    </row>
    <row r="11">
      <c r="A11" s="3">
        <v>310.0</v>
      </c>
    </row>
    <row r="12">
      <c r="A12" s="3">
        <v>120.0</v>
      </c>
    </row>
    <row r="13">
      <c r="A13" s="3">
        <v>170.0</v>
      </c>
    </row>
    <row r="14">
      <c r="A14" s="3">
        <v>130.0</v>
      </c>
    </row>
    <row r="15">
      <c r="A15" s="3">
        <v>220.0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18</v>
      </c>
    </row>
    <row r="2">
      <c r="A2" s="7"/>
    </row>
    <row r="3">
      <c r="A3" s="14" t="s">
        <v>19</v>
      </c>
      <c r="B3" s="15">
        <v>43435.0</v>
      </c>
      <c r="C3" s="15">
        <v>43466.0</v>
      </c>
      <c r="D3" s="15">
        <v>43497.0</v>
      </c>
      <c r="E3" s="15">
        <v>43525.0</v>
      </c>
      <c r="F3" s="15">
        <v>43556.0</v>
      </c>
      <c r="G3" s="15">
        <v>43586.0</v>
      </c>
      <c r="H3" s="15">
        <v>43617.0</v>
      </c>
      <c r="I3" s="15">
        <v>43647.0</v>
      </c>
      <c r="J3" s="15">
        <v>43678.0</v>
      </c>
      <c r="K3" s="15">
        <v>43709.0</v>
      </c>
      <c r="L3" s="15">
        <v>43739.0</v>
      </c>
      <c r="M3" s="15">
        <v>43770.0</v>
      </c>
      <c r="N3" s="15">
        <v>43800.0</v>
      </c>
    </row>
    <row r="4">
      <c r="A4" s="16" t="s">
        <v>20</v>
      </c>
      <c r="B4" s="5">
        <v>11729.0</v>
      </c>
      <c r="C4" s="5">
        <v>12315.0</v>
      </c>
      <c r="D4" s="5">
        <v>13670.0</v>
      </c>
      <c r="E4" s="5">
        <v>15311.0</v>
      </c>
      <c r="F4" s="5">
        <v>17301.0</v>
      </c>
      <c r="G4" s="5">
        <v>19723.0</v>
      </c>
      <c r="H4" s="5">
        <v>21695.0</v>
      </c>
      <c r="I4" s="5">
        <v>25601.0</v>
      </c>
      <c r="J4" s="5">
        <v>27137.0</v>
      </c>
      <c r="K4" s="5">
        <v>29579.0</v>
      </c>
      <c r="L4" s="5">
        <v>33720.0</v>
      </c>
      <c r="M4" s="5">
        <v>39452.0</v>
      </c>
      <c r="N4" s="17">
        <v>43003.0</v>
      </c>
    </row>
    <row r="5">
      <c r="A5" s="18"/>
      <c r="B5" s="18"/>
      <c r="C5" s="19">
        <f t="shared" ref="C5:N5" si="1">(C4-B4)/B4+1</f>
        <v>1.049961634</v>
      </c>
      <c r="D5" s="19">
        <f t="shared" si="1"/>
        <v>1.110028421</v>
      </c>
      <c r="E5" s="19">
        <f t="shared" si="1"/>
        <v>1.120043892</v>
      </c>
      <c r="F5" s="19">
        <f t="shared" si="1"/>
        <v>1.129971916</v>
      </c>
      <c r="G5" s="19">
        <f t="shared" si="1"/>
        <v>1.139991908</v>
      </c>
      <c r="H5" s="19">
        <f t="shared" si="1"/>
        <v>1.099984789</v>
      </c>
      <c r="I5" s="19">
        <f t="shared" si="1"/>
        <v>1.180041484</v>
      </c>
      <c r="J5" s="19">
        <f t="shared" si="1"/>
        <v>1.059997656</v>
      </c>
      <c r="K5" s="19">
        <f t="shared" si="1"/>
        <v>1.089987839</v>
      </c>
      <c r="L5" s="19">
        <f t="shared" si="1"/>
        <v>1.139997972</v>
      </c>
      <c r="M5" s="19">
        <f t="shared" si="1"/>
        <v>1.169988138</v>
      </c>
      <c r="N5" s="19">
        <f t="shared" si="1"/>
        <v>1.090008111</v>
      </c>
    </row>
    <row r="6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>
      <c r="A7" s="21" t="s">
        <v>21</v>
      </c>
      <c r="B7" s="20"/>
      <c r="C7" s="22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>
      <c r="A8" s="23">
        <f>AVERAGE(B4:N4)</f>
        <v>23864.30769</v>
      </c>
    </row>
  </sheetData>
  <mergeCells count="2">
    <mergeCell ref="A1:N1"/>
    <mergeCell ref="A2:N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5.25"/>
  </cols>
  <sheetData>
    <row r="1">
      <c r="A1" s="1" t="s">
        <v>22</v>
      </c>
      <c r="B1" s="1" t="s">
        <v>23</v>
      </c>
      <c r="C1" s="1" t="s">
        <v>24</v>
      </c>
      <c r="D1" s="1" t="s">
        <v>21</v>
      </c>
    </row>
    <row r="2">
      <c r="A2" s="24" t="s">
        <v>25</v>
      </c>
      <c r="B2" s="25">
        <v>1465.0</v>
      </c>
      <c r="C2" s="26" t="s">
        <v>26</v>
      </c>
      <c r="D2" s="23">
        <f>AVERAGE(B2:B18)</f>
        <v>10274.41176</v>
      </c>
    </row>
    <row r="3">
      <c r="A3" s="24" t="s">
        <v>27</v>
      </c>
      <c r="B3" s="27">
        <v>1570.0</v>
      </c>
      <c r="C3" s="26" t="s">
        <v>26</v>
      </c>
    </row>
    <row r="4">
      <c r="A4" s="24" t="s">
        <v>28</v>
      </c>
      <c r="B4" s="27">
        <v>1800.0</v>
      </c>
      <c r="C4" s="26" t="s">
        <v>26</v>
      </c>
      <c r="D4" s="1" t="s">
        <v>29</v>
      </c>
    </row>
    <row r="5">
      <c r="A5" s="24" t="s">
        <v>30</v>
      </c>
      <c r="B5" s="27">
        <v>1900.0</v>
      </c>
      <c r="C5" s="26" t="s">
        <v>26</v>
      </c>
      <c r="D5" s="9" t="s">
        <v>31</v>
      </c>
    </row>
    <row r="6">
      <c r="A6" s="24" t="s">
        <v>32</v>
      </c>
      <c r="B6" s="27">
        <v>2000.0</v>
      </c>
      <c r="C6" s="26" t="s">
        <v>26</v>
      </c>
      <c r="D6" s="24" t="s">
        <v>33</v>
      </c>
      <c r="E6" s="27">
        <v>4000.0</v>
      </c>
    </row>
    <row r="7">
      <c r="A7" s="24" t="s">
        <v>34</v>
      </c>
      <c r="B7" s="27">
        <v>2440.0</v>
      </c>
      <c r="C7" s="26" t="s">
        <v>35</v>
      </c>
    </row>
    <row r="8">
      <c r="A8" s="24" t="s">
        <v>36</v>
      </c>
      <c r="B8" s="27">
        <v>2800.0</v>
      </c>
      <c r="C8" s="26" t="s">
        <v>35</v>
      </c>
    </row>
    <row r="9">
      <c r="A9" s="24" t="s">
        <v>37</v>
      </c>
      <c r="B9" s="27">
        <v>3500.0</v>
      </c>
      <c r="C9" s="26" t="s">
        <v>35</v>
      </c>
      <c r="D9" s="1" t="s">
        <v>38</v>
      </c>
    </row>
    <row r="10">
      <c r="A10" s="24" t="s">
        <v>33</v>
      </c>
      <c r="B10" s="27">
        <v>4000.0</v>
      </c>
      <c r="C10" s="26" t="s">
        <v>35</v>
      </c>
      <c r="D10" s="28" t="s">
        <v>39</v>
      </c>
      <c r="E10" s="24">
        <f>QUARTILE(B2:B18,1)</f>
        <v>2000</v>
      </c>
      <c r="F10" s="28" t="s">
        <v>26</v>
      </c>
    </row>
    <row r="11">
      <c r="A11" s="24" t="s">
        <v>40</v>
      </c>
      <c r="B11" s="27">
        <v>4210.0</v>
      </c>
      <c r="C11" s="26" t="s">
        <v>41</v>
      </c>
      <c r="D11" s="28" t="s">
        <v>42</v>
      </c>
      <c r="E11" s="24">
        <f>QUARTILE(B2:B18,2)</f>
        <v>4000</v>
      </c>
      <c r="F11" s="28" t="s">
        <v>35</v>
      </c>
    </row>
    <row r="12">
      <c r="A12" s="24" t="s">
        <v>43</v>
      </c>
      <c r="B12" s="27">
        <v>5000.0</v>
      </c>
      <c r="C12" s="26" t="s">
        <v>41</v>
      </c>
      <c r="D12" s="28" t="s">
        <v>44</v>
      </c>
      <c r="E12" s="24">
        <f>QUARTILE(B2:B18,3)</f>
        <v>7540</v>
      </c>
      <c r="F12" s="28" t="s">
        <v>41</v>
      </c>
    </row>
    <row r="13">
      <c r="A13" s="24" t="s">
        <v>45</v>
      </c>
      <c r="B13" s="27">
        <v>6000.0</v>
      </c>
      <c r="C13" s="26" t="s">
        <v>41</v>
      </c>
      <c r="D13" s="28" t="s">
        <v>46</v>
      </c>
      <c r="E13" s="24">
        <f>QUARTILE(B2:B18,4)</f>
        <v>100000</v>
      </c>
      <c r="F13" s="28" t="s">
        <v>47</v>
      </c>
    </row>
    <row r="14">
      <c r="A14" s="24" t="s">
        <v>48</v>
      </c>
      <c r="B14" s="27">
        <v>7540.0</v>
      </c>
      <c r="C14" s="26" t="s">
        <v>41</v>
      </c>
    </row>
    <row r="15">
      <c r="A15" s="24" t="s">
        <v>49</v>
      </c>
      <c r="B15" s="27">
        <v>8440.0</v>
      </c>
      <c r="C15" s="26" t="s">
        <v>47</v>
      </c>
    </row>
    <row r="16">
      <c r="A16" s="24" t="s">
        <v>50</v>
      </c>
      <c r="B16" s="27">
        <v>10000.0</v>
      </c>
      <c r="C16" s="26" t="s">
        <v>47</v>
      </c>
    </row>
    <row r="17">
      <c r="A17" s="24" t="s">
        <v>51</v>
      </c>
      <c r="B17" s="27">
        <v>12000.0</v>
      </c>
      <c r="C17" s="26" t="s">
        <v>47</v>
      </c>
    </row>
    <row r="18">
      <c r="A18" s="24" t="s">
        <v>52</v>
      </c>
      <c r="B18" s="27">
        <v>100000.0</v>
      </c>
      <c r="C18" s="26" t="s">
        <v>47</v>
      </c>
    </row>
  </sheetData>
  <autoFilter ref="$A$1:$B$1000">
    <sortState ref="A1:B1000">
      <sortCondition ref="B1:B1000"/>
    </sortState>
  </autoFilter>
  <mergeCells count="3">
    <mergeCell ref="D4:E4"/>
    <mergeCell ref="D5:E5"/>
    <mergeCell ref="D9:F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O1" s="20"/>
    </row>
    <row r="2">
      <c r="A2" s="7"/>
      <c r="O2" s="20"/>
    </row>
    <row r="3">
      <c r="A3" s="18" t="s">
        <v>19</v>
      </c>
      <c r="B3" s="15">
        <v>43435.0</v>
      </c>
      <c r="C3" s="15">
        <v>43466.0</v>
      </c>
      <c r="D3" s="15">
        <v>43497.0</v>
      </c>
      <c r="E3" s="15">
        <v>43525.0</v>
      </c>
      <c r="F3" s="15">
        <v>43556.0</v>
      </c>
      <c r="G3" s="15">
        <v>43586.0</v>
      </c>
      <c r="H3" s="15">
        <v>43617.0</v>
      </c>
      <c r="I3" s="15">
        <v>43647.0</v>
      </c>
      <c r="J3" s="15">
        <v>43678.0</v>
      </c>
      <c r="K3" s="15">
        <v>43709.0</v>
      </c>
      <c r="L3" s="15">
        <v>43739.0</v>
      </c>
      <c r="M3" s="15">
        <v>43770.0</v>
      </c>
      <c r="N3" s="15">
        <v>43800.0</v>
      </c>
      <c r="O3" s="20"/>
    </row>
    <row r="4">
      <c r="A4" s="18" t="s">
        <v>53</v>
      </c>
      <c r="B4" s="5">
        <v>11729.0</v>
      </c>
      <c r="C4" s="5">
        <v>12315.0</v>
      </c>
      <c r="D4" s="5">
        <v>13670.0</v>
      </c>
      <c r="E4" s="5">
        <v>15311.0</v>
      </c>
      <c r="F4" s="5">
        <v>17301.0</v>
      </c>
      <c r="G4" s="5">
        <v>19723.0</v>
      </c>
      <c r="H4" s="5">
        <v>21695.0</v>
      </c>
      <c r="I4" s="5">
        <v>25601.0</v>
      </c>
      <c r="J4" s="5">
        <v>27137.0</v>
      </c>
      <c r="K4" s="5">
        <v>29579.0</v>
      </c>
      <c r="L4" s="5">
        <v>33720.0</v>
      </c>
      <c r="M4" s="5">
        <v>39452.0</v>
      </c>
      <c r="N4" s="17">
        <v>43003.0</v>
      </c>
      <c r="O4" s="20"/>
    </row>
    <row r="5">
      <c r="A5" s="18"/>
      <c r="B5" s="18"/>
      <c r="C5" s="19">
        <f t="shared" ref="C5:N5" si="1">(C4-B4)/B4+1</f>
        <v>1.049961634</v>
      </c>
      <c r="D5" s="19">
        <f t="shared" si="1"/>
        <v>1.110028421</v>
      </c>
      <c r="E5" s="19">
        <f t="shared" si="1"/>
        <v>1.120043892</v>
      </c>
      <c r="F5" s="19">
        <f t="shared" si="1"/>
        <v>1.129971916</v>
      </c>
      <c r="G5" s="19">
        <f t="shared" si="1"/>
        <v>1.139991908</v>
      </c>
      <c r="H5" s="19">
        <f t="shared" si="1"/>
        <v>1.099984789</v>
      </c>
      <c r="I5" s="19">
        <f t="shared" si="1"/>
        <v>1.180041484</v>
      </c>
      <c r="J5" s="19">
        <f t="shared" si="1"/>
        <v>1.059997656</v>
      </c>
      <c r="K5" s="19">
        <f t="shared" si="1"/>
        <v>1.089987839</v>
      </c>
      <c r="L5" s="19">
        <f t="shared" si="1"/>
        <v>1.139997972</v>
      </c>
      <c r="M5" s="19">
        <f t="shared" si="1"/>
        <v>1.169988138</v>
      </c>
      <c r="N5" s="19">
        <f t="shared" si="1"/>
        <v>1.090008111</v>
      </c>
      <c r="O5" s="20"/>
    </row>
    <row r="6">
      <c r="A6" s="7"/>
      <c r="O6" s="20"/>
    </row>
    <row r="7">
      <c r="A7" s="1" t="s">
        <v>21</v>
      </c>
      <c r="C7" s="1" t="s">
        <v>54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>
      <c r="A8" s="29">
        <f>AVERAGE(B4:N4)</f>
        <v>23864.30769</v>
      </c>
      <c r="B8" s="20"/>
      <c r="C8" s="30">
        <f>GEOMEAN(C5:N5)-1</f>
        <v>0.1143453726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</sheetData>
  <mergeCells count="3">
    <mergeCell ref="A1:N1"/>
    <mergeCell ref="A2:N2"/>
    <mergeCell ref="A6:N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25"/>
  </cols>
  <sheetData>
    <row r="1">
      <c r="A1" s="1" t="s">
        <v>55</v>
      </c>
      <c r="B1" s="1" t="s">
        <v>56</v>
      </c>
      <c r="C1" s="1" t="s">
        <v>57</v>
      </c>
      <c r="D1" s="1" t="s">
        <v>58</v>
      </c>
      <c r="E1" s="31" t="s">
        <v>59</v>
      </c>
    </row>
    <row r="2">
      <c r="A2" s="32">
        <v>43466.0</v>
      </c>
      <c r="B2" s="33">
        <v>2602.0</v>
      </c>
      <c r="C2" s="33">
        <v>14765.0</v>
      </c>
      <c r="D2" s="34">
        <f t="shared" ref="D2:D21" si="1">C2+B2-C3</f>
        <v>587</v>
      </c>
      <c r="E2" s="10">
        <f t="shared" ref="E2:E21" si="2">D2/C2</f>
        <v>0.03975618016</v>
      </c>
    </row>
    <row r="3">
      <c r="A3" s="32">
        <v>43497.0</v>
      </c>
      <c r="B3" s="33">
        <v>3177.0</v>
      </c>
      <c r="C3" s="33">
        <v>16780.0</v>
      </c>
      <c r="D3" s="34">
        <f t="shared" si="1"/>
        <v>835</v>
      </c>
      <c r="E3" s="10">
        <f t="shared" si="2"/>
        <v>0.04976162098</v>
      </c>
    </row>
    <row r="4">
      <c r="A4" s="32">
        <v>43525.0</v>
      </c>
      <c r="B4" s="33">
        <v>3374.0</v>
      </c>
      <c r="C4" s="33">
        <v>19122.0</v>
      </c>
      <c r="D4" s="34">
        <f t="shared" si="1"/>
        <v>1863</v>
      </c>
      <c r="E4" s="10">
        <f t="shared" si="2"/>
        <v>0.09742704738</v>
      </c>
    </row>
    <row r="5">
      <c r="A5" s="32">
        <v>43556.0</v>
      </c>
      <c r="B5" s="33">
        <v>2742.0</v>
      </c>
      <c r="C5" s="33">
        <v>20633.0</v>
      </c>
      <c r="D5" s="34">
        <f t="shared" si="1"/>
        <v>583</v>
      </c>
      <c r="E5" s="10">
        <f t="shared" si="2"/>
        <v>0.02825570688</v>
      </c>
    </row>
    <row r="6">
      <c r="A6" s="32">
        <v>43586.0</v>
      </c>
      <c r="B6" s="33">
        <v>3418.0</v>
      </c>
      <c r="C6" s="33">
        <v>22792.0</v>
      </c>
      <c r="D6" s="34">
        <f t="shared" si="1"/>
        <v>1797</v>
      </c>
      <c r="E6" s="10">
        <f t="shared" si="2"/>
        <v>0.07884345384</v>
      </c>
    </row>
    <row r="7">
      <c r="A7" s="32">
        <v>43617.0</v>
      </c>
      <c r="B7" s="33">
        <v>2778.0</v>
      </c>
      <c r="C7" s="33">
        <v>24413.0</v>
      </c>
      <c r="D7" s="34">
        <f t="shared" si="1"/>
        <v>1744</v>
      </c>
      <c r="E7" s="10">
        <f t="shared" si="2"/>
        <v>0.07143734895</v>
      </c>
    </row>
    <row r="8">
      <c r="A8" s="32">
        <v>43647.0</v>
      </c>
      <c r="B8" s="33">
        <v>2804.0</v>
      </c>
      <c r="C8" s="33">
        <v>25447.0</v>
      </c>
      <c r="D8" s="34">
        <f t="shared" si="1"/>
        <v>1440</v>
      </c>
      <c r="E8" s="10">
        <f t="shared" si="2"/>
        <v>0.05658820293</v>
      </c>
    </row>
    <row r="9">
      <c r="A9" s="32">
        <v>43678.0</v>
      </c>
      <c r="B9" s="33">
        <v>3190.0</v>
      </c>
      <c r="C9" s="33">
        <v>26811.0</v>
      </c>
      <c r="D9" s="34">
        <f t="shared" si="1"/>
        <v>2360</v>
      </c>
      <c r="E9" s="10">
        <f t="shared" si="2"/>
        <v>0.08802357241</v>
      </c>
    </row>
    <row r="10">
      <c r="A10" s="32">
        <v>43709.0</v>
      </c>
      <c r="B10" s="33">
        <v>3000.0</v>
      </c>
      <c r="C10" s="33">
        <v>27641.0</v>
      </c>
      <c r="D10" s="34">
        <f t="shared" si="1"/>
        <v>2918</v>
      </c>
      <c r="E10" s="10">
        <f t="shared" si="2"/>
        <v>0.1055678159</v>
      </c>
    </row>
    <row r="11">
      <c r="A11" s="32">
        <v>43739.0</v>
      </c>
      <c r="B11" s="33">
        <v>2634.0</v>
      </c>
      <c r="C11" s="33">
        <v>27723.0</v>
      </c>
      <c r="D11" s="34">
        <f t="shared" si="1"/>
        <v>2175</v>
      </c>
      <c r="E11" s="10">
        <f t="shared" si="2"/>
        <v>0.07845471269</v>
      </c>
    </row>
    <row r="12">
      <c r="A12" s="32">
        <v>43770.0</v>
      </c>
      <c r="B12" s="33">
        <v>2514.0</v>
      </c>
      <c r="C12" s="33">
        <v>28182.0</v>
      </c>
      <c r="D12" s="34">
        <f t="shared" si="1"/>
        <v>1970</v>
      </c>
      <c r="E12" s="10">
        <f t="shared" si="2"/>
        <v>0.06990277482</v>
      </c>
    </row>
    <row r="13">
      <c r="A13" s="32">
        <v>43800.0</v>
      </c>
      <c r="B13" s="33">
        <v>3200.0</v>
      </c>
      <c r="C13" s="33">
        <v>28726.0</v>
      </c>
      <c r="D13" s="34">
        <f t="shared" si="1"/>
        <v>2701</v>
      </c>
      <c r="E13" s="10">
        <f t="shared" si="2"/>
        <v>0.09402631762</v>
      </c>
    </row>
    <row r="14">
      <c r="A14" s="32">
        <v>43831.0</v>
      </c>
      <c r="B14" s="33">
        <v>2884.0</v>
      </c>
      <c r="C14" s="33">
        <v>29225.0</v>
      </c>
      <c r="D14" s="34">
        <f t="shared" si="1"/>
        <v>1350</v>
      </c>
      <c r="E14" s="10">
        <f t="shared" si="2"/>
        <v>0.04619332763</v>
      </c>
    </row>
    <row r="15">
      <c r="A15" s="32">
        <v>43862.0</v>
      </c>
      <c r="B15" s="33">
        <v>3363.0</v>
      </c>
      <c r="C15" s="33">
        <v>30759.0</v>
      </c>
      <c r="D15" s="34">
        <f t="shared" si="1"/>
        <v>1906</v>
      </c>
      <c r="E15" s="10">
        <f t="shared" si="2"/>
        <v>0.06196560356</v>
      </c>
    </row>
    <row r="16">
      <c r="A16" s="32">
        <v>43891.0</v>
      </c>
      <c r="B16" s="33">
        <v>3220.0</v>
      </c>
      <c r="C16" s="33">
        <v>32216.0</v>
      </c>
      <c r="D16" s="34">
        <f t="shared" si="1"/>
        <v>3326</v>
      </c>
      <c r="E16" s="10">
        <f t="shared" si="2"/>
        <v>0.1032406258</v>
      </c>
    </row>
    <row r="17">
      <c r="A17" s="32">
        <v>43922.0</v>
      </c>
      <c r="B17" s="33">
        <v>2908.0</v>
      </c>
      <c r="C17" s="33">
        <v>32110.0</v>
      </c>
      <c r="D17" s="34">
        <f t="shared" si="1"/>
        <v>2497</v>
      </c>
      <c r="E17" s="10">
        <f t="shared" si="2"/>
        <v>0.07776393647</v>
      </c>
    </row>
    <row r="18">
      <c r="A18" s="32">
        <v>43952.0</v>
      </c>
      <c r="B18" s="33">
        <v>2616.0</v>
      </c>
      <c r="C18" s="33">
        <v>32521.0</v>
      </c>
      <c r="D18" s="34">
        <f t="shared" si="1"/>
        <v>3072</v>
      </c>
      <c r="E18" s="10">
        <f t="shared" si="2"/>
        <v>0.09446203991</v>
      </c>
    </row>
    <row r="19">
      <c r="A19" s="32">
        <v>43983.0</v>
      </c>
      <c r="B19" s="33">
        <v>2762.0</v>
      </c>
      <c r="C19" s="33">
        <v>32065.0</v>
      </c>
      <c r="D19" s="34">
        <f t="shared" si="1"/>
        <v>1396</v>
      </c>
      <c r="E19" s="10">
        <f t="shared" si="2"/>
        <v>0.04353656635</v>
      </c>
    </row>
    <row r="20">
      <c r="A20" s="32">
        <v>44013.0</v>
      </c>
      <c r="B20" s="33">
        <v>3276.0</v>
      </c>
      <c r="C20" s="33">
        <v>33431.0</v>
      </c>
      <c r="D20" s="34">
        <f t="shared" si="1"/>
        <v>3046</v>
      </c>
      <c r="E20" s="10">
        <f t="shared" si="2"/>
        <v>0.0911130388</v>
      </c>
    </row>
    <row r="21">
      <c r="A21" s="32">
        <v>44044.0</v>
      </c>
      <c r="B21" s="33">
        <v>3401.0</v>
      </c>
      <c r="C21" s="33">
        <v>33661.0</v>
      </c>
      <c r="D21" s="34">
        <f t="shared" si="1"/>
        <v>2590</v>
      </c>
      <c r="E21" s="10">
        <f t="shared" si="2"/>
        <v>0.07694364398</v>
      </c>
    </row>
    <row r="22">
      <c r="A22" s="32">
        <v>44075.0</v>
      </c>
      <c r="B22" s="33">
        <v>3481.0</v>
      </c>
      <c r="C22" s="33">
        <v>34472.0</v>
      </c>
      <c r="D22" s="35"/>
      <c r="E22" s="10"/>
    </row>
    <row r="23">
      <c r="E23" s="36"/>
    </row>
    <row r="24">
      <c r="E24" s="36"/>
    </row>
    <row r="25">
      <c r="E25" s="36"/>
    </row>
    <row r="26">
      <c r="E26" s="36"/>
    </row>
    <row r="27">
      <c r="E27" s="36"/>
    </row>
    <row r="28">
      <c r="E28" s="36"/>
    </row>
    <row r="29">
      <c r="E29" s="36"/>
    </row>
    <row r="30">
      <c r="E30" s="36"/>
    </row>
    <row r="31">
      <c r="E31" s="36"/>
    </row>
    <row r="32">
      <c r="E32" s="36"/>
    </row>
    <row r="33">
      <c r="E33" s="36"/>
    </row>
    <row r="34">
      <c r="E34" s="36"/>
    </row>
    <row r="35">
      <c r="E35" s="36"/>
    </row>
    <row r="36">
      <c r="E36" s="36"/>
    </row>
    <row r="37">
      <c r="E37" s="36"/>
    </row>
    <row r="38">
      <c r="E38" s="36"/>
    </row>
    <row r="39">
      <c r="E39" s="36"/>
    </row>
    <row r="40">
      <c r="E40" s="36"/>
    </row>
    <row r="41">
      <c r="E41" s="36"/>
    </row>
    <row r="42">
      <c r="E42" s="36"/>
    </row>
    <row r="43">
      <c r="E43" s="36"/>
    </row>
    <row r="44">
      <c r="E44" s="36"/>
    </row>
    <row r="45">
      <c r="E45" s="36"/>
    </row>
    <row r="46">
      <c r="E46" s="36"/>
    </row>
    <row r="47">
      <c r="E47" s="36"/>
    </row>
    <row r="48">
      <c r="E48" s="36"/>
    </row>
    <row r="49">
      <c r="E49" s="36"/>
    </row>
    <row r="50">
      <c r="E50" s="36"/>
    </row>
    <row r="51">
      <c r="E51" s="36"/>
    </row>
    <row r="52">
      <c r="E52" s="36"/>
    </row>
    <row r="53">
      <c r="E53" s="36"/>
    </row>
    <row r="54">
      <c r="E54" s="36"/>
    </row>
    <row r="55">
      <c r="E55" s="36"/>
    </row>
    <row r="56">
      <c r="E56" s="36"/>
    </row>
    <row r="57">
      <c r="E57" s="36"/>
    </row>
    <row r="58">
      <c r="E58" s="36"/>
    </row>
    <row r="59">
      <c r="E59" s="36"/>
    </row>
    <row r="60">
      <c r="E60" s="36"/>
    </row>
    <row r="61">
      <c r="E61" s="36"/>
    </row>
    <row r="62">
      <c r="E62" s="36"/>
    </row>
    <row r="63">
      <c r="E63" s="36"/>
    </row>
    <row r="64">
      <c r="E64" s="36"/>
    </row>
    <row r="65">
      <c r="E65" s="36"/>
    </row>
    <row r="66">
      <c r="E66" s="36"/>
    </row>
    <row r="67">
      <c r="E67" s="36"/>
    </row>
    <row r="68">
      <c r="E68" s="36"/>
    </row>
    <row r="69">
      <c r="E69" s="36"/>
    </row>
    <row r="70">
      <c r="E70" s="36"/>
    </row>
    <row r="71">
      <c r="E71" s="36"/>
    </row>
    <row r="72">
      <c r="E72" s="36"/>
    </row>
    <row r="73">
      <c r="E73" s="36"/>
    </row>
    <row r="74">
      <c r="E74" s="36"/>
    </row>
    <row r="75">
      <c r="E75" s="36"/>
    </row>
    <row r="76">
      <c r="E76" s="36"/>
    </row>
    <row r="77">
      <c r="E77" s="36"/>
    </row>
    <row r="78">
      <c r="E78" s="36"/>
    </row>
    <row r="79">
      <c r="E79" s="36"/>
    </row>
    <row r="80">
      <c r="E80" s="36"/>
    </row>
    <row r="81">
      <c r="E81" s="36"/>
    </row>
    <row r="82">
      <c r="E82" s="36"/>
    </row>
    <row r="83">
      <c r="E83" s="36"/>
    </row>
    <row r="84">
      <c r="E84" s="36"/>
    </row>
    <row r="85">
      <c r="E85" s="36"/>
    </row>
    <row r="86">
      <c r="E86" s="36"/>
    </row>
    <row r="87">
      <c r="E87" s="36"/>
    </row>
    <row r="88">
      <c r="E88" s="36"/>
    </row>
    <row r="89">
      <c r="E89" s="36"/>
    </row>
    <row r="90">
      <c r="E90" s="36"/>
    </row>
    <row r="91">
      <c r="E91" s="36"/>
    </row>
    <row r="92">
      <c r="E92" s="36"/>
    </row>
    <row r="93">
      <c r="E93" s="36"/>
    </row>
    <row r="94">
      <c r="E94" s="36"/>
    </row>
    <row r="95">
      <c r="E95" s="36"/>
    </row>
    <row r="96">
      <c r="E96" s="36"/>
    </row>
    <row r="97">
      <c r="E97" s="36"/>
    </row>
    <row r="98">
      <c r="E98" s="36"/>
    </row>
    <row r="99">
      <c r="E99" s="36"/>
    </row>
    <row r="100">
      <c r="E100" s="36"/>
    </row>
    <row r="101">
      <c r="E101" s="36"/>
    </row>
    <row r="102">
      <c r="E102" s="36"/>
    </row>
    <row r="103">
      <c r="E103" s="36"/>
    </row>
    <row r="104">
      <c r="E104" s="36"/>
    </row>
    <row r="105">
      <c r="E105" s="36"/>
    </row>
    <row r="106">
      <c r="E106" s="36"/>
    </row>
    <row r="107">
      <c r="E107" s="36"/>
    </row>
    <row r="108">
      <c r="E108" s="36"/>
    </row>
    <row r="109">
      <c r="E109" s="36"/>
    </row>
    <row r="110">
      <c r="E110" s="36"/>
    </row>
    <row r="111">
      <c r="E111" s="36"/>
    </row>
    <row r="112">
      <c r="E112" s="36"/>
    </row>
    <row r="113">
      <c r="E113" s="36"/>
    </row>
    <row r="114">
      <c r="E114" s="36"/>
    </row>
    <row r="115">
      <c r="E115" s="36"/>
    </row>
    <row r="116">
      <c r="E116" s="36"/>
    </row>
    <row r="117">
      <c r="E117" s="36"/>
    </row>
    <row r="118">
      <c r="E118" s="36"/>
    </row>
    <row r="119">
      <c r="E119" s="36"/>
    </row>
    <row r="120">
      <c r="E120" s="36"/>
    </row>
    <row r="121">
      <c r="E121" s="36"/>
    </row>
    <row r="122">
      <c r="E122" s="36"/>
    </row>
    <row r="123">
      <c r="E123" s="36"/>
    </row>
    <row r="124">
      <c r="E124" s="36"/>
    </row>
    <row r="125">
      <c r="E125" s="36"/>
    </row>
    <row r="126">
      <c r="E126" s="36"/>
    </row>
    <row r="127">
      <c r="E127" s="36"/>
    </row>
    <row r="128">
      <c r="E128" s="36"/>
    </row>
    <row r="129">
      <c r="E129" s="36"/>
    </row>
    <row r="130">
      <c r="E130" s="36"/>
    </row>
    <row r="131">
      <c r="E131" s="36"/>
    </row>
    <row r="132">
      <c r="E132" s="36"/>
    </row>
    <row r="133">
      <c r="E133" s="36"/>
    </row>
    <row r="134">
      <c r="E134" s="36"/>
    </row>
    <row r="135">
      <c r="E135" s="36"/>
    </row>
    <row r="136">
      <c r="E136" s="36"/>
    </row>
    <row r="137">
      <c r="E137" s="36"/>
    </row>
    <row r="138">
      <c r="E138" s="36"/>
    </row>
    <row r="139">
      <c r="E139" s="36"/>
    </row>
    <row r="140">
      <c r="E140" s="36"/>
    </row>
    <row r="141">
      <c r="E141" s="36"/>
    </row>
    <row r="142">
      <c r="E142" s="36"/>
    </row>
    <row r="143">
      <c r="E143" s="36"/>
    </row>
    <row r="144">
      <c r="E144" s="36"/>
    </row>
    <row r="145">
      <c r="E145" s="36"/>
    </row>
    <row r="146">
      <c r="E146" s="36"/>
    </row>
    <row r="147">
      <c r="E147" s="36"/>
    </row>
    <row r="148">
      <c r="E148" s="36"/>
    </row>
    <row r="149">
      <c r="E149" s="36"/>
    </row>
    <row r="150">
      <c r="E150" s="36"/>
    </row>
    <row r="151">
      <c r="E151" s="36"/>
    </row>
    <row r="152">
      <c r="E152" s="36"/>
    </row>
    <row r="153">
      <c r="E153" s="36"/>
    </row>
    <row r="154">
      <c r="E154" s="36"/>
    </row>
    <row r="155">
      <c r="E155" s="36"/>
    </row>
    <row r="156">
      <c r="E156" s="36"/>
    </row>
    <row r="157">
      <c r="E157" s="36"/>
    </row>
    <row r="158">
      <c r="E158" s="36"/>
    </row>
    <row r="159">
      <c r="E159" s="36"/>
    </row>
    <row r="160">
      <c r="E160" s="36"/>
    </row>
    <row r="161">
      <c r="E161" s="36"/>
    </row>
    <row r="162">
      <c r="E162" s="36"/>
    </row>
    <row r="163">
      <c r="E163" s="36"/>
    </row>
    <row r="164">
      <c r="E164" s="36"/>
    </row>
    <row r="165">
      <c r="E165" s="36"/>
    </row>
    <row r="166">
      <c r="E166" s="36"/>
    </row>
    <row r="167">
      <c r="E167" s="36"/>
    </row>
    <row r="168">
      <c r="E168" s="36"/>
    </row>
    <row r="169">
      <c r="E169" s="36"/>
    </row>
    <row r="170">
      <c r="E170" s="36"/>
    </row>
    <row r="171">
      <c r="E171" s="36"/>
    </row>
    <row r="172">
      <c r="E172" s="36"/>
    </row>
    <row r="173">
      <c r="E173" s="36"/>
    </row>
    <row r="174">
      <c r="E174" s="36"/>
    </row>
    <row r="175">
      <c r="E175" s="36"/>
    </row>
    <row r="176">
      <c r="E176" s="36"/>
    </row>
    <row r="177">
      <c r="E177" s="36"/>
    </row>
    <row r="178">
      <c r="E178" s="36"/>
    </row>
    <row r="179">
      <c r="E179" s="36"/>
    </row>
    <row r="180">
      <c r="E180" s="36"/>
    </row>
    <row r="181">
      <c r="E181" s="36"/>
    </row>
    <row r="182">
      <c r="E182" s="36"/>
    </row>
    <row r="183">
      <c r="E183" s="36"/>
    </row>
    <row r="184">
      <c r="E184" s="36"/>
    </row>
    <row r="185">
      <c r="E185" s="36"/>
    </row>
    <row r="186">
      <c r="E186" s="36"/>
    </row>
    <row r="187">
      <c r="E187" s="36"/>
    </row>
    <row r="188">
      <c r="E188" s="36"/>
    </row>
    <row r="189">
      <c r="E189" s="36"/>
    </row>
    <row r="190">
      <c r="E190" s="36"/>
    </row>
    <row r="191">
      <c r="E191" s="36"/>
    </row>
    <row r="192">
      <c r="E192" s="36"/>
    </row>
    <row r="193">
      <c r="E193" s="36"/>
    </row>
    <row r="194">
      <c r="E194" s="36"/>
    </row>
    <row r="195">
      <c r="E195" s="36"/>
    </row>
    <row r="196">
      <c r="E196" s="36"/>
    </row>
    <row r="197">
      <c r="E197" s="36"/>
    </row>
    <row r="198">
      <c r="E198" s="36"/>
    </row>
    <row r="199">
      <c r="E199" s="36"/>
    </row>
    <row r="200">
      <c r="E200" s="36"/>
    </row>
    <row r="201">
      <c r="E201" s="36"/>
    </row>
    <row r="202">
      <c r="E202" s="36"/>
    </row>
    <row r="203">
      <c r="E203" s="36"/>
    </row>
    <row r="204">
      <c r="E204" s="36"/>
    </row>
    <row r="205">
      <c r="E205" s="36"/>
    </row>
    <row r="206">
      <c r="E206" s="36"/>
    </row>
    <row r="207">
      <c r="E207" s="36"/>
    </row>
    <row r="208">
      <c r="E208" s="36"/>
    </row>
    <row r="209">
      <c r="E209" s="36"/>
    </row>
    <row r="210">
      <c r="E210" s="36"/>
    </row>
    <row r="211">
      <c r="E211" s="36"/>
    </row>
    <row r="212">
      <c r="E212" s="36"/>
    </row>
    <row r="213">
      <c r="E213" s="36"/>
    </row>
    <row r="214">
      <c r="E214" s="36"/>
    </row>
    <row r="215">
      <c r="E215" s="36"/>
    </row>
    <row r="216">
      <c r="E216" s="36"/>
    </row>
    <row r="217">
      <c r="E217" s="36"/>
    </row>
    <row r="218">
      <c r="E218" s="36"/>
    </row>
    <row r="219">
      <c r="E219" s="36"/>
    </row>
    <row r="220">
      <c r="E220" s="36"/>
    </row>
    <row r="221">
      <c r="E221" s="36"/>
    </row>
    <row r="222">
      <c r="E222" s="36"/>
    </row>
    <row r="223">
      <c r="E223" s="36"/>
    </row>
    <row r="224">
      <c r="E224" s="36"/>
    </row>
    <row r="225">
      <c r="E225" s="36"/>
    </row>
    <row r="226">
      <c r="E226" s="36"/>
    </row>
    <row r="227">
      <c r="E227" s="36"/>
    </row>
    <row r="228">
      <c r="E228" s="36"/>
    </row>
    <row r="229">
      <c r="E229" s="36"/>
    </row>
    <row r="230">
      <c r="E230" s="36"/>
    </row>
    <row r="231">
      <c r="E231" s="36"/>
    </row>
    <row r="232">
      <c r="E232" s="36"/>
    </row>
    <row r="233">
      <c r="E233" s="36"/>
    </row>
    <row r="234">
      <c r="E234" s="36"/>
    </row>
    <row r="235">
      <c r="E235" s="36"/>
    </row>
    <row r="236">
      <c r="E236" s="36"/>
    </row>
    <row r="237">
      <c r="E237" s="36"/>
    </row>
    <row r="238">
      <c r="E238" s="36"/>
    </row>
    <row r="239">
      <c r="E239" s="36"/>
    </row>
    <row r="240">
      <c r="E240" s="36"/>
    </row>
    <row r="241">
      <c r="E241" s="36"/>
    </row>
    <row r="242">
      <c r="E242" s="36"/>
    </row>
    <row r="243">
      <c r="E243" s="36"/>
    </row>
    <row r="244">
      <c r="E244" s="36"/>
    </row>
    <row r="245">
      <c r="E245" s="36"/>
    </row>
    <row r="246">
      <c r="E246" s="36"/>
    </row>
    <row r="247">
      <c r="E247" s="36"/>
    </row>
    <row r="248">
      <c r="E248" s="36"/>
    </row>
    <row r="249">
      <c r="E249" s="36"/>
    </row>
    <row r="250">
      <c r="E250" s="36"/>
    </row>
    <row r="251">
      <c r="E251" s="36"/>
    </row>
    <row r="252">
      <c r="E252" s="36"/>
    </row>
    <row r="253">
      <c r="E253" s="36"/>
    </row>
    <row r="254">
      <c r="E254" s="36"/>
    </row>
    <row r="255">
      <c r="E255" s="36"/>
    </row>
    <row r="256">
      <c r="E256" s="36"/>
    </row>
    <row r="257">
      <c r="E257" s="36"/>
    </row>
    <row r="258">
      <c r="E258" s="36"/>
    </row>
    <row r="259">
      <c r="E259" s="36"/>
    </row>
    <row r="260">
      <c r="E260" s="36"/>
    </row>
    <row r="261">
      <c r="E261" s="36"/>
    </row>
    <row r="262">
      <c r="E262" s="36"/>
    </row>
    <row r="263">
      <c r="E263" s="36"/>
    </row>
    <row r="264">
      <c r="E264" s="36"/>
    </row>
    <row r="265">
      <c r="E265" s="36"/>
    </row>
    <row r="266">
      <c r="E266" s="36"/>
    </row>
    <row r="267">
      <c r="E267" s="36"/>
    </row>
    <row r="268">
      <c r="E268" s="36"/>
    </row>
    <row r="269">
      <c r="E269" s="36"/>
    </row>
    <row r="270">
      <c r="E270" s="36"/>
    </row>
    <row r="271">
      <c r="E271" s="36"/>
    </row>
    <row r="272">
      <c r="E272" s="36"/>
    </row>
    <row r="273">
      <c r="E273" s="36"/>
    </row>
    <row r="274">
      <c r="E274" s="36"/>
    </row>
    <row r="275">
      <c r="E275" s="36"/>
    </row>
    <row r="276">
      <c r="E276" s="36"/>
    </row>
    <row r="277">
      <c r="E277" s="36"/>
    </row>
    <row r="278">
      <c r="E278" s="36"/>
    </row>
    <row r="279">
      <c r="E279" s="36"/>
    </row>
    <row r="280">
      <c r="E280" s="36"/>
    </row>
    <row r="281">
      <c r="E281" s="36"/>
    </row>
    <row r="282">
      <c r="E282" s="36"/>
    </row>
    <row r="283">
      <c r="E283" s="36"/>
    </row>
    <row r="284">
      <c r="E284" s="36"/>
    </row>
    <row r="285">
      <c r="E285" s="36"/>
    </row>
    <row r="286">
      <c r="E286" s="36"/>
    </row>
    <row r="287">
      <c r="E287" s="36"/>
    </row>
    <row r="288">
      <c r="E288" s="36"/>
    </row>
    <row r="289">
      <c r="E289" s="36"/>
    </row>
    <row r="290">
      <c r="E290" s="36"/>
    </row>
    <row r="291">
      <c r="E291" s="36"/>
    </row>
    <row r="292">
      <c r="E292" s="36"/>
    </row>
    <row r="293">
      <c r="E293" s="36"/>
    </row>
    <row r="294">
      <c r="E294" s="36"/>
    </row>
    <row r="295">
      <c r="E295" s="36"/>
    </row>
    <row r="296">
      <c r="E296" s="36"/>
    </row>
    <row r="297">
      <c r="E297" s="36"/>
    </row>
    <row r="298">
      <c r="E298" s="36"/>
    </row>
    <row r="299">
      <c r="E299" s="36"/>
    </row>
    <row r="300">
      <c r="E300" s="36"/>
    </row>
    <row r="301">
      <c r="E301" s="36"/>
    </row>
    <row r="302">
      <c r="E302" s="36"/>
    </row>
    <row r="303">
      <c r="E303" s="36"/>
    </row>
    <row r="304">
      <c r="E304" s="36"/>
    </row>
    <row r="305">
      <c r="E305" s="36"/>
    </row>
    <row r="306">
      <c r="E306" s="36"/>
    </row>
    <row r="307">
      <c r="E307" s="36"/>
    </row>
    <row r="308">
      <c r="E308" s="36"/>
    </row>
    <row r="309">
      <c r="E309" s="36"/>
    </row>
    <row r="310">
      <c r="E310" s="36"/>
    </row>
    <row r="311">
      <c r="E311" s="36"/>
    </row>
    <row r="312">
      <c r="E312" s="36"/>
    </row>
    <row r="313">
      <c r="E313" s="36"/>
    </row>
    <row r="314">
      <c r="E314" s="36"/>
    </row>
    <row r="315">
      <c r="E315" s="36"/>
    </row>
    <row r="316">
      <c r="E316" s="36"/>
    </row>
    <row r="317">
      <c r="E317" s="36"/>
    </row>
    <row r="318">
      <c r="E318" s="36"/>
    </row>
    <row r="319">
      <c r="E319" s="36"/>
    </row>
    <row r="320">
      <c r="E320" s="36"/>
    </row>
    <row r="321">
      <c r="E321" s="36"/>
    </row>
    <row r="322">
      <c r="E322" s="36"/>
    </row>
    <row r="323">
      <c r="E323" s="36"/>
    </row>
    <row r="324">
      <c r="E324" s="36"/>
    </row>
    <row r="325">
      <c r="E325" s="36"/>
    </row>
    <row r="326">
      <c r="E326" s="36"/>
    </row>
    <row r="327">
      <c r="E327" s="36"/>
    </row>
    <row r="328">
      <c r="E328" s="36"/>
    </row>
    <row r="329">
      <c r="E329" s="36"/>
    </row>
    <row r="330">
      <c r="E330" s="36"/>
    </row>
    <row r="331">
      <c r="E331" s="36"/>
    </row>
    <row r="332">
      <c r="E332" s="36"/>
    </row>
    <row r="333">
      <c r="E333" s="36"/>
    </row>
    <row r="334">
      <c r="E334" s="36"/>
    </row>
    <row r="335">
      <c r="E335" s="36"/>
    </row>
    <row r="336">
      <c r="E336" s="36"/>
    </row>
    <row r="337">
      <c r="E337" s="36"/>
    </row>
    <row r="338">
      <c r="E338" s="36"/>
    </row>
    <row r="339">
      <c r="E339" s="36"/>
    </row>
    <row r="340">
      <c r="E340" s="36"/>
    </row>
    <row r="341">
      <c r="E341" s="36"/>
    </row>
    <row r="342">
      <c r="E342" s="36"/>
    </row>
    <row r="343">
      <c r="E343" s="36"/>
    </row>
    <row r="344">
      <c r="E344" s="36"/>
    </row>
    <row r="345">
      <c r="E345" s="36"/>
    </row>
    <row r="346">
      <c r="E346" s="36"/>
    </row>
    <row r="347">
      <c r="E347" s="36"/>
    </row>
    <row r="348">
      <c r="E348" s="36"/>
    </row>
    <row r="349">
      <c r="E349" s="36"/>
    </row>
    <row r="350">
      <c r="E350" s="36"/>
    </row>
    <row r="351">
      <c r="E351" s="36"/>
    </row>
    <row r="352">
      <c r="E352" s="36"/>
    </row>
    <row r="353">
      <c r="E353" s="36"/>
    </row>
    <row r="354">
      <c r="E354" s="36"/>
    </row>
    <row r="355">
      <c r="E355" s="36"/>
    </row>
    <row r="356">
      <c r="E356" s="36"/>
    </row>
    <row r="357">
      <c r="E357" s="36"/>
    </row>
    <row r="358">
      <c r="E358" s="36"/>
    </row>
    <row r="359">
      <c r="E359" s="36"/>
    </row>
    <row r="360">
      <c r="E360" s="36"/>
    </row>
    <row r="361">
      <c r="E361" s="36"/>
    </row>
    <row r="362">
      <c r="E362" s="36"/>
    </row>
    <row r="363">
      <c r="E363" s="36"/>
    </row>
    <row r="364">
      <c r="E364" s="36"/>
    </row>
    <row r="365">
      <c r="E365" s="36"/>
    </row>
    <row r="366">
      <c r="E366" s="36"/>
    </row>
    <row r="367">
      <c r="E367" s="36"/>
    </row>
    <row r="368">
      <c r="E368" s="36"/>
    </row>
    <row r="369">
      <c r="E369" s="36"/>
    </row>
    <row r="370">
      <c r="E370" s="36"/>
    </row>
    <row r="371">
      <c r="E371" s="36"/>
    </row>
    <row r="372">
      <c r="E372" s="36"/>
    </row>
    <row r="373">
      <c r="E373" s="36"/>
    </row>
    <row r="374">
      <c r="E374" s="36"/>
    </row>
    <row r="375">
      <c r="E375" s="36"/>
    </row>
    <row r="376">
      <c r="E376" s="36"/>
    </row>
    <row r="377">
      <c r="E377" s="36"/>
    </row>
    <row r="378">
      <c r="E378" s="36"/>
    </row>
    <row r="379">
      <c r="E379" s="36"/>
    </row>
    <row r="380">
      <c r="E380" s="36"/>
    </row>
    <row r="381">
      <c r="E381" s="36"/>
    </row>
    <row r="382">
      <c r="E382" s="36"/>
    </row>
    <row r="383">
      <c r="E383" s="36"/>
    </row>
    <row r="384">
      <c r="E384" s="36"/>
    </row>
    <row r="385">
      <c r="E385" s="36"/>
    </row>
    <row r="386">
      <c r="E386" s="36"/>
    </row>
    <row r="387">
      <c r="E387" s="36"/>
    </row>
    <row r="388">
      <c r="E388" s="36"/>
    </row>
    <row r="389">
      <c r="E389" s="36"/>
    </row>
    <row r="390">
      <c r="E390" s="36"/>
    </row>
    <row r="391">
      <c r="E391" s="36"/>
    </row>
    <row r="392">
      <c r="E392" s="36"/>
    </row>
    <row r="393">
      <c r="E393" s="36"/>
    </row>
    <row r="394">
      <c r="E394" s="36"/>
    </row>
    <row r="395">
      <c r="E395" s="36"/>
    </row>
    <row r="396">
      <c r="E396" s="36"/>
    </row>
    <row r="397">
      <c r="E397" s="36"/>
    </row>
    <row r="398">
      <c r="E398" s="36"/>
    </row>
    <row r="399">
      <c r="E399" s="36"/>
    </row>
    <row r="400">
      <c r="E400" s="36"/>
    </row>
    <row r="401">
      <c r="E401" s="36"/>
    </row>
    <row r="402">
      <c r="E402" s="36"/>
    </row>
    <row r="403">
      <c r="E403" s="36"/>
    </row>
    <row r="404">
      <c r="E404" s="36"/>
    </row>
    <row r="405">
      <c r="E405" s="36"/>
    </row>
    <row r="406">
      <c r="E406" s="36"/>
    </row>
    <row r="407">
      <c r="E407" s="36"/>
    </row>
    <row r="408">
      <c r="E408" s="36"/>
    </row>
    <row r="409">
      <c r="E409" s="36"/>
    </row>
    <row r="410">
      <c r="E410" s="36"/>
    </row>
    <row r="411">
      <c r="E411" s="36"/>
    </row>
    <row r="412">
      <c r="E412" s="36"/>
    </row>
    <row r="413">
      <c r="E413" s="36"/>
    </row>
    <row r="414">
      <c r="E414" s="36"/>
    </row>
    <row r="415">
      <c r="E415" s="36"/>
    </row>
    <row r="416">
      <c r="E416" s="36"/>
    </row>
    <row r="417">
      <c r="E417" s="36"/>
    </row>
    <row r="418">
      <c r="E418" s="36"/>
    </row>
    <row r="419">
      <c r="E419" s="36"/>
    </row>
    <row r="420">
      <c r="E420" s="36"/>
    </row>
    <row r="421">
      <c r="E421" s="36"/>
    </row>
    <row r="422">
      <c r="E422" s="36"/>
    </row>
    <row r="423">
      <c r="E423" s="36"/>
    </row>
    <row r="424">
      <c r="E424" s="36"/>
    </row>
    <row r="425">
      <c r="E425" s="36"/>
    </row>
    <row r="426">
      <c r="E426" s="36"/>
    </row>
    <row r="427">
      <c r="E427" s="36"/>
    </row>
    <row r="428">
      <c r="E428" s="36"/>
    </row>
    <row r="429">
      <c r="E429" s="36"/>
    </row>
    <row r="430">
      <c r="E430" s="36"/>
    </row>
    <row r="431">
      <c r="E431" s="36"/>
    </row>
    <row r="432">
      <c r="E432" s="36"/>
    </row>
    <row r="433">
      <c r="E433" s="36"/>
    </row>
    <row r="434">
      <c r="E434" s="36"/>
    </row>
    <row r="435">
      <c r="E435" s="36"/>
    </row>
    <row r="436">
      <c r="E436" s="36"/>
    </row>
    <row r="437">
      <c r="E437" s="36"/>
    </row>
    <row r="438">
      <c r="E438" s="36"/>
    </row>
    <row r="439">
      <c r="E439" s="36"/>
    </row>
    <row r="440">
      <c r="E440" s="36"/>
    </row>
    <row r="441">
      <c r="E441" s="36"/>
    </row>
    <row r="442">
      <c r="E442" s="36"/>
    </row>
    <row r="443">
      <c r="E443" s="36"/>
    </row>
    <row r="444">
      <c r="E444" s="36"/>
    </row>
    <row r="445">
      <c r="E445" s="36"/>
    </row>
    <row r="446">
      <c r="E446" s="36"/>
    </row>
    <row r="447">
      <c r="E447" s="36"/>
    </row>
    <row r="448">
      <c r="E448" s="36"/>
    </row>
    <row r="449">
      <c r="E449" s="36"/>
    </row>
    <row r="450">
      <c r="E450" s="36"/>
    </row>
    <row r="451">
      <c r="E451" s="36"/>
    </row>
    <row r="452">
      <c r="E452" s="36"/>
    </row>
    <row r="453">
      <c r="E453" s="36"/>
    </row>
    <row r="454">
      <c r="E454" s="36"/>
    </row>
    <row r="455">
      <c r="E455" s="36"/>
    </row>
    <row r="456">
      <c r="E456" s="36"/>
    </row>
    <row r="457">
      <c r="E457" s="36"/>
    </row>
    <row r="458">
      <c r="E458" s="36"/>
    </row>
    <row r="459">
      <c r="E459" s="36"/>
    </row>
    <row r="460">
      <c r="E460" s="36"/>
    </row>
    <row r="461">
      <c r="E461" s="36"/>
    </row>
    <row r="462">
      <c r="E462" s="36"/>
    </row>
    <row r="463">
      <c r="E463" s="36"/>
    </row>
    <row r="464">
      <c r="E464" s="36"/>
    </row>
    <row r="465">
      <c r="E465" s="36"/>
    </row>
    <row r="466">
      <c r="E466" s="36"/>
    </row>
    <row r="467">
      <c r="E467" s="36"/>
    </row>
    <row r="468">
      <c r="E468" s="36"/>
    </row>
    <row r="469">
      <c r="E469" s="36"/>
    </row>
    <row r="470">
      <c r="E470" s="36"/>
    </row>
    <row r="471">
      <c r="E471" s="36"/>
    </row>
    <row r="472">
      <c r="E472" s="36"/>
    </row>
    <row r="473">
      <c r="E473" s="36"/>
    </row>
    <row r="474">
      <c r="E474" s="36"/>
    </row>
    <row r="475">
      <c r="E475" s="36"/>
    </row>
    <row r="476">
      <c r="E476" s="36"/>
    </row>
    <row r="477">
      <c r="E477" s="36"/>
    </row>
    <row r="478">
      <c r="E478" s="36"/>
    </row>
    <row r="479">
      <c r="E479" s="36"/>
    </row>
    <row r="480">
      <c r="E480" s="36"/>
    </row>
    <row r="481">
      <c r="E481" s="36"/>
    </row>
    <row r="482">
      <c r="E482" s="36"/>
    </row>
    <row r="483">
      <c r="E483" s="36"/>
    </row>
    <row r="484">
      <c r="E484" s="36"/>
    </row>
    <row r="485">
      <c r="E485" s="36"/>
    </row>
    <row r="486">
      <c r="E486" s="36"/>
    </row>
    <row r="487">
      <c r="E487" s="36"/>
    </row>
    <row r="488">
      <c r="E488" s="36"/>
    </row>
    <row r="489">
      <c r="E489" s="36"/>
    </row>
    <row r="490">
      <c r="E490" s="36"/>
    </row>
    <row r="491">
      <c r="E491" s="36"/>
    </row>
    <row r="492">
      <c r="E492" s="36"/>
    </row>
    <row r="493">
      <c r="E493" s="36"/>
    </row>
    <row r="494">
      <c r="E494" s="36"/>
    </row>
    <row r="495">
      <c r="E495" s="36"/>
    </row>
    <row r="496">
      <c r="E496" s="36"/>
    </row>
    <row r="497">
      <c r="E497" s="36"/>
    </row>
    <row r="498">
      <c r="E498" s="36"/>
    </row>
    <row r="499">
      <c r="E499" s="36"/>
    </row>
    <row r="500">
      <c r="E500" s="36"/>
    </row>
    <row r="501">
      <c r="E501" s="36"/>
    </row>
    <row r="502">
      <c r="E502" s="36"/>
    </row>
    <row r="503">
      <c r="E503" s="36"/>
    </row>
    <row r="504">
      <c r="E504" s="36"/>
    </row>
    <row r="505">
      <c r="E505" s="36"/>
    </row>
    <row r="506">
      <c r="E506" s="36"/>
    </row>
    <row r="507">
      <c r="E507" s="36"/>
    </row>
    <row r="508">
      <c r="E508" s="36"/>
    </row>
    <row r="509">
      <c r="E509" s="36"/>
    </row>
    <row r="510">
      <c r="E510" s="36"/>
    </row>
    <row r="511">
      <c r="E511" s="36"/>
    </row>
    <row r="512">
      <c r="E512" s="36"/>
    </row>
    <row r="513">
      <c r="E513" s="36"/>
    </row>
    <row r="514">
      <c r="E514" s="36"/>
    </row>
    <row r="515">
      <c r="E515" s="36"/>
    </row>
    <row r="516">
      <c r="E516" s="36"/>
    </row>
    <row r="517">
      <c r="E517" s="36"/>
    </row>
    <row r="518">
      <c r="E518" s="36"/>
    </row>
    <row r="519">
      <c r="E519" s="36"/>
    </row>
    <row r="520">
      <c r="E520" s="36"/>
    </row>
    <row r="521">
      <c r="E521" s="36"/>
    </row>
    <row r="522">
      <c r="E522" s="36"/>
    </row>
    <row r="523">
      <c r="E523" s="36"/>
    </row>
    <row r="524">
      <c r="E524" s="36"/>
    </row>
    <row r="525">
      <c r="E525" s="36"/>
    </row>
    <row r="526">
      <c r="E526" s="36"/>
    </row>
    <row r="527">
      <c r="E527" s="36"/>
    </row>
    <row r="528">
      <c r="E528" s="36"/>
    </row>
    <row r="529">
      <c r="E529" s="36"/>
    </row>
    <row r="530">
      <c r="E530" s="36"/>
    </row>
    <row r="531">
      <c r="E531" s="36"/>
    </row>
    <row r="532">
      <c r="E532" s="36"/>
    </row>
    <row r="533">
      <c r="E533" s="36"/>
    </row>
    <row r="534">
      <c r="E534" s="36"/>
    </row>
    <row r="535">
      <c r="E535" s="36"/>
    </row>
    <row r="536">
      <c r="E536" s="36"/>
    </row>
    <row r="537">
      <c r="E537" s="36"/>
    </row>
    <row r="538">
      <c r="E538" s="36"/>
    </row>
    <row r="539">
      <c r="E539" s="36"/>
    </row>
    <row r="540">
      <c r="E540" s="36"/>
    </row>
    <row r="541">
      <c r="E541" s="36"/>
    </row>
    <row r="542">
      <c r="E542" s="36"/>
    </row>
    <row r="543">
      <c r="E543" s="36"/>
    </row>
    <row r="544">
      <c r="E544" s="36"/>
    </row>
    <row r="545">
      <c r="E545" s="36"/>
    </row>
    <row r="546">
      <c r="E546" s="36"/>
    </row>
    <row r="547">
      <c r="E547" s="36"/>
    </row>
    <row r="548">
      <c r="E548" s="36"/>
    </row>
    <row r="549">
      <c r="E549" s="36"/>
    </row>
    <row r="550">
      <c r="E550" s="36"/>
    </row>
    <row r="551">
      <c r="E551" s="36"/>
    </row>
    <row r="552">
      <c r="E552" s="36"/>
    </row>
    <row r="553">
      <c r="E553" s="36"/>
    </row>
    <row r="554">
      <c r="E554" s="36"/>
    </row>
    <row r="555">
      <c r="E555" s="36"/>
    </row>
    <row r="556">
      <c r="E556" s="36"/>
    </row>
    <row r="557">
      <c r="E557" s="36"/>
    </row>
    <row r="558">
      <c r="E558" s="36"/>
    </row>
    <row r="559">
      <c r="E559" s="36"/>
    </row>
    <row r="560">
      <c r="E560" s="36"/>
    </row>
    <row r="561">
      <c r="E561" s="36"/>
    </row>
    <row r="562">
      <c r="E562" s="36"/>
    </row>
    <row r="563">
      <c r="E563" s="36"/>
    </row>
    <row r="564">
      <c r="E564" s="36"/>
    </row>
    <row r="565">
      <c r="E565" s="36"/>
    </row>
    <row r="566">
      <c r="E566" s="36"/>
    </row>
    <row r="567">
      <c r="E567" s="36"/>
    </row>
    <row r="568">
      <c r="E568" s="36"/>
    </row>
    <row r="569">
      <c r="E569" s="36"/>
    </row>
    <row r="570">
      <c r="E570" s="36"/>
    </row>
    <row r="571">
      <c r="E571" s="36"/>
    </row>
    <row r="572">
      <c r="E572" s="36"/>
    </row>
    <row r="573">
      <c r="E573" s="36"/>
    </row>
    <row r="574">
      <c r="E574" s="36"/>
    </row>
    <row r="575">
      <c r="E575" s="36"/>
    </row>
    <row r="576">
      <c r="E576" s="36"/>
    </row>
    <row r="577">
      <c r="E577" s="36"/>
    </row>
    <row r="578">
      <c r="E578" s="36"/>
    </row>
    <row r="579">
      <c r="E579" s="36"/>
    </row>
    <row r="580">
      <c r="E580" s="36"/>
    </row>
    <row r="581">
      <c r="E581" s="36"/>
    </row>
    <row r="582">
      <c r="E582" s="36"/>
    </row>
    <row r="583">
      <c r="E583" s="36"/>
    </row>
    <row r="584">
      <c r="E584" s="36"/>
    </row>
    <row r="585">
      <c r="E585" s="36"/>
    </row>
    <row r="586">
      <c r="E586" s="36"/>
    </row>
    <row r="587">
      <c r="E587" s="36"/>
    </row>
    <row r="588">
      <c r="E588" s="36"/>
    </row>
    <row r="589">
      <c r="E589" s="36"/>
    </row>
    <row r="590">
      <c r="E590" s="36"/>
    </row>
    <row r="591">
      <c r="E591" s="36"/>
    </row>
    <row r="592">
      <c r="E592" s="36"/>
    </row>
    <row r="593">
      <c r="E593" s="36"/>
    </row>
    <row r="594">
      <c r="E594" s="36"/>
    </row>
    <row r="595">
      <c r="E595" s="36"/>
    </row>
    <row r="596">
      <c r="E596" s="36"/>
    </row>
    <row r="597">
      <c r="E597" s="36"/>
    </row>
    <row r="598">
      <c r="E598" s="36"/>
    </row>
    <row r="599">
      <c r="E599" s="36"/>
    </row>
    <row r="600">
      <c r="E600" s="36"/>
    </row>
    <row r="601">
      <c r="E601" s="36"/>
    </row>
    <row r="602">
      <c r="E602" s="36"/>
    </row>
    <row r="603">
      <c r="E603" s="36"/>
    </row>
    <row r="604">
      <c r="E604" s="36"/>
    </row>
    <row r="605">
      <c r="E605" s="36"/>
    </row>
    <row r="606">
      <c r="E606" s="36"/>
    </row>
    <row r="607">
      <c r="E607" s="36"/>
    </row>
    <row r="608">
      <c r="E608" s="36"/>
    </row>
    <row r="609">
      <c r="E609" s="36"/>
    </row>
    <row r="610">
      <c r="E610" s="36"/>
    </row>
    <row r="611">
      <c r="E611" s="36"/>
    </row>
    <row r="612">
      <c r="E612" s="36"/>
    </row>
    <row r="613">
      <c r="E613" s="36"/>
    </row>
    <row r="614">
      <c r="E614" s="36"/>
    </row>
    <row r="615">
      <c r="E615" s="36"/>
    </row>
    <row r="616">
      <c r="E616" s="36"/>
    </row>
    <row r="617">
      <c r="E617" s="36"/>
    </row>
    <row r="618">
      <c r="E618" s="36"/>
    </row>
    <row r="619">
      <c r="E619" s="36"/>
    </row>
    <row r="620">
      <c r="E620" s="36"/>
    </row>
    <row r="621">
      <c r="E621" s="36"/>
    </row>
    <row r="622">
      <c r="E622" s="36"/>
    </row>
    <row r="623">
      <c r="E623" s="36"/>
    </row>
    <row r="624">
      <c r="E624" s="36"/>
    </row>
    <row r="625">
      <c r="E625" s="36"/>
    </row>
    <row r="626">
      <c r="E626" s="36"/>
    </row>
    <row r="627">
      <c r="E627" s="36"/>
    </row>
    <row r="628">
      <c r="E628" s="36"/>
    </row>
    <row r="629">
      <c r="E629" s="36"/>
    </row>
    <row r="630">
      <c r="E630" s="36"/>
    </row>
    <row r="631">
      <c r="E631" s="36"/>
    </row>
    <row r="632">
      <c r="E632" s="36"/>
    </row>
    <row r="633">
      <c r="E633" s="36"/>
    </row>
    <row r="634">
      <c r="E634" s="36"/>
    </row>
    <row r="635">
      <c r="E635" s="36"/>
    </row>
    <row r="636">
      <c r="E636" s="36"/>
    </row>
    <row r="637">
      <c r="E637" s="36"/>
    </row>
    <row r="638">
      <c r="E638" s="36"/>
    </row>
    <row r="639">
      <c r="E639" s="36"/>
    </row>
    <row r="640">
      <c r="E640" s="36"/>
    </row>
    <row r="641">
      <c r="E641" s="36"/>
    </row>
    <row r="642">
      <c r="E642" s="36"/>
    </row>
    <row r="643">
      <c r="E643" s="36"/>
    </row>
    <row r="644">
      <c r="E644" s="36"/>
    </row>
    <row r="645">
      <c r="E645" s="36"/>
    </row>
    <row r="646">
      <c r="E646" s="36"/>
    </row>
    <row r="647">
      <c r="E647" s="36"/>
    </row>
    <row r="648">
      <c r="E648" s="36"/>
    </row>
    <row r="649">
      <c r="E649" s="36"/>
    </row>
    <row r="650">
      <c r="E650" s="36"/>
    </row>
    <row r="651">
      <c r="E651" s="36"/>
    </row>
    <row r="652">
      <c r="E652" s="36"/>
    </row>
    <row r="653">
      <c r="E653" s="36"/>
    </row>
    <row r="654">
      <c r="E654" s="36"/>
    </row>
    <row r="655">
      <c r="E655" s="36"/>
    </row>
    <row r="656">
      <c r="E656" s="36"/>
    </row>
    <row r="657">
      <c r="E657" s="36"/>
    </row>
    <row r="658">
      <c r="E658" s="36"/>
    </row>
    <row r="659">
      <c r="E659" s="36"/>
    </row>
    <row r="660">
      <c r="E660" s="36"/>
    </row>
    <row r="661">
      <c r="E661" s="36"/>
    </row>
    <row r="662">
      <c r="E662" s="36"/>
    </row>
    <row r="663">
      <c r="E663" s="36"/>
    </row>
    <row r="664">
      <c r="E664" s="36"/>
    </row>
    <row r="665">
      <c r="E665" s="36"/>
    </row>
    <row r="666">
      <c r="E666" s="36"/>
    </row>
    <row r="667">
      <c r="E667" s="36"/>
    </row>
    <row r="668">
      <c r="E668" s="36"/>
    </row>
    <row r="669">
      <c r="E669" s="36"/>
    </row>
    <row r="670">
      <c r="E670" s="36"/>
    </row>
    <row r="671">
      <c r="E671" s="36"/>
    </row>
    <row r="672">
      <c r="E672" s="36"/>
    </row>
    <row r="673">
      <c r="E673" s="36"/>
    </row>
    <row r="674">
      <c r="E674" s="36"/>
    </row>
    <row r="675">
      <c r="E675" s="36"/>
    </row>
    <row r="676">
      <c r="E676" s="36"/>
    </row>
    <row r="677">
      <c r="E677" s="36"/>
    </row>
    <row r="678">
      <c r="E678" s="36"/>
    </row>
    <row r="679">
      <c r="E679" s="36"/>
    </row>
    <row r="680">
      <c r="E680" s="36"/>
    </row>
    <row r="681">
      <c r="E681" s="36"/>
    </row>
    <row r="682">
      <c r="E682" s="36"/>
    </row>
    <row r="683">
      <c r="E683" s="36"/>
    </row>
    <row r="684">
      <c r="E684" s="36"/>
    </row>
    <row r="685">
      <c r="E685" s="36"/>
    </row>
    <row r="686">
      <c r="E686" s="36"/>
    </row>
    <row r="687">
      <c r="E687" s="36"/>
    </row>
    <row r="688">
      <c r="E688" s="36"/>
    </row>
    <row r="689">
      <c r="E689" s="36"/>
    </row>
    <row r="690">
      <c r="E690" s="36"/>
    </row>
    <row r="691">
      <c r="E691" s="36"/>
    </row>
    <row r="692">
      <c r="E692" s="36"/>
    </row>
    <row r="693">
      <c r="E693" s="36"/>
    </row>
    <row r="694">
      <c r="E694" s="36"/>
    </row>
    <row r="695">
      <c r="E695" s="36"/>
    </row>
    <row r="696">
      <c r="E696" s="36"/>
    </row>
    <row r="697">
      <c r="E697" s="36"/>
    </row>
    <row r="698">
      <c r="E698" s="36"/>
    </row>
    <row r="699">
      <c r="E699" s="36"/>
    </row>
    <row r="700">
      <c r="E700" s="36"/>
    </row>
    <row r="701">
      <c r="E701" s="36"/>
    </row>
    <row r="702">
      <c r="E702" s="36"/>
    </row>
    <row r="703">
      <c r="E703" s="36"/>
    </row>
    <row r="704">
      <c r="E704" s="36"/>
    </row>
    <row r="705">
      <c r="E705" s="36"/>
    </row>
    <row r="706">
      <c r="E706" s="36"/>
    </row>
    <row r="707">
      <c r="E707" s="36"/>
    </row>
    <row r="708">
      <c r="E708" s="36"/>
    </row>
    <row r="709">
      <c r="E709" s="36"/>
    </row>
    <row r="710">
      <c r="E710" s="36"/>
    </row>
    <row r="711">
      <c r="E711" s="36"/>
    </row>
    <row r="712">
      <c r="E712" s="36"/>
    </row>
    <row r="713">
      <c r="E713" s="36"/>
    </row>
    <row r="714">
      <c r="E714" s="36"/>
    </row>
    <row r="715">
      <c r="E715" s="36"/>
    </row>
    <row r="716">
      <c r="E716" s="36"/>
    </row>
    <row r="717">
      <c r="E717" s="36"/>
    </row>
    <row r="718">
      <c r="E718" s="36"/>
    </row>
    <row r="719">
      <c r="E719" s="36"/>
    </row>
    <row r="720">
      <c r="E720" s="36"/>
    </row>
    <row r="721">
      <c r="E721" s="36"/>
    </row>
    <row r="722">
      <c r="E722" s="36"/>
    </row>
    <row r="723">
      <c r="E723" s="36"/>
    </row>
    <row r="724">
      <c r="E724" s="36"/>
    </row>
    <row r="725">
      <c r="E725" s="36"/>
    </row>
    <row r="726">
      <c r="E726" s="36"/>
    </row>
    <row r="727">
      <c r="E727" s="36"/>
    </row>
    <row r="728">
      <c r="E728" s="36"/>
    </row>
    <row r="729">
      <c r="E729" s="36"/>
    </row>
    <row r="730">
      <c r="E730" s="36"/>
    </row>
    <row r="731">
      <c r="E731" s="36"/>
    </row>
    <row r="732">
      <c r="E732" s="36"/>
    </row>
    <row r="733">
      <c r="E733" s="36"/>
    </row>
    <row r="734">
      <c r="E734" s="36"/>
    </row>
    <row r="735">
      <c r="E735" s="36"/>
    </row>
    <row r="736">
      <c r="E736" s="36"/>
    </row>
    <row r="737">
      <c r="E737" s="36"/>
    </row>
    <row r="738">
      <c r="E738" s="36"/>
    </row>
    <row r="739">
      <c r="E739" s="36"/>
    </row>
    <row r="740">
      <c r="E740" s="36"/>
    </row>
    <row r="741">
      <c r="E741" s="36"/>
    </row>
    <row r="742">
      <c r="E742" s="36"/>
    </row>
    <row r="743">
      <c r="E743" s="36"/>
    </row>
    <row r="744">
      <c r="E744" s="36"/>
    </row>
    <row r="745">
      <c r="E745" s="36"/>
    </row>
    <row r="746">
      <c r="E746" s="36"/>
    </row>
    <row r="747">
      <c r="E747" s="36"/>
    </row>
    <row r="748">
      <c r="E748" s="36"/>
    </row>
    <row r="749">
      <c r="E749" s="36"/>
    </row>
    <row r="750">
      <c r="E750" s="36"/>
    </row>
    <row r="751">
      <c r="E751" s="36"/>
    </row>
    <row r="752">
      <c r="E752" s="36"/>
    </row>
    <row r="753">
      <c r="E753" s="36"/>
    </row>
    <row r="754">
      <c r="E754" s="36"/>
    </row>
    <row r="755">
      <c r="E755" s="36"/>
    </row>
    <row r="756">
      <c r="E756" s="36"/>
    </row>
    <row r="757">
      <c r="E757" s="36"/>
    </row>
    <row r="758">
      <c r="E758" s="36"/>
    </row>
    <row r="759">
      <c r="E759" s="36"/>
    </row>
    <row r="760">
      <c r="E760" s="36"/>
    </row>
    <row r="761">
      <c r="E761" s="36"/>
    </row>
    <row r="762">
      <c r="E762" s="36"/>
    </row>
    <row r="763">
      <c r="E763" s="36"/>
    </row>
    <row r="764">
      <c r="E764" s="36"/>
    </row>
    <row r="765">
      <c r="E765" s="36"/>
    </row>
    <row r="766">
      <c r="E766" s="36"/>
    </row>
    <row r="767">
      <c r="E767" s="36"/>
    </row>
    <row r="768">
      <c r="E768" s="36"/>
    </row>
    <row r="769">
      <c r="E769" s="36"/>
    </row>
    <row r="770">
      <c r="E770" s="36"/>
    </row>
    <row r="771">
      <c r="E771" s="36"/>
    </row>
    <row r="772">
      <c r="E772" s="36"/>
    </row>
    <row r="773">
      <c r="E773" s="36"/>
    </row>
    <row r="774">
      <c r="E774" s="36"/>
    </row>
    <row r="775">
      <c r="E775" s="36"/>
    </row>
    <row r="776">
      <c r="E776" s="36"/>
    </row>
    <row r="777">
      <c r="E777" s="36"/>
    </row>
    <row r="778">
      <c r="E778" s="36"/>
    </row>
    <row r="779">
      <c r="E779" s="36"/>
    </row>
    <row r="780">
      <c r="E780" s="36"/>
    </row>
    <row r="781">
      <c r="E781" s="36"/>
    </row>
    <row r="782">
      <c r="E782" s="36"/>
    </row>
    <row r="783">
      <c r="E783" s="36"/>
    </row>
    <row r="784">
      <c r="E784" s="36"/>
    </row>
    <row r="785">
      <c r="E785" s="36"/>
    </row>
    <row r="786">
      <c r="E786" s="36"/>
    </row>
    <row r="787">
      <c r="E787" s="36"/>
    </row>
    <row r="788">
      <c r="E788" s="36"/>
    </row>
    <row r="789">
      <c r="E789" s="36"/>
    </row>
    <row r="790">
      <c r="E790" s="36"/>
    </row>
    <row r="791">
      <c r="E791" s="36"/>
    </row>
    <row r="792">
      <c r="E792" s="36"/>
    </row>
    <row r="793">
      <c r="E793" s="36"/>
    </row>
    <row r="794">
      <c r="E794" s="36"/>
    </row>
    <row r="795">
      <c r="E795" s="36"/>
    </row>
    <row r="796">
      <c r="E796" s="36"/>
    </row>
    <row r="797">
      <c r="E797" s="36"/>
    </row>
    <row r="798">
      <c r="E798" s="36"/>
    </row>
    <row r="799">
      <c r="E799" s="36"/>
    </row>
    <row r="800">
      <c r="E800" s="36"/>
    </row>
    <row r="801">
      <c r="E801" s="36"/>
    </row>
    <row r="802">
      <c r="E802" s="36"/>
    </row>
    <row r="803">
      <c r="E803" s="36"/>
    </row>
    <row r="804">
      <c r="E804" s="36"/>
    </row>
    <row r="805">
      <c r="E805" s="36"/>
    </row>
    <row r="806">
      <c r="E806" s="36"/>
    </row>
    <row r="807">
      <c r="E807" s="36"/>
    </row>
    <row r="808">
      <c r="E808" s="36"/>
    </row>
    <row r="809">
      <c r="E809" s="36"/>
    </row>
    <row r="810">
      <c r="E810" s="36"/>
    </row>
    <row r="811">
      <c r="E811" s="36"/>
    </row>
    <row r="812">
      <c r="E812" s="36"/>
    </row>
    <row r="813">
      <c r="E813" s="36"/>
    </row>
    <row r="814">
      <c r="E814" s="36"/>
    </row>
    <row r="815">
      <c r="E815" s="36"/>
    </row>
    <row r="816">
      <c r="E816" s="36"/>
    </row>
    <row r="817">
      <c r="E817" s="36"/>
    </row>
    <row r="818">
      <c r="E818" s="36"/>
    </row>
    <row r="819">
      <c r="E819" s="36"/>
    </row>
    <row r="820">
      <c r="E820" s="36"/>
    </row>
    <row r="821">
      <c r="E821" s="36"/>
    </row>
    <row r="822">
      <c r="E822" s="36"/>
    </row>
    <row r="823">
      <c r="E823" s="36"/>
    </row>
    <row r="824">
      <c r="E824" s="36"/>
    </row>
    <row r="825">
      <c r="E825" s="36"/>
    </row>
    <row r="826">
      <c r="E826" s="36"/>
    </row>
    <row r="827">
      <c r="E827" s="36"/>
    </row>
    <row r="828">
      <c r="E828" s="36"/>
    </row>
    <row r="829">
      <c r="E829" s="36"/>
    </row>
    <row r="830">
      <c r="E830" s="36"/>
    </row>
    <row r="831">
      <c r="E831" s="36"/>
    </row>
    <row r="832">
      <c r="E832" s="36"/>
    </row>
    <row r="833">
      <c r="E833" s="36"/>
    </row>
    <row r="834">
      <c r="E834" s="36"/>
    </row>
    <row r="835">
      <c r="E835" s="36"/>
    </row>
    <row r="836">
      <c r="E836" s="36"/>
    </row>
    <row r="837">
      <c r="E837" s="36"/>
    </row>
    <row r="838">
      <c r="E838" s="36"/>
    </row>
    <row r="839">
      <c r="E839" s="36"/>
    </row>
    <row r="840">
      <c r="E840" s="36"/>
    </row>
    <row r="841">
      <c r="E841" s="36"/>
    </row>
    <row r="842">
      <c r="E842" s="36"/>
    </row>
    <row r="843">
      <c r="E843" s="36"/>
    </row>
    <row r="844">
      <c r="E844" s="36"/>
    </row>
    <row r="845">
      <c r="E845" s="36"/>
    </row>
    <row r="846">
      <c r="E846" s="36"/>
    </row>
    <row r="847">
      <c r="E847" s="36"/>
    </row>
    <row r="848">
      <c r="E848" s="36"/>
    </row>
    <row r="849">
      <c r="E849" s="36"/>
    </row>
    <row r="850">
      <c r="E850" s="36"/>
    </row>
    <row r="851">
      <c r="E851" s="36"/>
    </row>
    <row r="852">
      <c r="E852" s="36"/>
    </row>
    <row r="853">
      <c r="E853" s="36"/>
    </row>
    <row r="854">
      <c r="E854" s="36"/>
    </row>
    <row r="855">
      <c r="E855" s="36"/>
    </row>
    <row r="856">
      <c r="E856" s="36"/>
    </row>
    <row r="857">
      <c r="E857" s="36"/>
    </row>
    <row r="858">
      <c r="E858" s="36"/>
    </row>
    <row r="859">
      <c r="E859" s="36"/>
    </row>
    <row r="860">
      <c r="E860" s="36"/>
    </row>
    <row r="861">
      <c r="E861" s="36"/>
    </row>
    <row r="862">
      <c r="E862" s="36"/>
    </row>
    <row r="863">
      <c r="E863" s="36"/>
    </row>
    <row r="864">
      <c r="E864" s="36"/>
    </row>
    <row r="865">
      <c r="E865" s="36"/>
    </row>
    <row r="866">
      <c r="E866" s="36"/>
    </row>
    <row r="867">
      <c r="E867" s="36"/>
    </row>
    <row r="868">
      <c r="E868" s="36"/>
    </row>
    <row r="869">
      <c r="E869" s="36"/>
    </row>
    <row r="870">
      <c r="E870" s="36"/>
    </row>
    <row r="871">
      <c r="E871" s="36"/>
    </row>
    <row r="872">
      <c r="E872" s="36"/>
    </row>
    <row r="873">
      <c r="E873" s="36"/>
    </row>
    <row r="874">
      <c r="E874" s="36"/>
    </row>
    <row r="875">
      <c r="E875" s="36"/>
    </row>
    <row r="876">
      <c r="E876" s="36"/>
    </row>
    <row r="877">
      <c r="E877" s="36"/>
    </row>
    <row r="878">
      <c r="E878" s="36"/>
    </row>
    <row r="879">
      <c r="E879" s="36"/>
    </row>
    <row r="880">
      <c r="E880" s="36"/>
    </row>
    <row r="881">
      <c r="E881" s="36"/>
    </row>
    <row r="882">
      <c r="E882" s="36"/>
    </row>
    <row r="883">
      <c r="E883" s="36"/>
    </row>
    <row r="884">
      <c r="E884" s="36"/>
    </row>
    <row r="885">
      <c r="E885" s="36"/>
    </row>
    <row r="886">
      <c r="E886" s="36"/>
    </row>
    <row r="887">
      <c r="E887" s="36"/>
    </row>
    <row r="888">
      <c r="E888" s="36"/>
    </row>
    <row r="889">
      <c r="E889" s="36"/>
    </row>
    <row r="890">
      <c r="E890" s="36"/>
    </row>
    <row r="891">
      <c r="E891" s="36"/>
    </row>
    <row r="892">
      <c r="E892" s="36"/>
    </row>
    <row r="893">
      <c r="E893" s="36"/>
    </row>
    <row r="894">
      <c r="E894" s="36"/>
    </row>
    <row r="895">
      <c r="E895" s="36"/>
    </row>
    <row r="896">
      <c r="E896" s="36"/>
    </row>
    <row r="897">
      <c r="E897" s="36"/>
    </row>
    <row r="898">
      <c r="E898" s="36"/>
    </row>
    <row r="899">
      <c r="E899" s="36"/>
    </row>
    <row r="900">
      <c r="E900" s="36"/>
    </row>
    <row r="901">
      <c r="E901" s="36"/>
    </row>
    <row r="902">
      <c r="E902" s="36"/>
    </row>
    <row r="903">
      <c r="E903" s="36"/>
    </row>
    <row r="904">
      <c r="E904" s="36"/>
    </row>
    <row r="905">
      <c r="E905" s="36"/>
    </row>
    <row r="906">
      <c r="E906" s="36"/>
    </row>
    <row r="907">
      <c r="E907" s="36"/>
    </row>
    <row r="908">
      <c r="E908" s="36"/>
    </row>
    <row r="909">
      <c r="E909" s="36"/>
    </row>
    <row r="910">
      <c r="E910" s="36"/>
    </row>
    <row r="911">
      <c r="E911" s="36"/>
    </row>
    <row r="912">
      <c r="E912" s="36"/>
    </row>
    <row r="913">
      <c r="E913" s="36"/>
    </row>
    <row r="914">
      <c r="E914" s="36"/>
    </row>
    <row r="915">
      <c r="E915" s="36"/>
    </row>
    <row r="916">
      <c r="E916" s="36"/>
    </row>
    <row r="917">
      <c r="E917" s="36"/>
    </row>
    <row r="918">
      <c r="E918" s="36"/>
    </row>
    <row r="919">
      <c r="E919" s="36"/>
    </row>
    <row r="920">
      <c r="E920" s="36"/>
    </row>
    <row r="921">
      <c r="E921" s="36"/>
    </row>
    <row r="922">
      <c r="E922" s="36"/>
    </row>
    <row r="923">
      <c r="E923" s="36"/>
    </row>
    <row r="924">
      <c r="E924" s="36"/>
    </row>
    <row r="925">
      <c r="E925" s="36"/>
    </row>
    <row r="926">
      <c r="E926" s="36"/>
    </row>
    <row r="927">
      <c r="E927" s="36"/>
    </row>
    <row r="928">
      <c r="E928" s="36"/>
    </row>
    <row r="929">
      <c r="E929" s="36"/>
    </row>
    <row r="930">
      <c r="E930" s="36"/>
    </row>
    <row r="931">
      <c r="E931" s="36"/>
    </row>
    <row r="932">
      <c r="E932" s="36"/>
    </row>
    <row r="933">
      <c r="E933" s="36"/>
    </row>
    <row r="934">
      <c r="E934" s="36"/>
    </row>
    <row r="935">
      <c r="E935" s="36"/>
    </row>
    <row r="936">
      <c r="E936" s="36"/>
    </row>
    <row r="937">
      <c r="E937" s="36"/>
    </row>
    <row r="938">
      <c r="E938" s="36"/>
    </row>
    <row r="939">
      <c r="E939" s="36"/>
    </row>
    <row r="940">
      <c r="E940" s="36"/>
    </row>
    <row r="941">
      <c r="E941" s="36"/>
    </row>
    <row r="942">
      <c r="E942" s="36"/>
    </row>
    <row r="943">
      <c r="E943" s="36"/>
    </row>
    <row r="944">
      <c r="E944" s="36"/>
    </row>
    <row r="945">
      <c r="E945" s="36"/>
    </row>
    <row r="946">
      <c r="E946" s="36"/>
    </row>
    <row r="947">
      <c r="E947" s="36"/>
    </row>
    <row r="948">
      <c r="E948" s="36"/>
    </row>
    <row r="949">
      <c r="E949" s="36"/>
    </row>
    <row r="950">
      <c r="E950" s="36"/>
    </row>
    <row r="951">
      <c r="E951" s="36"/>
    </row>
    <row r="952">
      <c r="E952" s="36"/>
    </row>
    <row r="953">
      <c r="E953" s="36"/>
    </row>
    <row r="954">
      <c r="E954" s="36"/>
    </row>
    <row r="955">
      <c r="E955" s="36"/>
    </row>
    <row r="956">
      <c r="E956" s="36"/>
    </row>
    <row r="957">
      <c r="E957" s="36"/>
    </row>
    <row r="958">
      <c r="E958" s="36"/>
    </row>
    <row r="959">
      <c r="E959" s="36"/>
    </row>
    <row r="960">
      <c r="E960" s="36"/>
    </row>
    <row r="961">
      <c r="E961" s="36"/>
    </row>
    <row r="962">
      <c r="E962" s="36"/>
    </row>
    <row r="963">
      <c r="E963" s="36"/>
    </row>
    <row r="964">
      <c r="E964" s="36"/>
    </row>
    <row r="965">
      <c r="E965" s="36"/>
    </row>
    <row r="966">
      <c r="E966" s="36"/>
    </row>
    <row r="967">
      <c r="E967" s="36"/>
    </row>
    <row r="968">
      <c r="E968" s="36"/>
    </row>
    <row r="969">
      <c r="E969" s="36"/>
    </row>
    <row r="970">
      <c r="E970" s="36"/>
    </row>
    <row r="971">
      <c r="E971" s="36"/>
    </row>
    <row r="972">
      <c r="E972" s="36"/>
    </row>
    <row r="973">
      <c r="E973" s="36"/>
    </row>
    <row r="974">
      <c r="E974" s="36"/>
    </row>
    <row r="975">
      <c r="E975" s="36"/>
    </row>
    <row r="976">
      <c r="E976" s="36"/>
    </row>
    <row r="977">
      <c r="E977" s="36"/>
    </row>
    <row r="978">
      <c r="E978" s="36"/>
    </row>
    <row r="979">
      <c r="E979" s="36"/>
    </row>
    <row r="980">
      <c r="E980" s="36"/>
    </row>
    <row r="981">
      <c r="E981" s="36"/>
    </row>
    <row r="982">
      <c r="E982" s="36"/>
    </row>
    <row r="983">
      <c r="E983" s="36"/>
    </row>
    <row r="984">
      <c r="E984" s="36"/>
    </row>
    <row r="985">
      <c r="E985" s="36"/>
    </row>
    <row r="986">
      <c r="E986" s="36"/>
    </row>
    <row r="987">
      <c r="E987" s="36"/>
    </row>
    <row r="988">
      <c r="E988" s="36"/>
    </row>
    <row r="989">
      <c r="E989" s="36"/>
    </row>
    <row r="990">
      <c r="E990" s="36"/>
    </row>
    <row r="991">
      <c r="E991" s="36"/>
    </row>
    <row r="992">
      <c r="E992" s="36"/>
    </row>
    <row r="993">
      <c r="E993" s="36"/>
    </row>
    <row r="994">
      <c r="E994" s="36"/>
    </row>
    <row r="995">
      <c r="E995" s="36"/>
    </row>
    <row r="996">
      <c r="E996" s="36"/>
    </row>
    <row r="997">
      <c r="E997" s="36"/>
    </row>
    <row r="998">
      <c r="E998" s="36"/>
    </row>
    <row r="999">
      <c r="E999" s="36"/>
    </row>
    <row r="1000">
      <c r="E1000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60</v>
      </c>
      <c r="H1" s="20"/>
    </row>
    <row r="2">
      <c r="A2" s="38" t="s">
        <v>61</v>
      </c>
      <c r="H2" s="20"/>
    </row>
    <row r="3">
      <c r="A3" s="39" t="s">
        <v>55</v>
      </c>
      <c r="B3" s="40" t="s">
        <v>62</v>
      </c>
      <c r="C3" s="39" t="s">
        <v>59</v>
      </c>
      <c r="D3" s="40" t="s">
        <v>63</v>
      </c>
      <c r="E3" s="41" t="s">
        <v>59</v>
      </c>
      <c r="F3" s="40" t="s">
        <v>64</v>
      </c>
      <c r="G3" s="41" t="s">
        <v>59</v>
      </c>
      <c r="H3" s="20"/>
    </row>
    <row r="4">
      <c r="A4" s="32">
        <v>43466.0</v>
      </c>
      <c r="B4" s="5">
        <v>1729.0</v>
      </c>
      <c r="C4" s="19"/>
      <c r="D4" s="5">
        <v>1800.0</v>
      </c>
      <c r="E4" s="19"/>
      <c r="F4" s="5">
        <v>1340.0</v>
      </c>
      <c r="G4" s="19"/>
      <c r="H4" s="20"/>
    </row>
    <row r="5">
      <c r="A5" s="32">
        <v>43497.0</v>
      </c>
      <c r="B5" s="5">
        <v>1522.0</v>
      </c>
      <c r="C5" s="19">
        <f t="shared" ref="C5:C24" si="1">(B4-B5)/B4</f>
        <v>0.1197223829</v>
      </c>
      <c r="D5" s="5">
        <v>1789.0</v>
      </c>
      <c r="E5" s="19">
        <f t="shared" ref="E5:E24" si="2">(D4-D5)/D4</f>
        <v>0.006111111111</v>
      </c>
      <c r="F5" s="5">
        <v>1245.0</v>
      </c>
      <c r="G5" s="19">
        <f t="shared" ref="G5:G24" si="3">(F4-F5)/F4</f>
        <v>0.07089552239</v>
      </c>
      <c r="H5" s="20"/>
    </row>
    <row r="6">
      <c r="A6" s="32">
        <v>43525.0</v>
      </c>
      <c r="B6" s="5">
        <v>1366.0</v>
      </c>
      <c r="C6" s="19">
        <f t="shared" si="1"/>
        <v>0.1024967148</v>
      </c>
      <c r="D6" s="5">
        <v>1700.0</v>
      </c>
      <c r="E6" s="19">
        <f t="shared" si="2"/>
        <v>0.04974846283</v>
      </c>
      <c r="F6" s="5">
        <v>1111.0</v>
      </c>
      <c r="G6" s="19">
        <f t="shared" si="3"/>
        <v>0.1076305221</v>
      </c>
      <c r="H6" s="20"/>
    </row>
    <row r="7">
      <c r="A7" s="32">
        <v>43556.0</v>
      </c>
      <c r="B7" s="5">
        <v>1209.0</v>
      </c>
      <c r="C7" s="19">
        <f t="shared" si="1"/>
        <v>0.1149341142</v>
      </c>
      <c r="D7" s="5">
        <v>1698.0</v>
      </c>
      <c r="E7" s="19">
        <f t="shared" si="2"/>
        <v>0.001176470588</v>
      </c>
      <c r="F7" s="5">
        <v>1009.0</v>
      </c>
      <c r="G7" s="19">
        <f t="shared" si="3"/>
        <v>0.09180918092</v>
      </c>
      <c r="H7" s="20"/>
    </row>
    <row r="8">
      <c r="A8" s="32">
        <v>43586.0</v>
      </c>
      <c r="B8" s="5">
        <v>972.0</v>
      </c>
      <c r="C8" s="19">
        <f t="shared" si="1"/>
        <v>0.1960297767</v>
      </c>
      <c r="D8" s="5">
        <v>1667.0</v>
      </c>
      <c r="E8" s="19">
        <f t="shared" si="2"/>
        <v>0.01825677267</v>
      </c>
      <c r="F8" s="5">
        <v>805.0</v>
      </c>
      <c r="G8" s="19">
        <f t="shared" si="3"/>
        <v>0.2021803766</v>
      </c>
      <c r="H8" s="20"/>
    </row>
    <row r="9">
      <c r="A9" s="32">
        <v>43617.0</v>
      </c>
      <c r="B9" s="5">
        <v>834.0</v>
      </c>
      <c r="C9" s="19">
        <f t="shared" si="1"/>
        <v>0.1419753086</v>
      </c>
      <c r="D9" s="5">
        <v>1554.0</v>
      </c>
      <c r="E9" s="19">
        <f t="shared" si="2"/>
        <v>0.06778644271</v>
      </c>
      <c r="F9" s="5">
        <v>764.0</v>
      </c>
      <c r="G9" s="19">
        <f t="shared" si="3"/>
        <v>0.05093167702</v>
      </c>
      <c r="H9" s="20"/>
    </row>
    <row r="10">
      <c r="A10" s="32">
        <v>43647.0</v>
      </c>
      <c r="B10" s="5">
        <v>750.0</v>
      </c>
      <c r="C10" s="19">
        <f t="shared" si="1"/>
        <v>0.1007194245</v>
      </c>
      <c r="D10" s="5">
        <v>1500.0</v>
      </c>
      <c r="E10" s="19">
        <f t="shared" si="2"/>
        <v>0.03474903475</v>
      </c>
      <c r="F10" s="5">
        <v>704.0</v>
      </c>
      <c r="G10" s="19">
        <f t="shared" si="3"/>
        <v>0.07853403141</v>
      </c>
      <c r="H10" s="20"/>
    </row>
    <row r="11">
      <c r="A11" s="32">
        <v>43678.0</v>
      </c>
      <c r="B11" s="5">
        <v>661.0</v>
      </c>
      <c r="C11" s="19">
        <f t="shared" si="1"/>
        <v>0.1186666667</v>
      </c>
      <c r="D11" s="5">
        <v>1498.0</v>
      </c>
      <c r="E11" s="19">
        <f t="shared" si="2"/>
        <v>0.001333333333</v>
      </c>
      <c r="F11" s="5">
        <v>554.0</v>
      </c>
      <c r="G11" s="19">
        <f t="shared" si="3"/>
        <v>0.2130681818</v>
      </c>
      <c r="H11" s="20"/>
    </row>
    <row r="12">
      <c r="A12" s="32">
        <v>43709.0</v>
      </c>
      <c r="B12" s="5">
        <v>530.0</v>
      </c>
      <c r="C12" s="19">
        <f t="shared" si="1"/>
        <v>0.1981845688</v>
      </c>
      <c r="D12" s="5">
        <v>1470.0</v>
      </c>
      <c r="E12" s="19">
        <f t="shared" si="2"/>
        <v>0.01869158879</v>
      </c>
      <c r="F12" s="5">
        <v>437.0</v>
      </c>
      <c r="G12" s="19">
        <f t="shared" si="3"/>
        <v>0.2111913357</v>
      </c>
      <c r="H12" s="20"/>
    </row>
    <row r="13">
      <c r="A13" s="32">
        <v>43739.0</v>
      </c>
      <c r="B13" s="5">
        <v>446.0</v>
      </c>
      <c r="C13" s="19">
        <f t="shared" si="1"/>
        <v>0.158490566</v>
      </c>
      <c r="D13" s="5">
        <v>1398.0</v>
      </c>
      <c r="E13" s="19">
        <f t="shared" si="2"/>
        <v>0.04897959184</v>
      </c>
      <c r="F13" s="5">
        <v>444.0</v>
      </c>
      <c r="G13" s="19">
        <f t="shared" si="3"/>
        <v>-0.01601830664</v>
      </c>
      <c r="H13" s="20"/>
    </row>
    <row r="14">
      <c r="A14" s="32">
        <v>43770.0</v>
      </c>
      <c r="B14" s="5">
        <v>362.0</v>
      </c>
      <c r="C14" s="19">
        <f t="shared" si="1"/>
        <v>0.1883408072</v>
      </c>
      <c r="D14" s="5">
        <v>1350.0</v>
      </c>
      <c r="E14" s="19">
        <f t="shared" si="2"/>
        <v>0.03433476395</v>
      </c>
      <c r="F14" s="5">
        <v>440.0</v>
      </c>
      <c r="G14" s="19">
        <f t="shared" si="3"/>
        <v>0.009009009009</v>
      </c>
      <c r="H14" s="20"/>
    </row>
    <row r="15">
      <c r="A15" s="32">
        <v>43800.0</v>
      </c>
      <c r="B15" s="5">
        <v>304.0</v>
      </c>
      <c r="C15" s="19">
        <f t="shared" si="1"/>
        <v>0.1602209945</v>
      </c>
      <c r="D15" s="5">
        <v>1298.0</v>
      </c>
      <c r="E15" s="19">
        <f t="shared" si="2"/>
        <v>0.03851851852</v>
      </c>
      <c r="F15" s="5">
        <v>301.0</v>
      </c>
      <c r="G15" s="19">
        <f t="shared" si="3"/>
        <v>0.3159090909</v>
      </c>
      <c r="H15" s="20"/>
    </row>
    <row r="16">
      <c r="A16" s="32">
        <v>43831.0</v>
      </c>
      <c r="B16" s="5">
        <v>263.0</v>
      </c>
      <c r="C16" s="19">
        <f t="shared" si="1"/>
        <v>0.1348684211</v>
      </c>
      <c r="D16" s="5">
        <v>1200.0</v>
      </c>
      <c r="E16" s="19">
        <f t="shared" si="2"/>
        <v>0.07550077042</v>
      </c>
      <c r="F16" s="5">
        <v>298.0</v>
      </c>
      <c r="G16" s="19">
        <f t="shared" si="3"/>
        <v>0.009966777409</v>
      </c>
      <c r="H16" s="20"/>
    </row>
    <row r="17">
      <c r="A17" s="32">
        <v>43862.0</v>
      </c>
      <c r="B17" s="5">
        <v>230.0</v>
      </c>
      <c r="C17" s="19">
        <f t="shared" si="1"/>
        <v>0.1254752852</v>
      </c>
      <c r="D17" s="5">
        <v>1198.0</v>
      </c>
      <c r="E17" s="19">
        <f t="shared" si="2"/>
        <v>0.001666666667</v>
      </c>
      <c r="F17" s="5">
        <v>240.0</v>
      </c>
      <c r="G17" s="19">
        <f t="shared" si="3"/>
        <v>0.1946308725</v>
      </c>
      <c r="H17" s="20"/>
    </row>
    <row r="18">
      <c r="A18" s="32">
        <v>43891.0</v>
      </c>
      <c r="B18" s="5">
        <v>193.0</v>
      </c>
      <c r="C18" s="19">
        <f t="shared" si="1"/>
        <v>0.1608695652</v>
      </c>
      <c r="D18" s="5">
        <v>1100.0</v>
      </c>
      <c r="E18" s="19">
        <f t="shared" si="2"/>
        <v>0.08180300501</v>
      </c>
      <c r="F18" s="5">
        <v>200.0</v>
      </c>
      <c r="G18" s="19">
        <f t="shared" si="3"/>
        <v>0.1666666667</v>
      </c>
      <c r="H18" s="20"/>
    </row>
    <row r="19">
      <c r="A19" s="32">
        <v>43922.0</v>
      </c>
      <c r="B19" s="5">
        <v>173.0</v>
      </c>
      <c r="C19" s="19">
        <f t="shared" si="1"/>
        <v>0.103626943</v>
      </c>
      <c r="D19" s="5">
        <v>1004.0</v>
      </c>
      <c r="E19" s="19">
        <f t="shared" si="2"/>
        <v>0.08727272727</v>
      </c>
      <c r="F19" s="5">
        <v>199.0</v>
      </c>
      <c r="G19" s="19">
        <f t="shared" si="3"/>
        <v>0.005</v>
      </c>
      <c r="H19" s="20"/>
    </row>
    <row r="20">
      <c r="A20" s="32">
        <v>43952.0</v>
      </c>
      <c r="B20" s="5">
        <v>147.0</v>
      </c>
      <c r="C20" s="19">
        <f t="shared" si="1"/>
        <v>0.1502890173</v>
      </c>
      <c r="D20" s="5">
        <v>988.0</v>
      </c>
      <c r="E20" s="19">
        <f t="shared" si="2"/>
        <v>0.01593625498</v>
      </c>
      <c r="F20" s="5">
        <v>170.0</v>
      </c>
      <c r="G20" s="19">
        <f t="shared" si="3"/>
        <v>0.1457286432</v>
      </c>
      <c r="H20" s="20"/>
    </row>
    <row r="21">
      <c r="A21" s="32">
        <v>43983.0</v>
      </c>
      <c r="B21" s="5">
        <v>122.0</v>
      </c>
      <c r="C21" s="19">
        <f t="shared" si="1"/>
        <v>0.1700680272</v>
      </c>
      <c r="D21" s="5">
        <v>954.0</v>
      </c>
      <c r="E21" s="19">
        <f t="shared" si="2"/>
        <v>0.03441295547</v>
      </c>
      <c r="F21" s="5">
        <v>154.0</v>
      </c>
      <c r="G21" s="19">
        <f t="shared" si="3"/>
        <v>0.09411764706</v>
      </c>
      <c r="H21" s="20"/>
    </row>
    <row r="22">
      <c r="A22" s="32">
        <v>44013.0</v>
      </c>
      <c r="B22" s="5">
        <v>107.0</v>
      </c>
      <c r="C22" s="19">
        <f t="shared" si="1"/>
        <v>0.1229508197</v>
      </c>
      <c r="D22" s="5">
        <v>900.0</v>
      </c>
      <c r="E22" s="19">
        <f t="shared" si="2"/>
        <v>0.05660377358</v>
      </c>
      <c r="F22" s="5">
        <v>153.0</v>
      </c>
      <c r="G22" s="19">
        <f t="shared" si="3"/>
        <v>0.006493506494</v>
      </c>
      <c r="H22" s="20"/>
    </row>
    <row r="23">
      <c r="A23" s="32">
        <v>44044.0</v>
      </c>
      <c r="B23" s="5">
        <v>88.0</v>
      </c>
      <c r="C23" s="19">
        <f t="shared" si="1"/>
        <v>0.1775700935</v>
      </c>
      <c r="D23" s="5">
        <v>800.0</v>
      </c>
      <c r="E23" s="19">
        <f t="shared" si="2"/>
        <v>0.1111111111</v>
      </c>
      <c r="F23" s="5">
        <v>99.0</v>
      </c>
      <c r="G23" s="19">
        <f t="shared" si="3"/>
        <v>0.3529411765</v>
      </c>
      <c r="H23" s="20"/>
    </row>
    <row r="24">
      <c r="A24" s="32">
        <v>44075.0</v>
      </c>
      <c r="B24" s="5">
        <v>75.0</v>
      </c>
      <c r="C24" s="19">
        <f t="shared" si="1"/>
        <v>0.1477272727</v>
      </c>
      <c r="D24" s="5">
        <v>705.0</v>
      </c>
      <c r="E24" s="19">
        <f t="shared" si="2"/>
        <v>0.11875</v>
      </c>
      <c r="F24" s="5">
        <v>90.0</v>
      </c>
      <c r="G24" s="19">
        <f t="shared" si="3"/>
        <v>0.09090909091</v>
      </c>
      <c r="H24" s="20"/>
    </row>
  </sheetData>
  <mergeCells count="2">
    <mergeCell ref="A1:G1"/>
    <mergeCell ref="A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  <col customWidth="1" min="5" max="5" width="13.88"/>
    <col customWidth="1" min="6" max="6" width="18.5"/>
  </cols>
  <sheetData>
    <row r="1">
      <c r="A1" s="1" t="s">
        <v>55</v>
      </c>
      <c r="B1" s="31" t="s">
        <v>62</v>
      </c>
      <c r="C1" s="31" t="s">
        <v>65</v>
      </c>
      <c r="D1" s="1" t="s">
        <v>66</v>
      </c>
      <c r="E1" s="1" t="s">
        <v>67</v>
      </c>
      <c r="F1" s="1" t="s">
        <v>68</v>
      </c>
    </row>
    <row r="2">
      <c r="A2" s="32">
        <v>43466.0</v>
      </c>
      <c r="B2" s="5">
        <v>1729.0</v>
      </c>
      <c r="C2" s="30"/>
      <c r="D2" s="35"/>
      <c r="E2" s="35"/>
      <c r="F2" s="35"/>
    </row>
    <row r="3">
      <c r="A3" s="32">
        <v>43497.0</v>
      </c>
      <c r="B3" s="5">
        <v>1522.0</v>
      </c>
      <c r="C3" s="19">
        <f t="shared" ref="C3:C22" si="1">(B2-B3)/B2</f>
        <v>0.1197223829</v>
      </c>
      <c r="D3" s="10">
        <f t="shared" ref="D3:D22" si="2">1-C3</f>
        <v>0.8802776171</v>
      </c>
      <c r="E3" s="42">
        <f>GEOMEAN(D3:D22)</f>
        <v>0.8547976381</v>
      </c>
      <c r="F3" s="43">
        <f>1/(100%-E3)</f>
        <v>6.886940316</v>
      </c>
    </row>
    <row r="4">
      <c r="A4" s="32">
        <v>43525.0</v>
      </c>
      <c r="B4" s="5">
        <v>1366.0</v>
      </c>
      <c r="C4" s="19">
        <f t="shared" si="1"/>
        <v>0.1024967148</v>
      </c>
      <c r="D4" s="10">
        <f t="shared" si="2"/>
        <v>0.8975032852</v>
      </c>
      <c r="E4" s="35"/>
      <c r="F4" s="44" t="s">
        <v>69</v>
      </c>
    </row>
    <row r="5">
      <c r="A5" s="32">
        <v>43556.0</v>
      </c>
      <c r="B5" s="5">
        <v>1209.0</v>
      </c>
      <c r="C5" s="19">
        <f t="shared" si="1"/>
        <v>0.1149341142</v>
      </c>
      <c r="D5" s="10">
        <f t="shared" si="2"/>
        <v>0.8850658858</v>
      </c>
      <c r="E5" s="35"/>
      <c r="F5" s="35"/>
    </row>
    <row r="6">
      <c r="A6" s="32">
        <v>43586.0</v>
      </c>
      <c r="B6" s="5">
        <v>972.0</v>
      </c>
      <c r="C6" s="19">
        <f t="shared" si="1"/>
        <v>0.1960297767</v>
      </c>
      <c r="D6" s="10">
        <f t="shared" si="2"/>
        <v>0.8039702233</v>
      </c>
      <c r="E6" s="35"/>
      <c r="F6" s="35"/>
    </row>
    <row r="7">
      <c r="A7" s="32">
        <v>43617.0</v>
      </c>
      <c r="B7" s="5">
        <v>834.0</v>
      </c>
      <c r="C7" s="19">
        <f t="shared" si="1"/>
        <v>0.1419753086</v>
      </c>
      <c r="D7" s="10">
        <f t="shared" si="2"/>
        <v>0.8580246914</v>
      </c>
      <c r="E7" s="35"/>
      <c r="F7" s="35"/>
    </row>
    <row r="8">
      <c r="A8" s="32">
        <v>43647.0</v>
      </c>
      <c r="B8" s="5">
        <v>750.0</v>
      </c>
      <c r="C8" s="19">
        <f t="shared" si="1"/>
        <v>0.1007194245</v>
      </c>
      <c r="D8" s="10">
        <f t="shared" si="2"/>
        <v>0.8992805755</v>
      </c>
      <c r="E8" s="35"/>
      <c r="F8" s="35"/>
    </row>
    <row r="9">
      <c r="A9" s="32">
        <v>43678.0</v>
      </c>
      <c r="B9" s="5">
        <v>661.0</v>
      </c>
      <c r="C9" s="19">
        <f t="shared" si="1"/>
        <v>0.1186666667</v>
      </c>
      <c r="D9" s="10">
        <f t="shared" si="2"/>
        <v>0.8813333333</v>
      </c>
      <c r="E9" s="35"/>
      <c r="F9" s="35"/>
    </row>
    <row r="10">
      <c r="A10" s="32">
        <v>43709.0</v>
      </c>
      <c r="B10" s="5">
        <v>530.0</v>
      </c>
      <c r="C10" s="19">
        <f t="shared" si="1"/>
        <v>0.1981845688</v>
      </c>
      <c r="D10" s="10">
        <f t="shared" si="2"/>
        <v>0.8018154312</v>
      </c>
      <c r="E10" s="35"/>
      <c r="F10" s="35"/>
    </row>
    <row r="11">
      <c r="A11" s="32">
        <v>43739.0</v>
      </c>
      <c r="B11" s="5">
        <v>446.0</v>
      </c>
      <c r="C11" s="19">
        <f t="shared" si="1"/>
        <v>0.158490566</v>
      </c>
      <c r="D11" s="10">
        <f t="shared" si="2"/>
        <v>0.841509434</v>
      </c>
      <c r="E11" s="35"/>
      <c r="F11" s="35"/>
    </row>
    <row r="12">
      <c r="A12" s="32">
        <v>43770.0</v>
      </c>
      <c r="B12" s="5">
        <v>362.0</v>
      </c>
      <c r="C12" s="19">
        <f t="shared" si="1"/>
        <v>0.1883408072</v>
      </c>
      <c r="D12" s="10">
        <f t="shared" si="2"/>
        <v>0.8116591928</v>
      </c>
      <c r="E12" s="35"/>
      <c r="F12" s="35"/>
    </row>
    <row r="13">
      <c r="A13" s="32">
        <v>43800.0</v>
      </c>
      <c r="B13" s="5">
        <v>304.0</v>
      </c>
      <c r="C13" s="19">
        <f t="shared" si="1"/>
        <v>0.1602209945</v>
      </c>
      <c r="D13" s="10">
        <f t="shared" si="2"/>
        <v>0.8397790055</v>
      </c>
      <c r="E13" s="35"/>
      <c r="F13" s="35"/>
    </row>
    <row r="14">
      <c r="A14" s="32">
        <v>43831.0</v>
      </c>
      <c r="B14" s="5">
        <v>263.0</v>
      </c>
      <c r="C14" s="19">
        <f t="shared" si="1"/>
        <v>0.1348684211</v>
      </c>
      <c r="D14" s="10">
        <f t="shared" si="2"/>
        <v>0.8651315789</v>
      </c>
      <c r="E14" s="35"/>
      <c r="F14" s="35"/>
    </row>
    <row r="15">
      <c r="A15" s="32">
        <v>43862.0</v>
      </c>
      <c r="B15" s="5">
        <v>230.0</v>
      </c>
      <c r="C15" s="19">
        <f t="shared" si="1"/>
        <v>0.1254752852</v>
      </c>
      <c r="D15" s="10">
        <f t="shared" si="2"/>
        <v>0.8745247148</v>
      </c>
      <c r="E15" s="35"/>
      <c r="F15" s="35"/>
    </row>
    <row r="16">
      <c r="A16" s="32">
        <v>43891.0</v>
      </c>
      <c r="B16" s="5">
        <v>193.0</v>
      </c>
      <c r="C16" s="19">
        <f t="shared" si="1"/>
        <v>0.1608695652</v>
      </c>
      <c r="D16" s="10">
        <f t="shared" si="2"/>
        <v>0.8391304348</v>
      </c>
      <c r="E16" s="35"/>
      <c r="F16" s="35"/>
    </row>
    <row r="17">
      <c r="A17" s="32">
        <v>43922.0</v>
      </c>
      <c r="B17" s="5">
        <v>173.0</v>
      </c>
      <c r="C17" s="19">
        <f t="shared" si="1"/>
        <v>0.103626943</v>
      </c>
      <c r="D17" s="10">
        <f t="shared" si="2"/>
        <v>0.896373057</v>
      </c>
      <c r="E17" s="35"/>
      <c r="F17" s="35"/>
    </row>
    <row r="18">
      <c r="A18" s="32">
        <v>43952.0</v>
      </c>
      <c r="B18" s="5">
        <v>147.0</v>
      </c>
      <c r="C18" s="19">
        <f t="shared" si="1"/>
        <v>0.1502890173</v>
      </c>
      <c r="D18" s="10">
        <f t="shared" si="2"/>
        <v>0.8497109827</v>
      </c>
      <c r="E18" s="35"/>
      <c r="F18" s="35"/>
    </row>
    <row r="19">
      <c r="A19" s="32">
        <v>43983.0</v>
      </c>
      <c r="B19" s="5">
        <v>122.0</v>
      </c>
      <c r="C19" s="19">
        <f t="shared" si="1"/>
        <v>0.1700680272</v>
      </c>
      <c r="D19" s="10">
        <f t="shared" si="2"/>
        <v>0.8299319728</v>
      </c>
      <c r="E19" s="35"/>
      <c r="F19" s="35"/>
    </row>
    <row r="20">
      <c r="A20" s="32">
        <v>44013.0</v>
      </c>
      <c r="B20" s="5">
        <v>107.0</v>
      </c>
      <c r="C20" s="19">
        <f t="shared" si="1"/>
        <v>0.1229508197</v>
      </c>
      <c r="D20" s="10">
        <f t="shared" si="2"/>
        <v>0.8770491803</v>
      </c>
      <c r="E20" s="35"/>
      <c r="F20" s="35"/>
    </row>
    <row r="21">
      <c r="A21" s="32">
        <v>44044.0</v>
      </c>
      <c r="B21" s="5">
        <v>88.0</v>
      </c>
      <c r="C21" s="19">
        <f t="shared" si="1"/>
        <v>0.1775700935</v>
      </c>
      <c r="D21" s="10">
        <f t="shared" si="2"/>
        <v>0.8224299065</v>
      </c>
      <c r="E21" s="35"/>
      <c r="F21" s="35"/>
    </row>
    <row r="22">
      <c r="A22" s="32">
        <v>44075.0</v>
      </c>
      <c r="B22" s="5">
        <v>75.0</v>
      </c>
      <c r="C22" s="19">
        <f t="shared" si="1"/>
        <v>0.1477272727</v>
      </c>
      <c r="D22" s="10">
        <f t="shared" si="2"/>
        <v>0.8522727273</v>
      </c>
      <c r="E22" s="35"/>
      <c r="F22" s="35"/>
    </row>
  </sheetData>
  <drawing r:id="rId1"/>
</worksheet>
</file>