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workspaces\studyAI\excel\"/>
    </mc:Choice>
  </mc:AlternateContent>
  <xr:revisionPtr revIDLastSave="0" documentId="13_ncr:1_{2B073BC8-B141-4E03-A6C1-30C6DC1411F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st_function" sheetId="1" r:id="rId1"/>
    <sheet name="polynomial" sheetId="2" r:id="rId2"/>
    <sheet name="cost_function_reg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1" l="1"/>
  <c r="S15" i="1"/>
  <c r="S16" i="1"/>
  <c r="S13" i="1"/>
  <c r="O13" i="1"/>
  <c r="Q13" i="1"/>
  <c r="V13" i="1"/>
  <c r="O14" i="1"/>
  <c r="Q14" i="1"/>
  <c r="V14" i="1"/>
  <c r="O15" i="1"/>
  <c r="Q15" i="1"/>
  <c r="V15" i="1"/>
  <c r="O16" i="1"/>
  <c r="Q16" i="1"/>
  <c r="V16" i="1"/>
  <c r="O12" i="1"/>
  <c r="Q12" i="1"/>
  <c r="V12" i="1"/>
  <c r="AC4" i="1"/>
  <c r="AA4" i="1"/>
  <c r="Y9" i="1"/>
  <c r="Y8" i="1"/>
  <c r="Y5" i="1"/>
  <c r="Y6" i="1"/>
  <c r="Y7" i="1"/>
  <c r="AD4" i="1"/>
  <c r="AD5" i="1"/>
  <c r="AD6" i="1"/>
  <c r="AD7" i="1"/>
  <c r="AD8" i="1"/>
  <c r="AD3" i="1"/>
  <c r="I5" i="3"/>
  <c r="I4" i="3"/>
  <c r="F4" i="3"/>
  <c r="F5" i="3"/>
  <c r="F6" i="3"/>
  <c r="G6" i="3"/>
  <c r="H6" i="3"/>
  <c r="N5" i="2"/>
  <c r="N6" i="2"/>
  <c r="N4" i="2"/>
  <c r="M5" i="2"/>
  <c r="M6" i="2"/>
  <c r="M4" i="2"/>
  <c r="O5" i="2"/>
  <c r="O6" i="2"/>
  <c r="O4" i="2"/>
  <c r="L5" i="2"/>
  <c r="L6" i="2"/>
  <c r="L4" i="2"/>
  <c r="K5" i="2"/>
  <c r="K6" i="2"/>
  <c r="K4" i="2"/>
  <c r="J5" i="2"/>
  <c r="J6" i="2"/>
  <c r="J4" i="2"/>
  <c r="I5" i="2"/>
  <c r="I6" i="2"/>
  <c r="I4" i="2"/>
  <c r="H5" i="2"/>
  <c r="H6" i="2"/>
  <c r="H4" i="2"/>
  <c r="G5" i="2"/>
  <c r="G6" i="2"/>
  <c r="G4" i="2"/>
  <c r="M5" i="1"/>
  <c r="O5" i="1"/>
  <c r="S5" i="1"/>
  <c r="M6" i="1"/>
  <c r="O6" i="1"/>
  <c r="S6" i="1"/>
  <c r="M7" i="1"/>
  <c r="O7" i="1"/>
  <c r="S7" i="1"/>
  <c r="M8" i="1"/>
  <c r="O8" i="1"/>
  <c r="S8" i="1"/>
  <c r="M9" i="1"/>
  <c r="O9" i="1"/>
  <c r="S9" i="1"/>
  <c r="M4" i="1"/>
  <c r="O4" i="1"/>
  <c r="S4" i="1"/>
  <c r="Q5" i="1"/>
  <c r="Q6" i="1"/>
  <c r="Q7" i="1"/>
  <c r="Q8" i="1"/>
  <c r="Q9" i="1"/>
  <c r="Q4" i="1"/>
  <c r="M12" i="1"/>
  <c r="M13" i="1"/>
  <c r="M14" i="1"/>
  <c r="M15" i="1"/>
  <c r="M16" i="1"/>
  <c r="M17" i="1"/>
  <c r="U4" i="1"/>
  <c r="U5" i="1"/>
  <c r="U6" i="1"/>
  <c r="U7" i="1"/>
  <c r="U8" i="1"/>
  <c r="U9" i="1"/>
  <c r="U3" i="1"/>
</calcChain>
</file>

<file path=xl/sharedStrings.xml><?xml version="1.0" encoding="utf-8"?>
<sst xmlns="http://schemas.openxmlformats.org/spreadsheetml/2006/main" count="42" uniqueCount="37">
  <si>
    <t>theta(5,)</t>
    <phoneticPr fontId="1" type="noConversion"/>
  </si>
  <si>
    <t>X(6,5)</t>
    <phoneticPr fontId="1" type="noConversion"/>
  </si>
  <si>
    <t>y(6,)</t>
    <phoneticPr fontId="1" type="noConversion"/>
  </si>
  <si>
    <t>H_theta_x(6,)</t>
    <phoneticPr fontId="1" type="noConversion"/>
  </si>
  <si>
    <t>X dot theta(6,)</t>
    <phoneticPr fontId="1" type="noConversion"/>
  </si>
  <si>
    <t>temp1</t>
    <phoneticPr fontId="1" type="noConversion"/>
  </si>
  <si>
    <t>J</t>
    <phoneticPr fontId="1" type="noConversion"/>
  </si>
  <si>
    <t>temp2</t>
    <phoneticPr fontId="1" type="noConversion"/>
  </si>
  <si>
    <t>X^T(5,6)</t>
    <phoneticPr fontId="1" type="noConversion"/>
  </si>
  <si>
    <t>H-theta_x-y(6,)</t>
    <phoneticPr fontId="1" type="noConversion"/>
  </si>
  <si>
    <t>X^T dot (H-theta_x-y)</t>
    <phoneticPr fontId="1" type="noConversion"/>
  </si>
  <si>
    <t>Gradient</t>
    <phoneticPr fontId="1" type="noConversion"/>
  </si>
  <si>
    <t>X1</t>
    <phoneticPr fontId="1" type="noConversion"/>
  </si>
  <si>
    <t>X2</t>
    <phoneticPr fontId="1" type="noConversion"/>
  </si>
  <si>
    <t>X0</t>
    <phoneticPr fontId="1" type="noConversion"/>
  </si>
  <si>
    <t>degree</t>
    <phoneticPr fontId="1" type="noConversion"/>
  </si>
  <si>
    <t>X3</t>
    <phoneticPr fontId="1" type="noConversion"/>
  </si>
  <si>
    <t>X4</t>
    <phoneticPr fontId="1" type="noConversion"/>
  </si>
  <si>
    <t>degree=1</t>
    <phoneticPr fontId="1" type="noConversion"/>
  </si>
  <si>
    <t>degree=2</t>
    <phoneticPr fontId="1" type="noConversion"/>
  </si>
  <si>
    <t>degree=3</t>
    <phoneticPr fontId="1" type="noConversion"/>
  </si>
  <si>
    <t>X5</t>
    <phoneticPr fontId="1" type="noConversion"/>
  </si>
  <si>
    <t>X6</t>
  </si>
  <si>
    <t>X7</t>
  </si>
  <si>
    <t>X8</t>
  </si>
  <si>
    <t>X9</t>
  </si>
  <si>
    <t>theta</t>
    <phoneticPr fontId="1" type="noConversion"/>
  </si>
  <si>
    <t>p</t>
    <phoneticPr fontId="1" type="noConversion"/>
  </si>
  <si>
    <t>lambda</t>
    <phoneticPr fontId="1" type="noConversion"/>
  </si>
  <si>
    <t>rows</t>
    <phoneticPr fontId="1" type="noConversion"/>
  </si>
  <si>
    <t>J+p</t>
    <phoneticPr fontId="1" type="noConversion"/>
  </si>
  <si>
    <t>sum theta^2</t>
    <phoneticPr fontId="1" type="noConversion"/>
  </si>
  <si>
    <t>gradient</t>
    <phoneticPr fontId="1" type="noConversion"/>
  </si>
  <si>
    <t>correction</t>
    <phoneticPr fontId="1" type="noConversion"/>
  </si>
  <si>
    <t>theta^2</t>
    <phoneticPr fontId="1" type="noConversion"/>
  </si>
  <si>
    <t>Regular J</t>
    <phoneticPr fontId="1" type="noConversion"/>
  </si>
  <si>
    <t>Regular Gradient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</si>
</sst>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b/>
      <sz val="11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b/>
      <sz val="11"/>
      <color theme="1"/>
      <name val="等线"/>
      <charset val="134"/>
      <scheme val="minor"/>
    </font>
    <font>
      <sz val="9"/>
      <color theme="1"/>
      <name val="Microsoft YaHei Light"/>
      <family val="2"/>
      <charset val="134"/>
    </font>
    <font>
      <b/>
      <sz val="9"/>
      <color theme="0"/>
      <name val="Microsoft YaHei Light"/>
      <family val="2"/>
      <charset val="134"/>
    </font>
    <font>
      <b/>
      <sz val="9"/>
      <color rgb="FFFF0000"/>
      <name val="Microsoft YaHei Light"/>
      <family val="2"/>
      <charset val="134"/>
    </font>
    <font>
      <sz val="9"/>
      <color theme="0"/>
      <name val="Microsoft YaHei Light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6" borderId="0" xfId="0" applyFont="1" applyFill="1">
      <alignment vertical="center"/>
    </xf>
    <xf numFmtId="0" fontId="5" fillId="0" borderId="0" xfId="0" applyFont="1">
      <alignment vertical="center"/>
    </xf>
    <xf numFmtId="0" fontId="6" fillId="7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0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5" borderId="0" xfId="0" applyFont="1" applyFill="1">
      <alignment vertical="center"/>
    </xf>
    <xf numFmtId="0" fontId="9" fillId="2" borderId="0" xfId="0" applyFont="1" applyFill="1" applyAlignment="1">
      <alignment vertical="center" wrapText="1"/>
    </xf>
    <xf numFmtId="0" fontId="10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9" fillId="0" borderId="0" xfId="0" applyFont="1" applyFill="1" applyAlignment="1">
      <alignment vertical="center" wrapText="1"/>
    </xf>
    <xf numFmtId="0" fontId="11" fillId="8" borderId="0" xfId="0" applyFont="1" applyFill="1">
      <alignment vertical="center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17"/>
  <sheetViews>
    <sheetView tabSelected="1" workbookViewId="0">
      <selection activeCell="V12" sqref="V12:V16"/>
    </sheetView>
  </sheetViews>
  <sheetFormatPr defaultColWidth="41.375" defaultRowHeight="14.25" x14ac:dyDescent="0.2"/>
  <cols>
    <col min="1" max="1" width="5.375" style="8" customWidth="1"/>
    <col min="2" max="2" width="8.375" style="8" bestFit="1" customWidth="1"/>
    <col min="3" max="3" width="4.125" style="8" bestFit="1" customWidth="1"/>
    <col min="4" max="4" width="8.375" style="8" bestFit="1" customWidth="1"/>
    <col min="5" max="9" width="5" style="8" bestFit="1" customWidth="1"/>
    <col min="10" max="10" width="5.125" style="8" bestFit="1" customWidth="1"/>
    <col min="11" max="11" width="4.125" style="8" bestFit="1" customWidth="1"/>
    <col min="12" max="12" width="13.875" style="8" bestFit="1" customWidth="1"/>
    <col min="13" max="13" width="6.5" style="8" bestFit="1" customWidth="1"/>
    <col min="14" max="14" width="20.125" style="8" bestFit="1" customWidth="1"/>
    <col min="15" max="15" width="6.5" style="8" bestFit="1" customWidth="1"/>
    <col min="16" max="16" width="7.75" style="8" bestFit="1" customWidth="1"/>
    <col min="17" max="17" width="13.625" style="8" bestFit="1" customWidth="1"/>
    <col min="18" max="18" width="9.875" style="8" bestFit="1" customWidth="1"/>
    <col min="19" max="19" width="11.25" style="8" bestFit="1" customWidth="1"/>
    <col min="20" max="20" width="1.5" style="8" bestFit="1" customWidth="1"/>
    <col min="21" max="21" width="15.5" style="8" bestFit="1" customWidth="1"/>
    <col min="22" max="22" width="12.5" style="8" bestFit="1" customWidth="1"/>
    <col min="23" max="23" width="4.125" style="8" bestFit="1" customWidth="1"/>
    <col min="24" max="24" width="7.75" style="8" bestFit="1" customWidth="1"/>
    <col min="25" max="25" width="5.875" style="8" bestFit="1" customWidth="1"/>
    <col min="26" max="26" width="9.875" style="8" bestFit="1" customWidth="1"/>
    <col min="27" max="27" width="7.5" style="8" bestFit="1" customWidth="1"/>
    <col min="28" max="28" width="8.75" style="8" bestFit="1" customWidth="1"/>
    <col min="29" max="29" width="13.625" style="8" bestFit="1" customWidth="1"/>
    <col min="30" max="30" width="20.375" style="8" bestFit="1" customWidth="1"/>
    <col min="31" max="16384" width="41.375" style="8"/>
  </cols>
  <sheetData>
    <row r="3" spans="2:30" x14ac:dyDescent="0.2">
      <c r="B3" s="9" t="s">
        <v>0</v>
      </c>
      <c r="D3" s="9" t="s">
        <v>1</v>
      </c>
      <c r="J3" s="9" t="s">
        <v>2</v>
      </c>
      <c r="L3" s="10" t="s">
        <v>4</v>
      </c>
      <c r="N3" s="10" t="s">
        <v>3</v>
      </c>
      <c r="P3" s="10" t="s">
        <v>5</v>
      </c>
      <c r="R3" s="10" t="s">
        <v>7</v>
      </c>
      <c r="T3" s="10" t="s">
        <v>6</v>
      </c>
      <c r="U3" s="11">
        <f>AVERAGE(U4:U9)</f>
        <v>-7.7646703913869404</v>
      </c>
      <c r="V3" s="10" t="s">
        <v>28</v>
      </c>
      <c r="W3" s="14"/>
      <c r="X3" s="10" t="s">
        <v>34</v>
      </c>
      <c r="Z3" s="10" t="s">
        <v>33</v>
      </c>
      <c r="AB3" s="10" t="s">
        <v>35</v>
      </c>
      <c r="AD3" s="8" t="str">
        <f>_xlfn.CONCAT("[",E4,",",F4,",",G4,",",H4,",",I4,"]",",")</f>
        <v>[0.01,0.02,0.03,0.04,0.05],</v>
      </c>
    </row>
    <row r="4" spans="2:30" x14ac:dyDescent="0.2">
      <c r="C4" s="12">
        <v>0.3</v>
      </c>
      <c r="E4" s="12">
        <v>0.01</v>
      </c>
      <c r="F4" s="12">
        <v>0.02</v>
      </c>
      <c r="G4" s="12">
        <v>0.03</v>
      </c>
      <c r="H4" s="12">
        <v>0.04</v>
      </c>
      <c r="I4" s="12">
        <v>0.05</v>
      </c>
      <c r="K4" s="12">
        <v>100</v>
      </c>
      <c r="M4" s="8">
        <f>E4*$C$4+F4*$C$5+G4*$C$6+H4*$C$7+I4*$C$8</f>
        <v>4.4999999999999998E-2</v>
      </c>
      <c r="O4" s="8">
        <f>1/(1+EXP(-M4))</f>
        <v>0.51124810194685477</v>
      </c>
      <c r="Q4" s="8">
        <f>-1*(K4*LN(O4))</f>
        <v>67.090028420540634</v>
      </c>
      <c r="S4" s="8">
        <f>(1-K4)*LN(1-O4)</f>
        <v>70.874128136335202</v>
      </c>
      <c r="U4" s="8">
        <f>Q4-S4</f>
        <v>-3.7840997157945679</v>
      </c>
      <c r="W4" s="8">
        <v>2.2999999999999998</v>
      </c>
      <c r="Y4" s="8">
        <v>0</v>
      </c>
      <c r="AA4" s="15">
        <f>W4*Y9/2</f>
        <v>8.2799999999999985E-2</v>
      </c>
      <c r="AC4" s="11">
        <f>U3+AA4</f>
        <v>-7.6818703913869406</v>
      </c>
      <c r="AD4" s="8" t="str">
        <f>_xlfn.CONCAT("[",E5,",",F5,",",G5,",",H5,",",I5,"]",",")</f>
        <v>[0.02,0.03,0.04,0.05,0.06],</v>
      </c>
    </row>
    <row r="5" spans="2:30" x14ac:dyDescent="0.2">
      <c r="C5" s="12">
        <v>0.3</v>
      </c>
      <c r="E5" s="12">
        <v>0.02</v>
      </c>
      <c r="F5" s="12">
        <v>0.03</v>
      </c>
      <c r="G5" s="12">
        <v>0.04</v>
      </c>
      <c r="H5" s="12">
        <v>0.05</v>
      </c>
      <c r="I5" s="12">
        <v>6.0000000000000005E-2</v>
      </c>
      <c r="K5" s="12">
        <v>101</v>
      </c>
      <c r="M5" s="8">
        <f t="shared" ref="M5:M9" si="0">E5*$C$4+F5*$C$5+G5*$C$6+H5*$C$7+I5*$C$8</f>
        <v>0.06</v>
      </c>
      <c r="O5" s="8">
        <f t="shared" ref="O5:O9" si="1">1/(1+EXP(-M5))</f>
        <v>0.51499550161940999</v>
      </c>
      <c r="Q5" s="8">
        <f t="shared" ref="Q5:Q9" si="2">-1*(K5*LN(O5))</f>
        <v>67.023308420690242</v>
      </c>
      <c r="S5" s="8">
        <f t="shared" ref="S5:S9" si="3">(1-K5)*LN(1-O5)</f>
        <v>72.359711307614077</v>
      </c>
      <c r="U5" s="8">
        <f t="shared" ref="U5:U9" si="4">Q5-S5</f>
        <v>-5.3364028869238354</v>
      </c>
      <c r="Y5" s="8">
        <f t="shared" ref="Y5:Y8" si="5">POWER(C5,2)</f>
        <v>0.09</v>
      </c>
      <c r="AD5" s="8" t="str">
        <f>_xlfn.CONCAT("[",E6,",",F6,",",G6,",",H6,",",I6,"]",",")</f>
        <v>[0.03,0.04,0.05,0.06,0.07],</v>
      </c>
    </row>
    <row r="6" spans="2:30" x14ac:dyDescent="0.2">
      <c r="C6" s="12">
        <v>0.3</v>
      </c>
      <c r="E6" s="12">
        <v>0.03</v>
      </c>
      <c r="F6" s="12">
        <v>0.04</v>
      </c>
      <c r="G6" s="12">
        <v>0.05</v>
      </c>
      <c r="H6" s="12">
        <v>0.06</v>
      </c>
      <c r="I6" s="12">
        <v>7.0000000000000007E-2</v>
      </c>
      <c r="K6" s="12">
        <v>102</v>
      </c>
      <c r="M6" s="8">
        <f t="shared" si="0"/>
        <v>7.4999999999999997E-2</v>
      </c>
      <c r="O6" s="8">
        <f t="shared" si="1"/>
        <v>0.51874121587853517</v>
      </c>
      <c r="Q6" s="8">
        <f t="shared" si="2"/>
        <v>66.947714364333123</v>
      </c>
      <c r="S6" s="8">
        <f t="shared" si="3"/>
        <v>73.866364223506295</v>
      </c>
      <c r="U6" s="8">
        <f t="shared" si="4"/>
        <v>-6.918649859173172</v>
      </c>
      <c r="Y6" s="8">
        <f t="shared" si="5"/>
        <v>0.09</v>
      </c>
      <c r="AD6" s="8" t="str">
        <f>_xlfn.CONCAT("[",E7,",",F7,",",G7,",",H7,",",I7,"]",",")</f>
        <v>[0.04,0.05,0.06,0.07,0.08],</v>
      </c>
    </row>
    <row r="7" spans="2:30" x14ac:dyDescent="0.2">
      <c r="C7" s="12">
        <v>0.3</v>
      </c>
      <c r="E7" s="12">
        <v>0.04</v>
      </c>
      <c r="F7" s="12">
        <v>0.05</v>
      </c>
      <c r="G7" s="12">
        <v>0.06</v>
      </c>
      <c r="H7" s="12">
        <v>7.0000000000000007E-2</v>
      </c>
      <c r="I7" s="12">
        <v>0.08</v>
      </c>
      <c r="K7" s="12">
        <v>103</v>
      </c>
      <c r="M7" s="8">
        <f t="shared" si="0"/>
        <v>0.09</v>
      </c>
      <c r="O7" s="8">
        <f t="shared" si="1"/>
        <v>0.52248482479180014</v>
      </c>
      <c r="Q7" s="8">
        <f t="shared" si="2"/>
        <v>66.863411919637841</v>
      </c>
      <c r="S7" s="8">
        <f t="shared" si="3"/>
        <v>75.394252580612232</v>
      </c>
      <c r="U7" s="8">
        <f t="shared" si="4"/>
        <v>-8.5308406609743912</v>
      </c>
      <c r="Y7" s="8">
        <f t="shared" si="5"/>
        <v>0.09</v>
      </c>
      <c r="AD7" s="8" t="str">
        <f>_xlfn.CONCAT("[",E8,",",F8,",",G8,",",H8,",",I8,"]",",")</f>
        <v>[0.05,0.06,0.07,0.08,0.09],</v>
      </c>
    </row>
    <row r="8" spans="2:30" x14ac:dyDescent="0.2">
      <c r="C8" s="12">
        <v>0.3</v>
      </c>
      <c r="E8" s="12">
        <v>0.05</v>
      </c>
      <c r="F8" s="12">
        <v>0.06</v>
      </c>
      <c r="G8" s="12">
        <v>7.0000000000000007E-2</v>
      </c>
      <c r="H8" s="12">
        <v>0.08</v>
      </c>
      <c r="I8" s="12">
        <v>0.09</v>
      </c>
      <c r="K8" s="12">
        <v>104</v>
      </c>
      <c r="M8" s="8">
        <f t="shared" si="0"/>
        <v>0.10500000000000001</v>
      </c>
      <c r="O8" s="8">
        <f t="shared" si="1"/>
        <v>0.5262259093720687</v>
      </c>
      <c r="Q8" s="8">
        <f t="shared" si="2"/>
        <v>66.770565986664323</v>
      </c>
      <c r="S8" s="8">
        <f t="shared" si="3"/>
        <v>76.943541313715627</v>
      </c>
      <c r="U8" s="8">
        <f t="shared" si="4"/>
        <v>-10.172975327051304</v>
      </c>
      <c r="Y8" s="8">
        <f t="shared" si="5"/>
        <v>0.09</v>
      </c>
      <c r="AD8" s="8" t="str">
        <f>_xlfn.CONCAT("[",E9,",",F9,",",G9,",",H9,",",I9,"]",",")</f>
        <v>[0.06,0.07,0.08,0.09,0.1],</v>
      </c>
    </row>
    <row r="9" spans="2:30" x14ac:dyDescent="0.2">
      <c r="E9" s="12">
        <v>6.0000000000000005E-2</v>
      </c>
      <c r="F9" s="12">
        <v>7.0000000000000007E-2</v>
      </c>
      <c r="G9" s="12">
        <v>0.08</v>
      </c>
      <c r="H9" s="12">
        <v>0.09</v>
      </c>
      <c r="I9" s="12">
        <v>0.1</v>
      </c>
      <c r="K9" s="12">
        <v>105</v>
      </c>
      <c r="M9" s="8">
        <f t="shared" si="0"/>
        <v>0.12</v>
      </c>
      <c r="O9" s="8">
        <f t="shared" si="1"/>
        <v>0.52996405176457173</v>
      </c>
      <c r="Q9" s="8">
        <f t="shared" si="2"/>
        <v>66.66934066753943</v>
      </c>
      <c r="S9" s="8">
        <f t="shared" si="3"/>
        <v>78.514394565943803</v>
      </c>
      <c r="U9" s="8">
        <f t="shared" si="4"/>
        <v>-11.845053898404373</v>
      </c>
      <c r="Y9" s="15">
        <f>AVERAGE(Y4:Y8)</f>
        <v>7.1999999999999995E-2</v>
      </c>
    </row>
    <row r="11" spans="2:30" x14ac:dyDescent="0.2">
      <c r="D11" s="13" t="s">
        <v>8</v>
      </c>
      <c r="L11" s="10" t="s">
        <v>9</v>
      </c>
      <c r="N11" s="10" t="s">
        <v>10</v>
      </c>
      <c r="P11" s="10" t="s">
        <v>11</v>
      </c>
      <c r="R11" s="10" t="s">
        <v>33</v>
      </c>
      <c r="U11" s="10" t="s">
        <v>36</v>
      </c>
    </row>
    <row r="12" spans="2:30" x14ac:dyDescent="0.2">
      <c r="E12" s="12">
        <v>0.01</v>
      </c>
      <c r="F12" s="12">
        <v>0.02</v>
      </c>
      <c r="G12" s="12">
        <v>0.03</v>
      </c>
      <c r="H12" s="12">
        <v>0.04</v>
      </c>
      <c r="I12" s="12">
        <v>0.05</v>
      </c>
      <c r="J12" s="12">
        <v>6.0000000000000005E-2</v>
      </c>
      <c r="M12" s="8">
        <f>O4-K4</f>
        <v>-99.488751898053138</v>
      </c>
      <c r="O12" s="8">
        <f>E12*$M$12+F12*$M$13+G12*$M$14+H12*$M$15+I12*$M$16+J12*$M$17</f>
        <v>-21.590016840905641</v>
      </c>
      <c r="Q12" s="11">
        <f>O12*(1/6)</f>
        <v>-3.5983361401509399</v>
      </c>
      <c r="S12" s="8">
        <v>0</v>
      </c>
      <c r="V12" s="11">
        <f>Q12+S12</f>
        <v>-3.5983361401509399</v>
      </c>
    </row>
    <row r="13" spans="2:30" x14ac:dyDescent="0.2">
      <c r="E13" s="12">
        <v>0.02</v>
      </c>
      <c r="F13" s="12">
        <v>0.03</v>
      </c>
      <c r="G13" s="12">
        <v>0.04</v>
      </c>
      <c r="H13" s="12">
        <v>0.05</v>
      </c>
      <c r="I13" s="12">
        <v>0.06</v>
      </c>
      <c r="J13" s="12">
        <v>7.0000000000000007E-2</v>
      </c>
      <c r="M13" s="8">
        <f t="shared" ref="M13:M17" si="6">O5-K5</f>
        <v>-100.48500449838059</v>
      </c>
      <c r="O13" s="8">
        <f t="shared" ref="O13:O16" si="7">E13*$M$12+F13*$M$13+G13*$M$14+H13*$M$15+I13*$M$16+J13*$M$17</f>
        <v>-27.708780244851908</v>
      </c>
      <c r="Q13" s="11">
        <f t="shared" ref="Q13:Q16" si="8">O13*(1/6)</f>
        <v>-4.6181300408086514</v>
      </c>
      <c r="S13" s="8">
        <f>$W$4*C5/6</f>
        <v>0.11499999999999999</v>
      </c>
      <c r="V13" s="11">
        <f t="shared" ref="V13:V16" si="9">Q13+S13</f>
        <v>-4.5031300408086512</v>
      </c>
    </row>
    <row r="14" spans="2:30" x14ac:dyDescent="0.2">
      <c r="E14" s="12">
        <v>0.03</v>
      </c>
      <c r="F14" s="12">
        <v>0.04</v>
      </c>
      <c r="G14" s="12">
        <v>0.05</v>
      </c>
      <c r="H14" s="12">
        <v>0.06</v>
      </c>
      <c r="I14" s="12">
        <v>7.0000000000000007E-2</v>
      </c>
      <c r="J14" s="12">
        <v>0.08</v>
      </c>
      <c r="M14" s="8">
        <f t="shared" si="6"/>
        <v>-101.48125878412147</v>
      </c>
      <c r="O14" s="8">
        <f t="shared" si="7"/>
        <v>-33.827543648798169</v>
      </c>
      <c r="Q14" s="11">
        <f t="shared" si="8"/>
        <v>-5.6379239414663616</v>
      </c>
      <c r="S14" s="8">
        <f t="shared" ref="S14:S16" si="10">$W$4*C6/6</f>
        <v>0.11499999999999999</v>
      </c>
      <c r="V14" s="11">
        <f t="shared" si="9"/>
        <v>-5.5229239414663613</v>
      </c>
    </row>
    <row r="15" spans="2:30" x14ac:dyDescent="0.2">
      <c r="E15" s="12">
        <v>0.04</v>
      </c>
      <c r="F15" s="12">
        <v>0.05</v>
      </c>
      <c r="G15" s="12">
        <v>0.06</v>
      </c>
      <c r="H15" s="12">
        <v>7.0000000000000007E-2</v>
      </c>
      <c r="I15" s="12">
        <v>0.08</v>
      </c>
      <c r="J15" s="12">
        <v>0.09</v>
      </c>
      <c r="M15" s="8">
        <f t="shared" si="6"/>
        <v>-102.4775151752082</v>
      </c>
      <c r="O15" s="8">
        <f t="shared" si="7"/>
        <v>-39.946307052744437</v>
      </c>
      <c r="Q15" s="11">
        <f t="shared" si="8"/>
        <v>-6.6577178421240726</v>
      </c>
      <c r="S15" s="8">
        <f t="shared" si="10"/>
        <v>0.11499999999999999</v>
      </c>
      <c r="V15" s="11">
        <f t="shared" si="9"/>
        <v>-6.5427178421240724</v>
      </c>
    </row>
    <row r="16" spans="2:30" x14ac:dyDescent="0.2">
      <c r="E16" s="12">
        <v>0.05</v>
      </c>
      <c r="F16" s="12">
        <v>6.0000000000000005E-2</v>
      </c>
      <c r="G16" s="12">
        <v>7.0000000000000007E-2</v>
      </c>
      <c r="H16" s="12">
        <v>0.08</v>
      </c>
      <c r="I16" s="12">
        <v>0.09</v>
      </c>
      <c r="J16" s="12">
        <v>0.1</v>
      </c>
      <c r="M16" s="8">
        <f t="shared" si="6"/>
        <v>-103.47377409062793</v>
      </c>
      <c r="O16" s="8">
        <f t="shared" si="7"/>
        <v>-46.065070456690705</v>
      </c>
      <c r="Q16" s="11">
        <f t="shared" si="8"/>
        <v>-7.6775117427817836</v>
      </c>
      <c r="S16" s="8">
        <f t="shared" si="10"/>
        <v>0.11499999999999999</v>
      </c>
      <c r="V16" s="11">
        <f t="shared" si="9"/>
        <v>-7.5625117427817834</v>
      </c>
    </row>
    <row r="17" spans="13:13" x14ac:dyDescent="0.2">
      <c r="M17" s="8">
        <f t="shared" si="6"/>
        <v>-104.47003594823543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6"/>
  <sheetViews>
    <sheetView workbookViewId="0">
      <selection activeCell="G2" sqref="G2:H2"/>
    </sheetView>
  </sheetViews>
  <sheetFormatPr defaultColWidth="8.75" defaultRowHeight="16.5" x14ac:dyDescent="0.2"/>
  <cols>
    <col min="1" max="1" width="8.75" style="2"/>
    <col min="2" max="2" width="8.375" style="2" bestFit="1" customWidth="1"/>
    <col min="3" max="3" width="3.625" style="2" bestFit="1" customWidth="1"/>
    <col min="4" max="4" width="3.875" style="2" bestFit="1" customWidth="1"/>
    <col min="5" max="5" width="8.75" style="2"/>
    <col min="6" max="6" width="4.125" style="2" bestFit="1" customWidth="1"/>
    <col min="7" max="7" width="3.875" style="2" bestFit="1" customWidth="1"/>
    <col min="8" max="9" width="4.125" style="2" bestFit="1" customWidth="1"/>
    <col min="10" max="10" width="4.25" style="2" bestFit="1" customWidth="1"/>
    <col min="11" max="13" width="4.125" style="2" bestFit="1" customWidth="1"/>
    <col min="14" max="15" width="5.125" style="2" bestFit="1" customWidth="1"/>
    <col min="16" max="16384" width="8.75" style="2"/>
  </cols>
  <sheetData>
    <row r="2" spans="2:15" x14ac:dyDescent="0.2">
      <c r="B2" s="1" t="s">
        <v>15</v>
      </c>
      <c r="C2" s="1">
        <v>3</v>
      </c>
      <c r="G2" s="6" t="s">
        <v>18</v>
      </c>
      <c r="H2" s="6"/>
      <c r="I2" s="7" t="s">
        <v>19</v>
      </c>
      <c r="J2" s="7"/>
      <c r="K2" s="7"/>
      <c r="L2" s="6" t="s">
        <v>20</v>
      </c>
      <c r="M2" s="6"/>
      <c r="N2" s="6"/>
      <c r="O2" s="6"/>
    </row>
    <row r="3" spans="2:15" x14ac:dyDescent="0.2">
      <c r="C3" s="2" t="s">
        <v>12</v>
      </c>
      <c r="D3" s="2" t="s">
        <v>13</v>
      </c>
      <c r="F3" s="3" t="s">
        <v>14</v>
      </c>
      <c r="G3" s="3" t="s">
        <v>12</v>
      </c>
      <c r="H3" s="3" t="s">
        <v>13</v>
      </c>
      <c r="I3" s="3" t="s">
        <v>16</v>
      </c>
      <c r="J3" s="3" t="s">
        <v>17</v>
      </c>
      <c r="K3" s="3" t="s">
        <v>21</v>
      </c>
      <c r="L3" s="3" t="s">
        <v>22</v>
      </c>
      <c r="M3" s="3" t="s">
        <v>23</v>
      </c>
      <c r="N3" s="3" t="s">
        <v>24</v>
      </c>
      <c r="O3" s="3" t="s">
        <v>25</v>
      </c>
    </row>
    <row r="4" spans="2:15" x14ac:dyDescent="0.2">
      <c r="C4" s="2">
        <v>1</v>
      </c>
      <c r="D4" s="2">
        <v>4</v>
      </c>
      <c r="F4" s="2">
        <v>1</v>
      </c>
      <c r="G4" s="2">
        <f>C4</f>
        <v>1</v>
      </c>
      <c r="H4" s="2">
        <f>D4</f>
        <v>4</v>
      </c>
      <c r="I4" s="2">
        <f>POWER(C4,2)</f>
        <v>1</v>
      </c>
      <c r="J4" s="2">
        <f>C4*D4</f>
        <v>4</v>
      </c>
      <c r="K4" s="2">
        <f>POWER(D4,2)</f>
        <v>16</v>
      </c>
      <c r="L4" s="2">
        <f>POWER(C4,3)</f>
        <v>1</v>
      </c>
      <c r="M4" s="2">
        <f>POWER(C4,2)*D4</f>
        <v>4</v>
      </c>
      <c r="N4" s="2">
        <f>C4*POWER(D4,2)</f>
        <v>16</v>
      </c>
      <c r="O4" s="2">
        <f>POWER(D4,3)</f>
        <v>64</v>
      </c>
    </row>
    <row r="5" spans="2:15" x14ac:dyDescent="0.2">
      <c r="C5" s="2">
        <v>2</v>
      </c>
      <c r="D5" s="2">
        <v>5</v>
      </c>
      <c r="F5" s="2">
        <v>1</v>
      </c>
      <c r="G5" s="2">
        <f t="shared" ref="G5:G6" si="0">C5</f>
        <v>2</v>
      </c>
      <c r="H5" s="2">
        <f t="shared" ref="H5:H6" si="1">D5</f>
        <v>5</v>
      </c>
      <c r="I5" s="2">
        <f t="shared" ref="I5:I6" si="2">POWER(C5,2)</f>
        <v>4</v>
      </c>
      <c r="J5" s="2">
        <f t="shared" ref="J5:J6" si="3">C5*D5</f>
        <v>10</v>
      </c>
      <c r="K5" s="2">
        <f t="shared" ref="K5:K6" si="4">POWER(D5,2)</f>
        <v>25</v>
      </c>
      <c r="L5" s="2">
        <f t="shared" ref="L5:L6" si="5">POWER(C5,3)</f>
        <v>8</v>
      </c>
      <c r="M5" s="2">
        <f t="shared" ref="M5:M6" si="6">POWER(C5,2)*D5</f>
        <v>20</v>
      </c>
      <c r="N5" s="2">
        <f t="shared" ref="N5:N6" si="7">C5*POWER(D5,2)</f>
        <v>50</v>
      </c>
      <c r="O5" s="2">
        <f t="shared" ref="O5:O6" si="8">POWER(D5,3)</f>
        <v>125</v>
      </c>
    </row>
    <row r="6" spans="2:15" x14ac:dyDescent="0.2">
      <c r="C6" s="2">
        <v>3</v>
      </c>
      <c r="D6" s="2">
        <v>6</v>
      </c>
      <c r="F6" s="2">
        <v>1</v>
      </c>
      <c r="G6" s="2">
        <f t="shared" si="0"/>
        <v>3</v>
      </c>
      <c r="H6" s="2">
        <f t="shared" si="1"/>
        <v>6</v>
      </c>
      <c r="I6" s="2">
        <f t="shared" si="2"/>
        <v>9</v>
      </c>
      <c r="J6" s="2">
        <f t="shared" si="3"/>
        <v>18</v>
      </c>
      <c r="K6" s="2">
        <f t="shared" si="4"/>
        <v>36</v>
      </c>
      <c r="L6" s="2">
        <f t="shared" si="5"/>
        <v>27</v>
      </c>
      <c r="M6" s="2">
        <f t="shared" si="6"/>
        <v>54</v>
      </c>
      <c r="N6" s="2">
        <f t="shared" si="7"/>
        <v>108</v>
      </c>
      <c r="O6" s="2">
        <f t="shared" si="8"/>
        <v>216</v>
      </c>
    </row>
  </sheetData>
  <mergeCells count="3">
    <mergeCell ref="G2:H2"/>
    <mergeCell ref="I2:K2"/>
    <mergeCell ref="L2:O2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"/>
  <sheetViews>
    <sheetView workbookViewId="0">
      <selection activeCell="I5" sqref="I5"/>
    </sheetView>
  </sheetViews>
  <sheetFormatPr defaultColWidth="11" defaultRowHeight="14.25" x14ac:dyDescent="0.2"/>
  <cols>
    <col min="4" max="4" width="3.25" bestFit="1" customWidth="1"/>
    <col min="5" max="5" width="7.375" bestFit="1" customWidth="1"/>
    <col min="6" max="6" width="10.875" bestFit="1" customWidth="1"/>
    <col min="7" max="7" width="6.25" bestFit="1" customWidth="1"/>
    <col min="8" max="8" width="5.25" bestFit="1" customWidth="1"/>
    <col min="9" max="9" width="7.875" bestFit="1" customWidth="1"/>
  </cols>
  <sheetData>
    <row r="2" spans="2:9" x14ac:dyDescent="0.2">
      <c r="B2" t="s">
        <v>29</v>
      </c>
      <c r="C2" t="s">
        <v>26</v>
      </c>
      <c r="D2" t="s">
        <v>6</v>
      </c>
      <c r="E2" t="s">
        <v>28</v>
      </c>
      <c r="F2" t="s">
        <v>31</v>
      </c>
      <c r="G2" t="s">
        <v>27</v>
      </c>
      <c r="H2" t="s">
        <v>30</v>
      </c>
      <c r="I2" t="s">
        <v>32</v>
      </c>
    </row>
    <row r="3" spans="2:9" x14ac:dyDescent="0.2">
      <c r="B3">
        <v>100</v>
      </c>
      <c r="C3">
        <v>1</v>
      </c>
      <c r="D3">
        <v>18</v>
      </c>
      <c r="E3">
        <v>2.2999999999999998</v>
      </c>
    </row>
    <row r="4" spans="2:9" x14ac:dyDescent="0.2">
      <c r="C4">
        <v>2</v>
      </c>
      <c r="F4">
        <f>POWER(C4,2)</f>
        <v>4</v>
      </c>
      <c r="I4">
        <f>$E$3*C4/$B$3+C4</f>
        <v>2.0459999999999998</v>
      </c>
    </row>
    <row r="5" spans="2:9" x14ac:dyDescent="0.2">
      <c r="C5">
        <v>3</v>
      </c>
      <c r="F5">
        <f>POWER(C5,2)</f>
        <v>9</v>
      </c>
      <c r="I5">
        <f>$E$3*C5/$B$3+C5</f>
        <v>3.069</v>
      </c>
    </row>
    <row r="6" spans="2:9" x14ac:dyDescent="0.2">
      <c r="F6" s="5">
        <f>SUM(F4:F5)</f>
        <v>13</v>
      </c>
      <c r="G6">
        <f>E3*F6/2*B3</f>
        <v>1495</v>
      </c>
      <c r="H6" s="4">
        <f>D3+G6</f>
        <v>1513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cost_function</vt:lpstr>
      <vt:lpstr>polynomial</vt:lpstr>
      <vt:lpstr>cost_function_reg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李海强</dc:creator>
  <cp:lastModifiedBy>李海强</cp:lastModifiedBy>
  <dcterms:created xsi:type="dcterms:W3CDTF">2019-08-27T07:22:42Z</dcterms:created>
  <dcterms:modified xsi:type="dcterms:W3CDTF">2019-09-06T03:35:37Z</dcterms:modified>
</cp:coreProperties>
</file>