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stExcel\"/>
    </mc:Choice>
  </mc:AlternateContent>
  <bookViews>
    <workbookView xWindow="0" yWindow="0" windowWidth="23250" windowHeight="12270" activeTab="5"/>
  </bookViews>
  <sheets>
    <sheet name="Data" sheetId="1" r:id="rId1"/>
    <sheet name="Data整理" sheetId="2" r:id="rId2"/>
    <sheet name="KNN" sheetId="4" r:id="rId3"/>
    <sheet name="LR" sheetId="6" r:id="rId4"/>
    <sheet name="ANN第一層" sheetId="3" r:id="rId5"/>
    <sheet name="ANN第二層(來不及了啊啊啊啊啊QuQQQ" sheetId="7" r:id="rId6"/>
  </sheets>
  <definedNames>
    <definedName name="solver_adj" localSheetId="4" hidden="1">ANN第一層!$K$2:$N$9,ANN第一層!$K$10</definedName>
    <definedName name="solver_adj" localSheetId="5" hidden="1">'ANN第二層(來不及了啊啊啊啊啊QuQQQ'!$K$2:$N$9,'ANN第二層(來不及了啊啊啊啊啊QuQQQ'!$K$10</definedName>
    <definedName name="solver_adj" localSheetId="2" hidden="1">KNN!$D$16,KNN!$D$17:$I$17</definedName>
    <definedName name="solver_adj" localSheetId="3" hidden="1">LR!$B$5,LR!$B$6:$G$6</definedName>
    <definedName name="solver_cvg" localSheetId="4" hidden="1">0.0001</definedName>
    <definedName name="solver_cvg" localSheetId="5" hidden="1">0.0001</definedName>
    <definedName name="solver_cvg" localSheetId="2" hidden="1">0.0001</definedName>
    <definedName name="solver_cvg" localSheetId="3" hidden="1">0.0001</definedName>
    <definedName name="solver_drv" localSheetId="4" hidden="1">1</definedName>
    <definedName name="solver_drv" localSheetId="5" hidden="1">1</definedName>
    <definedName name="solver_drv" localSheetId="2" hidden="1">2</definedName>
    <definedName name="solver_drv" localSheetId="3" hidden="1">1</definedName>
    <definedName name="solver_eng" localSheetId="4" hidden="1">1</definedName>
    <definedName name="solver_eng" localSheetId="5" hidden="1">1</definedName>
    <definedName name="solver_eng" localSheetId="2" hidden="1">1</definedName>
    <definedName name="solver_eng" localSheetId="3" hidden="1">1</definedName>
    <definedName name="solver_est" localSheetId="4" hidden="1">1</definedName>
    <definedName name="solver_est" localSheetId="5" hidden="1">1</definedName>
    <definedName name="solver_est" localSheetId="2" hidden="1">1</definedName>
    <definedName name="solver_est" localSheetId="3" hidden="1">1</definedName>
    <definedName name="solver_itr" localSheetId="4" hidden="1">10</definedName>
    <definedName name="solver_itr" localSheetId="5" hidden="1">10</definedName>
    <definedName name="solver_itr" localSheetId="2" hidden="1">10</definedName>
    <definedName name="solver_itr" localSheetId="3" hidden="1">10</definedName>
    <definedName name="solver_lhs1" localSheetId="4" hidden="1">ANN第一層!$K$10</definedName>
    <definedName name="solver_lhs1" localSheetId="5" hidden="1">'ANN第二層(來不及了啊啊啊啊啊QuQQQ'!$K$10</definedName>
    <definedName name="solver_lhs1" localSheetId="2" hidden="1">KNN!$D$16</definedName>
    <definedName name="solver_lhs1" localSheetId="3" hidden="1">LR!$B$5</definedName>
    <definedName name="solver_lhs2" localSheetId="4" hidden="1">ANN第一層!$K$10</definedName>
    <definedName name="solver_lhs2" localSheetId="5" hidden="1">'ANN第二層(來不及了啊啊啊啊啊QuQQQ'!$K$10</definedName>
    <definedName name="solver_lhs2" localSheetId="2" hidden="1">KNN!$D$16</definedName>
    <definedName name="solver_lhs2" localSheetId="3" hidden="1">LR!$B$5</definedName>
    <definedName name="solver_lhs3" localSheetId="4" hidden="1">ANN第一層!$K$2:$N$9</definedName>
    <definedName name="solver_lhs3" localSheetId="5" hidden="1">'ANN第二層(來不及了啊啊啊啊啊QuQQQ'!$K$2:$N$9</definedName>
    <definedName name="solver_lhs3" localSheetId="2" hidden="1">KNN!$D$17:$I$17</definedName>
    <definedName name="solver_lhs3" localSheetId="3" hidden="1">LR!$B$6:$G$6</definedName>
    <definedName name="solver_lhs4" localSheetId="4" hidden="1">ANN第一層!$K$2:$N$9</definedName>
    <definedName name="solver_lhs4" localSheetId="5" hidden="1">'ANN第二層(來不及了啊啊啊啊啊QuQQQ'!$K$2:$N$9</definedName>
    <definedName name="solver_lhs4" localSheetId="2" hidden="1">KNN!$D$17:$I$17</definedName>
    <definedName name="solver_lhs4" localSheetId="3" hidden="1">LR!$B$6:$G$6</definedName>
    <definedName name="solver_mip" localSheetId="4" hidden="1">2147483647</definedName>
    <definedName name="solver_mip" localSheetId="5" hidden="1">2147483647</definedName>
    <definedName name="solver_mip" localSheetId="2" hidden="1">2147483647</definedName>
    <definedName name="solver_mip" localSheetId="3" hidden="1">2147483647</definedName>
    <definedName name="solver_mni" localSheetId="4" hidden="1">30</definedName>
    <definedName name="solver_mni" localSheetId="5" hidden="1">30</definedName>
    <definedName name="solver_mni" localSheetId="2" hidden="1">30</definedName>
    <definedName name="solver_mni" localSheetId="3" hidden="1">30</definedName>
    <definedName name="solver_mrt" localSheetId="4" hidden="1">0.075</definedName>
    <definedName name="solver_mrt" localSheetId="5" hidden="1">0.075</definedName>
    <definedName name="solver_mrt" localSheetId="2" hidden="1">0.075</definedName>
    <definedName name="solver_mrt" localSheetId="3" hidden="1">0.075</definedName>
    <definedName name="solver_msl" localSheetId="4" hidden="1">2</definedName>
    <definedName name="solver_msl" localSheetId="5" hidden="1">2</definedName>
    <definedName name="solver_msl" localSheetId="2" hidden="1">2</definedName>
    <definedName name="solver_msl" localSheetId="3" hidden="1">2</definedName>
    <definedName name="solver_neg" localSheetId="4" hidden="1">2</definedName>
    <definedName name="solver_neg" localSheetId="5" hidden="1">2</definedName>
    <definedName name="solver_neg" localSheetId="2" hidden="1">1</definedName>
    <definedName name="solver_neg" localSheetId="3" hidden="1">2</definedName>
    <definedName name="solver_nod" localSheetId="4" hidden="1">2147483647</definedName>
    <definedName name="solver_nod" localSheetId="5" hidden="1">2147483647</definedName>
    <definedName name="solver_nod" localSheetId="2" hidden="1">2147483647</definedName>
    <definedName name="solver_nod" localSheetId="3" hidden="1">2147483647</definedName>
    <definedName name="solver_num" localSheetId="4" hidden="1">4</definedName>
    <definedName name="solver_num" localSheetId="5" hidden="1">4</definedName>
    <definedName name="solver_num" localSheetId="2" hidden="1">4</definedName>
    <definedName name="solver_num" localSheetId="3" hidden="1">4</definedName>
    <definedName name="solver_nwt" localSheetId="4" hidden="1">1</definedName>
    <definedName name="solver_nwt" localSheetId="5" hidden="1">1</definedName>
    <definedName name="solver_nwt" localSheetId="2" hidden="1">1</definedName>
    <definedName name="solver_nwt" localSheetId="3" hidden="1">1</definedName>
    <definedName name="solver_opt" localSheetId="4" hidden="1">ANN第一層!$Q$5</definedName>
    <definedName name="solver_opt" localSheetId="5" hidden="1">'ANN第二層(來不及了啊啊啊啊啊QuQQQ'!$T$5</definedName>
    <definedName name="solver_opt" localSheetId="2" hidden="1">KNN!$D$16</definedName>
    <definedName name="solver_opt" localSheetId="3" hidden="1">LR!$M$11</definedName>
    <definedName name="solver_pre" localSheetId="4" hidden="1">0.000001</definedName>
    <definedName name="solver_pre" localSheetId="5" hidden="1">0.000001</definedName>
    <definedName name="solver_pre" localSheetId="2" hidden="1">0.000001</definedName>
    <definedName name="solver_pre" localSheetId="3" hidden="1">0.000001</definedName>
    <definedName name="solver_rbv" localSheetId="4" hidden="1">1</definedName>
    <definedName name="solver_rbv" localSheetId="5" hidden="1">1</definedName>
    <definedName name="solver_rbv" localSheetId="2" hidden="1">2</definedName>
    <definedName name="solver_rbv" localSheetId="3" hidden="1">1</definedName>
    <definedName name="solver_rel1" localSheetId="4" hidden="1">1</definedName>
    <definedName name="solver_rel1" localSheetId="5" hidden="1">1</definedName>
    <definedName name="solver_rel1" localSheetId="2" hidden="1">1</definedName>
    <definedName name="solver_rel1" localSheetId="3" hidden="1">1</definedName>
    <definedName name="solver_rel2" localSheetId="4" hidden="1">3</definedName>
    <definedName name="solver_rel2" localSheetId="5" hidden="1">3</definedName>
    <definedName name="solver_rel2" localSheetId="2" hidden="1">3</definedName>
    <definedName name="solver_rel2" localSheetId="3" hidden="1">3</definedName>
    <definedName name="solver_rel3" localSheetId="4" hidden="1">1</definedName>
    <definedName name="solver_rel3" localSheetId="5" hidden="1">1</definedName>
    <definedName name="solver_rel3" localSheetId="2" hidden="1">1</definedName>
    <definedName name="solver_rel3" localSheetId="3" hidden="1">1</definedName>
    <definedName name="solver_rel4" localSheetId="4" hidden="1">3</definedName>
    <definedName name="solver_rel4" localSheetId="5" hidden="1">3</definedName>
    <definedName name="solver_rel4" localSheetId="2" hidden="1">3</definedName>
    <definedName name="solver_rel4" localSheetId="3" hidden="1">3</definedName>
    <definedName name="solver_rhs1" localSheetId="4" hidden="1">10</definedName>
    <definedName name="solver_rhs1" localSheetId="5" hidden="1">10</definedName>
    <definedName name="solver_rhs1" localSheetId="2" hidden="1">10</definedName>
    <definedName name="solver_rhs1" localSheetId="3" hidden="1">10</definedName>
    <definedName name="solver_rhs2" localSheetId="4" hidden="1">-10</definedName>
    <definedName name="solver_rhs2" localSheetId="5" hidden="1">-10</definedName>
    <definedName name="solver_rhs2" localSheetId="2" hidden="1">1</definedName>
    <definedName name="solver_rhs2" localSheetId="3" hidden="1">-10</definedName>
    <definedName name="solver_rhs3" localSheetId="4" hidden="1">10</definedName>
    <definedName name="solver_rhs3" localSheetId="5" hidden="1">10</definedName>
    <definedName name="solver_rhs3" localSheetId="2" hidden="1">10</definedName>
    <definedName name="solver_rhs3" localSheetId="3" hidden="1">10</definedName>
    <definedName name="solver_rhs4" localSheetId="4" hidden="1">-10</definedName>
    <definedName name="solver_rhs4" localSheetId="5" hidden="1">-10</definedName>
    <definedName name="solver_rhs4" localSheetId="2" hidden="1">1</definedName>
    <definedName name="solver_rhs4" localSheetId="3" hidden="1">-10</definedName>
    <definedName name="solver_rlx" localSheetId="4" hidden="1">2</definedName>
    <definedName name="solver_rlx" localSheetId="5" hidden="1">2</definedName>
    <definedName name="solver_rlx" localSheetId="2" hidden="1">2</definedName>
    <definedName name="solver_rlx" localSheetId="3" hidden="1">2</definedName>
    <definedName name="solver_rsd" localSheetId="4" hidden="1">0</definedName>
    <definedName name="solver_rsd" localSheetId="5" hidden="1">0</definedName>
    <definedName name="solver_rsd" localSheetId="2" hidden="1">0</definedName>
    <definedName name="solver_rsd" localSheetId="3" hidden="1">0</definedName>
    <definedName name="solver_scl" localSheetId="4" hidden="1">1</definedName>
    <definedName name="solver_scl" localSheetId="5" hidden="1">1</definedName>
    <definedName name="solver_scl" localSheetId="2" hidden="1">2</definedName>
    <definedName name="solver_scl" localSheetId="3" hidden="1">1</definedName>
    <definedName name="solver_sho" localSheetId="4" hidden="1">2</definedName>
    <definedName name="solver_sho" localSheetId="5" hidden="1">2</definedName>
    <definedName name="solver_sho" localSheetId="2" hidden="1">2</definedName>
    <definedName name="solver_sho" localSheetId="3" hidden="1">2</definedName>
    <definedName name="solver_ssz" localSheetId="4" hidden="1">100</definedName>
    <definedName name="solver_ssz" localSheetId="5" hidden="1">100</definedName>
    <definedName name="solver_ssz" localSheetId="2" hidden="1">100</definedName>
    <definedName name="solver_ssz" localSheetId="3" hidden="1">100</definedName>
    <definedName name="solver_tim" localSheetId="4" hidden="1">300</definedName>
    <definedName name="solver_tim" localSheetId="5" hidden="1">300</definedName>
    <definedName name="solver_tim" localSheetId="2" hidden="1">300</definedName>
    <definedName name="solver_tim" localSheetId="3" hidden="1">300</definedName>
    <definedName name="solver_tol" localSheetId="4" hidden="1">0.01</definedName>
    <definedName name="solver_tol" localSheetId="5" hidden="1">0.01</definedName>
    <definedName name="solver_tol" localSheetId="2" hidden="1">0.01</definedName>
    <definedName name="solver_tol" localSheetId="3" hidden="1">0.01</definedName>
    <definedName name="solver_typ" localSheetId="4" hidden="1">2</definedName>
    <definedName name="solver_typ" localSheetId="5" hidden="1">2</definedName>
    <definedName name="solver_typ" localSheetId="2" hidden="1">2</definedName>
    <definedName name="solver_typ" localSheetId="3" hidden="1">2</definedName>
    <definedName name="solver_val" localSheetId="4" hidden="1">0</definedName>
    <definedName name="solver_val" localSheetId="5" hidden="1">0</definedName>
    <definedName name="solver_val" localSheetId="2" hidden="1">0</definedName>
    <definedName name="solver_val" localSheetId="3" hidden="1">0</definedName>
    <definedName name="solver_ver" localSheetId="4" hidden="1">3</definedName>
    <definedName name="solver_ver" localSheetId="5" hidden="1">3</definedName>
    <definedName name="solver_ver" localSheetId="2" hidden="1">3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2" i="7" l="1"/>
  <c r="M92" i="7"/>
  <c r="L92" i="7"/>
  <c r="K92" i="7"/>
  <c r="N91" i="7"/>
  <c r="M91" i="7"/>
  <c r="L91" i="7"/>
  <c r="K91" i="7"/>
  <c r="S91" i="7" s="1"/>
  <c r="T91" i="7" s="1"/>
  <c r="U91" i="7" s="1"/>
  <c r="N90" i="7"/>
  <c r="M90" i="7"/>
  <c r="L90" i="7"/>
  <c r="K90" i="7"/>
  <c r="N89" i="7"/>
  <c r="M89" i="7"/>
  <c r="L89" i="7"/>
  <c r="K89" i="7"/>
  <c r="N88" i="7"/>
  <c r="M88" i="7"/>
  <c r="L88" i="7"/>
  <c r="K88" i="7"/>
  <c r="N87" i="7"/>
  <c r="M87" i="7"/>
  <c r="L87" i="7"/>
  <c r="K87" i="7"/>
  <c r="N86" i="7"/>
  <c r="M86" i="7"/>
  <c r="L86" i="7"/>
  <c r="K86" i="7"/>
  <c r="N85" i="7"/>
  <c r="M85" i="7"/>
  <c r="L85" i="7"/>
  <c r="K85" i="7"/>
  <c r="N84" i="7"/>
  <c r="M84" i="7"/>
  <c r="L84" i="7"/>
  <c r="K84" i="7"/>
  <c r="N83" i="7"/>
  <c r="M83" i="7"/>
  <c r="L83" i="7"/>
  <c r="K83" i="7"/>
  <c r="N82" i="7"/>
  <c r="M82" i="7"/>
  <c r="L82" i="7"/>
  <c r="K82" i="7"/>
  <c r="N81" i="7"/>
  <c r="M81" i="7"/>
  <c r="L81" i="7"/>
  <c r="K81" i="7"/>
  <c r="N80" i="7"/>
  <c r="M80" i="7"/>
  <c r="L80" i="7"/>
  <c r="K80" i="7"/>
  <c r="N79" i="7"/>
  <c r="M79" i="7"/>
  <c r="L79" i="7"/>
  <c r="K79" i="7"/>
  <c r="N78" i="7"/>
  <c r="M78" i="7"/>
  <c r="L78" i="7"/>
  <c r="K78" i="7"/>
  <c r="N77" i="7"/>
  <c r="M77" i="7"/>
  <c r="L77" i="7"/>
  <c r="K77" i="7"/>
  <c r="N76" i="7"/>
  <c r="M76" i="7"/>
  <c r="L76" i="7"/>
  <c r="K76" i="7"/>
  <c r="N75" i="7"/>
  <c r="M75" i="7"/>
  <c r="L75" i="7"/>
  <c r="K75" i="7"/>
  <c r="N74" i="7"/>
  <c r="M74" i="7"/>
  <c r="L74" i="7"/>
  <c r="K74" i="7"/>
  <c r="N73" i="7"/>
  <c r="M73" i="7"/>
  <c r="L73" i="7"/>
  <c r="K73" i="7"/>
  <c r="N72" i="7"/>
  <c r="M72" i="7"/>
  <c r="L72" i="7"/>
  <c r="K72" i="7"/>
  <c r="N71" i="7"/>
  <c r="M71" i="7"/>
  <c r="L71" i="7"/>
  <c r="K71" i="7"/>
  <c r="N70" i="7"/>
  <c r="M70" i="7"/>
  <c r="L70" i="7"/>
  <c r="K70" i="7"/>
  <c r="N69" i="7"/>
  <c r="M69" i="7"/>
  <c r="L69" i="7"/>
  <c r="K69" i="7"/>
  <c r="N68" i="7"/>
  <c r="M68" i="7"/>
  <c r="L68" i="7"/>
  <c r="K68" i="7"/>
  <c r="N67" i="7"/>
  <c r="M67" i="7"/>
  <c r="L67" i="7"/>
  <c r="K67" i="7"/>
  <c r="N66" i="7"/>
  <c r="M66" i="7"/>
  <c r="L66" i="7"/>
  <c r="K66" i="7"/>
  <c r="N65" i="7"/>
  <c r="M65" i="7"/>
  <c r="L65" i="7"/>
  <c r="K65" i="7"/>
  <c r="N64" i="7"/>
  <c r="M64" i="7"/>
  <c r="L64" i="7"/>
  <c r="K64" i="7"/>
  <c r="N63" i="7"/>
  <c r="M63" i="7"/>
  <c r="L63" i="7"/>
  <c r="K63" i="7"/>
  <c r="N62" i="7"/>
  <c r="M62" i="7"/>
  <c r="L62" i="7"/>
  <c r="K62" i="7"/>
  <c r="N61" i="7"/>
  <c r="M61" i="7"/>
  <c r="L61" i="7"/>
  <c r="K61" i="7"/>
  <c r="S61" i="7" s="1"/>
  <c r="T61" i="7" s="1"/>
  <c r="U61" i="7" s="1"/>
  <c r="N60" i="7"/>
  <c r="M60" i="7"/>
  <c r="L60" i="7"/>
  <c r="K60" i="7"/>
  <c r="N59" i="7"/>
  <c r="M59" i="7"/>
  <c r="L59" i="7"/>
  <c r="S59" i="7" s="1"/>
  <c r="T59" i="7" s="1"/>
  <c r="U59" i="7" s="1"/>
  <c r="K59" i="7"/>
  <c r="N58" i="7"/>
  <c r="M58" i="7"/>
  <c r="L58" i="7"/>
  <c r="K58" i="7"/>
  <c r="N57" i="7"/>
  <c r="M57" i="7"/>
  <c r="L57" i="7"/>
  <c r="K57" i="7"/>
  <c r="N56" i="7"/>
  <c r="M56" i="7"/>
  <c r="L56" i="7"/>
  <c r="K56" i="7"/>
  <c r="N55" i="7"/>
  <c r="M55" i="7"/>
  <c r="L55" i="7"/>
  <c r="K55" i="7"/>
  <c r="S55" i="7" s="1"/>
  <c r="T55" i="7" s="1"/>
  <c r="U55" i="7" s="1"/>
  <c r="N54" i="7"/>
  <c r="M54" i="7"/>
  <c r="L54" i="7"/>
  <c r="K54" i="7"/>
  <c r="N53" i="7"/>
  <c r="M53" i="7"/>
  <c r="L53" i="7"/>
  <c r="K53" i="7"/>
  <c r="N52" i="7"/>
  <c r="M52" i="7"/>
  <c r="L52" i="7"/>
  <c r="K52" i="7"/>
  <c r="N51" i="7"/>
  <c r="M51" i="7"/>
  <c r="L51" i="7"/>
  <c r="K51" i="7"/>
  <c r="N50" i="7"/>
  <c r="M50" i="7"/>
  <c r="L50" i="7"/>
  <c r="K50" i="7"/>
  <c r="N49" i="7"/>
  <c r="M49" i="7"/>
  <c r="L49" i="7"/>
  <c r="K49" i="7"/>
  <c r="S49" i="7" s="1"/>
  <c r="T49" i="7" s="1"/>
  <c r="U49" i="7" s="1"/>
  <c r="N48" i="7"/>
  <c r="M48" i="7"/>
  <c r="L48" i="7"/>
  <c r="K48" i="7"/>
  <c r="N47" i="7"/>
  <c r="M47" i="7"/>
  <c r="L47" i="7"/>
  <c r="K47" i="7"/>
  <c r="N46" i="7"/>
  <c r="M46" i="7"/>
  <c r="L46" i="7"/>
  <c r="K46" i="7"/>
  <c r="N45" i="7"/>
  <c r="M45" i="7"/>
  <c r="L45" i="7"/>
  <c r="K45" i="7"/>
  <c r="N44" i="7"/>
  <c r="M44" i="7"/>
  <c r="L44" i="7"/>
  <c r="K44" i="7"/>
  <c r="N43" i="7"/>
  <c r="M43" i="7"/>
  <c r="L43" i="7"/>
  <c r="K43" i="7"/>
  <c r="S43" i="7" s="1"/>
  <c r="T43" i="7" s="1"/>
  <c r="U43" i="7" s="1"/>
  <c r="N42" i="7"/>
  <c r="M42" i="7"/>
  <c r="L42" i="7"/>
  <c r="K42" i="7"/>
  <c r="N41" i="7"/>
  <c r="M41" i="7"/>
  <c r="L41" i="7"/>
  <c r="K41" i="7"/>
  <c r="N40" i="7"/>
  <c r="M40" i="7"/>
  <c r="L40" i="7"/>
  <c r="K40" i="7"/>
  <c r="N39" i="7"/>
  <c r="M39" i="7"/>
  <c r="L39" i="7"/>
  <c r="K39" i="7"/>
  <c r="N38" i="7"/>
  <c r="M38" i="7"/>
  <c r="L38" i="7"/>
  <c r="K38" i="7"/>
  <c r="N37" i="7"/>
  <c r="M37" i="7"/>
  <c r="L37" i="7"/>
  <c r="K37" i="7"/>
  <c r="N36" i="7"/>
  <c r="M36" i="7"/>
  <c r="L36" i="7"/>
  <c r="K36" i="7"/>
  <c r="N35" i="7"/>
  <c r="M35" i="7"/>
  <c r="L35" i="7"/>
  <c r="K35" i="7"/>
  <c r="N34" i="7"/>
  <c r="M34" i="7"/>
  <c r="L34" i="7"/>
  <c r="K34" i="7"/>
  <c r="N33" i="7"/>
  <c r="M33" i="7"/>
  <c r="L33" i="7"/>
  <c r="K33" i="7"/>
  <c r="N32" i="7"/>
  <c r="M32" i="7"/>
  <c r="L32" i="7"/>
  <c r="K32" i="7"/>
  <c r="N31" i="7"/>
  <c r="M31" i="7"/>
  <c r="L31" i="7"/>
  <c r="K31" i="7"/>
  <c r="N30" i="7"/>
  <c r="M30" i="7"/>
  <c r="L30" i="7"/>
  <c r="K30" i="7"/>
  <c r="N29" i="7"/>
  <c r="M29" i="7"/>
  <c r="L29" i="7"/>
  <c r="K29" i="7"/>
  <c r="N28" i="7"/>
  <c r="M28" i="7"/>
  <c r="L28" i="7"/>
  <c r="K28" i="7"/>
  <c r="N27" i="7"/>
  <c r="M27" i="7"/>
  <c r="L27" i="7"/>
  <c r="K27" i="7"/>
  <c r="N26" i="7"/>
  <c r="M26" i="7"/>
  <c r="L26" i="7"/>
  <c r="K26" i="7"/>
  <c r="N25" i="7"/>
  <c r="M25" i="7"/>
  <c r="L25" i="7"/>
  <c r="K25" i="7"/>
  <c r="S25" i="7" s="1"/>
  <c r="T25" i="7" s="1"/>
  <c r="U25" i="7" s="1"/>
  <c r="N24" i="7"/>
  <c r="M24" i="7"/>
  <c r="L24" i="7"/>
  <c r="K24" i="7"/>
  <c r="N23" i="7"/>
  <c r="M23" i="7"/>
  <c r="L23" i="7"/>
  <c r="K23" i="7"/>
  <c r="N22" i="7"/>
  <c r="M22" i="7"/>
  <c r="L22" i="7"/>
  <c r="K22" i="7"/>
  <c r="N21" i="7"/>
  <c r="M21" i="7"/>
  <c r="L21" i="7"/>
  <c r="K21" i="7"/>
  <c r="N20" i="7"/>
  <c r="M20" i="7"/>
  <c r="L20" i="7"/>
  <c r="K20" i="7"/>
  <c r="N19" i="7"/>
  <c r="M19" i="7"/>
  <c r="L19" i="7"/>
  <c r="K19" i="7"/>
  <c r="N18" i="7"/>
  <c r="M18" i="7"/>
  <c r="L18" i="7"/>
  <c r="K18" i="7"/>
  <c r="N17" i="7"/>
  <c r="M17" i="7"/>
  <c r="L17" i="7"/>
  <c r="K17" i="7"/>
  <c r="N16" i="7"/>
  <c r="M16" i="7"/>
  <c r="L16" i="7"/>
  <c r="K16" i="7"/>
  <c r="N15" i="7"/>
  <c r="M15" i="7"/>
  <c r="L15" i="7"/>
  <c r="K15" i="7"/>
  <c r="N14" i="7"/>
  <c r="M14" i="7"/>
  <c r="L14" i="7"/>
  <c r="K14" i="7"/>
  <c r="N13" i="7"/>
  <c r="M13" i="7"/>
  <c r="L13" i="7"/>
  <c r="K13" i="7"/>
  <c r="H4" i="7"/>
  <c r="G4" i="7"/>
  <c r="F4" i="7"/>
  <c r="E4" i="7"/>
  <c r="D4" i="7"/>
  <c r="C4" i="7"/>
  <c r="B4" i="7"/>
  <c r="H3" i="7"/>
  <c r="G3" i="7"/>
  <c r="F3" i="7"/>
  <c r="E3" i="7"/>
  <c r="D3" i="7"/>
  <c r="C3" i="7"/>
  <c r="B3" i="7"/>
  <c r="H2" i="7"/>
  <c r="G2" i="7"/>
  <c r="F2" i="7"/>
  <c r="E2" i="7"/>
  <c r="D2" i="7"/>
  <c r="C2" i="7"/>
  <c r="B2" i="7"/>
  <c r="H1" i="7"/>
  <c r="G1" i="7"/>
  <c r="F1" i="7"/>
  <c r="E1" i="7"/>
  <c r="D1" i="7"/>
  <c r="C1" i="7"/>
  <c r="B1" i="7"/>
  <c r="S45" i="7" l="1"/>
  <c r="T45" i="7" s="1"/>
  <c r="U45" i="7" s="1"/>
  <c r="S69" i="7"/>
  <c r="T69" i="7" s="1"/>
  <c r="U69" i="7" s="1"/>
  <c r="S81" i="7"/>
  <c r="T81" i="7" s="1"/>
  <c r="U81" i="7" s="1"/>
  <c r="S42" i="7"/>
  <c r="T42" i="7" s="1"/>
  <c r="U42" i="7" s="1"/>
  <c r="S48" i="7"/>
  <c r="T48" i="7" s="1"/>
  <c r="U48" i="7" s="1"/>
  <c r="S66" i="7"/>
  <c r="T66" i="7" s="1"/>
  <c r="U66" i="7" s="1"/>
  <c r="S72" i="7"/>
  <c r="T72" i="7" s="1"/>
  <c r="U72" i="7" s="1"/>
  <c r="S78" i="7"/>
  <c r="T78" i="7" s="1"/>
  <c r="U78" i="7" s="1"/>
  <c r="S84" i="7"/>
  <c r="T84" i="7" s="1"/>
  <c r="U84" i="7" s="1"/>
  <c r="S13" i="7"/>
  <c r="T13" i="7" s="1"/>
  <c r="U13" i="7" s="1"/>
  <c r="S62" i="7"/>
  <c r="T62" i="7" s="1"/>
  <c r="U62" i="7" s="1"/>
  <c r="S41" i="7"/>
  <c r="T41" i="7" s="1"/>
  <c r="U41" i="7" s="1"/>
  <c r="S27" i="7"/>
  <c r="T27" i="7" s="1"/>
  <c r="U27" i="7" s="1"/>
  <c r="S19" i="7"/>
  <c r="T19" i="7" s="1"/>
  <c r="U19" i="7" s="1"/>
  <c r="S37" i="7"/>
  <c r="T37" i="7" s="1"/>
  <c r="U37" i="7" s="1"/>
  <c r="S85" i="7"/>
  <c r="T85" i="7" s="1"/>
  <c r="U85" i="7" s="1"/>
  <c r="S53" i="7"/>
  <c r="T53" i="7" s="1"/>
  <c r="U53" i="7" s="1"/>
  <c r="S77" i="7"/>
  <c r="T77" i="7" s="1"/>
  <c r="U77" i="7" s="1"/>
  <c r="S14" i="7"/>
  <c r="S17" i="7"/>
  <c r="T17" i="7" s="1"/>
  <c r="U17" i="7" s="1"/>
  <c r="S29" i="7"/>
  <c r="T29" i="7" s="1"/>
  <c r="U29" i="7" s="1"/>
  <c r="S32" i="7"/>
  <c r="T32" i="7" s="1"/>
  <c r="U32" i="7" s="1"/>
  <c r="S73" i="7"/>
  <c r="T73" i="7" s="1"/>
  <c r="U73" i="7" s="1"/>
  <c r="S38" i="7"/>
  <c r="T38" i="7" s="1"/>
  <c r="U38" i="7" s="1"/>
  <c r="S65" i="7"/>
  <c r="T65" i="7" s="1"/>
  <c r="U65" i="7" s="1"/>
  <c r="S68" i="7"/>
  <c r="T68" i="7" s="1"/>
  <c r="U68" i="7" s="1"/>
  <c r="S92" i="7"/>
  <c r="T92" i="7" s="1"/>
  <c r="U92" i="7" s="1"/>
  <c r="S86" i="7"/>
  <c r="T86" i="7" s="1"/>
  <c r="U86" i="7" s="1"/>
  <c r="S89" i="7"/>
  <c r="T89" i="7" s="1"/>
  <c r="U89" i="7" s="1"/>
  <c r="S21" i="7"/>
  <c r="T21" i="7" s="1"/>
  <c r="U21" i="7" s="1"/>
  <c r="S44" i="7"/>
  <c r="T44" i="7" s="1"/>
  <c r="U44" i="7" s="1"/>
  <c r="S67" i="7"/>
  <c r="T67" i="7" s="1"/>
  <c r="U67" i="7" s="1"/>
  <c r="S15" i="7"/>
  <c r="T15" i="7" s="1"/>
  <c r="U15" i="7" s="1"/>
  <c r="S47" i="7"/>
  <c r="T47" i="7" s="1"/>
  <c r="U47" i="7" s="1"/>
  <c r="S64" i="7"/>
  <c r="T64" i="7" s="1"/>
  <c r="U64" i="7" s="1"/>
  <c r="S70" i="7"/>
  <c r="T70" i="7" s="1"/>
  <c r="U70" i="7" s="1"/>
  <c r="S87" i="7"/>
  <c r="T87" i="7" s="1"/>
  <c r="U87" i="7" s="1"/>
  <c r="S40" i="7"/>
  <c r="T40" i="7" s="1"/>
  <c r="U40" i="7" s="1"/>
  <c r="S18" i="7"/>
  <c r="T18" i="7" s="1"/>
  <c r="U18" i="7" s="1"/>
  <c r="S24" i="7"/>
  <c r="T24" i="7" s="1"/>
  <c r="U24" i="7" s="1"/>
  <c r="S90" i="7"/>
  <c r="T90" i="7" s="1"/>
  <c r="U90" i="7" s="1"/>
  <c r="S30" i="7"/>
  <c r="T30" i="7" s="1"/>
  <c r="U30" i="7" s="1"/>
  <c r="S33" i="7"/>
  <c r="T33" i="7" s="1"/>
  <c r="U33" i="7" s="1"/>
  <c r="S36" i="7"/>
  <c r="T36" i="7" s="1"/>
  <c r="U36" i="7" s="1"/>
  <c r="S50" i="7"/>
  <c r="T50" i="7" s="1"/>
  <c r="U50" i="7" s="1"/>
  <c r="S56" i="7"/>
  <c r="T56" i="7" s="1"/>
  <c r="U56" i="7" s="1"/>
  <c r="S79" i="7"/>
  <c r="T79" i="7" s="1"/>
  <c r="U79" i="7" s="1"/>
  <c r="S76" i="7"/>
  <c r="T76" i="7" s="1"/>
  <c r="U76" i="7" s="1"/>
  <c r="S82" i="7"/>
  <c r="T82" i="7" s="1"/>
  <c r="U82" i="7" s="1"/>
  <c r="S16" i="7"/>
  <c r="T16" i="7" s="1"/>
  <c r="U16" i="7" s="1"/>
  <c r="S39" i="7"/>
  <c r="T39" i="7" s="1"/>
  <c r="U39" i="7" s="1"/>
  <c r="S71" i="7"/>
  <c r="T71" i="7" s="1"/>
  <c r="U71" i="7" s="1"/>
  <c r="S31" i="7"/>
  <c r="T31" i="7" s="1"/>
  <c r="U31" i="7" s="1"/>
  <c r="S54" i="7"/>
  <c r="T54" i="7" s="1"/>
  <c r="U54" i="7" s="1"/>
  <c r="S57" i="7"/>
  <c r="T57" i="7" s="1"/>
  <c r="U57" i="7" s="1"/>
  <c r="S60" i="7"/>
  <c r="T60" i="7" s="1"/>
  <c r="U60" i="7" s="1"/>
  <c r="S74" i="7"/>
  <c r="T74" i="7" s="1"/>
  <c r="U74" i="7" s="1"/>
  <c r="S80" i="7"/>
  <c r="T80" i="7" s="1"/>
  <c r="U80" i="7" s="1"/>
  <c r="S22" i="7"/>
  <c r="T22" i="7" s="1"/>
  <c r="U22" i="7" s="1"/>
  <c r="S88" i="7"/>
  <c r="T88" i="7" s="1"/>
  <c r="U88" i="7" s="1"/>
  <c r="S28" i="7"/>
  <c r="T28" i="7" s="1"/>
  <c r="U28" i="7" s="1"/>
  <c r="S34" i="7"/>
  <c r="T34" i="7" s="1"/>
  <c r="U34" i="7" s="1"/>
  <c r="S51" i="7"/>
  <c r="T51" i="7" s="1"/>
  <c r="U51" i="7" s="1"/>
  <c r="S83" i="7"/>
  <c r="T83" i="7" s="1"/>
  <c r="U83" i="7" s="1"/>
  <c r="S23" i="7"/>
  <c r="T23" i="7" s="1"/>
  <c r="U23" i="7" s="1"/>
  <c r="S46" i="7"/>
  <c r="T46" i="7" s="1"/>
  <c r="U46" i="7" s="1"/>
  <c r="S63" i="7"/>
  <c r="S26" i="7"/>
  <c r="T26" i="7" s="1"/>
  <c r="U26" i="7" s="1"/>
  <c r="S20" i="7"/>
  <c r="T20" i="7" s="1"/>
  <c r="U20" i="7" s="1"/>
  <c r="S35" i="7"/>
  <c r="T35" i="7" s="1"/>
  <c r="U35" i="7" s="1"/>
  <c r="S52" i="7"/>
  <c r="T52" i="7" s="1"/>
  <c r="U52" i="7" s="1"/>
  <c r="S58" i="7"/>
  <c r="T58" i="7" s="1"/>
  <c r="U58" i="7" s="1"/>
  <c r="S75" i="7"/>
  <c r="T75" i="7" s="1"/>
  <c r="U75" i="7" s="1"/>
  <c r="T63" i="7"/>
  <c r="U63" i="7" s="1"/>
  <c r="T14" i="7"/>
  <c r="U14" i="7" s="1"/>
  <c r="L68" i="3"/>
  <c r="L28" i="3"/>
  <c r="L18" i="3"/>
  <c r="L74" i="3"/>
  <c r="L29" i="3"/>
  <c r="L17" i="3"/>
  <c r="L65" i="3"/>
  <c r="L16" i="3"/>
  <c r="L63" i="3"/>
  <c r="L64" i="3"/>
  <c r="L15" i="3"/>
  <c r="L52" i="3"/>
  <c r="L51" i="3"/>
  <c r="L40" i="3"/>
  <c r="L39" i="3"/>
  <c r="L80" i="3"/>
  <c r="L38" i="3"/>
  <c r="L53" i="3"/>
  <c r="L92" i="3"/>
  <c r="L89" i="3"/>
  <c r="L86" i="3"/>
  <c r="L77" i="3"/>
  <c r="M22" i="3"/>
  <c r="L75" i="3"/>
  <c r="L41" i="3"/>
  <c r="M54" i="3"/>
  <c r="L88" i="3"/>
  <c r="L62" i="3"/>
  <c r="L27" i="3"/>
  <c r="L87" i="3"/>
  <c r="L56" i="3"/>
  <c r="L26" i="3"/>
  <c r="L76" i="3"/>
  <c r="L50" i="3"/>
  <c r="L14" i="3"/>
  <c r="M51" i="3"/>
  <c r="M32" i="3"/>
  <c r="M31" i="3"/>
  <c r="L85" i="3"/>
  <c r="L73" i="3"/>
  <c r="L61" i="3"/>
  <c r="L49" i="3"/>
  <c r="L37" i="3"/>
  <c r="L25" i="3"/>
  <c r="M91" i="3"/>
  <c r="M30" i="3"/>
  <c r="L84" i="3"/>
  <c r="L72" i="3"/>
  <c r="L60" i="3"/>
  <c r="L48" i="3"/>
  <c r="L36" i="3"/>
  <c r="L24" i="3"/>
  <c r="M90" i="3"/>
  <c r="M19" i="3"/>
  <c r="L83" i="3"/>
  <c r="L71" i="3"/>
  <c r="L59" i="3"/>
  <c r="L47" i="3"/>
  <c r="L35" i="3"/>
  <c r="L23" i="3"/>
  <c r="M87" i="3"/>
  <c r="L82" i="3"/>
  <c r="L70" i="3"/>
  <c r="L58" i="3"/>
  <c r="L46" i="3"/>
  <c r="L34" i="3"/>
  <c r="L22" i="3"/>
  <c r="M80" i="3"/>
  <c r="L13" i="3"/>
  <c r="L81" i="3"/>
  <c r="L69" i="3"/>
  <c r="L57" i="3"/>
  <c r="L45" i="3"/>
  <c r="L33" i="3"/>
  <c r="L21" i="3"/>
  <c r="M79" i="3"/>
  <c r="L44" i="3"/>
  <c r="L32" i="3"/>
  <c r="L20" i="3"/>
  <c r="M66" i="3"/>
  <c r="L91" i="3"/>
  <c r="L79" i="3"/>
  <c r="L67" i="3"/>
  <c r="L55" i="3"/>
  <c r="L43" i="3"/>
  <c r="L31" i="3"/>
  <c r="L19" i="3"/>
  <c r="M63" i="3"/>
  <c r="L90" i="3"/>
  <c r="L78" i="3"/>
  <c r="L66" i="3"/>
  <c r="L54" i="3"/>
  <c r="L42" i="3"/>
  <c r="L30" i="3"/>
  <c r="M57" i="3"/>
  <c r="M84" i="3"/>
  <c r="M56" i="3"/>
  <c r="M81" i="3"/>
  <c r="M55" i="3"/>
  <c r="M20" i="3"/>
  <c r="M45" i="3"/>
  <c r="M75" i="3"/>
  <c r="M44" i="3"/>
  <c r="M69" i="3"/>
  <c r="M68" i="3"/>
  <c r="M42" i="3"/>
  <c r="M18" i="3"/>
  <c r="M78" i="3"/>
  <c r="M43" i="3"/>
  <c r="M92" i="3"/>
  <c r="M67" i="3"/>
  <c r="M33" i="3"/>
  <c r="N37" i="3"/>
  <c r="M21" i="3"/>
  <c r="M89" i="3"/>
  <c r="M77" i="3"/>
  <c r="M65" i="3"/>
  <c r="M53" i="3"/>
  <c r="M41" i="3"/>
  <c r="M29" i="3"/>
  <c r="M17" i="3"/>
  <c r="M13" i="3"/>
  <c r="M88" i="3"/>
  <c r="M76" i="3"/>
  <c r="M64" i="3"/>
  <c r="M52" i="3"/>
  <c r="M40" i="3"/>
  <c r="M28" i="3"/>
  <c r="M16" i="3"/>
  <c r="M39" i="3"/>
  <c r="M27" i="3"/>
  <c r="M15" i="3"/>
  <c r="M86" i="3"/>
  <c r="M74" i="3"/>
  <c r="M62" i="3"/>
  <c r="M50" i="3"/>
  <c r="M38" i="3"/>
  <c r="M26" i="3"/>
  <c r="M14" i="3"/>
  <c r="M85" i="3"/>
  <c r="M73" i="3"/>
  <c r="M61" i="3"/>
  <c r="M49" i="3"/>
  <c r="M37" i="3"/>
  <c r="M25" i="3"/>
  <c r="M72" i="3"/>
  <c r="M60" i="3"/>
  <c r="M48" i="3"/>
  <c r="M36" i="3"/>
  <c r="M24" i="3"/>
  <c r="M83" i="3"/>
  <c r="M71" i="3"/>
  <c r="M59" i="3"/>
  <c r="M47" i="3"/>
  <c r="M35" i="3"/>
  <c r="M23" i="3"/>
  <c r="M82" i="3"/>
  <c r="M70" i="3"/>
  <c r="M58" i="3"/>
  <c r="M46" i="3"/>
  <c r="M34" i="3"/>
  <c r="N86" i="3"/>
  <c r="N62" i="3"/>
  <c r="N74" i="3"/>
  <c r="N61" i="3"/>
  <c r="N73" i="3"/>
  <c r="N38" i="3"/>
  <c r="N39" i="3"/>
  <c r="N28" i="3"/>
  <c r="N17" i="3"/>
  <c r="N49" i="3"/>
  <c r="N87" i="3"/>
  <c r="N63" i="3"/>
  <c r="N85" i="3"/>
  <c r="N26" i="3"/>
  <c r="N76" i="3"/>
  <c r="N14" i="3"/>
  <c r="N25" i="3"/>
  <c r="N15" i="3"/>
  <c r="N52" i="3"/>
  <c r="N16" i="3"/>
  <c r="N50" i="3"/>
  <c r="N82" i="3"/>
  <c r="N58" i="3"/>
  <c r="N34" i="3"/>
  <c r="N79" i="3"/>
  <c r="N55" i="3"/>
  <c r="N31" i="3"/>
  <c r="N75" i="3"/>
  <c r="N51" i="3"/>
  <c r="N27" i="3"/>
  <c r="N70" i="3"/>
  <c r="N46" i="3"/>
  <c r="N22" i="3"/>
  <c r="N91" i="3"/>
  <c r="N67" i="3"/>
  <c r="N43" i="3"/>
  <c r="N19" i="3"/>
  <c r="N88" i="3"/>
  <c r="N64" i="3"/>
  <c r="N40" i="3"/>
  <c r="N84" i="3"/>
  <c r="N72" i="3"/>
  <c r="N60" i="3"/>
  <c r="N48" i="3"/>
  <c r="N36" i="3"/>
  <c r="N24" i="3"/>
  <c r="N13" i="3"/>
  <c r="N83" i="3"/>
  <c r="N71" i="3"/>
  <c r="N59" i="3"/>
  <c r="N47" i="3"/>
  <c r="N35" i="3"/>
  <c r="N23" i="3"/>
  <c r="N81" i="3"/>
  <c r="N69" i="3"/>
  <c r="N57" i="3"/>
  <c r="N45" i="3"/>
  <c r="N33" i="3"/>
  <c r="N21" i="3"/>
  <c r="N92" i="3"/>
  <c r="N80" i="3"/>
  <c r="N68" i="3"/>
  <c r="N56" i="3"/>
  <c r="N44" i="3"/>
  <c r="N32" i="3"/>
  <c r="N20" i="3"/>
  <c r="N90" i="3"/>
  <c r="N78" i="3"/>
  <c r="N66" i="3"/>
  <c r="N54" i="3"/>
  <c r="N42" i="3"/>
  <c r="N30" i="3"/>
  <c r="N18" i="3"/>
  <c r="N89" i="3"/>
  <c r="N77" i="3"/>
  <c r="N65" i="3"/>
  <c r="N53" i="3"/>
  <c r="N41" i="3"/>
  <c r="N29" i="3"/>
  <c r="K19" i="3"/>
  <c r="K90" i="3"/>
  <c r="K78" i="3"/>
  <c r="K66" i="3"/>
  <c r="K54" i="3"/>
  <c r="K42" i="3"/>
  <c r="K18" i="3"/>
  <c r="K77" i="3"/>
  <c r="K53" i="3"/>
  <c r="K29" i="3"/>
  <c r="K88" i="3"/>
  <c r="K64" i="3"/>
  <c r="K40" i="3"/>
  <c r="K16" i="3"/>
  <c r="K13" i="3"/>
  <c r="K75" i="3"/>
  <c r="K51" i="3"/>
  <c r="K15" i="3"/>
  <c r="K74" i="3"/>
  <c r="K50" i="3"/>
  <c r="K26" i="3"/>
  <c r="K85" i="3"/>
  <c r="K73" i="3"/>
  <c r="K61" i="3"/>
  <c r="K49" i="3"/>
  <c r="K37" i="3"/>
  <c r="K25" i="3"/>
  <c r="K62" i="3"/>
  <c r="K38" i="3"/>
  <c r="K14" i="3"/>
  <c r="K84" i="3"/>
  <c r="K72" i="3"/>
  <c r="K60" i="3"/>
  <c r="K48" i="3"/>
  <c r="K36" i="3"/>
  <c r="K24" i="3"/>
  <c r="K83" i="3"/>
  <c r="K71" i="3"/>
  <c r="K59" i="3"/>
  <c r="K47" i="3"/>
  <c r="K35" i="3"/>
  <c r="K23" i="3"/>
  <c r="K82" i="3"/>
  <c r="K70" i="3"/>
  <c r="K58" i="3"/>
  <c r="K46" i="3"/>
  <c r="K34" i="3"/>
  <c r="K22" i="3"/>
  <c r="K30" i="3"/>
  <c r="K89" i="3"/>
  <c r="K65" i="3"/>
  <c r="K41" i="3"/>
  <c r="K17" i="3"/>
  <c r="K76" i="3"/>
  <c r="K52" i="3"/>
  <c r="K28" i="3"/>
  <c r="K87" i="3"/>
  <c r="K63" i="3"/>
  <c r="K39" i="3"/>
  <c r="K27" i="3"/>
  <c r="K86" i="3"/>
  <c r="K81" i="3"/>
  <c r="K69" i="3"/>
  <c r="K57" i="3"/>
  <c r="K45" i="3"/>
  <c r="K33" i="3"/>
  <c r="K21" i="3"/>
  <c r="K92" i="3"/>
  <c r="K80" i="3"/>
  <c r="K68" i="3"/>
  <c r="K56" i="3"/>
  <c r="K44" i="3"/>
  <c r="K32" i="3"/>
  <c r="K20" i="3"/>
  <c r="K91" i="3"/>
  <c r="K79" i="3"/>
  <c r="K67" i="3"/>
  <c r="K55" i="3"/>
  <c r="K43" i="3"/>
  <c r="K31" i="3"/>
  <c r="D7" i="4"/>
  <c r="W16" i="6"/>
  <c r="X16" i="6" s="1"/>
  <c r="Y16" i="6" s="1"/>
  <c r="W19" i="6"/>
  <c r="X19" i="6" s="1"/>
  <c r="Y19" i="6" s="1"/>
  <c r="W28" i="6"/>
  <c r="X28" i="6" s="1"/>
  <c r="Y28" i="6" s="1"/>
  <c r="W31" i="6"/>
  <c r="X31" i="6" s="1"/>
  <c r="Y31" i="6" s="1"/>
  <c r="W52" i="6"/>
  <c r="X52" i="6" s="1"/>
  <c r="Y52" i="6" s="1"/>
  <c r="W55" i="6"/>
  <c r="X55" i="6" s="1"/>
  <c r="Y55" i="6" s="1"/>
  <c r="V11" i="6"/>
  <c r="W11" i="6" s="1"/>
  <c r="X11" i="6" s="1"/>
  <c r="Y11" i="6" s="1"/>
  <c r="V12" i="6"/>
  <c r="W12" i="6" s="1"/>
  <c r="X12" i="6" s="1"/>
  <c r="Y12" i="6" s="1"/>
  <c r="V13" i="6"/>
  <c r="W13" i="6" s="1"/>
  <c r="X13" i="6" s="1"/>
  <c r="Y13" i="6" s="1"/>
  <c r="V14" i="6"/>
  <c r="W14" i="6" s="1"/>
  <c r="X14" i="6" s="1"/>
  <c r="Y14" i="6" s="1"/>
  <c r="V15" i="6"/>
  <c r="W15" i="6" s="1"/>
  <c r="X15" i="6" s="1"/>
  <c r="Y15" i="6" s="1"/>
  <c r="V16" i="6"/>
  <c r="V17" i="6"/>
  <c r="W17" i="6" s="1"/>
  <c r="X17" i="6" s="1"/>
  <c r="Y17" i="6" s="1"/>
  <c r="V18" i="6"/>
  <c r="W18" i="6" s="1"/>
  <c r="X18" i="6" s="1"/>
  <c r="Y18" i="6" s="1"/>
  <c r="V19" i="6"/>
  <c r="V20" i="6"/>
  <c r="W20" i="6" s="1"/>
  <c r="X20" i="6" s="1"/>
  <c r="Y20" i="6" s="1"/>
  <c r="V21" i="6"/>
  <c r="W21" i="6" s="1"/>
  <c r="X21" i="6" s="1"/>
  <c r="Y21" i="6" s="1"/>
  <c r="V22" i="6"/>
  <c r="W22" i="6" s="1"/>
  <c r="X22" i="6" s="1"/>
  <c r="Y22" i="6" s="1"/>
  <c r="V23" i="6"/>
  <c r="W23" i="6" s="1"/>
  <c r="X23" i="6" s="1"/>
  <c r="Y23" i="6" s="1"/>
  <c r="V24" i="6"/>
  <c r="W24" i="6" s="1"/>
  <c r="X24" i="6" s="1"/>
  <c r="Y24" i="6" s="1"/>
  <c r="V25" i="6"/>
  <c r="W25" i="6" s="1"/>
  <c r="X25" i="6" s="1"/>
  <c r="Y25" i="6" s="1"/>
  <c r="V26" i="6"/>
  <c r="W26" i="6" s="1"/>
  <c r="X26" i="6" s="1"/>
  <c r="Y26" i="6" s="1"/>
  <c r="V27" i="6"/>
  <c r="W27" i="6" s="1"/>
  <c r="X27" i="6" s="1"/>
  <c r="Y27" i="6" s="1"/>
  <c r="V28" i="6"/>
  <c r="V29" i="6"/>
  <c r="W29" i="6" s="1"/>
  <c r="X29" i="6" s="1"/>
  <c r="Y29" i="6" s="1"/>
  <c r="V30" i="6"/>
  <c r="W30" i="6" s="1"/>
  <c r="X30" i="6" s="1"/>
  <c r="Y30" i="6" s="1"/>
  <c r="V31" i="6"/>
  <c r="V32" i="6"/>
  <c r="W32" i="6" s="1"/>
  <c r="X32" i="6" s="1"/>
  <c r="Y32" i="6" s="1"/>
  <c r="V33" i="6"/>
  <c r="W33" i="6" s="1"/>
  <c r="X33" i="6" s="1"/>
  <c r="Y33" i="6" s="1"/>
  <c r="V34" i="6"/>
  <c r="W34" i="6" s="1"/>
  <c r="X34" i="6" s="1"/>
  <c r="Y34" i="6" s="1"/>
  <c r="V35" i="6"/>
  <c r="W35" i="6" s="1"/>
  <c r="X35" i="6" s="1"/>
  <c r="Y35" i="6" s="1"/>
  <c r="V36" i="6"/>
  <c r="W36" i="6" s="1"/>
  <c r="X36" i="6" s="1"/>
  <c r="Y36" i="6" s="1"/>
  <c r="V37" i="6"/>
  <c r="W37" i="6" s="1"/>
  <c r="X37" i="6" s="1"/>
  <c r="Y37" i="6" s="1"/>
  <c r="V38" i="6"/>
  <c r="W38" i="6" s="1"/>
  <c r="X38" i="6" s="1"/>
  <c r="Y38" i="6" s="1"/>
  <c r="V39" i="6"/>
  <c r="W39" i="6" s="1"/>
  <c r="X39" i="6" s="1"/>
  <c r="Y39" i="6" s="1"/>
  <c r="V40" i="6"/>
  <c r="W40" i="6" s="1"/>
  <c r="X40" i="6" s="1"/>
  <c r="Y40" i="6" s="1"/>
  <c r="V41" i="6"/>
  <c r="W41" i="6" s="1"/>
  <c r="X41" i="6" s="1"/>
  <c r="Y41" i="6" s="1"/>
  <c r="V42" i="6"/>
  <c r="W42" i="6" s="1"/>
  <c r="X42" i="6" s="1"/>
  <c r="Y42" i="6" s="1"/>
  <c r="V43" i="6"/>
  <c r="W43" i="6" s="1"/>
  <c r="X43" i="6" s="1"/>
  <c r="Y43" i="6" s="1"/>
  <c r="V44" i="6"/>
  <c r="W44" i="6" s="1"/>
  <c r="X44" i="6" s="1"/>
  <c r="Y44" i="6" s="1"/>
  <c r="V45" i="6"/>
  <c r="W45" i="6" s="1"/>
  <c r="X45" i="6" s="1"/>
  <c r="Y45" i="6" s="1"/>
  <c r="V46" i="6"/>
  <c r="W46" i="6" s="1"/>
  <c r="X46" i="6" s="1"/>
  <c r="Y46" i="6" s="1"/>
  <c r="V47" i="6"/>
  <c r="W47" i="6" s="1"/>
  <c r="X47" i="6" s="1"/>
  <c r="Y47" i="6" s="1"/>
  <c r="V48" i="6"/>
  <c r="W48" i="6" s="1"/>
  <c r="X48" i="6" s="1"/>
  <c r="Y48" i="6" s="1"/>
  <c r="V49" i="6"/>
  <c r="W49" i="6" s="1"/>
  <c r="X49" i="6" s="1"/>
  <c r="Y49" i="6" s="1"/>
  <c r="V50" i="6"/>
  <c r="W50" i="6" s="1"/>
  <c r="X50" i="6" s="1"/>
  <c r="Y50" i="6" s="1"/>
  <c r="V51" i="6"/>
  <c r="W51" i="6" s="1"/>
  <c r="X51" i="6" s="1"/>
  <c r="Y51" i="6" s="1"/>
  <c r="V52" i="6"/>
  <c r="V53" i="6"/>
  <c r="W53" i="6" s="1"/>
  <c r="X53" i="6" s="1"/>
  <c r="Y53" i="6" s="1"/>
  <c r="V54" i="6"/>
  <c r="W54" i="6" s="1"/>
  <c r="X54" i="6" s="1"/>
  <c r="Y54" i="6" s="1"/>
  <c r="V55" i="6"/>
  <c r="V56" i="6"/>
  <c r="W56" i="6" s="1"/>
  <c r="X56" i="6" s="1"/>
  <c r="Y56" i="6" s="1"/>
  <c r="V57" i="6"/>
  <c r="W57" i="6" s="1"/>
  <c r="X57" i="6" s="1"/>
  <c r="Y57" i="6" s="1"/>
  <c r="V58" i="6"/>
  <c r="W58" i="6" s="1"/>
  <c r="X58" i="6" s="1"/>
  <c r="Y58" i="6" s="1"/>
  <c r="V59" i="6"/>
  <c r="W59" i="6" s="1"/>
  <c r="X59" i="6" s="1"/>
  <c r="Y59" i="6" s="1"/>
  <c r="V10" i="6"/>
  <c r="W10" i="6" s="1"/>
  <c r="I11" i="6"/>
  <c r="J11" i="6" s="1"/>
  <c r="K11" i="6" s="1"/>
  <c r="L11" i="6" s="1"/>
  <c r="I12" i="6"/>
  <c r="J12" i="6" s="1"/>
  <c r="K12" i="6" s="1"/>
  <c r="L12" i="6" s="1"/>
  <c r="I13" i="6"/>
  <c r="J13" i="6" s="1"/>
  <c r="K13" i="6" s="1"/>
  <c r="L13" i="6" s="1"/>
  <c r="I14" i="6"/>
  <c r="J14" i="6" s="1"/>
  <c r="K14" i="6" s="1"/>
  <c r="L14" i="6" s="1"/>
  <c r="I15" i="6"/>
  <c r="J15" i="6" s="1"/>
  <c r="K15" i="6" s="1"/>
  <c r="L15" i="6" s="1"/>
  <c r="I16" i="6"/>
  <c r="J16" i="6" s="1"/>
  <c r="K16" i="6" s="1"/>
  <c r="L16" i="6" s="1"/>
  <c r="I17" i="6"/>
  <c r="J17" i="6" s="1"/>
  <c r="K17" i="6" s="1"/>
  <c r="L17" i="6" s="1"/>
  <c r="I18" i="6"/>
  <c r="J18" i="6" s="1"/>
  <c r="K18" i="6" s="1"/>
  <c r="L18" i="6" s="1"/>
  <c r="I19" i="6"/>
  <c r="J19" i="6" s="1"/>
  <c r="K19" i="6" s="1"/>
  <c r="L19" i="6" s="1"/>
  <c r="I20" i="6"/>
  <c r="J20" i="6" s="1"/>
  <c r="K20" i="6" s="1"/>
  <c r="L20" i="6" s="1"/>
  <c r="I21" i="6"/>
  <c r="J21" i="6" s="1"/>
  <c r="K21" i="6" s="1"/>
  <c r="L21" i="6" s="1"/>
  <c r="I22" i="6"/>
  <c r="J22" i="6" s="1"/>
  <c r="K22" i="6" s="1"/>
  <c r="L22" i="6" s="1"/>
  <c r="I23" i="6"/>
  <c r="J23" i="6" s="1"/>
  <c r="K23" i="6" s="1"/>
  <c r="L23" i="6" s="1"/>
  <c r="I24" i="6"/>
  <c r="J24" i="6" s="1"/>
  <c r="K24" i="6" s="1"/>
  <c r="L24" i="6" s="1"/>
  <c r="I25" i="6"/>
  <c r="J25" i="6" s="1"/>
  <c r="K25" i="6" s="1"/>
  <c r="L25" i="6" s="1"/>
  <c r="I26" i="6"/>
  <c r="J26" i="6" s="1"/>
  <c r="K26" i="6" s="1"/>
  <c r="L26" i="6" s="1"/>
  <c r="I27" i="6"/>
  <c r="J27" i="6" s="1"/>
  <c r="K27" i="6" s="1"/>
  <c r="L27" i="6" s="1"/>
  <c r="I28" i="6"/>
  <c r="J28" i="6" s="1"/>
  <c r="K28" i="6" s="1"/>
  <c r="L28" i="6" s="1"/>
  <c r="I29" i="6"/>
  <c r="J29" i="6" s="1"/>
  <c r="K29" i="6" s="1"/>
  <c r="L29" i="6" s="1"/>
  <c r="I30" i="6"/>
  <c r="J30" i="6" s="1"/>
  <c r="K30" i="6" s="1"/>
  <c r="L30" i="6" s="1"/>
  <c r="I31" i="6"/>
  <c r="J31" i="6" s="1"/>
  <c r="K31" i="6" s="1"/>
  <c r="L31" i="6" s="1"/>
  <c r="I32" i="6"/>
  <c r="J32" i="6" s="1"/>
  <c r="K32" i="6" s="1"/>
  <c r="L32" i="6" s="1"/>
  <c r="I33" i="6"/>
  <c r="J33" i="6" s="1"/>
  <c r="K33" i="6" s="1"/>
  <c r="L33" i="6" s="1"/>
  <c r="I34" i="6"/>
  <c r="J34" i="6" s="1"/>
  <c r="K34" i="6" s="1"/>
  <c r="L34" i="6" s="1"/>
  <c r="I35" i="6"/>
  <c r="J35" i="6" s="1"/>
  <c r="K35" i="6" s="1"/>
  <c r="L35" i="6" s="1"/>
  <c r="I36" i="6"/>
  <c r="J36" i="6" s="1"/>
  <c r="K36" i="6" s="1"/>
  <c r="L36" i="6" s="1"/>
  <c r="I37" i="6"/>
  <c r="J37" i="6" s="1"/>
  <c r="K37" i="6" s="1"/>
  <c r="L37" i="6" s="1"/>
  <c r="I38" i="6"/>
  <c r="J38" i="6" s="1"/>
  <c r="K38" i="6" s="1"/>
  <c r="L38" i="6" s="1"/>
  <c r="I39" i="6"/>
  <c r="J39" i="6" s="1"/>
  <c r="K39" i="6" s="1"/>
  <c r="L39" i="6" s="1"/>
  <c r="I40" i="6"/>
  <c r="J40" i="6" s="1"/>
  <c r="K40" i="6" s="1"/>
  <c r="L40" i="6" s="1"/>
  <c r="I41" i="6"/>
  <c r="J41" i="6" s="1"/>
  <c r="K41" i="6" s="1"/>
  <c r="L41" i="6" s="1"/>
  <c r="I42" i="6"/>
  <c r="J42" i="6" s="1"/>
  <c r="K42" i="6" s="1"/>
  <c r="L42" i="6" s="1"/>
  <c r="I43" i="6"/>
  <c r="J43" i="6" s="1"/>
  <c r="K43" i="6" s="1"/>
  <c r="L43" i="6" s="1"/>
  <c r="I44" i="6"/>
  <c r="J44" i="6" s="1"/>
  <c r="K44" i="6" s="1"/>
  <c r="L44" i="6" s="1"/>
  <c r="I45" i="6"/>
  <c r="J45" i="6" s="1"/>
  <c r="K45" i="6" s="1"/>
  <c r="L45" i="6" s="1"/>
  <c r="I46" i="6"/>
  <c r="J46" i="6" s="1"/>
  <c r="K46" i="6" s="1"/>
  <c r="L46" i="6" s="1"/>
  <c r="I47" i="6"/>
  <c r="J47" i="6" s="1"/>
  <c r="K47" i="6" s="1"/>
  <c r="L47" i="6" s="1"/>
  <c r="I48" i="6"/>
  <c r="J48" i="6" s="1"/>
  <c r="K48" i="6" s="1"/>
  <c r="L48" i="6" s="1"/>
  <c r="I49" i="6"/>
  <c r="J49" i="6" s="1"/>
  <c r="K49" i="6" s="1"/>
  <c r="L49" i="6" s="1"/>
  <c r="I50" i="6"/>
  <c r="J50" i="6" s="1"/>
  <c r="K50" i="6" s="1"/>
  <c r="L50" i="6" s="1"/>
  <c r="I51" i="6"/>
  <c r="J51" i="6" s="1"/>
  <c r="K51" i="6" s="1"/>
  <c r="L51" i="6" s="1"/>
  <c r="I52" i="6"/>
  <c r="J52" i="6" s="1"/>
  <c r="K52" i="6" s="1"/>
  <c r="L52" i="6" s="1"/>
  <c r="I53" i="6"/>
  <c r="J53" i="6" s="1"/>
  <c r="K53" i="6" s="1"/>
  <c r="L53" i="6" s="1"/>
  <c r="I54" i="6"/>
  <c r="J54" i="6" s="1"/>
  <c r="K54" i="6" s="1"/>
  <c r="L54" i="6" s="1"/>
  <c r="I55" i="6"/>
  <c r="J55" i="6" s="1"/>
  <c r="K55" i="6" s="1"/>
  <c r="L55" i="6" s="1"/>
  <c r="I56" i="6"/>
  <c r="J56" i="6" s="1"/>
  <c r="K56" i="6" s="1"/>
  <c r="L56" i="6" s="1"/>
  <c r="I57" i="6"/>
  <c r="J57" i="6" s="1"/>
  <c r="K57" i="6" s="1"/>
  <c r="L57" i="6" s="1"/>
  <c r="I58" i="6"/>
  <c r="J58" i="6" s="1"/>
  <c r="K58" i="6" s="1"/>
  <c r="L58" i="6" s="1"/>
  <c r="I59" i="6"/>
  <c r="J59" i="6" s="1"/>
  <c r="K59" i="6" s="1"/>
  <c r="L59" i="6" s="1"/>
  <c r="I10" i="6"/>
  <c r="J10" i="6" s="1"/>
  <c r="K10" i="6" s="1"/>
  <c r="L10" i="6" s="1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O10" i="2"/>
  <c r="N10" i="2"/>
  <c r="M10" i="2"/>
  <c r="L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L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O20" i="4"/>
  <c r="AN20" i="4"/>
  <c r="AM20" i="4"/>
  <c r="AL20" i="4"/>
  <c r="AK20" i="4"/>
  <c r="AJ20" i="4"/>
  <c r="AI20" i="4"/>
  <c r="AH20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F20" i="4"/>
  <c r="AE20" i="4"/>
  <c r="AD20" i="4"/>
  <c r="AC20" i="4"/>
  <c r="AB20" i="4"/>
  <c r="AA20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Y20" i="4"/>
  <c r="X20" i="4"/>
  <c r="W20" i="4"/>
  <c r="V20" i="4"/>
  <c r="U20" i="4"/>
  <c r="T20" i="4"/>
  <c r="S20" i="4"/>
  <c r="R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Q20" i="4"/>
  <c r="P20" i="4"/>
  <c r="O20" i="4"/>
  <c r="N20" i="4"/>
  <c r="M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T5" i="7" l="1"/>
  <c r="V5" i="7"/>
  <c r="T7" i="7"/>
  <c r="V7" i="7"/>
  <c r="P31" i="3"/>
  <c r="Q31" i="3" s="1"/>
  <c r="R31" i="3" s="1"/>
  <c r="P28" i="3"/>
  <c r="Q28" i="3" s="1"/>
  <c r="R28" i="3" s="1"/>
  <c r="P86" i="3"/>
  <c r="Q86" i="3" s="1"/>
  <c r="R86" i="3" s="1"/>
  <c r="P37" i="3"/>
  <c r="Q37" i="3" s="1"/>
  <c r="R37" i="3" s="1"/>
  <c r="P72" i="3"/>
  <c r="Q72" i="3" s="1"/>
  <c r="R72" i="3" s="1"/>
  <c r="P38" i="3"/>
  <c r="Q38" i="3" s="1"/>
  <c r="R38" i="3" s="1"/>
  <c r="P91" i="3"/>
  <c r="Q91" i="3" s="1"/>
  <c r="R91" i="3" s="1"/>
  <c r="P51" i="3"/>
  <c r="Q51" i="3" s="1"/>
  <c r="R51" i="3" s="1"/>
  <c r="P79" i="3"/>
  <c r="Q79" i="3" s="1"/>
  <c r="R79" i="3" s="1"/>
  <c r="P62" i="3"/>
  <c r="Q62" i="3" s="1"/>
  <c r="R62" i="3" s="1"/>
  <c r="P25" i="3"/>
  <c r="Q25" i="3" s="1"/>
  <c r="R25" i="3" s="1"/>
  <c r="P39" i="3"/>
  <c r="Q39" i="3" s="1"/>
  <c r="R39" i="3" s="1"/>
  <c r="P73" i="3"/>
  <c r="Q73" i="3" s="1"/>
  <c r="R73" i="3" s="1"/>
  <c r="P67" i="3"/>
  <c r="Q67" i="3" s="1"/>
  <c r="R67" i="3" s="1"/>
  <c r="P13" i="3"/>
  <c r="Q13" i="3" s="1"/>
  <c r="R13" i="3" s="1"/>
  <c r="P87" i="3"/>
  <c r="Q87" i="3" s="1"/>
  <c r="R87" i="3" s="1"/>
  <c r="P76" i="3"/>
  <c r="Q76" i="3" s="1"/>
  <c r="R76" i="3" s="1"/>
  <c r="P23" i="3"/>
  <c r="Q23" i="3" s="1"/>
  <c r="R23" i="3" s="1"/>
  <c r="P15" i="3"/>
  <c r="Q15" i="3" s="1"/>
  <c r="R15" i="3" s="1"/>
  <c r="P32" i="3"/>
  <c r="Q32" i="3" s="1"/>
  <c r="R32" i="3" s="1"/>
  <c r="P49" i="3"/>
  <c r="Q49" i="3" s="1"/>
  <c r="R49" i="3" s="1"/>
  <c r="P27" i="3"/>
  <c r="Q27" i="3" s="1"/>
  <c r="R27" i="3" s="1"/>
  <c r="P63" i="3"/>
  <c r="Q63" i="3" s="1"/>
  <c r="R63" i="3" s="1"/>
  <c r="P74" i="3"/>
  <c r="Q74" i="3" s="1"/>
  <c r="R74" i="3" s="1"/>
  <c r="P50" i="3"/>
  <c r="Q50" i="3" s="1"/>
  <c r="R50" i="3" s="1"/>
  <c r="P45" i="3"/>
  <c r="Q45" i="3" s="1"/>
  <c r="R45" i="3" s="1"/>
  <c r="P17" i="3"/>
  <c r="Q17" i="3" s="1"/>
  <c r="R17" i="3" s="1"/>
  <c r="P35" i="3"/>
  <c r="Q35" i="3" s="1"/>
  <c r="R35" i="3" s="1"/>
  <c r="P66" i="3"/>
  <c r="Q66" i="3" s="1"/>
  <c r="R66" i="3" s="1"/>
  <c r="P65" i="3"/>
  <c r="Q65" i="3" s="1"/>
  <c r="R65" i="3" s="1"/>
  <c r="P19" i="3"/>
  <c r="Q19" i="3" s="1"/>
  <c r="R19" i="3" s="1"/>
  <c r="P44" i="3"/>
  <c r="Q44" i="3" s="1"/>
  <c r="R44" i="3" s="1"/>
  <c r="P22" i="3"/>
  <c r="Q22" i="3" s="1"/>
  <c r="R22" i="3" s="1"/>
  <c r="P61" i="3"/>
  <c r="Q61" i="3" s="1"/>
  <c r="R61" i="3" s="1"/>
  <c r="P36" i="3"/>
  <c r="Q36" i="3" s="1"/>
  <c r="R36" i="3" s="1"/>
  <c r="P85" i="3"/>
  <c r="Q85" i="3" s="1"/>
  <c r="R85" i="3" s="1"/>
  <c r="P26" i="3"/>
  <c r="Q26" i="3" s="1"/>
  <c r="R26" i="3" s="1"/>
  <c r="P55" i="3"/>
  <c r="Q55" i="3" s="1"/>
  <c r="R55" i="3" s="1"/>
  <c r="P33" i="3"/>
  <c r="Q33" i="3" s="1"/>
  <c r="R33" i="3" s="1"/>
  <c r="P14" i="3"/>
  <c r="Q14" i="3" s="1"/>
  <c r="R14" i="3" s="1"/>
  <c r="P42" i="3"/>
  <c r="Q42" i="3" s="1"/>
  <c r="R42" i="3" s="1"/>
  <c r="P75" i="3"/>
  <c r="Q75" i="3" s="1"/>
  <c r="R75" i="3" s="1"/>
  <c r="P30" i="3"/>
  <c r="Q30" i="3" s="1"/>
  <c r="R30" i="3" s="1"/>
  <c r="P83" i="3"/>
  <c r="Q83" i="3" s="1"/>
  <c r="R83" i="3" s="1"/>
  <c r="P40" i="3"/>
  <c r="Q40" i="3" s="1"/>
  <c r="R40" i="3" s="1"/>
  <c r="P34" i="3"/>
  <c r="Q34" i="3" s="1"/>
  <c r="R34" i="3" s="1"/>
  <c r="P88" i="3"/>
  <c r="Q88" i="3" s="1"/>
  <c r="R88" i="3" s="1"/>
  <c r="P92" i="3"/>
  <c r="Q92" i="3" s="1"/>
  <c r="R92" i="3" s="1"/>
  <c r="P70" i="3"/>
  <c r="Q70" i="3" s="1"/>
  <c r="R70" i="3" s="1"/>
  <c r="P58" i="3"/>
  <c r="Q58" i="3" s="1"/>
  <c r="R58" i="3" s="1"/>
  <c r="P43" i="3"/>
  <c r="Q43" i="3" s="1"/>
  <c r="R43" i="3" s="1"/>
  <c r="P21" i="3"/>
  <c r="Q21" i="3" s="1"/>
  <c r="R21" i="3" s="1"/>
  <c r="P52" i="3"/>
  <c r="Q52" i="3" s="1"/>
  <c r="R52" i="3" s="1"/>
  <c r="P84" i="3"/>
  <c r="Q84" i="3" s="1"/>
  <c r="R84" i="3" s="1"/>
  <c r="P16" i="3"/>
  <c r="Q16" i="3" s="1"/>
  <c r="R16" i="3" s="1"/>
  <c r="P24" i="3"/>
  <c r="Q24" i="3" s="1"/>
  <c r="R24" i="3" s="1"/>
  <c r="P64" i="3"/>
  <c r="Q64" i="3" s="1"/>
  <c r="R64" i="3" s="1"/>
  <c r="P46" i="3"/>
  <c r="Q46" i="3" s="1"/>
  <c r="R46" i="3" s="1"/>
  <c r="P82" i="3"/>
  <c r="Q82" i="3" s="1"/>
  <c r="R82" i="3" s="1"/>
  <c r="P18" i="3"/>
  <c r="Q18" i="3" s="1"/>
  <c r="R18" i="3" s="1"/>
  <c r="P54" i="3"/>
  <c r="Q54" i="3" s="1"/>
  <c r="R54" i="3" s="1"/>
  <c r="P80" i="3"/>
  <c r="Q80" i="3" s="1"/>
  <c r="R80" i="3" s="1"/>
  <c r="P60" i="3"/>
  <c r="Q60" i="3" s="1"/>
  <c r="R60" i="3" s="1"/>
  <c r="P53" i="3"/>
  <c r="Q53" i="3" s="1"/>
  <c r="R53" i="3" s="1"/>
  <c r="P77" i="3"/>
  <c r="Q77" i="3" s="1"/>
  <c r="R77" i="3" s="1"/>
  <c r="P57" i="3"/>
  <c r="Q57" i="3" s="1"/>
  <c r="R57" i="3" s="1"/>
  <c r="P41" i="3"/>
  <c r="Q41" i="3" s="1"/>
  <c r="R41" i="3" s="1"/>
  <c r="P47" i="3"/>
  <c r="Q47" i="3" s="1"/>
  <c r="R47" i="3" s="1"/>
  <c r="P69" i="3"/>
  <c r="Q69" i="3" s="1"/>
  <c r="R69" i="3" s="1"/>
  <c r="P59" i="3"/>
  <c r="Q59" i="3" s="1"/>
  <c r="R59" i="3" s="1"/>
  <c r="P78" i="3"/>
  <c r="Q78" i="3" s="1"/>
  <c r="R78" i="3" s="1"/>
  <c r="P20" i="3"/>
  <c r="Q20" i="3" s="1"/>
  <c r="R20" i="3" s="1"/>
  <c r="P81" i="3"/>
  <c r="Q81" i="3" s="1"/>
  <c r="R81" i="3" s="1"/>
  <c r="P89" i="3"/>
  <c r="Q89" i="3" s="1"/>
  <c r="R89" i="3" s="1"/>
  <c r="P71" i="3"/>
  <c r="Q71" i="3" s="1"/>
  <c r="R71" i="3" s="1"/>
  <c r="P90" i="3"/>
  <c r="Q90" i="3" s="1"/>
  <c r="R90" i="3" s="1"/>
  <c r="P56" i="3"/>
  <c r="Q56" i="3" s="1"/>
  <c r="R56" i="3" s="1"/>
  <c r="P68" i="3"/>
  <c r="Q68" i="3" s="1"/>
  <c r="R68" i="3" s="1"/>
  <c r="P48" i="3"/>
  <c r="Q48" i="3" s="1"/>
  <c r="R48" i="3" s="1"/>
  <c r="P29" i="3"/>
  <c r="Q29" i="3" s="1"/>
  <c r="R29" i="3" s="1"/>
  <c r="X10" i="6"/>
  <c r="Y10" i="6" s="1"/>
  <c r="Z13" i="6" s="1"/>
  <c r="Z11" i="6"/>
  <c r="M13" i="6"/>
  <c r="M11" i="6"/>
  <c r="T11" i="4"/>
  <c r="AN12" i="4"/>
  <c r="L12" i="4"/>
  <c r="Q11" i="4"/>
  <c r="S11" i="4"/>
  <c r="W12" i="4"/>
  <c r="AB11" i="4"/>
  <c r="AC11" i="4"/>
  <c r="AM12" i="4"/>
  <c r="AI12" i="4"/>
  <c r="AO11" i="4"/>
  <c r="AO12" i="4"/>
  <c r="O12" i="4"/>
  <c r="V11" i="4"/>
  <c r="U11" i="4"/>
  <c r="W11" i="4"/>
  <c r="Z12" i="4"/>
  <c r="AH12" i="4"/>
  <c r="X11" i="4"/>
  <c r="AA12" i="4"/>
  <c r="M12" i="4"/>
  <c r="Q12" i="4"/>
  <c r="Y12" i="4"/>
  <c r="AB12" i="4"/>
  <c r="AG11" i="4"/>
  <c r="P12" i="4"/>
  <c r="AC12" i="4"/>
  <c r="AH11" i="4"/>
  <c r="AD12" i="4"/>
  <c r="AI11" i="4"/>
  <c r="N12" i="4"/>
  <c r="P11" i="4"/>
  <c r="AE11" i="4"/>
  <c r="AJ11" i="4"/>
  <c r="AF11" i="4"/>
  <c r="AK12" i="4"/>
  <c r="R12" i="4"/>
  <c r="AL12" i="4"/>
  <c r="L11" i="4"/>
  <c r="L13" i="4" s="1"/>
  <c r="AD11" i="4"/>
  <c r="R11" i="4"/>
  <c r="AJ12" i="4"/>
  <c r="X12" i="4"/>
  <c r="AN11" i="4"/>
  <c r="V12" i="4"/>
  <c r="AM11" i="4"/>
  <c r="AA11" i="4"/>
  <c r="O11" i="4"/>
  <c r="AG12" i="4"/>
  <c r="U12" i="4"/>
  <c r="AL11" i="4"/>
  <c r="Z11" i="4"/>
  <c r="N11" i="4"/>
  <c r="AF12" i="4"/>
  <c r="T12" i="4"/>
  <c r="AK11" i="4"/>
  <c r="Y11" i="4"/>
  <c r="M11" i="4"/>
  <c r="AE12" i="4"/>
  <c r="S12" i="4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C2" i="3"/>
  <c r="B2" i="3"/>
  <c r="H1" i="3"/>
  <c r="G1" i="3"/>
  <c r="F1" i="3"/>
  <c r="E1" i="3"/>
  <c r="D1" i="3"/>
  <c r="C1" i="3"/>
  <c r="B1" i="3"/>
  <c r="C4" i="2"/>
  <c r="D4" i="2"/>
  <c r="E4" i="2"/>
  <c r="F4" i="2"/>
  <c r="G4" i="2"/>
  <c r="H4" i="2"/>
  <c r="C3" i="2"/>
  <c r="D3" i="2"/>
  <c r="E3" i="2"/>
  <c r="F3" i="2"/>
  <c r="G3" i="2"/>
  <c r="H3" i="2"/>
  <c r="B4" i="2"/>
  <c r="B3" i="2"/>
  <c r="C2" i="2"/>
  <c r="D2" i="2"/>
  <c r="E2" i="2"/>
  <c r="F2" i="2"/>
  <c r="G2" i="2"/>
  <c r="H2" i="2"/>
  <c r="B2" i="2"/>
  <c r="C1" i="2"/>
  <c r="D1" i="2"/>
  <c r="E1" i="2"/>
  <c r="F1" i="2"/>
  <c r="G1" i="2"/>
  <c r="H1" i="2"/>
  <c r="B1" i="2"/>
  <c r="J10" i="2" s="1"/>
  <c r="S5" i="3" l="1"/>
  <c r="Q7" i="3"/>
  <c r="S7" i="3"/>
  <c r="Q5" i="3"/>
  <c r="S13" i="4"/>
  <c r="S14" i="4" s="1"/>
  <c r="S15" i="4" s="1"/>
  <c r="Z13" i="4"/>
  <c r="Z14" i="4" s="1"/>
  <c r="Z15" i="4" s="1"/>
  <c r="AD13" i="4"/>
  <c r="AD14" i="4" s="1"/>
  <c r="AD15" i="4" s="1"/>
  <c r="AA13" i="4"/>
  <c r="AA14" i="4" s="1"/>
  <c r="AA15" i="4" s="1"/>
  <c r="AK13" i="4"/>
  <c r="AK14" i="4" s="1"/>
  <c r="AK15" i="4" s="1"/>
  <c r="AN13" i="4"/>
  <c r="AN14" i="4" s="1"/>
  <c r="AN15" i="4" s="1"/>
  <c r="V13" i="4"/>
  <c r="V14" i="4" s="1"/>
  <c r="V15" i="4" s="1"/>
  <c r="N13" i="4"/>
  <c r="N14" i="4" s="1"/>
  <c r="N15" i="4" s="1"/>
  <c r="Y13" i="4"/>
  <c r="Y14" i="4" s="1"/>
  <c r="Y15" i="4" s="1"/>
  <c r="T13" i="4"/>
  <c r="T14" i="4" s="1"/>
  <c r="T15" i="4" s="1"/>
  <c r="AE13" i="4"/>
  <c r="AE14" i="4" s="1"/>
  <c r="AE15" i="4" s="1"/>
  <c r="R13" i="4"/>
  <c r="R14" i="4" s="1"/>
  <c r="R15" i="4" s="1"/>
  <c r="AF13" i="4"/>
  <c r="AF14" i="4" s="1"/>
  <c r="AF15" i="4" s="1"/>
  <c r="M13" i="4"/>
  <c r="M14" i="4" s="1"/>
  <c r="M15" i="4" s="1"/>
  <c r="AM13" i="4"/>
  <c r="AM14" i="4" s="1"/>
  <c r="AM15" i="4" s="1"/>
  <c r="AJ13" i="4"/>
  <c r="AJ14" i="4" s="1"/>
  <c r="AJ15" i="4" s="1"/>
  <c r="X13" i="4"/>
  <c r="X14" i="4" s="1"/>
  <c r="X15" i="4" s="1"/>
  <c r="W13" i="4"/>
  <c r="W14" i="4" s="1"/>
  <c r="W15" i="4" s="1"/>
  <c r="AI13" i="4"/>
  <c r="AI14" i="4" s="1"/>
  <c r="AI15" i="4" s="1"/>
  <c r="P13" i="4"/>
  <c r="P14" i="4" s="1"/>
  <c r="P15" i="4" s="1"/>
  <c r="AL13" i="4"/>
  <c r="AL14" i="4" s="1"/>
  <c r="AL15" i="4" s="1"/>
  <c r="AH13" i="4"/>
  <c r="AH14" i="4" s="1"/>
  <c r="AH15" i="4" s="1"/>
  <c r="AO13" i="4"/>
  <c r="AO14" i="4" s="1"/>
  <c r="AO15" i="4" s="1"/>
  <c r="U13" i="4"/>
  <c r="U14" i="4" s="1"/>
  <c r="U15" i="4" s="1"/>
  <c r="AG13" i="4"/>
  <c r="AG14" i="4" s="1"/>
  <c r="AG15" i="4" s="1"/>
  <c r="AC13" i="4"/>
  <c r="AC14" i="4" s="1"/>
  <c r="AC15" i="4" s="1"/>
  <c r="O13" i="4"/>
  <c r="O14" i="4" s="1"/>
  <c r="O15" i="4" s="1"/>
  <c r="AB13" i="4"/>
  <c r="AB14" i="4" s="1"/>
  <c r="AB15" i="4" s="1"/>
  <c r="L14" i="4"/>
  <c r="L15" i="4" s="1"/>
  <c r="Q13" i="4"/>
  <c r="Q14" i="4" s="1"/>
  <c r="Q15" i="4" s="1"/>
  <c r="D6" i="4" l="1"/>
</calcChain>
</file>

<file path=xl/sharedStrings.xml><?xml version="1.0" encoding="utf-8"?>
<sst xmlns="http://schemas.openxmlformats.org/spreadsheetml/2006/main" count="147" uniqueCount="53">
  <si>
    <t>NO.</t>
  </si>
  <si>
    <t>身高</t>
  </si>
  <si>
    <t>體重</t>
  </si>
  <si>
    <t>年齡</t>
  </si>
  <si>
    <t>彈性</t>
  </si>
  <si>
    <t>球技</t>
  </si>
  <si>
    <t>耐力</t>
  </si>
  <si>
    <t>分類</t>
  </si>
  <si>
    <t>AVER</t>
    <phoneticPr fontId="1" type="noConversion"/>
  </si>
  <si>
    <t>STDEV</t>
    <phoneticPr fontId="1" type="noConversion"/>
  </si>
  <si>
    <t>Max</t>
    <phoneticPr fontId="1" type="noConversion"/>
  </si>
  <si>
    <t>Min</t>
    <phoneticPr fontId="1" type="noConversion"/>
  </si>
  <si>
    <t>H1</t>
    <phoneticPr fontId="1" type="noConversion"/>
  </si>
  <si>
    <t>H2</t>
    <phoneticPr fontId="1" type="noConversion"/>
  </si>
  <si>
    <t>H3</t>
    <phoneticPr fontId="1" type="noConversion"/>
  </si>
  <si>
    <t>H4</t>
    <phoneticPr fontId="1" type="noConversion"/>
  </si>
  <si>
    <t>W</t>
    <phoneticPr fontId="1" type="noConversion"/>
  </si>
  <si>
    <t>誤差平方和</t>
    <phoneticPr fontId="1" type="noConversion"/>
  </si>
  <si>
    <t>誤判率</t>
    <phoneticPr fontId="1" type="noConversion"/>
  </si>
  <si>
    <t>分類Y</t>
    <phoneticPr fontId="1" type="noConversion"/>
  </si>
  <si>
    <t>sum w*y</t>
    <phoneticPr fontId="1" type="noConversion"/>
  </si>
  <si>
    <t>sum w</t>
    <phoneticPr fontId="1" type="noConversion"/>
  </si>
  <si>
    <t>Ypre</t>
    <phoneticPr fontId="1" type="noConversion"/>
  </si>
  <si>
    <t>Ypre分類</t>
    <phoneticPr fontId="1" type="noConversion"/>
  </si>
  <si>
    <t>半徑平方</t>
    <phoneticPr fontId="1" type="noConversion"/>
  </si>
  <si>
    <t>Y誤判</t>
    <phoneticPr fontId="1" type="noConversion"/>
  </si>
  <si>
    <t>驗證</t>
    <phoneticPr fontId="1" type="noConversion"/>
  </si>
  <si>
    <t>訓練</t>
    <phoneticPr fontId="1" type="noConversion"/>
  </si>
  <si>
    <t>W</t>
    <phoneticPr fontId="1" type="noConversion"/>
  </si>
  <si>
    <t>W0</t>
    <phoneticPr fontId="1" type="noConversion"/>
  </si>
  <si>
    <t>*</t>
    <phoneticPr fontId="1" type="noConversion"/>
  </si>
  <si>
    <t>Ypre</t>
    <phoneticPr fontId="1" type="noConversion"/>
  </si>
  <si>
    <t>Ypre誤判</t>
    <phoneticPr fontId="1" type="noConversion"/>
  </si>
  <si>
    <t>誤判率</t>
    <phoneticPr fontId="1" type="noConversion"/>
  </si>
  <si>
    <t>誤差</t>
    <phoneticPr fontId="1" type="noConversion"/>
  </si>
  <si>
    <t>*</t>
    <phoneticPr fontId="1" type="noConversion"/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</si>
  <si>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</si>
  <si>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</si>
  <si>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</si>
  <si>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</si>
  <si>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w5</t>
    <phoneticPr fontId="1" type="noConversion"/>
  </si>
  <si>
    <t>w6</t>
    <phoneticPr fontId="1" type="noConversion"/>
  </si>
  <si>
    <t>Wh</t>
    <phoneticPr fontId="1" type="noConversion"/>
  </si>
  <si>
    <t>θ</t>
    <phoneticPr fontId="1" type="noConversion"/>
  </si>
  <si>
    <t>Wθ</t>
    <phoneticPr fontId="1" type="noConversion"/>
  </si>
  <si>
    <t>Ypre</t>
    <phoneticPr fontId="1" type="noConversion"/>
  </si>
  <si>
    <t>Y分類</t>
    <phoneticPr fontId="1" type="noConversion"/>
  </si>
  <si>
    <t>Y誤判</t>
    <phoneticPr fontId="1" type="noConversion"/>
  </si>
  <si>
    <t>訓練</t>
    <phoneticPr fontId="1" type="noConversion"/>
  </si>
  <si>
    <t>驗證</t>
    <phoneticPr fontId="1" type="noConversion"/>
  </si>
  <si>
    <t>誤差</t>
    <phoneticPr fontId="1" type="noConversion"/>
  </si>
  <si>
    <t>誤判</t>
    <phoneticPr fontId="1" type="noConversion"/>
  </si>
  <si>
    <t>RAND()-0.5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</si>
</sst>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微軟正黑體"/>
      <family val="2"/>
      <charset val="136"/>
    </font>
    <font>
      <sz val="9"/>
      <name val="微軟正黑體"/>
      <family val="2"/>
      <charset val="136"/>
    </font>
    <font>
      <b/>
      <sz val="12"/>
      <color theme="1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3" borderId="1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0" borderId="0" xfId="0" applyBorder="1">
      <alignment vertical="center"/>
    </xf>
    <xf numFmtId="0" fontId="0" fillId="4" borderId="0" xfId="0" applyFill="1" applyBorder="1">
      <alignment vertical="center"/>
    </xf>
    <xf numFmtId="0" fontId="0" fillId="2" borderId="0" xfId="0" applyFill="1" applyBorder="1">
      <alignment vertical="center"/>
    </xf>
    <xf numFmtId="0" fontId="0" fillId="3" borderId="0" xfId="0" applyFont="1" applyFill="1" applyBorder="1">
      <alignment vertical="center"/>
    </xf>
    <xf numFmtId="0" fontId="0" fillId="5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2" fillId="0" borderId="0" xfId="0" applyFont="1">
      <alignment vertical="center"/>
    </xf>
    <xf numFmtId="0" fontId="0" fillId="6" borderId="0" xfId="0" applyFill="1">
      <alignment vertical="center"/>
    </xf>
    <xf numFmtId="0" fontId="0" fillId="6" borderId="0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75" x14ac:dyDescent="0.25"/>
  <sheetData>
    <row r="1" spans="1:8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>
        <v>1</v>
      </c>
      <c r="B2" s="3">
        <v>1.92</v>
      </c>
      <c r="C2" s="3">
        <v>64</v>
      </c>
      <c r="D2" s="3">
        <v>18.899999999999999</v>
      </c>
      <c r="E2" s="3">
        <v>44</v>
      </c>
      <c r="F2" s="3">
        <v>94</v>
      </c>
      <c r="G2" s="3">
        <v>24</v>
      </c>
      <c r="H2" s="3">
        <v>1</v>
      </c>
    </row>
    <row r="3" spans="1:8" x14ac:dyDescent="0.25">
      <c r="A3" s="3">
        <v>2</v>
      </c>
      <c r="B3" s="3">
        <v>1.67</v>
      </c>
      <c r="C3" s="3">
        <v>49</v>
      </c>
      <c r="D3" s="3">
        <v>18.2</v>
      </c>
      <c r="E3" s="3">
        <v>71</v>
      </c>
      <c r="F3" s="3">
        <v>9</v>
      </c>
      <c r="G3" s="3">
        <v>95</v>
      </c>
      <c r="H3" s="3">
        <v>0</v>
      </c>
    </row>
    <row r="4" spans="1:8" x14ac:dyDescent="0.25">
      <c r="A4" s="3">
        <v>3</v>
      </c>
      <c r="B4" s="3">
        <v>1.81</v>
      </c>
      <c r="C4" s="3">
        <v>62</v>
      </c>
      <c r="D4" s="3">
        <v>19.5</v>
      </c>
      <c r="E4" s="3">
        <v>44</v>
      </c>
      <c r="F4" s="3">
        <v>55</v>
      </c>
      <c r="G4" s="3">
        <v>85</v>
      </c>
      <c r="H4" s="3">
        <v>0</v>
      </c>
    </row>
    <row r="5" spans="1:8" x14ac:dyDescent="0.25">
      <c r="A5" s="3">
        <v>4</v>
      </c>
      <c r="B5" s="3">
        <v>1.75</v>
      </c>
      <c r="C5" s="3">
        <v>54</v>
      </c>
      <c r="D5" s="3">
        <v>18.100000000000001</v>
      </c>
      <c r="E5" s="3">
        <v>28</v>
      </c>
      <c r="F5" s="3">
        <v>61</v>
      </c>
      <c r="G5" s="3">
        <v>7</v>
      </c>
      <c r="H5" s="3">
        <v>0</v>
      </c>
    </row>
    <row r="6" spans="1:8" x14ac:dyDescent="0.25">
      <c r="A6" s="3">
        <v>5</v>
      </c>
      <c r="B6" s="3">
        <v>1.84</v>
      </c>
      <c r="C6" s="3">
        <v>70</v>
      </c>
      <c r="D6" s="3">
        <v>19.600000000000001</v>
      </c>
      <c r="E6" s="3">
        <v>29</v>
      </c>
      <c r="F6" s="3">
        <v>88</v>
      </c>
      <c r="G6" s="3">
        <v>8</v>
      </c>
      <c r="H6" s="3">
        <v>1</v>
      </c>
    </row>
    <row r="7" spans="1:8" x14ac:dyDescent="0.25">
      <c r="A7" s="3">
        <v>6</v>
      </c>
      <c r="B7" s="3">
        <v>1.66</v>
      </c>
      <c r="C7" s="3">
        <v>61</v>
      </c>
      <c r="D7" s="3">
        <v>18.600000000000001</v>
      </c>
      <c r="E7" s="3">
        <v>85</v>
      </c>
      <c r="F7" s="3">
        <v>63</v>
      </c>
      <c r="G7" s="3">
        <v>52</v>
      </c>
      <c r="H7" s="3">
        <v>1</v>
      </c>
    </row>
    <row r="8" spans="1:8" x14ac:dyDescent="0.25">
      <c r="A8" s="3">
        <v>7</v>
      </c>
      <c r="B8" s="3">
        <v>1.79</v>
      </c>
      <c r="C8" s="3">
        <v>74</v>
      </c>
      <c r="D8" s="3">
        <v>19.7</v>
      </c>
      <c r="E8" s="3">
        <v>61</v>
      </c>
      <c r="F8" s="3">
        <v>89</v>
      </c>
      <c r="G8" s="3">
        <v>84</v>
      </c>
      <c r="H8" s="3">
        <v>1</v>
      </c>
    </row>
    <row r="9" spans="1:8" x14ac:dyDescent="0.25">
      <c r="A9" s="3">
        <v>8</v>
      </c>
      <c r="B9" s="3">
        <v>1.82</v>
      </c>
      <c r="C9" s="3">
        <v>75</v>
      </c>
      <c r="D9" s="3">
        <v>19.2</v>
      </c>
      <c r="E9" s="3">
        <v>8</v>
      </c>
      <c r="F9" s="3">
        <v>7</v>
      </c>
      <c r="G9" s="3">
        <v>20</v>
      </c>
      <c r="H9" s="3">
        <v>0</v>
      </c>
    </row>
    <row r="10" spans="1:8" x14ac:dyDescent="0.25">
      <c r="A10" s="3">
        <v>9</v>
      </c>
      <c r="B10" s="3">
        <v>1.76</v>
      </c>
      <c r="C10" s="3">
        <v>70</v>
      </c>
      <c r="D10" s="3">
        <v>19</v>
      </c>
      <c r="E10" s="3">
        <v>87</v>
      </c>
      <c r="F10" s="3">
        <v>6</v>
      </c>
      <c r="G10" s="3">
        <v>83</v>
      </c>
      <c r="H10" s="3">
        <v>0</v>
      </c>
    </row>
    <row r="11" spans="1:8" x14ac:dyDescent="0.25">
      <c r="A11" s="3">
        <v>10</v>
      </c>
      <c r="B11" s="3">
        <v>1.89</v>
      </c>
      <c r="C11" s="3">
        <v>69</v>
      </c>
      <c r="D11" s="3">
        <v>18.600000000000001</v>
      </c>
      <c r="E11" s="3">
        <v>48</v>
      </c>
      <c r="F11" s="3">
        <v>6</v>
      </c>
      <c r="G11" s="3">
        <v>53</v>
      </c>
      <c r="H11" s="3">
        <v>0</v>
      </c>
    </row>
    <row r="12" spans="1:8" x14ac:dyDescent="0.25">
      <c r="A12" s="3">
        <v>11</v>
      </c>
      <c r="B12" s="3">
        <v>1.78</v>
      </c>
      <c r="C12" s="3">
        <v>64</v>
      </c>
      <c r="D12" s="3">
        <v>18.2</v>
      </c>
      <c r="E12" s="3">
        <v>80</v>
      </c>
      <c r="F12" s="3">
        <v>3</v>
      </c>
      <c r="G12" s="3">
        <v>21</v>
      </c>
      <c r="H12" s="3">
        <v>0</v>
      </c>
    </row>
    <row r="13" spans="1:8" x14ac:dyDescent="0.25">
      <c r="A13" s="3">
        <v>12</v>
      </c>
      <c r="B13" s="3">
        <v>1.68</v>
      </c>
      <c r="C13" s="3">
        <v>60</v>
      </c>
      <c r="D13" s="3">
        <v>18.8</v>
      </c>
      <c r="E13" s="3">
        <v>89</v>
      </c>
      <c r="F13" s="3">
        <v>0</v>
      </c>
      <c r="G13" s="3">
        <v>26</v>
      </c>
      <c r="H13" s="3">
        <v>0</v>
      </c>
    </row>
    <row r="14" spans="1:8" x14ac:dyDescent="0.25">
      <c r="A14" s="3">
        <v>13</v>
      </c>
      <c r="B14" s="3">
        <v>1.69</v>
      </c>
      <c r="C14" s="3">
        <v>63</v>
      </c>
      <c r="D14" s="3">
        <v>18.100000000000001</v>
      </c>
      <c r="E14" s="3">
        <v>28</v>
      </c>
      <c r="F14" s="3">
        <v>28</v>
      </c>
      <c r="G14" s="3">
        <v>70</v>
      </c>
      <c r="H14" s="3">
        <v>0</v>
      </c>
    </row>
    <row r="15" spans="1:8" x14ac:dyDescent="0.25">
      <c r="A15" s="3">
        <v>14</v>
      </c>
      <c r="B15" s="3">
        <v>1.76</v>
      </c>
      <c r="C15" s="3">
        <v>56</v>
      </c>
      <c r="D15" s="3">
        <v>18.8</v>
      </c>
      <c r="E15" s="3">
        <v>8</v>
      </c>
      <c r="F15" s="3">
        <v>91</v>
      </c>
      <c r="G15" s="3">
        <v>37</v>
      </c>
      <c r="H15" s="3">
        <v>1</v>
      </c>
    </row>
    <row r="16" spans="1:8" x14ac:dyDescent="0.25">
      <c r="A16" s="3">
        <v>15</v>
      </c>
      <c r="B16" s="3">
        <v>1.93</v>
      </c>
      <c r="C16" s="3">
        <v>82</v>
      </c>
      <c r="D16" s="3">
        <v>18.5</v>
      </c>
      <c r="E16" s="3">
        <v>42</v>
      </c>
      <c r="F16" s="3">
        <v>22</v>
      </c>
      <c r="G16" s="3">
        <v>70</v>
      </c>
      <c r="H16" s="3">
        <v>1</v>
      </c>
    </row>
    <row r="17" spans="1:8" x14ac:dyDescent="0.25">
      <c r="A17" s="3">
        <v>16</v>
      </c>
      <c r="B17" s="3">
        <v>1.91</v>
      </c>
      <c r="C17" s="3">
        <v>78</v>
      </c>
      <c r="D17" s="3">
        <v>19.399999999999999</v>
      </c>
      <c r="E17" s="3">
        <v>80</v>
      </c>
      <c r="F17" s="3">
        <v>60</v>
      </c>
      <c r="G17" s="3">
        <v>3</v>
      </c>
      <c r="H17" s="3">
        <v>1</v>
      </c>
    </row>
    <row r="18" spans="1:8" x14ac:dyDescent="0.25">
      <c r="A18" s="3">
        <v>17</v>
      </c>
      <c r="B18" s="3">
        <v>1.85</v>
      </c>
      <c r="C18" s="3">
        <v>76</v>
      </c>
      <c r="D18" s="3">
        <v>19.5</v>
      </c>
      <c r="E18" s="3">
        <v>72</v>
      </c>
      <c r="F18" s="3">
        <v>76</v>
      </c>
      <c r="G18" s="3">
        <v>1</v>
      </c>
      <c r="H18" s="3">
        <v>0</v>
      </c>
    </row>
    <row r="19" spans="1:8" x14ac:dyDescent="0.25">
      <c r="A19" s="3">
        <v>18</v>
      </c>
      <c r="B19" s="3">
        <v>1.92</v>
      </c>
      <c r="C19" s="3">
        <v>79</v>
      </c>
      <c r="D19" s="3">
        <v>18.399999999999999</v>
      </c>
      <c r="E19" s="3">
        <v>87</v>
      </c>
      <c r="F19" s="3">
        <v>66</v>
      </c>
      <c r="G19" s="3">
        <v>54</v>
      </c>
      <c r="H19" s="3">
        <v>1</v>
      </c>
    </row>
    <row r="20" spans="1:8" x14ac:dyDescent="0.25">
      <c r="A20" s="3">
        <v>19</v>
      </c>
      <c r="B20" s="3">
        <v>1.85</v>
      </c>
      <c r="C20" s="3">
        <v>78</v>
      </c>
      <c r="D20" s="3">
        <v>18.5</v>
      </c>
      <c r="E20" s="3">
        <v>86</v>
      </c>
      <c r="F20" s="3">
        <v>80</v>
      </c>
      <c r="G20" s="3">
        <v>7</v>
      </c>
      <c r="H20" s="3">
        <v>1</v>
      </c>
    </row>
    <row r="21" spans="1:8" x14ac:dyDescent="0.25">
      <c r="A21" s="3">
        <v>20</v>
      </c>
      <c r="B21" s="3">
        <v>1.72</v>
      </c>
      <c r="C21" s="3">
        <v>65</v>
      </c>
      <c r="D21" s="3">
        <v>18.399999999999999</v>
      </c>
      <c r="E21" s="3">
        <v>80</v>
      </c>
      <c r="F21" s="3">
        <v>52</v>
      </c>
      <c r="G21" s="3">
        <v>34</v>
      </c>
      <c r="H21" s="3">
        <v>0</v>
      </c>
    </row>
    <row r="22" spans="1:8" x14ac:dyDescent="0.25">
      <c r="A22" s="3">
        <v>21</v>
      </c>
      <c r="B22" s="3">
        <v>1.86</v>
      </c>
      <c r="C22" s="3">
        <v>68</v>
      </c>
      <c r="D22" s="3">
        <v>19.899999999999999</v>
      </c>
      <c r="E22" s="3">
        <v>64</v>
      </c>
      <c r="F22" s="3">
        <v>66</v>
      </c>
      <c r="G22" s="3">
        <v>95</v>
      </c>
      <c r="H22" s="3">
        <v>0</v>
      </c>
    </row>
    <row r="23" spans="1:8" x14ac:dyDescent="0.25">
      <c r="A23" s="3">
        <v>22</v>
      </c>
      <c r="B23" s="3">
        <v>1.68</v>
      </c>
      <c r="C23" s="3">
        <v>63</v>
      </c>
      <c r="D23" s="3">
        <v>19.7</v>
      </c>
      <c r="E23" s="3">
        <v>17</v>
      </c>
      <c r="F23" s="3">
        <v>17</v>
      </c>
      <c r="G23" s="3">
        <v>72</v>
      </c>
      <c r="H23" s="3">
        <v>0</v>
      </c>
    </row>
    <row r="24" spans="1:8" x14ac:dyDescent="0.25">
      <c r="A24" s="3">
        <v>23</v>
      </c>
      <c r="B24" s="3">
        <v>1.88</v>
      </c>
      <c r="C24" s="3">
        <v>75</v>
      </c>
      <c r="D24" s="3">
        <v>18.899999999999999</v>
      </c>
      <c r="E24" s="3">
        <v>56</v>
      </c>
      <c r="F24" s="3">
        <v>85</v>
      </c>
      <c r="G24" s="3">
        <v>74</v>
      </c>
      <c r="H24" s="3">
        <v>1</v>
      </c>
    </row>
    <row r="25" spans="1:8" x14ac:dyDescent="0.25">
      <c r="A25" s="3">
        <v>24</v>
      </c>
      <c r="B25" s="3">
        <v>1.66</v>
      </c>
      <c r="C25" s="3">
        <v>63</v>
      </c>
      <c r="D25" s="3">
        <v>18</v>
      </c>
      <c r="E25" s="3">
        <v>33</v>
      </c>
      <c r="F25" s="3">
        <v>96</v>
      </c>
      <c r="G25" s="3">
        <v>42</v>
      </c>
      <c r="H25" s="3">
        <v>1</v>
      </c>
    </row>
    <row r="26" spans="1:8" x14ac:dyDescent="0.25">
      <c r="A26" s="3">
        <v>25</v>
      </c>
      <c r="B26" s="3">
        <v>1.87</v>
      </c>
      <c r="C26" s="3">
        <v>62</v>
      </c>
      <c r="D26" s="3">
        <v>18.600000000000001</v>
      </c>
      <c r="E26" s="3">
        <v>98</v>
      </c>
      <c r="F26" s="3">
        <v>75</v>
      </c>
      <c r="G26" s="3">
        <v>98</v>
      </c>
      <c r="H26" s="3">
        <v>1</v>
      </c>
    </row>
    <row r="27" spans="1:8" x14ac:dyDescent="0.25">
      <c r="A27" s="3">
        <v>26</v>
      </c>
      <c r="B27" s="3">
        <v>1.72</v>
      </c>
      <c r="C27" s="3">
        <v>64</v>
      </c>
      <c r="D27" s="3">
        <v>19.7</v>
      </c>
      <c r="E27" s="3">
        <v>70</v>
      </c>
      <c r="F27" s="3">
        <v>63</v>
      </c>
      <c r="G27" s="3">
        <v>24</v>
      </c>
      <c r="H27" s="3">
        <v>0</v>
      </c>
    </row>
    <row r="28" spans="1:8" x14ac:dyDescent="0.25">
      <c r="A28" s="3">
        <v>27</v>
      </c>
      <c r="B28" s="3">
        <v>1.68</v>
      </c>
      <c r="C28" s="3">
        <v>49</v>
      </c>
      <c r="D28" s="3">
        <v>18.399999999999999</v>
      </c>
      <c r="E28" s="3">
        <v>78</v>
      </c>
      <c r="F28" s="3">
        <v>87</v>
      </c>
      <c r="G28" s="3">
        <v>89</v>
      </c>
      <c r="H28" s="3">
        <v>1</v>
      </c>
    </row>
    <row r="29" spans="1:8" x14ac:dyDescent="0.25">
      <c r="A29" s="3">
        <v>28</v>
      </c>
      <c r="B29" s="3">
        <v>1.68</v>
      </c>
      <c r="C29" s="3">
        <v>64</v>
      </c>
      <c r="D29" s="3">
        <v>18.2</v>
      </c>
      <c r="E29" s="3">
        <v>15</v>
      </c>
      <c r="F29" s="3">
        <v>49</v>
      </c>
      <c r="G29" s="3">
        <v>4</v>
      </c>
      <c r="H29" s="3">
        <v>0</v>
      </c>
    </row>
    <row r="30" spans="1:8" x14ac:dyDescent="0.25">
      <c r="A30" s="3">
        <v>29</v>
      </c>
      <c r="B30" s="3">
        <v>1.93</v>
      </c>
      <c r="C30" s="3">
        <v>83</v>
      </c>
      <c r="D30" s="3">
        <v>18.3</v>
      </c>
      <c r="E30" s="3">
        <v>4</v>
      </c>
      <c r="F30" s="3">
        <v>91</v>
      </c>
      <c r="G30" s="3">
        <v>88</v>
      </c>
      <c r="H30" s="3">
        <v>1</v>
      </c>
    </row>
    <row r="31" spans="1:8" x14ac:dyDescent="0.25">
      <c r="A31" s="3">
        <v>30</v>
      </c>
      <c r="B31" s="3">
        <v>1.89</v>
      </c>
      <c r="C31" s="3">
        <v>64</v>
      </c>
      <c r="D31" s="3">
        <v>19.7</v>
      </c>
      <c r="E31" s="3">
        <v>2</v>
      </c>
      <c r="F31" s="3">
        <v>94</v>
      </c>
      <c r="G31" s="3">
        <v>26</v>
      </c>
      <c r="H31" s="3">
        <v>1</v>
      </c>
    </row>
    <row r="32" spans="1:8" x14ac:dyDescent="0.25">
      <c r="A32" s="3">
        <v>31</v>
      </c>
      <c r="B32" s="3">
        <v>1.71</v>
      </c>
      <c r="C32" s="3">
        <v>49</v>
      </c>
      <c r="D32" s="3">
        <v>19.100000000000001</v>
      </c>
      <c r="E32" s="3">
        <v>17</v>
      </c>
      <c r="F32" s="3">
        <v>68</v>
      </c>
      <c r="G32" s="3">
        <v>11</v>
      </c>
      <c r="H32" s="3">
        <v>0</v>
      </c>
    </row>
    <row r="33" spans="1:8" x14ac:dyDescent="0.25">
      <c r="A33" s="3">
        <v>32</v>
      </c>
      <c r="B33" s="3">
        <v>1.94</v>
      </c>
      <c r="C33" s="3">
        <v>70</v>
      </c>
      <c r="D33" s="3">
        <v>19.8</v>
      </c>
      <c r="E33" s="3">
        <v>59</v>
      </c>
      <c r="F33" s="3">
        <v>69</v>
      </c>
      <c r="G33" s="3">
        <v>39</v>
      </c>
      <c r="H33" s="3">
        <v>1</v>
      </c>
    </row>
    <row r="34" spans="1:8" x14ac:dyDescent="0.25">
      <c r="A34" s="3">
        <v>33</v>
      </c>
      <c r="B34" s="3">
        <v>1.76</v>
      </c>
      <c r="C34" s="3">
        <v>69</v>
      </c>
      <c r="D34" s="3">
        <v>18.2</v>
      </c>
      <c r="E34" s="3">
        <v>6</v>
      </c>
      <c r="F34" s="3">
        <v>58</v>
      </c>
      <c r="G34" s="3">
        <v>73</v>
      </c>
      <c r="H34" s="3">
        <v>0</v>
      </c>
    </row>
    <row r="35" spans="1:8" x14ac:dyDescent="0.25">
      <c r="A35" s="3">
        <v>34</v>
      </c>
      <c r="B35" s="3">
        <v>1.76</v>
      </c>
      <c r="C35" s="3">
        <v>61</v>
      </c>
      <c r="D35" s="3">
        <v>19.7</v>
      </c>
      <c r="E35" s="3">
        <v>91</v>
      </c>
      <c r="F35" s="3">
        <v>85</v>
      </c>
      <c r="G35" s="3">
        <v>20</v>
      </c>
      <c r="H35" s="3">
        <v>1</v>
      </c>
    </row>
    <row r="36" spans="1:8" x14ac:dyDescent="0.25">
      <c r="A36" s="3">
        <v>35</v>
      </c>
      <c r="B36" s="3">
        <v>1.83</v>
      </c>
      <c r="C36" s="3">
        <v>70</v>
      </c>
      <c r="D36" s="3">
        <v>19.2</v>
      </c>
      <c r="E36" s="3">
        <v>82</v>
      </c>
      <c r="F36" s="3">
        <v>12</v>
      </c>
      <c r="G36" s="3">
        <v>44</v>
      </c>
      <c r="H36" s="3">
        <v>0</v>
      </c>
    </row>
    <row r="37" spans="1:8" x14ac:dyDescent="0.25">
      <c r="A37" s="3">
        <v>36</v>
      </c>
      <c r="B37" s="3">
        <v>1.7</v>
      </c>
      <c r="C37" s="3">
        <v>61</v>
      </c>
      <c r="D37" s="3">
        <v>18.8</v>
      </c>
      <c r="E37" s="3">
        <v>31</v>
      </c>
      <c r="F37" s="3">
        <v>43</v>
      </c>
      <c r="G37" s="3">
        <v>72</v>
      </c>
      <c r="H37" s="3">
        <v>0</v>
      </c>
    </row>
    <row r="38" spans="1:8" x14ac:dyDescent="0.25">
      <c r="A38" s="3">
        <v>37</v>
      </c>
      <c r="B38" s="3">
        <v>1.66</v>
      </c>
      <c r="C38" s="3">
        <v>53</v>
      </c>
      <c r="D38" s="3">
        <v>18.100000000000001</v>
      </c>
      <c r="E38" s="3">
        <v>55</v>
      </c>
      <c r="F38" s="3">
        <v>92</v>
      </c>
      <c r="G38" s="3">
        <v>58</v>
      </c>
      <c r="H38" s="3">
        <v>1</v>
      </c>
    </row>
    <row r="39" spans="1:8" x14ac:dyDescent="0.25">
      <c r="A39" s="3">
        <v>38</v>
      </c>
      <c r="B39" s="3">
        <v>1.66</v>
      </c>
      <c r="C39" s="3">
        <v>63</v>
      </c>
      <c r="D39" s="3">
        <v>19.899999999999999</v>
      </c>
      <c r="E39" s="3">
        <v>61</v>
      </c>
      <c r="F39" s="3">
        <v>88</v>
      </c>
      <c r="G39" s="3">
        <v>50</v>
      </c>
      <c r="H39" s="3">
        <v>1</v>
      </c>
    </row>
    <row r="40" spans="1:8" x14ac:dyDescent="0.25">
      <c r="A40" s="3">
        <v>39</v>
      </c>
      <c r="B40" s="3">
        <v>1.79</v>
      </c>
      <c r="C40" s="3">
        <v>71</v>
      </c>
      <c r="D40" s="3">
        <v>18.7</v>
      </c>
      <c r="E40" s="3">
        <v>28</v>
      </c>
      <c r="F40" s="3">
        <v>83</v>
      </c>
      <c r="G40" s="3">
        <v>93</v>
      </c>
      <c r="H40" s="3">
        <v>1</v>
      </c>
    </row>
    <row r="41" spans="1:8" x14ac:dyDescent="0.25">
      <c r="A41" s="3">
        <v>40</v>
      </c>
      <c r="B41" s="3">
        <v>1.78</v>
      </c>
      <c r="C41" s="3">
        <v>56</v>
      </c>
      <c r="D41" s="3">
        <v>18.399999999999999</v>
      </c>
      <c r="E41" s="3">
        <v>97</v>
      </c>
      <c r="F41" s="3">
        <v>82</v>
      </c>
      <c r="G41" s="3">
        <v>8</v>
      </c>
      <c r="H41" s="3">
        <v>1</v>
      </c>
    </row>
    <row r="42" spans="1:8" x14ac:dyDescent="0.25">
      <c r="A42" s="3">
        <v>41</v>
      </c>
      <c r="B42" s="3">
        <v>1.66</v>
      </c>
      <c r="C42" s="3">
        <v>63</v>
      </c>
      <c r="D42" s="3">
        <v>18.8</v>
      </c>
      <c r="E42" s="3">
        <v>80</v>
      </c>
      <c r="F42" s="3">
        <v>96</v>
      </c>
      <c r="G42" s="3">
        <v>63</v>
      </c>
      <c r="H42" s="3">
        <v>1</v>
      </c>
    </row>
    <row r="43" spans="1:8" x14ac:dyDescent="0.25">
      <c r="A43" s="3">
        <v>42</v>
      </c>
      <c r="B43" s="3">
        <v>1.87</v>
      </c>
      <c r="C43" s="3">
        <v>62</v>
      </c>
      <c r="D43" s="3">
        <v>19.7</v>
      </c>
      <c r="E43" s="3">
        <v>74</v>
      </c>
      <c r="F43" s="3">
        <v>44</v>
      </c>
      <c r="G43" s="3">
        <v>12</v>
      </c>
      <c r="H43" s="3">
        <v>0</v>
      </c>
    </row>
    <row r="44" spans="1:8" x14ac:dyDescent="0.25">
      <c r="A44" s="3">
        <v>43</v>
      </c>
      <c r="B44" s="3">
        <v>1.72</v>
      </c>
      <c r="C44" s="3">
        <v>64</v>
      </c>
      <c r="D44" s="3">
        <v>18.2</v>
      </c>
      <c r="E44" s="3">
        <v>24</v>
      </c>
      <c r="F44" s="3">
        <v>26</v>
      </c>
      <c r="G44" s="3">
        <v>67</v>
      </c>
      <c r="H44" s="3">
        <v>0</v>
      </c>
    </row>
    <row r="45" spans="1:8" x14ac:dyDescent="0.25">
      <c r="A45" s="3">
        <v>44</v>
      </c>
      <c r="B45" s="3">
        <v>1.68</v>
      </c>
      <c r="C45" s="3">
        <v>49</v>
      </c>
      <c r="D45" s="3">
        <v>19.399999999999999</v>
      </c>
      <c r="E45" s="3">
        <v>49</v>
      </c>
      <c r="F45" s="3">
        <v>8</v>
      </c>
      <c r="G45" s="3">
        <v>91</v>
      </c>
      <c r="H45" s="3">
        <v>0</v>
      </c>
    </row>
    <row r="46" spans="1:8" x14ac:dyDescent="0.25">
      <c r="A46" s="3">
        <v>45</v>
      </c>
      <c r="B46" s="3">
        <v>1.68</v>
      </c>
      <c r="C46" s="3">
        <v>64</v>
      </c>
      <c r="D46" s="3">
        <v>18.7</v>
      </c>
      <c r="E46" s="3">
        <v>54</v>
      </c>
      <c r="F46" s="3">
        <v>32</v>
      </c>
      <c r="G46" s="3">
        <v>65</v>
      </c>
      <c r="H46" s="3">
        <v>0</v>
      </c>
    </row>
    <row r="47" spans="1:8" x14ac:dyDescent="0.25">
      <c r="A47" s="3">
        <v>46</v>
      </c>
      <c r="B47" s="3">
        <v>1.93</v>
      </c>
      <c r="C47" s="3">
        <v>83</v>
      </c>
      <c r="D47" s="3">
        <v>19.600000000000001</v>
      </c>
      <c r="E47" s="3">
        <v>46</v>
      </c>
      <c r="F47" s="3">
        <v>24</v>
      </c>
      <c r="G47" s="3">
        <v>83</v>
      </c>
      <c r="H47" s="3">
        <v>1</v>
      </c>
    </row>
    <row r="48" spans="1:8" x14ac:dyDescent="0.25">
      <c r="A48" s="3">
        <v>47</v>
      </c>
      <c r="B48" s="3">
        <v>1.89</v>
      </c>
      <c r="C48" s="3">
        <v>64</v>
      </c>
      <c r="D48" s="3">
        <v>19.600000000000001</v>
      </c>
      <c r="E48" s="3">
        <v>88</v>
      </c>
      <c r="F48" s="3">
        <v>66</v>
      </c>
      <c r="G48" s="3">
        <v>96</v>
      </c>
      <c r="H48" s="3">
        <v>1</v>
      </c>
    </row>
    <row r="49" spans="1:8" x14ac:dyDescent="0.25">
      <c r="A49" s="3">
        <v>48</v>
      </c>
      <c r="B49" s="3">
        <v>1.71</v>
      </c>
      <c r="C49" s="3">
        <v>49</v>
      </c>
      <c r="D49" s="3">
        <v>19.100000000000001</v>
      </c>
      <c r="E49" s="3">
        <v>11</v>
      </c>
      <c r="F49" s="3">
        <v>96</v>
      </c>
      <c r="G49" s="3">
        <v>19</v>
      </c>
      <c r="H49" s="3">
        <v>1</v>
      </c>
    </row>
    <row r="50" spans="1:8" x14ac:dyDescent="0.25">
      <c r="A50" s="3">
        <v>49</v>
      </c>
      <c r="B50" s="3">
        <v>1.94</v>
      </c>
      <c r="C50" s="3">
        <v>70</v>
      </c>
      <c r="D50" s="3">
        <v>19.899999999999999</v>
      </c>
      <c r="E50" s="3">
        <v>93</v>
      </c>
      <c r="F50" s="3">
        <v>35</v>
      </c>
      <c r="G50" s="3">
        <v>3</v>
      </c>
      <c r="H50" s="3">
        <v>1</v>
      </c>
    </row>
    <row r="51" spans="1:8" x14ac:dyDescent="0.25">
      <c r="A51" s="3">
        <v>50</v>
      </c>
      <c r="B51" s="3">
        <v>1.91</v>
      </c>
      <c r="C51" s="3">
        <v>78</v>
      </c>
      <c r="D51" s="3">
        <v>19.100000000000001</v>
      </c>
      <c r="E51" s="3">
        <v>0</v>
      </c>
      <c r="F51" s="3">
        <v>88</v>
      </c>
      <c r="G51" s="3">
        <v>50</v>
      </c>
      <c r="H51" s="3">
        <v>1</v>
      </c>
    </row>
    <row r="52" spans="1:8" x14ac:dyDescent="0.25">
      <c r="A52" s="4">
        <v>51</v>
      </c>
      <c r="B52" s="4">
        <v>1.85</v>
      </c>
      <c r="C52" s="4">
        <v>76</v>
      </c>
      <c r="D52" s="4">
        <v>18.8</v>
      </c>
      <c r="E52" s="4">
        <v>26</v>
      </c>
      <c r="F52" s="4">
        <v>88</v>
      </c>
      <c r="G52" s="4">
        <v>58</v>
      </c>
      <c r="H52" s="4">
        <v>1</v>
      </c>
    </row>
    <row r="53" spans="1:8" x14ac:dyDescent="0.25">
      <c r="A53" s="4">
        <v>52</v>
      </c>
      <c r="B53" s="4">
        <v>1.92</v>
      </c>
      <c r="C53" s="4">
        <v>79</v>
      </c>
      <c r="D53" s="4">
        <v>18.7</v>
      </c>
      <c r="E53" s="4">
        <v>66</v>
      </c>
      <c r="F53" s="4">
        <v>31</v>
      </c>
      <c r="G53" s="4">
        <v>83</v>
      </c>
      <c r="H53" s="4">
        <v>1</v>
      </c>
    </row>
    <row r="54" spans="1:8" x14ac:dyDescent="0.25">
      <c r="A54" s="4">
        <v>53</v>
      </c>
      <c r="B54" s="4">
        <v>1.85</v>
      </c>
      <c r="C54" s="4">
        <v>78</v>
      </c>
      <c r="D54" s="4">
        <v>19.8</v>
      </c>
      <c r="E54" s="4">
        <v>32</v>
      </c>
      <c r="F54" s="4">
        <v>36</v>
      </c>
      <c r="G54" s="4">
        <v>85</v>
      </c>
      <c r="H54" s="4">
        <v>0</v>
      </c>
    </row>
    <row r="55" spans="1:8" x14ac:dyDescent="0.25">
      <c r="A55" s="4">
        <v>54</v>
      </c>
      <c r="B55" s="4">
        <v>1.72</v>
      </c>
      <c r="C55" s="4">
        <v>65</v>
      </c>
      <c r="D55" s="4">
        <v>18.8</v>
      </c>
      <c r="E55" s="4">
        <v>99</v>
      </c>
      <c r="F55" s="4">
        <v>35</v>
      </c>
      <c r="G55" s="4">
        <v>65</v>
      </c>
      <c r="H55" s="4">
        <v>1</v>
      </c>
    </row>
    <row r="56" spans="1:8" x14ac:dyDescent="0.25">
      <c r="A56" s="4">
        <v>55</v>
      </c>
      <c r="B56" s="4">
        <v>1.86</v>
      </c>
      <c r="C56" s="4">
        <v>68</v>
      </c>
      <c r="D56" s="4">
        <v>18.8</v>
      </c>
      <c r="E56" s="4">
        <v>92</v>
      </c>
      <c r="F56" s="4">
        <v>17</v>
      </c>
      <c r="G56" s="4">
        <v>86</v>
      </c>
      <c r="H56" s="4">
        <v>0</v>
      </c>
    </row>
    <row r="57" spans="1:8" x14ac:dyDescent="0.25">
      <c r="A57" s="4">
        <v>56</v>
      </c>
      <c r="B57" s="4">
        <v>1.68</v>
      </c>
      <c r="C57" s="4">
        <v>63</v>
      </c>
      <c r="D57" s="4">
        <v>18.899999999999999</v>
      </c>
      <c r="E57" s="4">
        <v>39</v>
      </c>
      <c r="F57" s="4">
        <v>84</v>
      </c>
      <c r="G57" s="4">
        <v>63</v>
      </c>
      <c r="H57" s="4">
        <v>1</v>
      </c>
    </row>
    <row r="58" spans="1:8" x14ac:dyDescent="0.25">
      <c r="A58" s="4">
        <v>57</v>
      </c>
      <c r="B58" s="4">
        <v>1.88</v>
      </c>
      <c r="C58" s="4">
        <v>75</v>
      </c>
      <c r="D58" s="4">
        <v>19.7</v>
      </c>
      <c r="E58" s="4">
        <v>77</v>
      </c>
      <c r="F58" s="4">
        <v>75</v>
      </c>
      <c r="G58" s="4">
        <v>64</v>
      </c>
      <c r="H58" s="4">
        <v>0</v>
      </c>
    </row>
    <row r="59" spans="1:8" x14ac:dyDescent="0.25">
      <c r="A59" s="4">
        <v>58</v>
      </c>
      <c r="B59" s="4">
        <v>1.92</v>
      </c>
      <c r="C59" s="4">
        <v>64</v>
      </c>
      <c r="D59" s="4">
        <v>20</v>
      </c>
      <c r="E59" s="4">
        <v>2</v>
      </c>
      <c r="F59" s="4">
        <v>2</v>
      </c>
      <c r="G59" s="4">
        <v>23</v>
      </c>
      <c r="H59" s="4">
        <v>1</v>
      </c>
    </row>
    <row r="60" spans="1:8" x14ac:dyDescent="0.25">
      <c r="A60" s="4">
        <v>59</v>
      </c>
      <c r="B60" s="4">
        <v>1.67</v>
      </c>
      <c r="C60" s="4">
        <v>49</v>
      </c>
      <c r="D60" s="4">
        <v>19.5</v>
      </c>
      <c r="E60" s="4">
        <v>40</v>
      </c>
      <c r="F60" s="4">
        <v>19</v>
      </c>
      <c r="G60" s="4">
        <v>11</v>
      </c>
      <c r="H60" s="4">
        <v>0</v>
      </c>
    </row>
    <row r="61" spans="1:8" x14ac:dyDescent="0.25">
      <c r="A61" s="4">
        <v>60</v>
      </c>
      <c r="B61" s="4">
        <v>1.81</v>
      </c>
      <c r="C61" s="4">
        <v>62</v>
      </c>
      <c r="D61" s="4">
        <v>18.8</v>
      </c>
      <c r="E61" s="4">
        <v>75</v>
      </c>
      <c r="F61" s="4">
        <v>99</v>
      </c>
      <c r="G61" s="4">
        <v>85</v>
      </c>
      <c r="H61" s="4">
        <v>1</v>
      </c>
    </row>
    <row r="62" spans="1:8" x14ac:dyDescent="0.25">
      <c r="A62" s="4">
        <v>61</v>
      </c>
      <c r="B62" s="4">
        <v>1.75</v>
      </c>
      <c r="C62" s="4">
        <v>54</v>
      </c>
      <c r="D62" s="4">
        <v>19.8</v>
      </c>
      <c r="E62" s="4">
        <v>20</v>
      </c>
      <c r="F62" s="4">
        <v>5</v>
      </c>
      <c r="G62" s="4">
        <v>6</v>
      </c>
      <c r="H62" s="4">
        <v>0</v>
      </c>
    </row>
    <row r="63" spans="1:8" x14ac:dyDescent="0.25">
      <c r="A63" s="4">
        <v>62</v>
      </c>
      <c r="B63" s="4">
        <v>1.84</v>
      </c>
      <c r="C63" s="4">
        <v>70</v>
      </c>
      <c r="D63" s="4">
        <v>18.7</v>
      </c>
      <c r="E63" s="4">
        <v>16</v>
      </c>
      <c r="F63" s="4">
        <v>20</v>
      </c>
      <c r="G63" s="4">
        <v>31</v>
      </c>
      <c r="H63" s="4">
        <v>0</v>
      </c>
    </row>
    <row r="64" spans="1:8" x14ac:dyDescent="0.25">
      <c r="A64" s="4">
        <v>63</v>
      </c>
      <c r="B64" s="4">
        <v>1.66</v>
      </c>
      <c r="C64" s="4">
        <v>61</v>
      </c>
      <c r="D64" s="4">
        <v>19.7</v>
      </c>
      <c r="E64" s="4">
        <v>89</v>
      </c>
      <c r="F64" s="4">
        <v>81</v>
      </c>
      <c r="G64" s="4">
        <v>41</v>
      </c>
      <c r="H64" s="4">
        <v>1</v>
      </c>
    </row>
    <row r="65" spans="1:8" x14ac:dyDescent="0.25">
      <c r="A65" s="4">
        <v>64</v>
      </c>
      <c r="B65" s="4">
        <v>1.76</v>
      </c>
      <c r="C65" s="4">
        <v>69</v>
      </c>
      <c r="D65" s="4">
        <v>19.100000000000001</v>
      </c>
      <c r="E65" s="4">
        <v>97</v>
      </c>
      <c r="F65" s="4">
        <v>73</v>
      </c>
      <c r="G65" s="4">
        <v>87</v>
      </c>
      <c r="H65" s="4">
        <v>1</v>
      </c>
    </row>
    <row r="66" spans="1:8" x14ac:dyDescent="0.25">
      <c r="A66" s="4">
        <v>65</v>
      </c>
      <c r="B66" s="4">
        <v>1.76</v>
      </c>
      <c r="C66" s="4">
        <v>61</v>
      </c>
      <c r="D66" s="4">
        <v>19.7</v>
      </c>
      <c r="E66" s="4">
        <v>57</v>
      </c>
      <c r="F66" s="4">
        <v>78</v>
      </c>
      <c r="G66" s="4">
        <v>53</v>
      </c>
      <c r="H66" s="4">
        <v>1</v>
      </c>
    </row>
    <row r="67" spans="1:8" x14ac:dyDescent="0.25">
      <c r="A67" s="4">
        <v>66</v>
      </c>
      <c r="B67" s="4">
        <v>1.83</v>
      </c>
      <c r="C67" s="4">
        <v>70</v>
      </c>
      <c r="D67" s="4">
        <v>19.7</v>
      </c>
      <c r="E67" s="4">
        <v>35</v>
      </c>
      <c r="F67" s="4">
        <v>41</v>
      </c>
      <c r="G67" s="4">
        <v>76</v>
      </c>
      <c r="H67" s="4">
        <v>0</v>
      </c>
    </row>
    <row r="68" spans="1:8" x14ac:dyDescent="0.25">
      <c r="A68" s="4">
        <v>67</v>
      </c>
      <c r="B68" s="4">
        <v>1.7</v>
      </c>
      <c r="C68" s="4">
        <v>61</v>
      </c>
      <c r="D68" s="4">
        <v>18.8</v>
      </c>
      <c r="E68" s="4">
        <v>9</v>
      </c>
      <c r="F68" s="4">
        <v>21</v>
      </c>
      <c r="G68" s="4">
        <v>33</v>
      </c>
      <c r="H68" s="4">
        <v>0</v>
      </c>
    </row>
    <row r="69" spans="1:8" x14ac:dyDescent="0.25">
      <c r="A69" s="4">
        <v>68</v>
      </c>
      <c r="B69" s="4">
        <v>1.66</v>
      </c>
      <c r="C69" s="4">
        <v>53</v>
      </c>
      <c r="D69" s="4">
        <v>18.600000000000001</v>
      </c>
      <c r="E69" s="4">
        <v>24</v>
      </c>
      <c r="F69" s="4">
        <v>31</v>
      </c>
      <c r="G69" s="4">
        <v>44</v>
      </c>
      <c r="H69" s="4">
        <v>0</v>
      </c>
    </row>
    <row r="70" spans="1:8" x14ac:dyDescent="0.25">
      <c r="A70" s="4">
        <v>69</v>
      </c>
      <c r="B70" s="4">
        <v>1.66</v>
      </c>
      <c r="C70" s="4">
        <v>63</v>
      </c>
      <c r="D70" s="4">
        <v>19.600000000000001</v>
      </c>
      <c r="E70" s="4">
        <v>61</v>
      </c>
      <c r="F70" s="4">
        <v>73</v>
      </c>
      <c r="G70" s="4">
        <v>17</v>
      </c>
      <c r="H70" s="4">
        <v>0</v>
      </c>
    </row>
    <row r="71" spans="1:8" x14ac:dyDescent="0.25">
      <c r="A71" s="4">
        <v>70</v>
      </c>
      <c r="B71" s="4">
        <v>1.79</v>
      </c>
      <c r="C71" s="4">
        <v>71</v>
      </c>
      <c r="D71" s="4">
        <v>19.5</v>
      </c>
      <c r="E71" s="4">
        <v>21</v>
      </c>
      <c r="F71" s="4">
        <v>82</v>
      </c>
      <c r="G71" s="4">
        <v>38</v>
      </c>
      <c r="H71" s="4">
        <v>1</v>
      </c>
    </row>
    <row r="72" spans="1:8" x14ac:dyDescent="0.25">
      <c r="A72" s="4">
        <v>71</v>
      </c>
      <c r="B72" s="4">
        <v>1.78</v>
      </c>
      <c r="C72" s="4">
        <v>56</v>
      </c>
      <c r="D72" s="4">
        <v>19.8</v>
      </c>
      <c r="E72" s="4">
        <v>82</v>
      </c>
      <c r="F72" s="4">
        <v>40</v>
      </c>
      <c r="G72" s="4">
        <v>68</v>
      </c>
      <c r="H72" s="4">
        <v>0</v>
      </c>
    </row>
    <row r="73" spans="1:8" x14ac:dyDescent="0.25">
      <c r="A73" s="4">
        <v>72</v>
      </c>
      <c r="B73" s="4">
        <v>1.79</v>
      </c>
      <c r="C73" s="4">
        <v>74</v>
      </c>
      <c r="D73" s="4">
        <v>19.7</v>
      </c>
      <c r="E73" s="4">
        <v>97</v>
      </c>
      <c r="F73" s="4">
        <v>18</v>
      </c>
      <c r="G73" s="4">
        <v>73</v>
      </c>
      <c r="H73" s="4">
        <v>0</v>
      </c>
    </row>
    <row r="74" spans="1:8" x14ac:dyDescent="0.25">
      <c r="A74" s="4">
        <v>73</v>
      </c>
      <c r="B74" s="4">
        <v>1.82</v>
      </c>
      <c r="C74" s="4">
        <v>75</v>
      </c>
      <c r="D74" s="4">
        <v>20</v>
      </c>
      <c r="E74" s="4">
        <v>81</v>
      </c>
      <c r="F74" s="4">
        <v>15</v>
      </c>
      <c r="G74" s="4">
        <v>77</v>
      </c>
      <c r="H74" s="4">
        <v>0</v>
      </c>
    </row>
    <row r="75" spans="1:8" x14ac:dyDescent="0.25">
      <c r="A75" s="4">
        <v>74</v>
      </c>
      <c r="B75" s="4">
        <v>1.76</v>
      </c>
      <c r="C75" s="4">
        <v>70</v>
      </c>
      <c r="D75" s="4">
        <v>18.899999999999999</v>
      </c>
      <c r="E75" s="4">
        <v>10</v>
      </c>
      <c r="F75" s="4">
        <v>26</v>
      </c>
      <c r="G75" s="4">
        <v>42</v>
      </c>
      <c r="H75" s="4">
        <v>0</v>
      </c>
    </row>
    <row r="76" spans="1:8" x14ac:dyDescent="0.25">
      <c r="A76" s="4">
        <v>75</v>
      </c>
      <c r="B76" s="4">
        <v>1.89</v>
      </c>
      <c r="C76" s="4">
        <v>69</v>
      </c>
      <c r="D76" s="4">
        <v>19</v>
      </c>
      <c r="E76" s="4">
        <v>11</v>
      </c>
      <c r="F76" s="4">
        <v>34</v>
      </c>
      <c r="G76" s="4">
        <v>38</v>
      </c>
      <c r="H76" s="4">
        <v>0</v>
      </c>
    </row>
    <row r="77" spans="1:8" x14ac:dyDescent="0.25">
      <c r="A77" s="4">
        <v>76</v>
      </c>
      <c r="B77" s="4">
        <v>1.78</v>
      </c>
      <c r="C77" s="4">
        <v>64</v>
      </c>
      <c r="D77" s="4">
        <v>19.7</v>
      </c>
      <c r="E77" s="4">
        <v>67</v>
      </c>
      <c r="F77" s="4">
        <v>60</v>
      </c>
      <c r="G77" s="4">
        <v>15</v>
      </c>
      <c r="H77" s="4">
        <v>0</v>
      </c>
    </row>
    <row r="78" spans="1:8" x14ac:dyDescent="0.25">
      <c r="A78" s="4">
        <v>77</v>
      </c>
      <c r="B78" s="4">
        <v>1.68</v>
      </c>
      <c r="C78" s="4">
        <v>60</v>
      </c>
      <c r="D78" s="4">
        <v>18.899999999999999</v>
      </c>
      <c r="E78" s="4">
        <v>60</v>
      </c>
      <c r="F78" s="4">
        <v>16</v>
      </c>
      <c r="G78" s="4">
        <v>6</v>
      </c>
      <c r="H78" s="4">
        <v>0</v>
      </c>
    </row>
    <row r="79" spans="1:8" x14ac:dyDescent="0.25">
      <c r="A79" s="4">
        <v>78</v>
      </c>
      <c r="B79" s="4">
        <v>1.69</v>
      </c>
      <c r="C79" s="4">
        <v>63</v>
      </c>
      <c r="D79" s="4">
        <v>18.399999999999999</v>
      </c>
      <c r="E79" s="4">
        <v>65</v>
      </c>
      <c r="F79" s="4">
        <v>60</v>
      </c>
      <c r="G79" s="4">
        <v>8</v>
      </c>
      <c r="H79" s="4">
        <v>0</v>
      </c>
    </row>
    <row r="80" spans="1:8" x14ac:dyDescent="0.25">
      <c r="A80" s="4">
        <v>79</v>
      </c>
      <c r="B80" s="4">
        <v>1.76</v>
      </c>
      <c r="C80" s="4">
        <v>56</v>
      </c>
      <c r="D80" s="4">
        <v>18.5</v>
      </c>
      <c r="E80" s="4">
        <v>60</v>
      </c>
      <c r="F80" s="4">
        <v>93</v>
      </c>
      <c r="G80" s="4">
        <v>14</v>
      </c>
      <c r="H80" s="4">
        <v>1</v>
      </c>
    </row>
    <row r="81" spans="1:8" x14ac:dyDescent="0.25">
      <c r="A81" s="4">
        <v>80</v>
      </c>
      <c r="B81" s="4">
        <v>1.93</v>
      </c>
      <c r="C81" s="4">
        <v>82</v>
      </c>
      <c r="D81" s="4">
        <v>19.7</v>
      </c>
      <c r="E81" s="4">
        <v>5</v>
      </c>
      <c r="F81" s="4">
        <v>91</v>
      </c>
      <c r="G81" s="4">
        <v>82</v>
      </c>
      <c r="H81" s="4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workbookViewId="0">
      <pane xSplit="1" ySplit="9" topLeftCell="B10" activePane="bottomRight" state="frozen"/>
      <selection pane="topRight" activeCell="B1" sqref="B1"/>
      <selection pane="bottomLeft" activeCell="A2" sqref="A2"/>
      <selection pane="bottomRight"/>
    </sheetView>
  </sheetViews>
  <sheetFormatPr defaultRowHeight="15.75" x14ac:dyDescent="0.25"/>
  <cols>
    <col min="1" max="16384" width="8.88671875" style="5"/>
  </cols>
  <sheetData>
    <row r="1" spans="1:15" x14ac:dyDescent="0.25">
      <c r="A1" s="5" t="s">
        <v>8</v>
      </c>
      <c r="B1" s="5">
        <f>AVERAGE(B10:B89)</f>
        <v>1.786</v>
      </c>
      <c r="C1" s="5">
        <f t="shared" ref="C1:H1" si="0">AVERAGE(C10:C89)</f>
        <v>65.674999999999997</v>
      </c>
      <c r="D1" s="5">
        <f t="shared" si="0"/>
        <v>19.062500000000004</v>
      </c>
      <c r="E1" s="5">
        <f t="shared" si="0"/>
        <v>51.9375</v>
      </c>
      <c r="F1" s="5">
        <f t="shared" si="0"/>
        <v>53.975000000000001</v>
      </c>
      <c r="G1" s="5">
        <f t="shared" si="0"/>
        <v>49.1875</v>
      </c>
      <c r="H1" s="5">
        <f t="shared" si="0"/>
        <v>0.48749999999999999</v>
      </c>
    </row>
    <row r="2" spans="1:15" x14ac:dyDescent="0.25">
      <c r="A2" s="5" t="s">
        <v>9</v>
      </c>
      <c r="B2" s="5">
        <f>STDEV(B10:B89)</f>
        <v>9.1590724200072096E-2</v>
      </c>
      <c r="C2" s="5">
        <f t="shared" ref="C2:H2" si="1">STDEV(C10:C89)</f>
        <v>8.7363274733447831</v>
      </c>
      <c r="D2" s="5">
        <f t="shared" si="1"/>
        <v>0.58469401280293165</v>
      </c>
      <c r="E2" s="5">
        <f t="shared" si="1"/>
        <v>30.437461823852544</v>
      </c>
      <c r="F2" s="5">
        <f t="shared" si="1"/>
        <v>31.138715777198723</v>
      </c>
      <c r="G2" s="5">
        <f t="shared" si="1"/>
        <v>30.139378232690277</v>
      </c>
      <c r="H2" s="5">
        <f t="shared" si="1"/>
        <v>0.50299734503665527</v>
      </c>
    </row>
    <row r="3" spans="1:15" x14ac:dyDescent="0.25">
      <c r="A3" s="5" t="s">
        <v>10</v>
      </c>
      <c r="B3" s="5">
        <f>MAX(B10:B89)</f>
        <v>1.94</v>
      </c>
      <c r="C3" s="5">
        <f t="shared" ref="C3:H3" si="2">MAX(C10:C89)</f>
        <v>83</v>
      </c>
      <c r="D3" s="5">
        <f t="shared" si="2"/>
        <v>20</v>
      </c>
      <c r="E3" s="5">
        <f t="shared" si="2"/>
        <v>99</v>
      </c>
      <c r="F3" s="5">
        <f t="shared" si="2"/>
        <v>99</v>
      </c>
      <c r="G3" s="5">
        <f t="shared" si="2"/>
        <v>98</v>
      </c>
      <c r="H3" s="5">
        <f t="shared" si="2"/>
        <v>1</v>
      </c>
    </row>
    <row r="4" spans="1:15" x14ac:dyDescent="0.25">
      <c r="A4" s="10" t="s">
        <v>11</v>
      </c>
      <c r="B4" s="5">
        <f>MIN(B10:B89)</f>
        <v>1.66</v>
      </c>
      <c r="C4" s="5">
        <f t="shared" ref="C4:H4" si="3">MIN(C10:C89)</f>
        <v>49</v>
      </c>
      <c r="D4" s="5">
        <f t="shared" si="3"/>
        <v>18</v>
      </c>
      <c r="E4" s="5">
        <f t="shared" si="3"/>
        <v>0</v>
      </c>
      <c r="F4" s="5">
        <f t="shared" si="3"/>
        <v>0</v>
      </c>
      <c r="G4" s="5">
        <f t="shared" si="3"/>
        <v>1</v>
      </c>
      <c r="H4" s="5">
        <f t="shared" si="3"/>
        <v>0</v>
      </c>
    </row>
    <row r="9" spans="1:15" x14ac:dyDescent="0.25">
      <c r="A9" s="6" t="s">
        <v>0</v>
      </c>
      <c r="B9" s="7" t="s">
        <v>1</v>
      </c>
      <c r="C9" s="7" t="s">
        <v>2</v>
      </c>
      <c r="D9" s="7" t="s">
        <v>3</v>
      </c>
      <c r="E9" s="7" t="s">
        <v>4</v>
      </c>
      <c r="F9" s="7" t="s">
        <v>5</v>
      </c>
      <c r="G9" s="7" t="s">
        <v>6</v>
      </c>
      <c r="H9" s="7" t="s">
        <v>7</v>
      </c>
    </row>
    <row r="10" spans="1:15" x14ac:dyDescent="0.25">
      <c r="A10" s="8">
        <v>1</v>
      </c>
      <c r="B10" s="8">
        <v>1.92</v>
      </c>
      <c r="C10" s="8">
        <v>64</v>
      </c>
      <c r="D10" s="8">
        <v>18.899999999999999</v>
      </c>
      <c r="E10" s="8">
        <v>44</v>
      </c>
      <c r="F10" s="8">
        <v>94</v>
      </c>
      <c r="G10" s="8">
        <v>24</v>
      </c>
      <c r="H10" s="8">
        <v>1</v>
      </c>
      <c r="J10" s="5">
        <f>(B10-$B$1)/$B$2</f>
        <v>1.4630302486449214</v>
      </c>
      <c r="K10" s="5">
        <f>(C10-$C$1)/$C$2</f>
        <v>-0.19172816095900169</v>
      </c>
      <c r="L10" s="5">
        <f>(D10-$D$1)/$D$2</f>
        <v>-0.2779231468798618</v>
      </c>
      <c r="M10" s="5">
        <f>(E10-$E$1)/$E$2</f>
        <v>-0.26078061455767376</v>
      </c>
      <c r="N10" s="5">
        <f>(F10-$F$1)/$F$2</f>
        <v>1.2853773510244839</v>
      </c>
      <c r="O10" s="5">
        <f>(G10-$G$1)/$G$2</f>
        <v>-0.83570071703339632</v>
      </c>
    </row>
    <row r="11" spans="1:15" x14ac:dyDescent="0.25">
      <c r="A11" s="8">
        <v>2</v>
      </c>
      <c r="B11" s="8">
        <v>1.67</v>
      </c>
      <c r="C11" s="8">
        <v>49</v>
      </c>
      <c r="D11" s="8">
        <v>18.2</v>
      </c>
      <c r="E11" s="8">
        <v>71</v>
      </c>
      <c r="F11" s="8">
        <v>9</v>
      </c>
      <c r="G11" s="8">
        <v>95</v>
      </c>
      <c r="H11" s="8">
        <v>0</v>
      </c>
      <c r="J11" s="5">
        <f t="shared" ref="J11:J74" si="4">(B11-$B$1)/$B$2</f>
        <v>-1.2665037973344118</v>
      </c>
      <c r="K11" s="5">
        <f t="shared" ref="K11:K74" si="5">(C11-$C$1)/$C$2</f>
        <v>-1.9086967665620049</v>
      </c>
      <c r="L11" s="5">
        <f t="shared" ref="L11:L74" si="6">(D11-$D$1)/$D$2</f>
        <v>-1.475130548823844</v>
      </c>
      <c r="M11" s="5">
        <f t="shared" ref="M11:M74" si="7">(E11-$E$1)/$E$2</f>
        <v>0.6262841530715787</v>
      </c>
      <c r="N11" s="5">
        <f t="shared" ref="N11:N74" si="8">(F11-$F$1)/$F$2</f>
        <v>-1.4443434444054009</v>
      </c>
      <c r="O11" s="5">
        <f t="shared" ref="O11:O74" si="9">(G11-$G$1)/$G$2</f>
        <v>1.5200214034379143</v>
      </c>
    </row>
    <row r="12" spans="1:15" x14ac:dyDescent="0.25">
      <c r="A12" s="8">
        <v>3</v>
      </c>
      <c r="B12" s="8">
        <v>1.81</v>
      </c>
      <c r="C12" s="8">
        <v>62</v>
      </c>
      <c r="D12" s="8">
        <v>19.5</v>
      </c>
      <c r="E12" s="8">
        <v>44</v>
      </c>
      <c r="F12" s="8">
        <v>55</v>
      </c>
      <c r="G12" s="8">
        <v>85</v>
      </c>
      <c r="H12" s="8">
        <v>0</v>
      </c>
      <c r="J12" s="5">
        <f t="shared" si="4"/>
        <v>0.2620352684140162</v>
      </c>
      <c r="K12" s="5">
        <f t="shared" si="5"/>
        <v>-0.42065730837273546</v>
      </c>
      <c r="L12" s="5">
        <f t="shared" si="6"/>
        <v>0.74825462621498362</v>
      </c>
      <c r="M12" s="5">
        <f t="shared" si="7"/>
        <v>-0.26078061455767376</v>
      </c>
      <c r="N12" s="5">
        <f t="shared" si="8"/>
        <v>3.2917221356654446E-2</v>
      </c>
      <c r="O12" s="5">
        <f t="shared" si="9"/>
        <v>1.1882295554842086</v>
      </c>
    </row>
    <row r="13" spans="1:15" x14ac:dyDescent="0.25">
      <c r="A13" s="8">
        <v>4</v>
      </c>
      <c r="B13" s="8">
        <v>1.75</v>
      </c>
      <c r="C13" s="8">
        <v>54</v>
      </c>
      <c r="D13" s="8">
        <v>18.100000000000001</v>
      </c>
      <c r="E13" s="8">
        <v>28</v>
      </c>
      <c r="F13" s="8">
        <v>61</v>
      </c>
      <c r="G13" s="8">
        <v>7</v>
      </c>
      <c r="H13" s="8">
        <v>0</v>
      </c>
      <c r="J13" s="5">
        <f t="shared" si="4"/>
        <v>-0.39305290262102432</v>
      </c>
      <c r="K13" s="5">
        <f t="shared" si="5"/>
        <v>-1.3363738980276705</v>
      </c>
      <c r="L13" s="5">
        <f t="shared" si="6"/>
        <v>-1.6461601776729808</v>
      </c>
      <c r="M13" s="5">
        <f t="shared" si="7"/>
        <v>-0.78644862500463819</v>
      </c>
      <c r="N13" s="5">
        <f t="shared" si="8"/>
        <v>0.22560339515170513</v>
      </c>
      <c r="O13" s="5">
        <f t="shared" si="9"/>
        <v>-1.3997468585546959</v>
      </c>
    </row>
    <row r="14" spans="1:15" x14ac:dyDescent="0.25">
      <c r="A14" s="8">
        <v>5</v>
      </c>
      <c r="B14" s="8">
        <v>1.84</v>
      </c>
      <c r="C14" s="8">
        <v>70</v>
      </c>
      <c r="D14" s="8">
        <v>19.600000000000001</v>
      </c>
      <c r="E14" s="8">
        <v>29</v>
      </c>
      <c r="F14" s="8">
        <v>88</v>
      </c>
      <c r="G14" s="8">
        <v>8</v>
      </c>
      <c r="H14" s="8">
        <v>1</v>
      </c>
      <c r="J14" s="5">
        <f t="shared" si="4"/>
        <v>0.58957935393153649</v>
      </c>
      <c r="K14" s="5">
        <f t="shared" si="5"/>
        <v>0.49505928128219956</v>
      </c>
      <c r="L14" s="5">
        <f t="shared" si="6"/>
        <v>0.91928425506412648</v>
      </c>
      <c r="M14" s="5">
        <f t="shared" si="7"/>
        <v>-0.75359437435170296</v>
      </c>
      <c r="N14" s="5">
        <f t="shared" si="8"/>
        <v>1.0926911772294332</v>
      </c>
      <c r="O14" s="5">
        <f t="shared" si="9"/>
        <v>-1.3665676737593255</v>
      </c>
    </row>
    <row r="15" spans="1:15" x14ac:dyDescent="0.25">
      <c r="A15" s="8">
        <v>6</v>
      </c>
      <c r="B15" s="8">
        <v>1.66</v>
      </c>
      <c r="C15" s="8">
        <v>61</v>
      </c>
      <c r="D15" s="8">
        <v>18.600000000000001</v>
      </c>
      <c r="E15" s="8">
        <v>85</v>
      </c>
      <c r="F15" s="8">
        <v>63</v>
      </c>
      <c r="G15" s="8">
        <v>52</v>
      </c>
      <c r="H15" s="8">
        <v>1</v>
      </c>
      <c r="J15" s="5">
        <f t="shared" si="4"/>
        <v>-1.375685159173585</v>
      </c>
      <c r="K15" s="5">
        <f t="shared" si="5"/>
        <v>-0.53512188207960232</v>
      </c>
      <c r="L15" s="5">
        <f t="shared" si="6"/>
        <v>-0.79101203342727844</v>
      </c>
      <c r="M15" s="5">
        <f t="shared" si="7"/>
        <v>1.0862436622126725</v>
      </c>
      <c r="N15" s="5">
        <f t="shared" si="8"/>
        <v>0.28983211975005535</v>
      </c>
      <c r="O15" s="5">
        <f t="shared" si="9"/>
        <v>9.3316457236979733E-2</v>
      </c>
    </row>
    <row r="16" spans="1:15" x14ac:dyDescent="0.25">
      <c r="A16" s="8">
        <v>7</v>
      </c>
      <c r="B16" s="8">
        <v>1.79</v>
      </c>
      <c r="C16" s="8">
        <v>74</v>
      </c>
      <c r="D16" s="8">
        <v>19.7</v>
      </c>
      <c r="E16" s="8">
        <v>61</v>
      </c>
      <c r="F16" s="8">
        <v>89</v>
      </c>
      <c r="G16" s="8">
        <v>84</v>
      </c>
      <c r="H16" s="8">
        <v>1</v>
      </c>
      <c r="J16" s="5">
        <f t="shared" si="4"/>
        <v>4.3672544735669366E-2</v>
      </c>
      <c r="K16" s="5">
        <f t="shared" si="5"/>
        <v>0.9529175761096671</v>
      </c>
      <c r="L16" s="5">
        <f t="shared" si="6"/>
        <v>1.0903138839132633</v>
      </c>
      <c r="M16" s="5">
        <f t="shared" si="7"/>
        <v>0.29774164654222596</v>
      </c>
      <c r="N16" s="5">
        <f t="shared" si="8"/>
        <v>1.1248055395286083</v>
      </c>
      <c r="O16" s="5">
        <f t="shared" si="9"/>
        <v>1.155050370688838</v>
      </c>
    </row>
    <row r="17" spans="1:15" x14ac:dyDescent="0.25">
      <c r="A17" s="8">
        <v>8</v>
      </c>
      <c r="B17" s="8">
        <v>1.82</v>
      </c>
      <c r="C17" s="8">
        <v>75</v>
      </c>
      <c r="D17" s="8">
        <v>19.2</v>
      </c>
      <c r="E17" s="8">
        <v>8</v>
      </c>
      <c r="F17" s="8">
        <v>7</v>
      </c>
      <c r="G17" s="8">
        <v>20</v>
      </c>
      <c r="H17" s="8">
        <v>0</v>
      </c>
      <c r="J17" s="5">
        <f t="shared" si="4"/>
        <v>0.37121663025318963</v>
      </c>
      <c r="K17" s="5">
        <f t="shared" si="5"/>
        <v>1.0673821498165339</v>
      </c>
      <c r="L17" s="5">
        <f t="shared" si="6"/>
        <v>0.23516573966756088</v>
      </c>
      <c r="M17" s="5">
        <f t="shared" si="7"/>
        <v>-1.4435336380633437</v>
      </c>
      <c r="N17" s="5">
        <f t="shared" si="8"/>
        <v>-1.508572169003751</v>
      </c>
      <c r="O17" s="5">
        <f t="shared" si="9"/>
        <v>-0.96841745621487851</v>
      </c>
    </row>
    <row r="18" spans="1:15" x14ac:dyDescent="0.25">
      <c r="A18" s="8">
        <v>9</v>
      </c>
      <c r="B18" s="8">
        <v>1.76</v>
      </c>
      <c r="C18" s="8">
        <v>70</v>
      </c>
      <c r="D18" s="8">
        <v>19</v>
      </c>
      <c r="E18" s="8">
        <v>87</v>
      </c>
      <c r="F18" s="8">
        <v>6</v>
      </c>
      <c r="G18" s="8">
        <v>83</v>
      </c>
      <c r="H18" s="8">
        <v>0</v>
      </c>
      <c r="J18" s="5">
        <f t="shared" si="4"/>
        <v>-0.2838715407818509</v>
      </c>
      <c r="K18" s="5">
        <f t="shared" si="5"/>
        <v>0.49505928128219956</v>
      </c>
      <c r="L18" s="5">
        <f t="shared" si="6"/>
        <v>-0.10689351803071888</v>
      </c>
      <c r="M18" s="5">
        <f t="shared" si="7"/>
        <v>1.1519521635185432</v>
      </c>
      <c r="N18" s="5">
        <f t="shared" si="8"/>
        <v>-1.5406865313029261</v>
      </c>
      <c r="O18" s="5">
        <f t="shared" si="9"/>
        <v>1.1218711858934673</v>
      </c>
    </row>
    <row r="19" spans="1:15" x14ac:dyDescent="0.25">
      <c r="A19" s="8">
        <v>10</v>
      </c>
      <c r="B19" s="8">
        <v>1.89</v>
      </c>
      <c r="C19" s="8">
        <v>69</v>
      </c>
      <c r="D19" s="8">
        <v>18.600000000000001</v>
      </c>
      <c r="E19" s="8">
        <v>48</v>
      </c>
      <c r="F19" s="8">
        <v>6</v>
      </c>
      <c r="G19" s="8">
        <v>53</v>
      </c>
      <c r="H19" s="8">
        <v>0</v>
      </c>
      <c r="J19" s="5">
        <f t="shared" si="4"/>
        <v>1.1354861631274011</v>
      </c>
      <c r="K19" s="5">
        <f t="shared" si="5"/>
        <v>0.3805947075753327</v>
      </c>
      <c r="L19" s="5">
        <f t="shared" si="6"/>
        <v>-0.79101203342727844</v>
      </c>
      <c r="M19" s="5">
        <f t="shared" si="7"/>
        <v>-0.12936361194593266</v>
      </c>
      <c r="N19" s="5">
        <f t="shared" si="8"/>
        <v>-1.5406865313029261</v>
      </c>
      <c r="O19" s="5">
        <f t="shared" si="9"/>
        <v>0.12649564203235031</v>
      </c>
    </row>
    <row r="20" spans="1:15" x14ac:dyDescent="0.25">
      <c r="A20" s="8">
        <v>11</v>
      </c>
      <c r="B20" s="8">
        <v>1.78</v>
      </c>
      <c r="C20" s="8">
        <v>64</v>
      </c>
      <c r="D20" s="8">
        <v>18.2</v>
      </c>
      <c r="E20" s="8">
        <v>80</v>
      </c>
      <c r="F20" s="8">
        <v>3</v>
      </c>
      <c r="G20" s="8">
        <v>21</v>
      </c>
      <c r="H20" s="8">
        <v>0</v>
      </c>
      <c r="J20" s="5">
        <f t="shared" si="4"/>
        <v>-6.550881710350405E-2</v>
      </c>
      <c r="K20" s="5">
        <f t="shared" si="5"/>
        <v>-0.19172816095900169</v>
      </c>
      <c r="L20" s="5">
        <f t="shared" si="6"/>
        <v>-1.475130548823844</v>
      </c>
      <c r="M20" s="5">
        <f t="shared" si="7"/>
        <v>0.92197240894799615</v>
      </c>
      <c r="N20" s="5">
        <f t="shared" si="8"/>
        <v>-1.6370296182004516</v>
      </c>
      <c r="O20" s="5">
        <f t="shared" si="9"/>
        <v>-0.93523827141950799</v>
      </c>
    </row>
    <row r="21" spans="1:15" x14ac:dyDescent="0.25">
      <c r="A21" s="8">
        <v>12</v>
      </c>
      <c r="B21" s="8">
        <v>1.68</v>
      </c>
      <c r="C21" s="8">
        <v>60</v>
      </c>
      <c r="D21" s="8">
        <v>18.8</v>
      </c>
      <c r="E21" s="8">
        <v>89</v>
      </c>
      <c r="F21" s="8">
        <v>0</v>
      </c>
      <c r="G21" s="8">
        <v>26</v>
      </c>
      <c r="H21" s="8">
        <v>0</v>
      </c>
      <c r="J21" s="5">
        <f t="shared" si="4"/>
        <v>-1.1573224354952383</v>
      </c>
      <c r="K21" s="5">
        <f t="shared" si="5"/>
        <v>-0.64958645578646923</v>
      </c>
      <c r="L21" s="5">
        <f t="shared" si="6"/>
        <v>-0.44895277572899867</v>
      </c>
      <c r="M21" s="5">
        <f t="shared" si="7"/>
        <v>1.2176606648244137</v>
      </c>
      <c r="N21" s="5">
        <f t="shared" si="8"/>
        <v>-1.7333727050979768</v>
      </c>
      <c r="O21" s="5">
        <f t="shared" si="9"/>
        <v>-0.76934234744265517</v>
      </c>
    </row>
    <row r="22" spans="1:15" x14ac:dyDescent="0.25">
      <c r="A22" s="8">
        <v>13</v>
      </c>
      <c r="B22" s="8">
        <v>1.69</v>
      </c>
      <c r="C22" s="8">
        <v>63</v>
      </c>
      <c r="D22" s="8">
        <v>18.100000000000001</v>
      </c>
      <c r="E22" s="8">
        <v>28</v>
      </c>
      <c r="F22" s="8">
        <v>28</v>
      </c>
      <c r="G22" s="8">
        <v>70</v>
      </c>
      <c r="H22" s="8">
        <v>0</v>
      </c>
      <c r="J22" s="5">
        <f t="shared" si="4"/>
        <v>-1.0481410736560648</v>
      </c>
      <c r="K22" s="5">
        <f t="shared" si="5"/>
        <v>-0.30619273466586855</v>
      </c>
      <c r="L22" s="5">
        <f t="shared" si="6"/>
        <v>-1.6461601776729808</v>
      </c>
      <c r="M22" s="5">
        <f t="shared" si="7"/>
        <v>-0.78644862500463819</v>
      </c>
      <c r="N22" s="5">
        <f t="shared" si="8"/>
        <v>-0.83417056072107365</v>
      </c>
      <c r="O22" s="5">
        <f t="shared" si="9"/>
        <v>0.69054178355365003</v>
      </c>
    </row>
    <row r="23" spans="1:15" x14ac:dyDescent="0.25">
      <c r="A23" s="8">
        <v>14</v>
      </c>
      <c r="B23" s="8">
        <v>1.76</v>
      </c>
      <c r="C23" s="8">
        <v>56</v>
      </c>
      <c r="D23" s="8">
        <v>18.8</v>
      </c>
      <c r="E23" s="8">
        <v>8</v>
      </c>
      <c r="F23" s="8">
        <v>91</v>
      </c>
      <c r="G23" s="8">
        <v>37</v>
      </c>
      <c r="H23" s="8">
        <v>1</v>
      </c>
      <c r="J23" s="5">
        <f t="shared" si="4"/>
        <v>-0.2838715407818509</v>
      </c>
      <c r="K23" s="5">
        <f t="shared" si="5"/>
        <v>-1.1074447506139367</v>
      </c>
      <c r="L23" s="5">
        <f t="shared" si="6"/>
        <v>-0.44895277572899867</v>
      </c>
      <c r="M23" s="5">
        <f t="shared" si="7"/>
        <v>-1.4435336380633437</v>
      </c>
      <c r="N23" s="5">
        <f t="shared" si="8"/>
        <v>1.1890342641269587</v>
      </c>
      <c r="O23" s="5">
        <f t="shared" si="9"/>
        <v>-0.40437131469357884</v>
      </c>
    </row>
    <row r="24" spans="1:15" x14ac:dyDescent="0.25">
      <c r="A24" s="8">
        <v>15</v>
      </c>
      <c r="B24" s="8">
        <v>1.93</v>
      </c>
      <c r="C24" s="8">
        <v>82</v>
      </c>
      <c r="D24" s="8">
        <v>18.5</v>
      </c>
      <c r="E24" s="8">
        <v>42</v>
      </c>
      <c r="F24" s="8">
        <v>22</v>
      </c>
      <c r="G24" s="8">
        <v>70</v>
      </c>
      <c r="H24" s="8">
        <v>1</v>
      </c>
      <c r="J24" s="5">
        <f t="shared" si="4"/>
        <v>1.5722116104840949</v>
      </c>
      <c r="K24" s="5">
        <f t="shared" si="5"/>
        <v>1.8686341657646022</v>
      </c>
      <c r="L24" s="5">
        <f t="shared" si="6"/>
        <v>-0.96204166227642141</v>
      </c>
      <c r="M24" s="5">
        <f t="shared" si="7"/>
        <v>-0.32648911586354429</v>
      </c>
      <c r="N24" s="5">
        <f t="shared" si="8"/>
        <v>-1.0268567345161244</v>
      </c>
      <c r="O24" s="5">
        <f t="shared" si="9"/>
        <v>0.69054178355365003</v>
      </c>
    </row>
    <row r="25" spans="1:15" x14ac:dyDescent="0.25">
      <c r="A25" s="8">
        <v>16</v>
      </c>
      <c r="B25" s="8">
        <v>1.91</v>
      </c>
      <c r="C25" s="8">
        <v>78</v>
      </c>
      <c r="D25" s="8">
        <v>19.399999999999999</v>
      </c>
      <c r="E25" s="8">
        <v>80</v>
      </c>
      <c r="F25" s="8">
        <v>60</v>
      </c>
      <c r="G25" s="8">
        <v>3</v>
      </c>
      <c r="H25" s="8">
        <v>1</v>
      </c>
      <c r="J25" s="5">
        <f t="shared" si="4"/>
        <v>1.3538488868057479</v>
      </c>
      <c r="K25" s="5">
        <f t="shared" si="5"/>
        <v>1.4107758709371345</v>
      </c>
      <c r="L25" s="5">
        <f t="shared" si="6"/>
        <v>0.57722499736584065</v>
      </c>
      <c r="M25" s="5">
        <f t="shared" si="7"/>
        <v>0.92197240894799615</v>
      </c>
      <c r="N25" s="5">
        <f t="shared" si="8"/>
        <v>0.19348903285253002</v>
      </c>
      <c r="O25" s="5">
        <f t="shared" si="9"/>
        <v>-1.5324635977361782</v>
      </c>
    </row>
    <row r="26" spans="1:15" x14ac:dyDescent="0.25">
      <c r="A26" s="8">
        <v>17</v>
      </c>
      <c r="B26" s="8">
        <v>1.85</v>
      </c>
      <c r="C26" s="8">
        <v>76</v>
      </c>
      <c r="D26" s="8">
        <v>19.5</v>
      </c>
      <c r="E26" s="8">
        <v>72</v>
      </c>
      <c r="F26" s="8">
        <v>76</v>
      </c>
      <c r="G26" s="8">
        <v>1</v>
      </c>
      <c r="H26" s="8">
        <v>0</v>
      </c>
      <c r="J26" s="5">
        <f t="shared" si="4"/>
        <v>0.69876071577070986</v>
      </c>
      <c r="K26" s="5">
        <f t="shared" si="5"/>
        <v>1.1818467235234009</v>
      </c>
      <c r="L26" s="5">
        <f t="shared" si="6"/>
        <v>0.74825462621498362</v>
      </c>
      <c r="M26" s="5">
        <f t="shared" si="7"/>
        <v>0.65913840372451393</v>
      </c>
      <c r="N26" s="5">
        <f t="shared" si="8"/>
        <v>0.7073188296393319</v>
      </c>
      <c r="O26" s="5">
        <f t="shared" si="9"/>
        <v>-1.5988219673269195</v>
      </c>
    </row>
    <row r="27" spans="1:15" x14ac:dyDescent="0.25">
      <c r="A27" s="8">
        <v>18</v>
      </c>
      <c r="B27" s="8">
        <v>1.92</v>
      </c>
      <c r="C27" s="8">
        <v>79</v>
      </c>
      <c r="D27" s="8">
        <v>18.399999999999999</v>
      </c>
      <c r="E27" s="8">
        <v>87</v>
      </c>
      <c r="F27" s="8">
        <v>66</v>
      </c>
      <c r="G27" s="8">
        <v>54</v>
      </c>
      <c r="H27" s="8">
        <v>1</v>
      </c>
      <c r="J27" s="5">
        <f t="shared" si="4"/>
        <v>1.4630302486449214</v>
      </c>
      <c r="K27" s="5">
        <f t="shared" si="5"/>
        <v>1.5252404446440015</v>
      </c>
      <c r="L27" s="5">
        <f t="shared" si="6"/>
        <v>-1.1330712911255643</v>
      </c>
      <c r="M27" s="5">
        <f t="shared" si="7"/>
        <v>1.1519521635185432</v>
      </c>
      <c r="N27" s="5">
        <f t="shared" si="8"/>
        <v>0.3861752066475807</v>
      </c>
      <c r="O27" s="5">
        <f t="shared" si="9"/>
        <v>0.15967482682772088</v>
      </c>
    </row>
    <row r="28" spans="1:15" x14ac:dyDescent="0.25">
      <c r="A28" s="8">
        <v>19</v>
      </c>
      <c r="B28" s="8">
        <v>1.85</v>
      </c>
      <c r="C28" s="8">
        <v>78</v>
      </c>
      <c r="D28" s="8">
        <v>18.5</v>
      </c>
      <c r="E28" s="8">
        <v>86</v>
      </c>
      <c r="F28" s="8">
        <v>80</v>
      </c>
      <c r="G28" s="8">
        <v>7</v>
      </c>
      <c r="H28" s="8">
        <v>1</v>
      </c>
      <c r="J28" s="5">
        <f t="shared" si="4"/>
        <v>0.69876071577070986</v>
      </c>
      <c r="K28" s="5">
        <f t="shared" si="5"/>
        <v>1.4107758709371345</v>
      </c>
      <c r="L28" s="5">
        <f t="shared" si="6"/>
        <v>-0.96204166227642141</v>
      </c>
      <c r="M28" s="5">
        <f t="shared" si="7"/>
        <v>1.1190979128656078</v>
      </c>
      <c r="N28" s="5">
        <f t="shared" si="8"/>
        <v>0.83577627883603234</v>
      </c>
      <c r="O28" s="5">
        <f t="shared" si="9"/>
        <v>-1.3997468585546959</v>
      </c>
    </row>
    <row r="29" spans="1:15" x14ac:dyDescent="0.25">
      <c r="A29" s="8">
        <v>20</v>
      </c>
      <c r="B29" s="8">
        <v>1.72</v>
      </c>
      <c r="C29" s="8">
        <v>65</v>
      </c>
      <c r="D29" s="8">
        <v>18.399999999999999</v>
      </c>
      <c r="E29" s="8">
        <v>80</v>
      </c>
      <c r="F29" s="8">
        <v>52</v>
      </c>
      <c r="G29" s="8">
        <v>34</v>
      </c>
      <c r="H29" s="8">
        <v>0</v>
      </c>
      <c r="J29" s="5">
        <f t="shared" si="4"/>
        <v>-0.72059698813854456</v>
      </c>
      <c r="K29" s="5">
        <f t="shared" si="5"/>
        <v>-7.7263587252134822E-2</v>
      </c>
      <c r="L29" s="5">
        <f t="shared" si="6"/>
        <v>-1.1330712911255643</v>
      </c>
      <c r="M29" s="5">
        <f t="shared" si="7"/>
        <v>0.92197240894799615</v>
      </c>
      <c r="N29" s="5">
        <f t="shared" si="8"/>
        <v>-6.3425865540870902E-2</v>
      </c>
      <c r="O29" s="5">
        <f t="shared" si="9"/>
        <v>-0.50390886907969057</v>
      </c>
    </row>
    <row r="30" spans="1:15" x14ac:dyDescent="0.25">
      <c r="A30" s="8">
        <v>21</v>
      </c>
      <c r="B30" s="8">
        <v>1.86</v>
      </c>
      <c r="C30" s="8">
        <v>68</v>
      </c>
      <c r="D30" s="8">
        <v>19.899999999999999</v>
      </c>
      <c r="E30" s="8">
        <v>64</v>
      </c>
      <c r="F30" s="8">
        <v>66</v>
      </c>
      <c r="G30" s="8">
        <v>95</v>
      </c>
      <c r="H30" s="8">
        <v>0</v>
      </c>
      <c r="J30" s="5">
        <f t="shared" si="4"/>
        <v>0.80794207760988335</v>
      </c>
      <c r="K30" s="5">
        <f t="shared" si="5"/>
        <v>0.26613013386846579</v>
      </c>
      <c r="L30" s="5">
        <f t="shared" si="6"/>
        <v>1.4323731416115431</v>
      </c>
      <c r="M30" s="5">
        <f t="shared" si="7"/>
        <v>0.39630439850103177</v>
      </c>
      <c r="N30" s="5">
        <f t="shared" si="8"/>
        <v>0.3861752066475807</v>
      </c>
      <c r="O30" s="5">
        <f t="shared" si="9"/>
        <v>1.5200214034379143</v>
      </c>
    </row>
    <row r="31" spans="1:15" x14ac:dyDescent="0.25">
      <c r="A31" s="8">
        <v>22</v>
      </c>
      <c r="B31" s="8">
        <v>1.68</v>
      </c>
      <c r="C31" s="8">
        <v>63</v>
      </c>
      <c r="D31" s="8">
        <v>19.7</v>
      </c>
      <c r="E31" s="8">
        <v>17</v>
      </c>
      <c r="F31" s="8">
        <v>17</v>
      </c>
      <c r="G31" s="8">
        <v>72</v>
      </c>
      <c r="H31" s="8">
        <v>0</v>
      </c>
      <c r="J31" s="5">
        <f t="shared" si="4"/>
        <v>-1.1573224354952383</v>
      </c>
      <c r="K31" s="5">
        <f t="shared" si="5"/>
        <v>-0.30619273466586855</v>
      </c>
      <c r="L31" s="5">
        <f t="shared" si="6"/>
        <v>1.0903138839132633</v>
      </c>
      <c r="M31" s="5">
        <f t="shared" si="7"/>
        <v>-1.1478453821869261</v>
      </c>
      <c r="N31" s="5">
        <f t="shared" si="8"/>
        <v>-1.187428546012</v>
      </c>
      <c r="O31" s="5">
        <f t="shared" si="9"/>
        <v>0.75690015314439119</v>
      </c>
    </row>
    <row r="32" spans="1:15" x14ac:dyDescent="0.25">
      <c r="A32" s="8">
        <v>23</v>
      </c>
      <c r="B32" s="8">
        <v>1.88</v>
      </c>
      <c r="C32" s="8">
        <v>75</v>
      </c>
      <c r="D32" s="8">
        <v>18.899999999999999</v>
      </c>
      <c r="E32" s="8">
        <v>56</v>
      </c>
      <c r="F32" s="8">
        <v>85</v>
      </c>
      <c r="G32" s="8">
        <v>74</v>
      </c>
      <c r="H32" s="8">
        <v>1</v>
      </c>
      <c r="J32" s="5">
        <f t="shared" si="4"/>
        <v>1.0263048012882277</v>
      </c>
      <c r="K32" s="5">
        <f t="shared" si="5"/>
        <v>1.0673821498165339</v>
      </c>
      <c r="L32" s="5">
        <f t="shared" si="6"/>
        <v>-0.2779231468798618</v>
      </c>
      <c r="M32" s="5">
        <f t="shared" si="7"/>
        <v>0.13347039327754956</v>
      </c>
      <c r="N32" s="5">
        <f t="shared" si="8"/>
        <v>0.99634809033190785</v>
      </c>
      <c r="O32" s="5">
        <f t="shared" si="9"/>
        <v>0.82325852273513234</v>
      </c>
    </row>
    <row r="33" spans="1:15" x14ac:dyDescent="0.25">
      <c r="A33" s="8">
        <v>24</v>
      </c>
      <c r="B33" s="8">
        <v>1.66</v>
      </c>
      <c r="C33" s="8">
        <v>63</v>
      </c>
      <c r="D33" s="8">
        <v>18</v>
      </c>
      <c r="E33" s="8">
        <v>33</v>
      </c>
      <c r="F33" s="8">
        <v>96</v>
      </c>
      <c r="G33" s="8">
        <v>42</v>
      </c>
      <c r="H33" s="8">
        <v>1</v>
      </c>
      <c r="J33" s="5">
        <f t="shared" si="4"/>
        <v>-1.375685159173585</v>
      </c>
      <c r="K33" s="5">
        <f t="shared" si="5"/>
        <v>-0.30619273466586855</v>
      </c>
      <c r="L33" s="5">
        <f t="shared" si="6"/>
        <v>-1.8171898065221239</v>
      </c>
      <c r="M33" s="5">
        <f t="shared" si="7"/>
        <v>-0.62217737173996179</v>
      </c>
      <c r="N33" s="5">
        <f t="shared" si="8"/>
        <v>1.3496060756228341</v>
      </c>
      <c r="O33" s="5">
        <f t="shared" si="9"/>
        <v>-0.23847539071672599</v>
      </c>
    </row>
    <row r="34" spans="1:15" x14ac:dyDescent="0.25">
      <c r="A34" s="8">
        <v>25</v>
      </c>
      <c r="B34" s="8">
        <v>1.87</v>
      </c>
      <c r="C34" s="8">
        <v>62</v>
      </c>
      <c r="D34" s="8">
        <v>18.600000000000001</v>
      </c>
      <c r="E34" s="8">
        <v>98</v>
      </c>
      <c r="F34" s="8">
        <v>75</v>
      </c>
      <c r="G34" s="8">
        <v>98</v>
      </c>
      <c r="H34" s="8">
        <v>1</v>
      </c>
      <c r="J34" s="5">
        <f t="shared" si="4"/>
        <v>0.91712343944905672</v>
      </c>
      <c r="K34" s="5">
        <f t="shared" si="5"/>
        <v>-0.42065730837273546</v>
      </c>
      <c r="L34" s="5">
        <f t="shared" si="6"/>
        <v>-0.79101203342727844</v>
      </c>
      <c r="M34" s="5">
        <f t="shared" si="7"/>
        <v>1.5133489207008313</v>
      </c>
      <c r="N34" s="5">
        <f t="shared" si="8"/>
        <v>0.67520446734015671</v>
      </c>
      <c r="O34" s="5">
        <f t="shared" si="9"/>
        <v>1.6195589578240259</v>
      </c>
    </row>
    <row r="35" spans="1:15" x14ac:dyDescent="0.25">
      <c r="A35" s="8">
        <v>26</v>
      </c>
      <c r="B35" s="8">
        <v>1.72</v>
      </c>
      <c r="C35" s="8">
        <v>64</v>
      </c>
      <c r="D35" s="8">
        <v>19.7</v>
      </c>
      <c r="E35" s="8">
        <v>70</v>
      </c>
      <c r="F35" s="8">
        <v>63</v>
      </c>
      <c r="G35" s="8">
        <v>24</v>
      </c>
      <c r="H35" s="8">
        <v>0</v>
      </c>
      <c r="J35" s="5">
        <f t="shared" si="4"/>
        <v>-0.72059698813854456</v>
      </c>
      <c r="K35" s="5">
        <f t="shared" si="5"/>
        <v>-0.19172816095900169</v>
      </c>
      <c r="L35" s="5">
        <f t="shared" si="6"/>
        <v>1.0903138839132633</v>
      </c>
      <c r="M35" s="5">
        <f t="shared" si="7"/>
        <v>0.59342990241864346</v>
      </c>
      <c r="N35" s="5">
        <f t="shared" si="8"/>
        <v>0.28983211975005535</v>
      </c>
      <c r="O35" s="5">
        <f t="shared" si="9"/>
        <v>-0.83570071703339632</v>
      </c>
    </row>
    <row r="36" spans="1:15" x14ac:dyDescent="0.25">
      <c r="A36" s="8">
        <v>27</v>
      </c>
      <c r="B36" s="8">
        <v>1.68</v>
      </c>
      <c r="C36" s="8">
        <v>49</v>
      </c>
      <c r="D36" s="8">
        <v>18.399999999999999</v>
      </c>
      <c r="E36" s="8">
        <v>78</v>
      </c>
      <c r="F36" s="8">
        <v>87</v>
      </c>
      <c r="G36" s="8">
        <v>89</v>
      </c>
      <c r="H36" s="8">
        <v>1</v>
      </c>
      <c r="J36" s="5">
        <f t="shared" si="4"/>
        <v>-1.1573224354952383</v>
      </c>
      <c r="K36" s="5">
        <f t="shared" si="5"/>
        <v>-1.9086967665620049</v>
      </c>
      <c r="L36" s="5">
        <f t="shared" si="6"/>
        <v>-1.1330712911255643</v>
      </c>
      <c r="M36" s="5">
        <f t="shared" si="7"/>
        <v>0.85626390764212568</v>
      </c>
      <c r="N36" s="5">
        <f t="shared" si="8"/>
        <v>1.0605768149302581</v>
      </c>
      <c r="O36" s="5">
        <f t="shared" si="9"/>
        <v>1.3209462946656909</v>
      </c>
    </row>
    <row r="37" spans="1:15" x14ac:dyDescent="0.25">
      <c r="A37" s="8">
        <v>28</v>
      </c>
      <c r="B37" s="8">
        <v>1.68</v>
      </c>
      <c r="C37" s="8">
        <v>64</v>
      </c>
      <c r="D37" s="8">
        <v>18.2</v>
      </c>
      <c r="E37" s="8">
        <v>15</v>
      </c>
      <c r="F37" s="8">
        <v>49</v>
      </c>
      <c r="G37" s="8">
        <v>4</v>
      </c>
      <c r="H37" s="8">
        <v>0</v>
      </c>
      <c r="J37" s="5">
        <f t="shared" si="4"/>
        <v>-1.1573224354952383</v>
      </c>
      <c r="K37" s="5">
        <f t="shared" si="5"/>
        <v>-0.19172816095900169</v>
      </c>
      <c r="L37" s="5">
        <f t="shared" si="6"/>
        <v>-1.475130548823844</v>
      </c>
      <c r="M37" s="5">
        <f t="shared" si="7"/>
        <v>-1.2135538834927968</v>
      </c>
      <c r="N37" s="5">
        <f t="shared" si="8"/>
        <v>-0.15976895243839626</v>
      </c>
      <c r="O37" s="5">
        <f t="shared" si="9"/>
        <v>-1.4992844129408076</v>
      </c>
    </row>
    <row r="38" spans="1:15" x14ac:dyDescent="0.25">
      <c r="A38" s="8">
        <v>29</v>
      </c>
      <c r="B38" s="8">
        <v>1.93</v>
      </c>
      <c r="C38" s="8">
        <v>83</v>
      </c>
      <c r="D38" s="8">
        <v>18.3</v>
      </c>
      <c r="E38" s="8">
        <v>4</v>
      </c>
      <c r="F38" s="8">
        <v>91</v>
      </c>
      <c r="G38" s="8">
        <v>88</v>
      </c>
      <c r="H38" s="8">
        <v>1</v>
      </c>
      <c r="J38" s="5">
        <f t="shared" si="4"/>
        <v>1.5722116104840949</v>
      </c>
      <c r="K38" s="5">
        <f t="shared" si="5"/>
        <v>1.983098739471469</v>
      </c>
      <c r="L38" s="5">
        <f t="shared" si="6"/>
        <v>-1.3041009199747011</v>
      </c>
      <c r="M38" s="5">
        <f t="shared" si="7"/>
        <v>-1.5749506406750848</v>
      </c>
      <c r="N38" s="5">
        <f t="shared" si="8"/>
        <v>1.1890342641269587</v>
      </c>
      <c r="O38" s="5">
        <f t="shared" si="9"/>
        <v>1.2877671098703203</v>
      </c>
    </row>
    <row r="39" spans="1:15" x14ac:dyDescent="0.25">
      <c r="A39" s="8">
        <v>30</v>
      </c>
      <c r="B39" s="8">
        <v>1.89</v>
      </c>
      <c r="C39" s="8">
        <v>64</v>
      </c>
      <c r="D39" s="8">
        <v>19.7</v>
      </c>
      <c r="E39" s="8">
        <v>2</v>
      </c>
      <c r="F39" s="8">
        <v>94</v>
      </c>
      <c r="G39" s="8">
        <v>26</v>
      </c>
      <c r="H39" s="8">
        <v>1</v>
      </c>
      <c r="J39" s="5">
        <f t="shared" si="4"/>
        <v>1.1354861631274011</v>
      </c>
      <c r="K39" s="5">
        <f t="shared" si="5"/>
        <v>-0.19172816095900169</v>
      </c>
      <c r="L39" s="5">
        <f t="shared" si="6"/>
        <v>1.0903138839132633</v>
      </c>
      <c r="M39" s="5">
        <f t="shared" si="7"/>
        <v>-1.6406591419809553</v>
      </c>
      <c r="N39" s="5">
        <f t="shared" si="8"/>
        <v>1.2853773510244839</v>
      </c>
      <c r="O39" s="5">
        <f t="shared" si="9"/>
        <v>-0.76934234744265517</v>
      </c>
    </row>
    <row r="40" spans="1:15" x14ac:dyDescent="0.25">
      <c r="A40" s="8">
        <v>31</v>
      </c>
      <c r="B40" s="8">
        <v>1.71</v>
      </c>
      <c r="C40" s="8">
        <v>49</v>
      </c>
      <c r="D40" s="8">
        <v>19.100000000000001</v>
      </c>
      <c r="E40" s="8">
        <v>17</v>
      </c>
      <c r="F40" s="8">
        <v>68</v>
      </c>
      <c r="G40" s="8">
        <v>11</v>
      </c>
      <c r="H40" s="8">
        <v>0</v>
      </c>
      <c r="J40" s="5">
        <f t="shared" si="4"/>
        <v>-0.82977834997771793</v>
      </c>
      <c r="K40" s="5">
        <f t="shared" si="5"/>
        <v>-1.9086967665620049</v>
      </c>
      <c r="L40" s="5">
        <f t="shared" si="6"/>
        <v>6.4136110818424033E-2</v>
      </c>
      <c r="M40" s="5">
        <f t="shared" si="7"/>
        <v>-1.1478453821869261</v>
      </c>
      <c r="N40" s="5">
        <f t="shared" si="8"/>
        <v>0.45040393124593092</v>
      </c>
      <c r="O40" s="5">
        <f t="shared" si="9"/>
        <v>-1.2670301193732136</v>
      </c>
    </row>
    <row r="41" spans="1:15" x14ac:dyDescent="0.25">
      <c r="A41" s="8">
        <v>32</v>
      </c>
      <c r="B41" s="8">
        <v>1.94</v>
      </c>
      <c r="C41" s="8">
        <v>70</v>
      </c>
      <c r="D41" s="8">
        <v>19.8</v>
      </c>
      <c r="E41" s="8">
        <v>59</v>
      </c>
      <c r="F41" s="8">
        <v>69</v>
      </c>
      <c r="G41" s="8">
        <v>39</v>
      </c>
      <c r="H41" s="8">
        <v>1</v>
      </c>
      <c r="J41" s="5">
        <f t="shared" si="4"/>
        <v>1.6813929723232681</v>
      </c>
      <c r="K41" s="5">
        <f t="shared" si="5"/>
        <v>0.49505928128219956</v>
      </c>
      <c r="L41" s="5">
        <f t="shared" si="6"/>
        <v>1.2613435127624062</v>
      </c>
      <c r="M41" s="5">
        <f t="shared" si="7"/>
        <v>0.23203314523635538</v>
      </c>
      <c r="N41" s="5">
        <f t="shared" si="8"/>
        <v>0.48251829354510606</v>
      </c>
      <c r="O41" s="5">
        <f t="shared" si="9"/>
        <v>-0.33801294510283769</v>
      </c>
    </row>
    <row r="42" spans="1:15" x14ac:dyDescent="0.25">
      <c r="A42" s="8">
        <v>33</v>
      </c>
      <c r="B42" s="8">
        <v>1.76</v>
      </c>
      <c r="C42" s="8">
        <v>69</v>
      </c>
      <c r="D42" s="8">
        <v>18.2</v>
      </c>
      <c r="E42" s="8">
        <v>6</v>
      </c>
      <c r="F42" s="8">
        <v>58</v>
      </c>
      <c r="G42" s="8">
        <v>73</v>
      </c>
      <c r="H42" s="8">
        <v>0</v>
      </c>
      <c r="J42" s="5">
        <f t="shared" si="4"/>
        <v>-0.2838715407818509</v>
      </c>
      <c r="K42" s="5">
        <f t="shared" si="5"/>
        <v>0.3805947075753327</v>
      </c>
      <c r="L42" s="5">
        <f t="shared" si="6"/>
        <v>-1.475130548823844</v>
      </c>
      <c r="M42" s="5">
        <f t="shared" si="7"/>
        <v>-1.5092421393692144</v>
      </c>
      <c r="N42" s="5">
        <f t="shared" si="8"/>
        <v>0.12926030825417978</v>
      </c>
      <c r="O42" s="5">
        <f t="shared" si="9"/>
        <v>0.79007933793976171</v>
      </c>
    </row>
    <row r="43" spans="1:15" x14ac:dyDescent="0.25">
      <c r="A43" s="8">
        <v>34</v>
      </c>
      <c r="B43" s="8">
        <v>1.76</v>
      </c>
      <c r="C43" s="8">
        <v>61</v>
      </c>
      <c r="D43" s="8">
        <v>19.7</v>
      </c>
      <c r="E43" s="8">
        <v>91</v>
      </c>
      <c r="F43" s="8">
        <v>85</v>
      </c>
      <c r="G43" s="8">
        <v>20</v>
      </c>
      <c r="H43" s="8">
        <v>1</v>
      </c>
      <c r="J43" s="5">
        <f t="shared" si="4"/>
        <v>-0.2838715407818509</v>
      </c>
      <c r="K43" s="5">
        <f t="shared" si="5"/>
        <v>-0.53512188207960232</v>
      </c>
      <c r="L43" s="5">
        <f t="shared" si="6"/>
        <v>1.0903138839132633</v>
      </c>
      <c r="M43" s="5">
        <f t="shared" si="7"/>
        <v>1.2833691661302842</v>
      </c>
      <c r="N43" s="5">
        <f t="shared" si="8"/>
        <v>0.99634809033190785</v>
      </c>
      <c r="O43" s="5">
        <f t="shared" si="9"/>
        <v>-0.96841745621487851</v>
      </c>
    </row>
    <row r="44" spans="1:15" x14ac:dyDescent="0.25">
      <c r="A44" s="8">
        <v>35</v>
      </c>
      <c r="B44" s="8">
        <v>1.83</v>
      </c>
      <c r="C44" s="8">
        <v>70</v>
      </c>
      <c r="D44" s="8">
        <v>19.2</v>
      </c>
      <c r="E44" s="8">
        <v>82</v>
      </c>
      <c r="F44" s="8">
        <v>12</v>
      </c>
      <c r="G44" s="8">
        <v>44</v>
      </c>
      <c r="H44" s="8">
        <v>0</v>
      </c>
      <c r="J44" s="5">
        <f t="shared" si="4"/>
        <v>0.48039799209236306</v>
      </c>
      <c r="K44" s="5">
        <f t="shared" si="5"/>
        <v>0.49505928128219956</v>
      </c>
      <c r="L44" s="5">
        <f t="shared" si="6"/>
        <v>0.23516573966756088</v>
      </c>
      <c r="M44" s="5">
        <f t="shared" si="7"/>
        <v>0.98768091025386673</v>
      </c>
      <c r="N44" s="5">
        <f t="shared" si="8"/>
        <v>-1.3480003575078754</v>
      </c>
      <c r="O44" s="5">
        <f t="shared" si="9"/>
        <v>-0.17211702112598484</v>
      </c>
    </row>
    <row r="45" spans="1:15" x14ac:dyDescent="0.25">
      <c r="A45" s="8">
        <v>36</v>
      </c>
      <c r="B45" s="8">
        <v>1.7</v>
      </c>
      <c r="C45" s="8">
        <v>61</v>
      </c>
      <c r="D45" s="8">
        <v>18.8</v>
      </c>
      <c r="E45" s="8">
        <v>31</v>
      </c>
      <c r="F45" s="8">
        <v>43</v>
      </c>
      <c r="G45" s="8">
        <v>72</v>
      </c>
      <c r="H45" s="8">
        <v>0</v>
      </c>
      <c r="J45" s="5">
        <f t="shared" si="4"/>
        <v>-0.93895971181689142</v>
      </c>
      <c r="K45" s="5">
        <f t="shared" si="5"/>
        <v>-0.53512188207960232</v>
      </c>
      <c r="L45" s="5">
        <f t="shared" si="6"/>
        <v>-0.44895277572899867</v>
      </c>
      <c r="M45" s="5">
        <f t="shared" si="7"/>
        <v>-0.68788587304583237</v>
      </c>
      <c r="N45" s="5">
        <f t="shared" si="8"/>
        <v>-0.35245512623344694</v>
      </c>
      <c r="O45" s="5">
        <f t="shared" si="9"/>
        <v>0.75690015314439119</v>
      </c>
    </row>
    <row r="46" spans="1:15" x14ac:dyDescent="0.25">
      <c r="A46" s="8">
        <v>37</v>
      </c>
      <c r="B46" s="8">
        <v>1.66</v>
      </c>
      <c r="C46" s="8">
        <v>53</v>
      </c>
      <c r="D46" s="8">
        <v>18.100000000000001</v>
      </c>
      <c r="E46" s="8">
        <v>55</v>
      </c>
      <c r="F46" s="8">
        <v>92</v>
      </c>
      <c r="G46" s="8">
        <v>58</v>
      </c>
      <c r="H46" s="8">
        <v>1</v>
      </c>
      <c r="J46" s="5">
        <f t="shared" si="4"/>
        <v>-1.375685159173585</v>
      </c>
      <c r="K46" s="5">
        <f t="shared" si="5"/>
        <v>-1.4508384717345373</v>
      </c>
      <c r="L46" s="5">
        <f t="shared" si="6"/>
        <v>-1.6461601776729808</v>
      </c>
      <c r="M46" s="5">
        <f t="shared" si="7"/>
        <v>0.10061614262461428</v>
      </c>
      <c r="N46" s="5">
        <f t="shared" si="8"/>
        <v>1.2211486264261338</v>
      </c>
      <c r="O46" s="5">
        <f t="shared" si="9"/>
        <v>0.29239156600920319</v>
      </c>
    </row>
    <row r="47" spans="1:15" x14ac:dyDescent="0.25">
      <c r="A47" s="8">
        <v>38</v>
      </c>
      <c r="B47" s="8">
        <v>1.66</v>
      </c>
      <c r="C47" s="8">
        <v>63</v>
      </c>
      <c r="D47" s="8">
        <v>19.899999999999999</v>
      </c>
      <c r="E47" s="8">
        <v>61</v>
      </c>
      <c r="F47" s="8">
        <v>88</v>
      </c>
      <c r="G47" s="8">
        <v>50</v>
      </c>
      <c r="H47" s="8">
        <v>1</v>
      </c>
      <c r="J47" s="5">
        <f t="shared" si="4"/>
        <v>-1.375685159173585</v>
      </c>
      <c r="K47" s="5">
        <f t="shared" si="5"/>
        <v>-0.30619273466586855</v>
      </c>
      <c r="L47" s="5">
        <f t="shared" si="6"/>
        <v>1.4323731416115431</v>
      </c>
      <c r="M47" s="5">
        <f t="shared" si="7"/>
        <v>0.29774164654222596</v>
      </c>
      <c r="N47" s="5">
        <f t="shared" si="8"/>
        <v>1.0926911772294332</v>
      </c>
      <c r="O47" s="5">
        <f t="shared" si="9"/>
        <v>2.6958087646238589E-2</v>
      </c>
    </row>
    <row r="48" spans="1:15" x14ac:dyDescent="0.25">
      <c r="A48" s="8">
        <v>39</v>
      </c>
      <c r="B48" s="8">
        <v>1.79</v>
      </c>
      <c r="C48" s="8">
        <v>71</v>
      </c>
      <c r="D48" s="8">
        <v>18.7</v>
      </c>
      <c r="E48" s="8">
        <v>28</v>
      </c>
      <c r="F48" s="8">
        <v>83</v>
      </c>
      <c r="G48" s="8">
        <v>93</v>
      </c>
      <c r="H48" s="8">
        <v>1</v>
      </c>
      <c r="J48" s="5">
        <f t="shared" si="4"/>
        <v>4.3672544735669366E-2</v>
      </c>
      <c r="K48" s="5">
        <f t="shared" si="5"/>
        <v>0.60952385498906647</v>
      </c>
      <c r="L48" s="5">
        <f t="shared" si="6"/>
        <v>-0.61998240457814158</v>
      </c>
      <c r="M48" s="5">
        <f t="shared" si="7"/>
        <v>-0.78644862500463819</v>
      </c>
      <c r="N48" s="5">
        <f t="shared" si="8"/>
        <v>0.93211936573355769</v>
      </c>
      <c r="O48" s="5">
        <f t="shared" si="9"/>
        <v>1.4536630338471732</v>
      </c>
    </row>
    <row r="49" spans="1:15" x14ac:dyDescent="0.25">
      <c r="A49" s="8">
        <v>40</v>
      </c>
      <c r="B49" s="8">
        <v>1.78</v>
      </c>
      <c r="C49" s="8">
        <v>56</v>
      </c>
      <c r="D49" s="8">
        <v>18.399999999999999</v>
      </c>
      <c r="E49" s="8">
        <v>97</v>
      </c>
      <c r="F49" s="8">
        <v>82</v>
      </c>
      <c r="G49" s="8">
        <v>8</v>
      </c>
      <c r="H49" s="8">
        <v>1</v>
      </c>
      <c r="J49" s="5">
        <f t="shared" si="4"/>
        <v>-6.550881710350405E-2</v>
      </c>
      <c r="K49" s="5">
        <f t="shared" si="5"/>
        <v>-1.1074447506139367</v>
      </c>
      <c r="L49" s="5">
        <f t="shared" si="6"/>
        <v>-1.1330712911255643</v>
      </c>
      <c r="M49" s="5">
        <f t="shared" si="7"/>
        <v>1.4804946700478958</v>
      </c>
      <c r="N49" s="5">
        <f t="shared" si="8"/>
        <v>0.9000050034343825</v>
      </c>
      <c r="O49" s="5">
        <f t="shared" si="9"/>
        <v>-1.3665676737593255</v>
      </c>
    </row>
    <row r="50" spans="1:15" x14ac:dyDescent="0.25">
      <c r="A50" s="8">
        <v>41</v>
      </c>
      <c r="B50" s="8">
        <v>1.66</v>
      </c>
      <c r="C50" s="8">
        <v>63</v>
      </c>
      <c r="D50" s="8">
        <v>18.8</v>
      </c>
      <c r="E50" s="8">
        <v>80</v>
      </c>
      <c r="F50" s="8">
        <v>96</v>
      </c>
      <c r="G50" s="8">
        <v>63</v>
      </c>
      <c r="H50" s="8">
        <v>1</v>
      </c>
      <c r="J50" s="5">
        <f t="shared" si="4"/>
        <v>-1.375685159173585</v>
      </c>
      <c r="K50" s="5">
        <f t="shared" si="5"/>
        <v>-0.30619273466586855</v>
      </c>
      <c r="L50" s="5">
        <f t="shared" si="6"/>
        <v>-0.44895277572899867</v>
      </c>
      <c r="M50" s="5">
        <f t="shared" si="7"/>
        <v>0.92197240894799615</v>
      </c>
      <c r="N50" s="5">
        <f t="shared" si="8"/>
        <v>1.3496060756228341</v>
      </c>
      <c r="O50" s="5">
        <f t="shared" si="9"/>
        <v>0.45828748998605601</v>
      </c>
    </row>
    <row r="51" spans="1:15" x14ac:dyDescent="0.25">
      <c r="A51" s="8">
        <v>42</v>
      </c>
      <c r="B51" s="8">
        <v>1.87</v>
      </c>
      <c r="C51" s="8">
        <v>62</v>
      </c>
      <c r="D51" s="8">
        <v>19.7</v>
      </c>
      <c r="E51" s="8">
        <v>74</v>
      </c>
      <c r="F51" s="8">
        <v>44</v>
      </c>
      <c r="G51" s="8">
        <v>12</v>
      </c>
      <c r="H51" s="8">
        <v>0</v>
      </c>
      <c r="J51" s="5">
        <f t="shared" si="4"/>
        <v>0.91712343944905672</v>
      </c>
      <c r="K51" s="5">
        <f t="shared" si="5"/>
        <v>-0.42065730837273546</v>
      </c>
      <c r="L51" s="5">
        <f t="shared" si="6"/>
        <v>1.0903138839132633</v>
      </c>
      <c r="M51" s="5">
        <f t="shared" si="7"/>
        <v>0.72484690503038451</v>
      </c>
      <c r="N51" s="5">
        <f t="shared" si="8"/>
        <v>-0.3203407639342718</v>
      </c>
      <c r="O51" s="5">
        <f t="shared" si="9"/>
        <v>-1.2338509345778432</v>
      </c>
    </row>
    <row r="52" spans="1:15" x14ac:dyDescent="0.25">
      <c r="A52" s="8">
        <v>43</v>
      </c>
      <c r="B52" s="8">
        <v>1.72</v>
      </c>
      <c r="C52" s="8">
        <v>64</v>
      </c>
      <c r="D52" s="8">
        <v>18.2</v>
      </c>
      <c r="E52" s="8">
        <v>24</v>
      </c>
      <c r="F52" s="8">
        <v>26</v>
      </c>
      <c r="G52" s="8">
        <v>67</v>
      </c>
      <c r="H52" s="8">
        <v>0</v>
      </c>
      <c r="J52" s="5">
        <f t="shared" si="4"/>
        <v>-0.72059698813854456</v>
      </c>
      <c r="K52" s="5">
        <f t="shared" si="5"/>
        <v>-0.19172816095900169</v>
      </c>
      <c r="L52" s="5">
        <f t="shared" si="6"/>
        <v>-1.475130548823844</v>
      </c>
      <c r="M52" s="5">
        <f t="shared" si="7"/>
        <v>-0.91786562761637924</v>
      </c>
      <c r="N52" s="5">
        <f t="shared" si="8"/>
        <v>-0.89839928531942392</v>
      </c>
      <c r="O52" s="5">
        <f t="shared" si="9"/>
        <v>0.59100422916753836</v>
      </c>
    </row>
    <row r="53" spans="1:15" x14ac:dyDescent="0.25">
      <c r="A53" s="8">
        <v>44</v>
      </c>
      <c r="B53" s="8">
        <v>1.68</v>
      </c>
      <c r="C53" s="8">
        <v>49</v>
      </c>
      <c r="D53" s="8">
        <v>19.399999999999999</v>
      </c>
      <c r="E53" s="8">
        <v>49</v>
      </c>
      <c r="F53" s="8">
        <v>8</v>
      </c>
      <c r="G53" s="8">
        <v>91</v>
      </c>
      <c r="H53" s="8">
        <v>0</v>
      </c>
      <c r="J53" s="5">
        <f t="shared" si="4"/>
        <v>-1.1573224354952383</v>
      </c>
      <c r="K53" s="5">
        <f t="shared" si="5"/>
        <v>-1.9086967665620049</v>
      </c>
      <c r="L53" s="5">
        <f t="shared" si="6"/>
        <v>0.57722499736584065</v>
      </c>
      <c r="M53" s="5">
        <f t="shared" si="7"/>
        <v>-9.6509361292997378E-2</v>
      </c>
      <c r="N53" s="5">
        <f t="shared" si="8"/>
        <v>-1.4764578067045759</v>
      </c>
      <c r="O53" s="5">
        <f t="shared" si="9"/>
        <v>1.387304664256432</v>
      </c>
    </row>
    <row r="54" spans="1:15" x14ac:dyDescent="0.25">
      <c r="A54" s="8">
        <v>45</v>
      </c>
      <c r="B54" s="8">
        <v>1.68</v>
      </c>
      <c r="C54" s="8">
        <v>64</v>
      </c>
      <c r="D54" s="8">
        <v>18.7</v>
      </c>
      <c r="E54" s="8">
        <v>54</v>
      </c>
      <c r="F54" s="8">
        <v>32</v>
      </c>
      <c r="G54" s="8">
        <v>65</v>
      </c>
      <c r="H54" s="8">
        <v>0</v>
      </c>
      <c r="J54" s="5">
        <f t="shared" si="4"/>
        <v>-1.1573224354952383</v>
      </c>
      <c r="K54" s="5">
        <f t="shared" si="5"/>
        <v>-0.19172816095900169</v>
      </c>
      <c r="L54" s="5">
        <f t="shared" si="6"/>
        <v>-0.61998240457814158</v>
      </c>
      <c r="M54" s="5">
        <f t="shared" si="7"/>
        <v>6.7761891971679006E-2</v>
      </c>
      <c r="N54" s="5">
        <f t="shared" si="8"/>
        <v>-0.70571311152437322</v>
      </c>
      <c r="O54" s="5">
        <f t="shared" si="9"/>
        <v>0.52464585957679721</v>
      </c>
    </row>
    <row r="55" spans="1:15" x14ac:dyDescent="0.25">
      <c r="A55" s="8">
        <v>46</v>
      </c>
      <c r="B55" s="8">
        <v>1.93</v>
      </c>
      <c r="C55" s="8">
        <v>83</v>
      </c>
      <c r="D55" s="8">
        <v>19.600000000000001</v>
      </c>
      <c r="E55" s="8">
        <v>46</v>
      </c>
      <c r="F55" s="8">
        <v>24</v>
      </c>
      <c r="G55" s="8">
        <v>83</v>
      </c>
      <c r="H55" s="8">
        <v>1</v>
      </c>
      <c r="J55" s="5">
        <f t="shared" si="4"/>
        <v>1.5722116104840949</v>
      </c>
      <c r="K55" s="5">
        <f t="shared" si="5"/>
        <v>1.983098739471469</v>
      </c>
      <c r="L55" s="5">
        <f t="shared" si="6"/>
        <v>0.91928425506412648</v>
      </c>
      <c r="M55" s="5">
        <f t="shared" si="7"/>
        <v>-0.19507211325180321</v>
      </c>
      <c r="N55" s="5">
        <f t="shared" si="8"/>
        <v>-0.96262800991777409</v>
      </c>
      <c r="O55" s="5">
        <f t="shared" si="9"/>
        <v>1.1218711858934673</v>
      </c>
    </row>
    <row r="56" spans="1:15" x14ac:dyDescent="0.25">
      <c r="A56" s="8">
        <v>47</v>
      </c>
      <c r="B56" s="8">
        <v>1.89</v>
      </c>
      <c r="C56" s="8">
        <v>64</v>
      </c>
      <c r="D56" s="8">
        <v>19.600000000000001</v>
      </c>
      <c r="E56" s="8">
        <v>88</v>
      </c>
      <c r="F56" s="8">
        <v>66</v>
      </c>
      <c r="G56" s="8">
        <v>96</v>
      </c>
      <c r="H56" s="8">
        <v>1</v>
      </c>
      <c r="J56" s="5">
        <f t="shared" si="4"/>
        <v>1.1354861631274011</v>
      </c>
      <c r="K56" s="5">
        <f t="shared" si="5"/>
        <v>-0.19172816095900169</v>
      </c>
      <c r="L56" s="5">
        <f t="shared" si="6"/>
        <v>0.91928425506412648</v>
      </c>
      <c r="M56" s="5">
        <f t="shared" si="7"/>
        <v>1.1848064141714785</v>
      </c>
      <c r="N56" s="5">
        <f t="shared" si="8"/>
        <v>0.3861752066475807</v>
      </c>
      <c r="O56" s="5">
        <f t="shared" si="9"/>
        <v>1.5532005882332849</v>
      </c>
    </row>
    <row r="57" spans="1:15" x14ac:dyDescent="0.25">
      <c r="A57" s="8">
        <v>48</v>
      </c>
      <c r="B57" s="8">
        <v>1.71</v>
      </c>
      <c r="C57" s="8">
        <v>49</v>
      </c>
      <c r="D57" s="8">
        <v>19.100000000000001</v>
      </c>
      <c r="E57" s="8">
        <v>11</v>
      </c>
      <c r="F57" s="8">
        <v>96</v>
      </c>
      <c r="G57" s="8">
        <v>19</v>
      </c>
      <c r="H57" s="8">
        <v>1</v>
      </c>
      <c r="J57" s="5">
        <f t="shared" si="4"/>
        <v>-0.82977834997771793</v>
      </c>
      <c r="K57" s="5">
        <f t="shared" si="5"/>
        <v>-1.9086967665620049</v>
      </c>
      <c r="L57" s="5">
        <f t="shared" si="6"/>
        <v>6.4136110818424033E-2</v>
      </c>
      <c r="M57" s="5">
        <f t="shared" si="7"/>
        <v>-1.344970886104538</v>
      </c>
      <c r="N57" s="5">
        <f t="shared" si="8"/>
        <v>1.3496060756228341</v>
      </c>
      <c r="O57" s="5">
        <f t="shared" si="9"/>
        <v>-1.001596641010249</v>
      </c>
    </row>
    <row r="58" spans="1:15" x14ac:dyDescent="0.25">
      <c r="A58" s="8">
        <v>49</v>
      </c>
      <c r="B58" s="8">
        <v>1.94</v>
      </c>
      <c r="C58" s="8">
        <v>70</v>
      </c>
      <c r="D58" s="8">
        <v>19.899999999999999</v>
      </c>
      <c r="E58" s="8">
        <v>93</v>
      </c>
      <c r="F58" s="8">
        <v>35</v>
      </c>
      <c r="G58" s="8">
        <v>3</v>
      </c>
      <c r="H58" s="8">
        <v>1</v>
      </c>
      <c r="J58" s="5">
        <f t="shared" si="4"/>
        <v>1.6813929723232681</v>
      </c>
      <c r="K58" s="5">
        <f t="shared" si="5"/>
        <v>0.49505928128219956</v>
      </c>
      <c r="L58" s="5">
        <f t="shared" si="6"/>
        <v>1.4323731416115431</v>
      </c>
      <c r="M58" s="5">
        <f t="shared" si="7"/>
        <v>1.3490776674361549</v>
      </c>
      <c r="N58" s="5">
        <f t="shared" si="8"/>
        <v>-0.60937002462684786</v>
      </c>
      <c r="O58" s="5">
        <f t="shared" si="9"/>
        <v>-1.5324635977361782</v>
      </c>
    </row>
    <row r="59" spans="1:15" x14ac:dyDescent="0.25">
      <c r="A59" s="8">
        <v>50</v>
      </c>
      <c r="B59" s="8">
        <v>1.91</v>
      </c>
      <c r="C59" s="8">
        <v>78</v>
      </c>
      <c r="D59" s="8">
        <v>19.100000000000001</v>
      </c>
      <c r="E59" s="8">
        <v>0</v>
      </c>
      <c r="F59" s="8">
        <v>88</v>
      </c>
      <c r="G59" s="8">
        <v>50</v>
      </c>
      <c r="H59" s="8">
        <v>1</v>
      </c>
      <c r="J59" s="5">
        <f t="shared" si="4"/>
        <v>1.3538488868057479</v>
      </c>
      <c r="K59" s="5">
        <f t="shared" si="5"/>
        <v>1.4107758709371345</v>
      </c>
      <c r="L59" s="5">
        <f t="shared" si="6"/>
        <v>6.4136110818424033E-2</v>
      </c>
      <c r="M59" s="5">
        <f t="shared" si="7"/>
        <v>-1.706367643286826</v>
      </c>
      <c r="N59" s="5">
        <f t="shared" si="8"/>
        <v>1.0926911772294332</v>
      </c>
      <c r="O59" s="5">
        <f t="shared" si="9"/>
        <v>2.6958087646238589E-2</v>
      </c>
    </row>
    <row r="60" spans="1:15" x14ac:dyDescent="0.25">
      <c r="A60" s="9">
        <v>51</v>
      </c>
      <c r="B60" s="9">
        <v>1.85</v>
      </c>
      <c r="C60" s="9">
        <v>76</v>
      </c>
      <c r="D60" s="9">
        <v>18.8</v>
      </c>
      <c r="E60" s="9">
        <v>26</v>
      </c>
      <c r="F60" s="9">
        <v>88</v>
      </c>
      <c r="G60" s="9">
        <v>58</v>
      </c>
      <c r="H60" s="9">
        <v>1</v>
      </c>
      <c r="J60" s="5">
        <f t="shared" si="4"/>
        <v>0.69876071577070986</v>
      </c>
      <c r="K60" s="5">
        <f t="shared" si="5"/>
        <v>1.1818467235234009</v>
      </c>
      <c r="L60" s="5">
        <f t="shared" si="6"/>
        <v>-0.44895277572899867</v>
      </c>
      <c r="M60" s="5">
        <f t="shared" si="7"/>
        <v>-0.85215712631050877</v>
      </c>
      <c r="N60" s="5">
        <f t="shared" si="8"/>
        <v>1.0926911772294332</v>
      </c>
      <c r="O60" s="5">
        <f t="shared" si="9"/>
        <v>0.29239156600920319</v>
      </c>
    </row>
    <row r="61" spans="1:15" x14ac:dyDescent="0.25">
      <c r="A61" s="9">
        <v>52</v>
      </c>
      <c r="B61" s="9">
        <v>1.92</v>
      </c>
      <c r="C61" s="9">
        <v>79</v>
      </c>
      <c r="D61" s="9">
        <v>18.7</v>
      </c>
      <c r="E61" s="9">
        <v>66</v>
      </c>
      <c r="F61" s="9">
        <v>31</v>
      </c>
      <c r="G61" s="9">
        <v>83</v>
      </c>
      <c r="H61" s="9">
        <v>1</v>
      </c>
      <c r="J61" s="5">
        <f t="shared" si="4"/>
        <v>1.4630302486449214</v>
      </c>
      <c r="K61" s="5">
        <f t="shared" si="5"/>
        <v>1.5252404446440015</v>
      </c>
      <c r="L61" s="5">
        <f t="shared" si="6"/>
        <v>-0.61998240457814158</v>
      </c>
      <c r="M61" s="5">
        <f t="shared" si="7"/>
        <v>0.4620128998069023</v>
      </c>
      <c r="N61" s="5">
        <f t="shared" si="8"/>
        <v>-0.7378274738235483</v>
      </c>
      <c r="O61" s="5">
        <f t="shared" si="9"/>
        <v>1.1218711858934673</v>
      </c>
    </row>
    <row r="62" spans="1:15" x14ac:dyDescent="0.25">
      <c r="A62" s="9">
        <v>53</v>
      </c>
      <c r="B62" s="9">
        <v>1.85</v>
      </c>
      <c r="C62" s="9">
        <v>78</v>
      </c>
      <c r="D62" s="9">
        <v>19.8</v>
      </c>
      <c r="E62" s="9">
        <v>32</v>
      </c>
      <c r="F62" s="9">
        <v>36</v>
      </c>
      <c r="G62" s="9">
        <v>85</v>
      </c>
      <c r="H62" s="9">
        <v>0</v>
      </c>
      <c r="J62" s="5">
        <f t="shared" si="4"/>
        <v>0.69876071577070986</v>
      </c>
      <c r="K62" s="5">
        <f t="shared" si="5"/>
        <v>1.4107758709371345</v>
      </c>
      <c r="L62" s="5">
        <f t="shared" si="6"/>
        <v>1.2613435127624062</v>
      </c>
      <c r="M62" s="5">
        <f t="shared" si="7"/>
        <v>-0.65503162239289703</v>
      </c>
      <c r="N62" s="5">
        <f t="shared" si="8"/>
        <v>-0.57725566232767278</v>
      </c>
      <c r="O62" s="5">
        <f t="shared" si="9"/>
        <v>1.1882295554842086</v>
      </c>
    </row>
    <row r="63" spans="1:15" x14ac:dyDescent="0.25">
      <c r="A63" s="9">
        <v>54</v>
      </c>
      <c r="B63" s="9">
        <v>1.72</v>
      </c>
      <c r="C63" s="9">
        <v>65</v>
      </c>
      <c r="D63" s="9">
        <v>18.8</v>
      </c>
      <c r="E63" s="9">
        <v>99</v>
      </c>
      <c r="F63" s="9">
        <v>35</v>
      </c>
      <c r="G63" s="9">
        <v>65</v>
      </c>
      <c r="H63" s="9">
        <v>1</v>
      </c>
      <c r="J63" s="5">
        <f t="shared" si="4"/>
        <v>-0.72059698813854456</v>
      </c>
      <c r="K63" s="5">
        <f t="shared" si="5"/>
        <v>-7.7263587252134822E-2</v>
      </c>
      <c r="L63" s="5">
        <f t="shared" si="6"/>
        <v>-0.44895277572899867</v>
      </c>
      <c r="M63" s="5">
        <f t="shared" si="7"/>
        <v>1.5462031713537665</v>
      </c>
      <c r="N63" s="5">
        <f t="shared" si="8"/>
        <v>-0.60937002462684786</v>
      </c>
      <c r="O63" s="5">
        <f t="shared" si="9"/>
        <v>0.52464585957679721</v>
      </c>
    </row>
    <row r="64" spans="1:15" x14ac:dyDescent="0.25">
      <c r="A64" s="9">
        <v>55</v>
      </c>
      <c r="B64" s="9">
        <v>1.86</v>
      </c>
      <c r="C64" s="9">
        <v>68</v>
      </c>
      <c r="D64" s="9">
        <v>18.8</v>
      </c>
      <c r="E64" s="9">
        <v>92</v>
      </c>
      <c r="F64" s="9">
        <v>17</v>
      </c>
      <c r="G64" s="9">
        <v>86</v>
      </c>
      <c r="H64" s="9">
        <v>0</v>
      </c>
      <c r="J64" s="5">
        <f t="shared" si="4"/>
        <v>0.80794207760988335</v>
      </c>
      <c r="K64" s="5">
        <f t="shared" si="5"/>
        <v>0.26613013386846579</v>
      </c>
      <c r="L64" s="5">
        <f t="shared" si="6"/>
        <v>-0.44895277572899867</v>
      </c>
      <c r="M64" s="5">
        <f t="shared" si="7"/>
        <v>1.3162234167832194</v>
      </c>
      <c r="N64" s="5">
        <f t="shared" si="8"/>
        <v>-1.187428546012</v>
      </c>
      <c r="O64" s="5">
        <f t="shared" si="9"/>
        <v>1.2214087402795792</v>
      </c>
    </row>
    <row r="65" spans="1:15" x14ac:dyDescent="0.25">
      <c r="A65" s="9">
        <v>56</v>
      </c>
      <c r="B65" s="9">
        <v>1.68</v>
      </c>
      <c r="C65" s="9">
        <v>63</v>
      </c>
      <c r="D65" s="9">
        <v>18.899999999999999</v>
      </c>
      <c r="E65" s="9">
        <v>39</v>
      </c>
      <c r="F65" s="9">
        <v>84</v>
      </c>
      <c r="G65" s="9">
        <v>63</v>
      </c>
      <c r="H65" s="9">
        <v>1</v>
      </c>
      <c r="J65" s="5">
        <f t="shared" si="4"/>
        <v>-1.1573224354952383</v>
      </c>
      <c r="K65" s="5">
        <f t="shared" si="5"/>
        <v>-0.30619273466586855</v>
      </c>
      <c r="L65" s="5">
        <f t="shared" si="6"/>
        <v>-0.2779231468798618</v>
      </c>
      <c r="M65" s="5">
        <f t="shared" si="7"/>
        <v>-0.42505186782235016</v>
      </c>
      <c r="N65" s="5">
        <f t="shared" si="8"/>
        <v>0.96423372803273277</v>
      </c>
      <c r="O65" s="5">
        <f t="shared" si="9"/>
        <v>0.45828748998605601</v>
      </c>
    </row>
    <row r="66" spans="1:15" x14ac:dyDescent="0.25">
      <c r="A66" s="9">
        <v>57</v>
      </c>
      <c r="B66" s="9">
        <v>1.88</v>
      </c>
      <c r="C66" s="9">
        <v>75</v>
      </c>
      <c r="D66" s="9">
        <v>19.7</v>
      </c>
      <c r="E66" s="9">
        <v>77</v>
      </c>
      <c r="F66" s="9">
        <v>75</v>
      </c>
      <c r="G66" s="9">
        <v>64</v>
      </c>
      <c r="H66" s="9">
        <v>0</v>
      </c>
      <c r="J66" s="5">
        <f t="shared" si="4"/>
        <v>1.0263048012882277</v>
      </c>
      <c r="K66" s="5">
        <f t="shared" si="5"/>
        <v>1.0673821498165339</v>
      </c>
      <c r="L66" s="5">
        <f t="shared" si="6"/>
        <v>1.0903138839132633</v>
      </c>
      <c r="M66" s="5">
        <f t="shared" si="7"/>
        <v>0.82340965698919033</v>
      </c>
      <c r="N66" s="5">
        <f t="shared" si="8"/>
        <v>0.67520446734015671</v>
      </c>
      <c r="O66" s="5">
        <f t="shared" si="9"/>
        <v>0.49146667478142658</v>
      </c>
    </row>
    <row r="67" spans="1:15" x14ac:dyDescent="0.25">
      <c r="A67" s="9">
        <v>58</v>
      </c>
      <c r="B67" s="9">
        <v>1.92</v>
      </c>
      <c r="C67" s="9">
        <v>64</v>
      </c>
      <c r="D67" s="9">
        <v>20</v>
      </c>
      <c r="E67" s="9">
        <v>2</v>
      </c>
      <c r="F67" s="9">
        <v>2</v>
      </c>
      <c r="G67" s="9">
        <v>23</v>
      </c>
      <c r="H67" s="9">
        <v>1</v>
      </c>
      <c r="J67" s="5">
        <f t="shared" si="4"/>
        <v>1.4630302486449214</v>
      </c>
      <c r="K67" s="5">
        <f t="shared" si="5"/>
        <v>-0.19172816095900169</v>
      </c>
      <c r="L67" s="5">
        <f t="shared" si="6"/>
        <v>1.6034027704606861</v>
      </c>
      <c r="M67" s="5">
        <f t="shared" si="7"/>
        <v>-1.6406591419809553</v>
      </c>
      <c r="N67" s="5">
        <f t="shared" si="8"/>
        <v>-1.6691439804996266</v>
      </c>
      <c r="O67" s="5">
        <f t="shared" si="9"/>
        <v>-0.86887990182876684</v>
      </c>
    </row>
    <row r="68" spans="1:15" x14ac:dyDescent="0.25">
      <c r="A68" s="9">
        <v>59</v>
      </c>
      <c r="B68" s="9">
        <v>1.67</v>
      </c>
      <c r="C68" s="9">
        <v>49</v>
      </c>
      <c r="D68" s="9">
        <v>19.5</v>
      </c>
      <c r="E68" s="9">
        <v>40</v>
      </c>
      <c r="F68" s="9">
        <v>19</v>
      </c>
      <c r="G68" s="9">
        <v>11</v>
      </c>
      <c r="H68" s="9">
        <v>0</v>
      </c>
      <c r="J68" s="5">
        <f t="shared" si="4"/>
        <v>-1.2665037973344118</v>
      </c>
      <c r="K68" s="5">
        <f t="shared" si="5"/>
        <v>-1.9086967665620049</v>
      </c>
      <c r="L68" s="5">
        <f t="shared" si="6"/>
        <v>0.74825462621498362</v>
      </c>
      <c r="M68" s="5">
        <f t="shared" si="7"/>
        <v>-0.39219761716941487</v>
      </c>
      <c r="N68" s="5">
        <f t="shared" si="8"/>
        <v>-1.1231998214136496</v>
      </c>
      <c r="O68" s="5">
        <f t="shared" si="9"/>
        <v>-1.2670301193732136</v>
      </c>
    </row>
    <row r="69" spans="1:15" x14ac:dyDescent="0.25">
      <c r="A69" s="9">
        <v>60</v>
      </c>
      <c r="B69" s="9">
        <v>1.81</v>
      </c>
      <c r="C69" s="9">
        <v>62</v>
      </c>
      <c r="D69" s="9">
        <v>18.8</v>
      </c>
      <c r="E69" s="9">
        <v>75</v>
      </c>
      <c r="F69" s="9">
        <v>99</v>
      </c>
      <c r="G69" s="9">
        <v>85</v>
      </c>
      <c r="H69" s="9">
        <v>1</v>
      </c>
      <c r="J69" s="5">
        <f t="shared" si="4"/>
        <v>0.2620352684140162</v>
      </c>
      <c r="K69" s="5">
        <f t="shared" si="5"/>
        <v>-0.42065730837273546</v>
      </c>
      <c r="L69" s="5">
        <f t="shared" si="6"/>
        <v>-0.44895277572899867</v>
      </c>
      <c r="M69" s="5">
        <f t="shared" si="7"/>
        <v>0.75770115568331986</v>
      </c>
      <c r="N69" s="5">
        <f t="shared" si="8"/>
        <v>1.4459491625203595</v>
      </c>
      <c r="O69" s="5">
        <f t="shared" si="9"/>
        <v>1.1882295554842086</v>
      </c>
    </row>
    <row r="70" spans="1:15" x14ac:dyDescent="0.25">
      <c r="A70" s="9">
        <v>61</v>
      </c>
      <c r="B70" s="9">
        <v>1.75</v>
      </c>
      <c r="C70" s="9">
        <v>54</v>
      </c>
      <c r="D70" s="9">
        <v>19.8</v>
      </c>
      <c r="E70" s="9">
        <v>20</v>
      </c>
      <c r="F70" s="9">
        <v>5</v>
      </c>
      <c r="G70" s="9">
        <v>6</v>
      </c>
      <c r="H70" s="9">
        <v>0</v>
      </c>
      <c r="J70" s="5">
        <f t="shared" si="4"/>
        <v>-0.39305290262102432</v>
      </c>
      <c r="K70" s="5">
        <f t="shared" si="5"/>
        <v>-1.3363738980276705</v>
      </c>
      <c r="L70" s="5">
        <f t="shared" si="6"/>
        <v>1.2613435127624062</v>
      </c>
      <c r="M70" s="5">
        <f t="shared" si="7"/>
        <v>-1.0492826302281204</v>
      </c>
      <c r="N70" s="5">
        <f t="shared" si="8"/>
        <v>-1.5728008936021014</v>
      </c>
      <c r="O70" s="5">
        <f t="shared" si="9"/>
        <v>-1.4329260433500666</v>
      </c>
    </row>
    <row r="71" spans="1:15" x14ac:dyDescent="0.25">
      <c r="A71" s="9">
        <v>62</v>
      </c>
      <c r="B71" s="9">
        <v>1.84</v>
      </c>
      <c r="C71" s="9">
        <v>70</v>
      </c>
      <c r="D71" s="9">
        <v>18.7</v>
      </c>
      <c r="E71" s="9">
        <v>16</v>
      </c>
      <c r="F71" s="9">
        <v>20</v>
      </c>
      <c r="G71" s="9">
        <v>31</v>
      </c>
      <c r="H71" s="9">
        <v>0</v>
      </c>
      <c r="J71" s="5">
        <f t="shared" si="4"/>
        <v>0.58957935393153649</v>
      </c>
      <c r="K71" s="5">
        <f t="shared" si="5"/>
        <v>0.49505928128219956</v>
      </c>
      <c r="L71" s="5">
        <f t="shared" si="6"/>
        <v>-0.61998240457814158</v>
      </c>
      <c r="M71" s="5">
        <f t="shared" si="7"/>
        <v>-1.1806996328398616</v>
      </c>
      <c r="N71" s="5">
        <f t="shared" si="8"/>
        <v>-1.0910854591144745</v>
      </c>
      <c r="O71" s="5">
        <f t="shared" si="9"/>
        <v>-0.60344642346580224</v>
      </c>
    </row>
    <row r="72" spans="1:15" x14ac:dyDescent="0.25">
      <c r="A72" s="9">
        <v>63</v>
      </c>
      <c r="B72" s="9">
        <v>1.66</v>
      </c>
      <c r="C72" s="9">
        <v>61</v>
      </c>
      <c r="D72" s="9">
        <v>19.7</v>
      </c>
      <c r="E72" s="9">
        <v>89</v>
      </c>
      <c r="F72" s="9">
        <v>81</v>
      </c>
      <c r="G72" s="9">
        <v>41</v>
      </c>
      <c r="H72" s="9">
        <v>1</v>
      </c>
      <c r="J72" s="5">
        <f t="shared" si="4"/>
        <v>-1.375685159173585</v>
      </c>
      <c r="K72" s="5">
        <f t="shared" si="5"/>
        <v>-0.53512188207960232</v>
      </c>
      <c r="L72" s="5">
        <f t="shared" si="6"/>
        <v>1.0903138839132633</v>
      </c>
      <c r="M72" s="5">
        <f t="shared" si="7"/>
        <v>1.2176606648244137</v>
      </c>
      <c r="N72" s="5">
        <f t="shared" si="8"/>
        <v>0.86789064113520742</v>
      </c>
      <c r="O72" s="5">
        <f t="shared" si="9"/>
        <v>-0.27165457551209654</v>
      </c>
    </row>
    <row r="73" spans="1:15" x14ac:dyDescent="0.25">
      <c r="A73" s="9">
        <v>64</v>
      </c>
      <c r="B73" s="9">
        <v>1.76</v>
      </c>
      <c r="C73" s="9">
        <v>69</v>
      </c>
      <c r="D73" s="9">
        <v>19.100000000000001</v>
      </c>
      <c r="E73" s="9">
        <v>97</v>
      </c>
      <c r="F73" s="9">
        <v>73</v>
      </c>
      <c r="G73" s="9">
        <v>87</v>
      </c>
      <c r="H73" s="9">
        <v>1</v>
      </c>
      <c r="J73" s="5">
        <f t="shared" si="4"/>
        <v>-0.2838715407818509</v>
      </c>
      <c r="K73" s="5">
        <f t="shared" si="5"/>
        <v>0.3805947075753327</v>
      </c>
      <c r="L73" s="5">
        <f t="shared" si="6"/>
        <v>6.4136110818424033E-2</v>
      </c>
      <c r="M73" s="5">
        <f t="shared" si="7"/>
        <v>1.4804946700478958</v>
      </c>
      <c r="N73" s="5">
        <f t="shared" si="8"/>
        <v>0.61097574274180655</v>
      </c>
      <c r="O73" s="5">
        <f t="shared" si="9"/>
        <v>1.2545879250749497</v>
      </c>
    </row>
    <row r="74" spans="1:15" x14ac:dyDescent="0.25">
      <c r="A74" s="9">
        <v>65</v>
      </c>
      <c r="B74" s="9">
        <v>1.76</v>
      </c>
      <c r="C74" s="9">
        <v>61</v>
      </c>
      <c r="D74" s="9">
        <v>19.7</v>
      </c>
      <c r="E74" s="9">
        <v>57</v>
      </c>
      <c r="F74" s="9">
        <v>78</v>
      </c>
      <c r="G74" s="9">
        <v>53</v>
      </c>
      <c r="H74" s="9">
        <v>1</v>
      </c>
      <c r="J74" s="5">
        <f t="shared" si="4"/>
        <v>-0.2838715407818509</v>
      </c>
      <c r="K74" s="5">
        <f t="shared" si="5"/>
        <v>-0.53512188207960232</v>
      </c>
      <c r="L74" s="5">
        <f t="shared" si="6"/>
        <v>1.0903138839132633</v>
      </c>
      <c r="M74" s="5">
        <f t="shared" si="7"/>
        <v>0.16632464393048485</v>
      </c>
      <c r="N74" s="5">
        <f t="shared" si="8"/>
        <v>0.77154755423768207</v>
      </c>
      <c r="O74" s="5">
        <f t="shared" si="9"/>
        <v>0.12649564203235031</v>
      </c>
    </row>
    <row r="75" spans="1:15" x14ac:dyDescent="0.25">
      <c r="A75" s="9">
        <v>66</v>
      </c>
      <c r="B75" s="9">
        <v>1.83</v>
      </c>
      <c r="C75" s="9">
        <v>70</v>
      </c>
      <c r="D75" s="9">
        <v>19.7</v>
      </c>
      <c r="E75" s="9">
        <v>35</v>
      </c>
      <c r="F75" s="9">
        <v>41</v>
      </c>
      <c r="G75" s="9">
        <v>76</v>
      </c>
      <c r="H75" s="9">
        <v>0</v>
      </c>
      <c r="J75" s="5">
        <f t="shared" ref="J75:J89" si="10">(B75-$B$1)/$B$2</f>
        <v>0.48039799209236306</v>
      </c>
      <c r="K75" s="5">
        <f t="shared" ref="K75:K89" si="11">(C75-$C$1)/$C$2</f>
        <v>0.49505928128219956</v>
      </c>
      <c r="L75" s="5">
        <f t="shared" ref="L75:L89" si="12">(D75-$D$1)/$D$2</f>
        <v>1.0903138839132633</v>
      </c>
      <c r="M75" s="5">
        <f t="shared" ref="M75:M89" si="13">(E75-$E$1)/$E$2</f>
        <v>-0.55646887043409121</v>
      </c>
      <c r="N75" s="5">
        <f t="shared" ref="N75:N89" si="14">(F75-$F$1)/$F$2</f>
        <v>-0.41668385083179715</v>
      </c>
      <c r="O75" s="5">
        <f t="shared" ref="O75:O89" si="15">(G75-$G$1)/$G$2</f>
        <v>0.88961689232587349</v>
      </c>
    </row>
    <row r="76" spans="1:15" x14ac:dyDescent="0.25">
      <c r="A76" s="9">
        <v>67</v>
      </c>
      <c r="B76" s="9">
        <v>1.7</v>
      </c>
      <c r="C76" s="9">
        <v>61</v>
      </c>
      <c r="D76" s="9">
        <v>18.8</v>
      </c>
      <c r="E76" s="9">
        <v>9</v>
      </c>
      <c r="F76" s="9">
        <v>21</v>
      </c>
      <c r="G76" s="9">
        <v>33</v>
      </c>
      <c r="H76" s="9">
        <v>0</v>
      </c>
      <c r="J76" s="5">
        <f t="shared" si="10"/>
        <v>-0.93895971181689142</v>
      </c>
      <c r="K76" s="5">
        <f t="shared" si="11"/>
        <v>-0.53512188207960232</v>
      </c>
      <c r="L76" s="5">
        <f t="shared" si="12"/>
        <v>-0.44895277572899867</v>
      </c>
      <c r="M76" s="5">
        <f t="shared" si="13"/>
        <v>-1.4106793874104084</v>
      </c>
      <c r="N76" s="5">
        <f t="shared" si="14"/>
        <v>-1.0589710968152994</v>
      </c>
      <c r="O76" s="5">
        <f t="shared" si="15"/>
        <v>-0.53708805387506109</v>
      </c>
    </row>
    <row r="77" spans="1:15" x14ac:dyDescent="0.25">
      <c r="A77" s="9">
        <v>68</v>
      </c>
      <c r="B77" s="9">
        <v>1.66</v>
      </c>
      <c r="C77" s="9">
        <v>53</v>
      </c>
      <c r="D77" s="9">
        <v>18.600000000000001</v>
      </c>
      <c r="E77" s="9">
        <v>24</v>
      </c>
      <c r="F77" s="9">
        <v>31</v>
      </c>
      <c r="G77" s="9">
        <v>44</v>
      </c>
      <c r="H77" s="9">
        <v>0</v>
      </c>
      <c r="J77" s="5">
        <f t="shared" si="10"/>
        <v>-1.375685159173585</v>
      </c>
      <c r="K77" s="5">
        <f t="shared" si="11"/>
        <v>-1.4508384717345373</v>
      </c>
      <c r="L77" s="5">
        <f t="shared" si="12"/>
        <v>-0.79101203342727844</v>
      </c>
      <c r="M77" s="5">
        <f t="shared" si="13"/>
        <v>-0.91786562761637924</v>
      </c>
      <c r="N77" s="5">
        <f t="shared" si="14"/>
        <v>-0.7378274738235483</v>
      </c>
      <c r="O77" s="5">
        <f t="shared" si="15"/>
        <v>-0.17211702112598484</v>
      </c>
    </row>
    <row r="78" spans="1:15" x14ac:dyDescent="0.25">
      <c r="A78" s="9">
        <v>69</v>
      </c>
      <c r="B78" s="9">
        <v>1.66</v>
      </c>
      <c r="C78" s="9">
        <v>63</v>
      </c>
      <c r="D78" s="9">
        <v>19.600000000000001</v>
      </c>
      <c r="E78" s="9">
        <v>61</v>
      </c>
      <c r="F78" s="9">
        <v>73</v>
      </c>
      <c r="G78" s="9">
        <v>17</v>
      </c>
      <c r="H78" s="9">
        <v>0</v>
      </c>
      <c r="J78" s="5">
        <f t="shared" si="10"/>
        <v>-1.375685159173585</v>
      </c>
      <c r="K78" s="5">
        <f t="shared" si="11"/>
        <v>-0.30619273466586855</v>
      </c>
      <c r="L78" s="5">
        <f t="shared" si="12"/>
        <v>0.91928425506412648</v>
      </c>
      <c r="M78" s="5">
        <f t="shared" si="13"/>
        <v>0.29774164654222596</v>
      </c>
      <c r="N78" s="5">
        <f t="shared" si="14"/>
        <v>0.61097574274180655</v>
      </c>
      <c r="O78" s="5">
        <f t="shared" si="15"/>
        <v>-1.0679550106009903</v>
      </c>
    </row>
    <row r="79" spans="1:15" x14ac:dyDescent="0.25">
      <c r="A79" s="9">
        <v>70</v>
      </c>
      <c r="B79" s="9">
        <v>1.79</v>
      </c>
      <c r="C79" s="9">
        <v>71</v>
      </c>
      <c r="D79" s="9">
        <v>19.5</v>
      </c>
      <c r="E79" s="9">
        <v>21</v>
      </c>
      <c r="F79" s="9">
        <v>82</v>
      </c>
      <c r="G79" s="9">
        <v>38</v>
      </c>
      <c r="H79" s="9">
        <v>1</v>
      </c>
      <c r="J79" s="5">
        <f t="shared" si="10"/>
        <v>4.3672544735669366E-2</v>
      </c>
      <c r="K79" s="5">
        <f t="shared" si="11"/>
        <v>0.60952385498906647</v>
      </c>
      <c r="L79" s="5">
        <f t="shared" si="12"/>
        <v>0.74825462621498362</v>
      </c>
      <c r="M79" s="5">
        <f t="shared" si="13"/>
        <v>-1.0164283795751852</v>
      </c>
      <c r="N79" s="5">
        <f t="shared" si="14"/>
        <v>0.9000050034343825</v>
      </c>
      <c r="O79" s="5">
        <f t="shared" si="15"/>
        <v>-0.37119212989820827</v>
      </c>
    </row>
    <row r="80" spans="1:15" x14ac:dyDescent="0.25">
      <c r="A80" s="9">
        <v>71</v>
      </c>
      <c r="B80" s="9">
        <v>1.78</v>
      </c>
      <c r="C80" s="9">
        <v>56</v>
      </c>
      <c r="D80" s="9">
        <v>19.8</v>
      </c>
      <c r="E80" s="9">
        <v>82</v>
      </c>
      <c r="F80" s="9">
        <v>40</v>
      </c>
      <c r="G80" s="9">
        <v>68</v>
      </c>
      <c r="H80" s="9">
        <v>0</v>
      </c>
      <c r="J80" s="5">
        <f t="shared" si="10"/>
        <v>-6.550881710350405E-2</v>
      </c>
      <c r="K80" s="5">
        <f t="shared" si="11"/>
        <v>-1.1074447506139367</v>
      </c>
      <c r="L80" s="5">
        <f t="shared" si="12"/>
        <v>1.2613435127624062</v>
      </c>
      <c r="M80" s="5">
        <f t="shared" si="13"/>
        <v>0.98768091025386673</v>
      </c>
      <c r="N80" s="5">
        <f t="shared" si="14"/>
        <v>-0.44879821313097229</v>
      </c>
      <c r="O80" s="5">
        <f t="shared" si="15"/>
        <v>0.62418341396290888</v>
      </c>
    </row>
    <row r="81" spans="1:15" x14ac:dyDescent="0.25">
      <c r="A81" s="9">
        <v>72</v>
      </c>
      <c r="B81" s="9">
        <v>1.79</v>
      </c>
      <c r="C81" s="9">
        <v>74</v>
      </c>
      <c r="D81" s="9">
        <v>19.7</v>
      </c>
      <c r="E81" s="9">
        <v>97</v>
      </c>
      <c r="F81" s="9">
        <v>18</v>
      </c>
      <c r="G81" s="9">
        <v>73</v>
      </c>
      <c r="H81" s="9">
        <v>0</v>
      </c>
      <c r="J81" s="5">
        <f t="shared" si="10"/>
        <v>4.3672544735669366E-2</v>
      </c>
      <c r="K81" s="5">
        <f t="shared" si="11"/>
        <v>0.9529175761096671</v>
      </c>
      <c r="L81" s="5">
        <f t="shared" si="12"/>
        <v>1.0903138839132633</v>
      </c>
      <c r="M81" s="5">
        <f t="shared" si="13"/>
        <v>1.4804946700478958</v>
      </c>
      <c r="N81" s="5">
        <f t="shared" si="14"/>
        <v>-1.1553141837128249</v>
      </c>
      <c r="O81" s="5">
        <f t="shared" si="15"/>
        <v>0.79007933793976171</v>
      </c>
    </row>
    <row r="82" spans="1:15" x14ac:dyDescent="0.25">
      <c r="A82" s="9">
        <v>73</v>
      </c>
      <c r="B82" s="9">
        <v>1.82</v>
      </c>
      <c r="C82" s="9">
        <v>75</v>
      </c>
      <c r="D82" s="9">
        <v>20</v>
      </c>
      <c r="E82" s="9">
        <v>81</v>
      </c>
      <c r="F82" s="9">
        <v>15</v>
      </c>
      <c r="G82" s="9">
        <v>77</v>
      </c>
      <c r="H82" s="9">
        <v>0</v>
      </c>
      <c r="J82" s="5">
        <f t="shared" si="10"/>
        <v>0.37121663025318963</v>
      </c>
      <c r="K82" s="5">
        <f t="shared" si="11"/>
        <v>1.0673821498165339</v>
      </c>
      <c r="L82" s="5">
        <f t="shared" si="12"/>
        <v>1.6034027704606861</v>
      </c>
      <c r="M82" s="5">
        <f t="shared" si="13"/>
        <v>0.95482665960093149</v>
      </c>
      <c r="N82" s="5">
        <f t="shared" si="14"/>
        <v>-1.2516572706103501</v>
      </c>
      <c r="O82" s="5">
        <f t="shared" si="15"/>
        <v>0.92279607712124401</v>
      </c>
    </row>
    <row r="83" spans="1:15" x14ac:dyDescent="0.25">
      <c r="A83" s="9">
        <v>74</v>
      </c>
      <c r="B83" s="9">
        <v>1.76</v>
      </c>
      <c r="C83" s="9">
        <v>70</v>
      </c>
      <c r="D83" s="9">
        <v>18.899999999999999</v>
      </c>
      <c r="E83" s="9">
        <v>10</v>
      </c>
      <c r="F83" s="9">
        <v>26</v>
      </c>
      <c r="G83" s="9">
        <v>42</v>
      </c>
      <c r="H83" s="9">
        <v>0</v>
      </c>
      <c r="J83" s="5">
        <f t="shared" si="10"/>
        <v>-0.2838715407818509</v>
      </c>
      <c r="K83" s="5">
        <f t="shared" si="11"/>
        <v>0.49505928128219956</v>
      </c>
      <c r="L83" s="5">
        <f t="shared" si="12"/>
        <v>-0.2779231468798618</v>
      </c>
      <c r="M83" s="5">
        <f t="shared" si="13"/>
        <v>-1.3778251367574732</v>
      </c>
      <c r="N83" s="5">
        <f t="shared" si="14"/>
        <v>-0.89839928531942392</v>
      </c>
      <c r="O83" s="5">
        <f t="shared" si="15"/>
        <v>-0.23847539071672599</v>
      </c>
    </row>
    <row r="84" spans="1:15" x14ac:dyDescent="0.25">
      <c r="A84" s="9">
        <v>75</v>
      </c>
      <c r="B84" s="9">
        <v>1.89</v>
      </c>
      <c r="C84" s="9">
        <v>69</v>
      </c>
      <c r="D84" s="9">
        <v>19</v>
      </c>
      <c r="E84" s="9">
        <v>11</v>
      </c>
      <c r="F84" s="9">
        <v>34</v>
      </c>
      <c r="G84" s="9">
        <v>38</v>
      </c>
      <c r="H84" s="9">
        <v>0</v>
      </c>
      <c r="J84" s="5">
        <f t="shared" si="10"/>
        <v>1.1354861631274011</v>
      </c>
      <c r="K84" s="5">
        <f t="shared" si="11"/>
        <v>0.3805947075753327</v>
      </c>
      <c r="L84" s="5">
        <f t="shared" si="12"/>
        <v>-0.10689351803071888</v>
      </c>
      <c r="M84" s="5">
        <f t="shared" si="13"/>
        <v>-1.344970886104538</v>
      </c>
      <c r="N84" s="5">
        <f t="shared" si="14"/>
        <v>-0.64148438692602294</v>
      </c>
      <c r="O84" s="5">
        <f t="shared" si="15"/>
        <v>-0.37119212989820827</v>
      </c>
    </row>
    <row r="85" spans="1:15" x14ac:dyDescent="0.25">
      <c r="A85" s="9">
        <v>76</v>
      </c>
      <c r="B85" s="9">
        <v>1.78</v>
      </c>
      <c r="C85" s="9">
        <v>64</v>
      </c>
      <c r="D85" s="9">
        <v>19.7</v>
      </c>
      <c r="E85" s="9">
        <v>67</v>
      </c>
      <c r="F85" s="9">
        <v>60</v>
      </c>
      <c r="G85" s="9">
        <v>15</v>
      </c>
      <c r="H85" s="9">
        <v>0</v>
      </c>
      <c r="J85" s="5">
        <f t="shared" si="10"/>
        <v>-6.550881710350405E-2</v>
      </c>
      <c r="K85" s="5">
        <f t="shared" si="11"/>
        <v>-0.19172816095900169</v>
      </c>
      <c r="L85" s="5">
        <f t="shared" si="12"/>
        <v>1.0903138839132633</v>
      </c>
      <c r="M85" s="5">
        <f t="shared" si="13"/>
        <v>0.49486715045983759</v>
      </c>
      <c r="N85" s="5">
        <f t="shared" si="14"/>
        <v>0.19348903285253002</v>
      </c>
      <c r="O85" s="5">
        <f t="shared" si="15"/>
        <v>-1.1343133801917313</v>
      </c>
    </row>
    <row r="86" spans="1:15" x14ac:dyDescent="0.25">
      <c r="A86" s="9">
        <v>77</v>
      </c>
      <c r="B86" s="9">
        <v>1.68</v>
      </c>
      <c r="C86" s="9">
        <v>60</v>
      </c>
      <c r="D86" s="9">
        <v>18.899999999999999</v>
      </c>
      <c r="E86" s="9">
        <v>60</v>
      </c>
      <c r="F86" s="9">
        <v>16</v>
      </c>
      <c r="G86" s="9">
        <v>6</v>
      </c>
      <c r="H86" s="9">
        <v>0</v>
      </c>
      <c r="J86" s="5">
        <f t="shared" si="10"/>
        <v>-1.1573224354952383</v>
      </c>
      <c r="K86" s="5">
        <f t="shared" si="11"/>
        <v>-0.64958645578646923</v>
      </c>
      <c r="L86" s="5">
        <f t="shared" si="12"/>
        <v>-0.2779231468798618</v>
      </c>
      <c r="M86" s="5">
        <f t="shared" si="13"/>
        <v>0.26488739588929067</v>
      </c>
      <c r="N86" s="5">
        <f t="shared" si="14"/>
        <v>-1.2195429083111751</v>
      </c>
      <c r="O86" s="5">
        <f t="shared" si="15"/>
        <v>-1.4329260433500666</v>
      </c>
    </row>
    <row r="87" spans="1:15" x14ac:dyDescent="0.25">
      <c r="A87" s="9">
        <v>78</v>
      </c>
      <c r="B87" s="9">
        <v>1.69</v>
      </c>
      <c r="C87" s="9">
        <v>63</v>
      </c>
      <c r="D87" s="9">
        <v>18.399999999999999</v>
      </c>
      <c r="E87" s="9">
        <v>65</v>
      </c>
      <c r="F87" s="9">
        <v>60</v>
      </c>
      <c r="G87" s="9">
        <v>8</v>
      </c>
      <c r="H87" s="9">
        <v>0</v>
      </c>
      <c r="J87" s="5">
        <f t="shared" si="10"/>
        <v>-1.0481410736560648</v>
      </c>
      <c r="K87" s="5">
        <f t="shared" si="11"/>
        <v>-0.30619273466586855</v>
      </c>
      <c r="L87" s="5">
        <f t="shared" si="12"/>
        <v>-1.1330712911255643</v>
      </c>
      <c r="M87" s="5">
        <f t="shared" si="13"/>
        <v>0.42915864915396706</v>
      </c>
      <c r="N87" s="5">
        <f t="shared" si="14"/>
        <v>0.19348903285253002</v>
      </c>
      <c r="O87" s="5">
        <f t="shared" si="15"/>
        <v>-1.3665676737593255</v>
      </c>
    </row>
    <row r="88" spans="1:15" x14ac:dyDescent="0.25">
      <c r="A88" s="9">
        <v>79</v>
      </c>
      <c r="B88" s="9">
        <v>1.76</v>
      </c>
      <c r="C88" s="9">
        <v>56</v>
      </c>
      <c r="D88" s="9">
        <v>18.5</v>
      </c>
      <c r="E88" s="9">
        <v>60</v>
      </c>
      <c r="F88" s="9">
        <v>93</v>
      </c>
      <c r="G88" s="9">
        <v>14</v>
      </c>
      <c r="H88" s="9">
        <v>1</v>
      </c>
      <c r="J88" s="5">
        <f t="shared" si="10"/>
        <v>-0.2838715407818509</v>
      </c>
      <c r="K88" s="5">
        <f t="shared" si="11"/>
        <v>-1.1074447506139367</v>
      </c>
      <c r="L88" s="5">
        <f t="shared" si="12"/>
        <v>-0.96204166227642141</v>
      </c>
      <c r="M88" s="5">
        <f t="shared" si="13"/>
        <v>0.26488739588929067</v>
      </c>
      <c r="N88" s="5">
        <f t="shared" si="14"/>
        <v>1.2532629887253088</v>
      </c>
      <c r="O88" s="5">
        <f t="shared" si="15"/>
        <v>-1.167492564987102</v>
      </c>
    </row>
    <row r="89" spans="1:15" x14ac:dyDescent="0.25">
      <c r="A89" s="9">
        <v>80</v>
      </c>
      <c r="B89" s="9">
        <v>1.93</v>
      </c>
      <c r="C89" s="9">
        <v>82</v>
      </c>
      <c r="D89" s="9">
        <v>19.7</v>
      </c>
      <c r="E89" s="9">
        <v>5</v>
      </c>
      <c r="F89" s="9">
        <v>91</v>
      </c>
      <c r="G89" s="9">
        <v>82</v>
      </c>
      <c r="H89" s="9">
        <v>1</v>
      </c>
      <c r="J89" s="5">
        <f t="shared" si="10"/>
        <v>1.5722116104840949</v>
      </c>
      <c r="K89" s="5">
        <f t="shared" si="11"/>
        <v>1.8686341657646022</v>
      </c>
      <c r="L89" s="5">
        <f t="shared" si="12"/>
        <v>1.0903138839132633</v>
      </c>
      <c r="M89" s="5">
        <f t="shared" si="13"/>
        <v>-1.5420963900221496</v>
      </c>
      <c r="N89" s="5">
        <f t="shared" si="14"/>
        <v>1.1890342641269587</v>
      </c>
      <c r="O89" s="5">
        <f t="shared" si="15"/>
        <v>1.0886920010980969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O69"/>
  <sheetViews>
    <sheetView workbookViewId="0"/>
  </sheetViews>
  <sheetFormatPr defaultRowHeight="15.75" x14ac:dyDescent="0.25"/>
  <cols>
    <col min="12" max="13" width="8.88671875" customWidth="1"/>
    <col min="40" max="40" width="8.88671875" customWidth="1"/>
  </cols>
  <sheetData>
    <row r="3" spans="3:41" x14ac:dyDescent="0.25">
      <c r="K3" t="s">
        <v>0</v>
      </c>
      <c r="L3">
        <v>51</v>
      </c>
      <c r="M3">
        <v>52</v>
      </c>
      <c r="N3">
        <v>53</v>
      </c>
      <c r="O3">
        <v>54</v>
      </c>
      <c r="P3">
        <v>55</v>
      </c>
      <c r="Q3">
        <v>56</v>
      </c>
      <c r="R3">
        <v>57</v>
      </c>
      <c r="S3">
        <v>58</v>
      </c>
      <c r="T3">
        <v>59</v>
      </c>
      <c r="U3">
        <v>60</v>
      </c>
      <c r="V3">
        <v>61</v>
      </c>
      <c r="W3">
        <v>62</v>
      </c>
      <c r="X3">
        <v>63</v>
      </c>
      <c r="Y3">
        <v>64</v>
      </c>
      <c r="Z3">
        <v>65</v>
      </c>
      <c r="AA3">
        <v>66</v>
      </c>
      <c r="AB3">
        <v>67</v>
      </c>
      <c r="AC3">
        <v>68</v>
      </c>
      <c r="AD3">
        <v>69</v>
      </c>
      <c r="AE3">
        <v>70</v>
      </c>
      <c r="AF3">
        <v>71</v>
      </c>
      <c r="AG3">
        <v>72</v>
      </c>
      <c r="AH3">
        <v>73</v>
      </c>
      <c r="AI3">
        <v>74</v>
      </c>
      <c r="AJ3">
        <v>75</v>
      </c>
      <c r="AK3">
        <v>76</v>
      </c>
      <c r="AL3">
        <v>77</v>
      </c>
      <c r="AM3">
        <v>78</v>
      </c>
      <c r="AN3">
        <v>79</v>
      </c>
      <c r="AO3">
        <v>80</v>
      </c>
    </row>
    <row r="4" spans="3:41" x14ac:dyDescent="0.25">
      <c r="K4" t="s">
        <v>1</v>
      </c>
      <c r="L4" s="5">
        <v>0.69876071577070986</v>
      </c>
      <c r="M4" s="5">
        <v>1.4630302486449214</v>
      </c>
      <c r="N4" s="5">
        <v>0.69876071577070986</v>
      </c>
      <c r="O4" s="5">
        <v>-0.72059698813854456</v>
      </c>
      <c r="P4" s="5">
        <v>0.80794207760988335</v>
      </c>
      <c r="Q4" s="5">
        <v>-1.1573224354952383</v>
      </c>
      <c r="R4" s="5">
        <v>1.0263048012882277</v>
      </c>
      <c r="S4" s="5">
        <v>1.4630302486449214</v>
      </c>
      <c r="T4" s="5">
        <v>-1.2665037973344118</v>
      </c>
      <c r="U4" s="5">
        <v>0.2620352684140162</v>
      </c>
      <c r="V4" s="5">
        <v>-0.39305290262102432</v>
      </c>
      <c r="W4" s="5">
        <v>0.58957935393153649</v>
      </c>
      <c r="X4" s="5">
        <v>-1.375685159173585</v>
      </c>
      <c r="Y4" s="5">
        <v>-0.2838715407818509</v>
      </c>
      <c r="Z4" s="5">
        <v>-0.2838715407818509</v>
      </c>
      <c r="AA4" s="5">
        <v>0.48039799209236306</v>
      </c>
      <c r="AB4" s="5">
        <v>-0.93895971181689142</v>
      </c>
      <c r="AC4" s="5">
        <v>-1.375685159173585</v>
      </c>
      <c r="AD4" s="5">
        <v>-1.375685159173585</v>
      </c>
      <c r="AE4" s="5">
        <v>4.3672544735669366E-2</v>
      </c>
      <c r="AF4" s="5">
        <v>-6.550881710350405E-2</v>
      </c>
      <c r="AG4" s="5">
        <v>4.3672544735669366E-2</v>
      </c>
      <c r="AH4" s="5">
        <v>0.37121663025318963</v>
      </c>
      <c r="AI4" s="5">
        <v>-0.2838715407818509</v>
      </c>
      <c r="AJ4" s="5">
        <v>1.1354861631274011</v>
      </c>
      <c r="AK4" s="5">
        <v>-6.550881710350405E-2</v>
      </c>
      <c r="AL4" s="5">
        <v>-1.1573224354952383</v>
      </c>
      <c r="AM4" s="5">
        <v>-1.0481410736560648</v>
      </c>
      <c r="AN4" s="5">
        <v>-0.2838715407818509</v>
      </c>
      <c r="AO4" s="5">
        <v>1.5722116104840949</v>
      </c>
    </row>
    <row r="5" spans="3:41" x14ac:dyDescent="0.25">
      <c r="K5" t="s">
        <v>2</v>
      </c>
      <c r="L5" s="5">
        <v>1.1818467235234009</v>
      </c>
      <c r="M5" s="5">
        <v>1.5252404446440015</v>
      </c>
      <c r="N5" s="5">
        <v>1.4107758709371345</v>
      </c>
      <c r="O5" s="5">
        <v>-7.7263587252134822E-2</v>
      </c>
      <c r="P5" s="5">
        <v>0.26613013386846579</v>
      </c>
      <c r="Q5" s="5">
        <v>-0.30619273466586855</v>
      </c>
      <c r="R5" s="5">
        <v>1.0673821498165339</v>
      </c>
      <c r="S5" s="5">
        <v>-0.19172816095900169</v>
      </c>
      <c r="T5" s="5">
        <v>-1.9086967665620049</v>
      </c>
      <c r="U5" s="5">
        <v>-0.42065730837273546</v>
      </c>
      <c r="V5" s="5">
        <v>-1.3363738980276705</v>
      </c>
      <c r="W5" s="5">
        <v>0.49505928128219956</v>
      </c>
      <c r="X5" s="5">
        <v>-0.53512188207960232</v>
      </c>
      <c r="Y5" s="5">
        <v>0.3805947075753327</v>
      </c>
      <c r="Z5" s="5">
        <v>-0.53512188207960232</v>
      </c>
      <c r="AA5" s="5">
        <v>0.49505928128219956</v>
      </c>
      <c r="AB5" s="5">
        <v>-0.53512188207960232</v>
      </c>
      <c r="AC5" s="5">
        <v>-1.4508384717345373</v>
      </c>
      <c r="AD5" s="5">
        <v>-0.30619273466586855</v>
      </c>
      <c r="AE5" s="5">
        <v>0.60952385498906647</v>
      </c>
      <c r="AF5" s="5">
        <v>-1.1074447506139367</v>
      </c>
      <c r="AG5" s="5">
        <v>0.9529175761096671</v>
      </c>
      <c r="AH5" s="5">
        <v>1.0673821498165339</v>
      </c>
      <c r="AI5" s="5">
        <v>0.49505928128219956</v>
      </c>
      <c r="AJ5" s="5">
        <v>0.3805947075753327</v>
      </c>
      <c r="AK5" s="5">
        <v>-0.19172816095900169</v>
      </c>
      <c r="AL5" s="5">
        <v>-0.64958645578646923</v>
      </c>
      <c r="AM5" s="5">
        <v>-0.30619273466586855</v>
      </c>
      <c r="AN5" s="5">
        <v>-1.1074447506139367</v>
      </c>
      <c r="AO5" s="5">
        <v>1.8686341657646022</v>
      </c>
    </row>
    <row r="6" spans="3:41" x14ac:dyDescent="0.25">
      <c r="C6" t="s">
        <v>17</v>
      </c>
      <c r="D6" s="12">
        <f>SUMXMY2(L13:AO13,L10:AO10)</f>
        <v>3.721830116690116</v>
      </c>
      <c r="K6" t="s">
        <v>3</v>
      </c>
      <c r="L6" s="5">
        <v>-0.44895277572899867</v>
      </c>
      <c r="M6" s="5">
        <v>-0.61998240457814158</v>
      </c>
      <c r="N6" s="5">
        <v>1.2613435127624062</v>
      </c>
      <c r="O6" s="5">
        <v>-0.44895277572899867</v>
      </c>
      <c r="P6" s="5">
        <v>-0.44895277572899867</v>
      </c>
      <c r="Q6" s="5">
        <v>-0.2779231468798618</v>
      </c>
      <c r="R6" s="5">
        <v>1.0903138839132633</v>
      </c>
      <c r="S6" s="5">
        <v>1.6034027704606861</v>
      </c>
      <c r="T6" s="5">
        <v>0.74825462621498362</v>
      </c>
      <c r="U6" s="5">
        <v>-0.44895277572899867</v>
      </c>
      <c r="V6" s="5">
        <v>1.2613435127624062</v>
      </c>
      <c r="W6" s="5">
        <v>-0.61998240457814158</v>
      </c>
      <c r="X6" s="5">
        <v>1.0903138839132633</v>
      </c>
      <c r="Y6" s="5">
        <v>6.4136110818424033E-2</v>
      </c>
      <c r="Z6" s="5">
        <v>1.0903138839132633</v>
      </c>
      <c r="AA6" s="5">
        <v>1.0903138839132633</v>
      </c>
      <c r="AB6" s="5">
        <v>-0.44895277572899867</v>
      </c>
      <c r="AC6" s="5">
        <v>-0.79101203342727844</v>
      </c>
      <c r="AD6" s="5">
        <v>0.91928425506412648</v>
      </c>
      <c r="AE6" s="5">
        <v>0.74825462621498362</v>
      </c>
      <c r="AF6" s="5">
        <v>1.2613435127624062</v>
      </c>
      <c r="AG6" s="5">
        <v>1.0903138839132633</v>
      </c>
      <c r="AH6" s="5">
        <v>1.6034027704606861</v>
      </c>
      <c r="AI6" s="5">
        <v>-0.2779231468798618</v>
      </c>
      <c r="AJ6" s="5">
        <v>-0.10689351803071888</v>
      </c>
      <c r="AK6" s="5">
        <v>1.0903138839132633</v>
      </c>
      <c r="AL6" s="5">
        <v>-0.2779231468798618</v>
      </c>
      <c r="AM6" s="5">
        <v>-1.1330712911255643</v>
      </c>
      <c r="AN6" s="5">
        <v>-0.96204166227642141</v>
      </c>
      <c r="AO6" s="5">
        <v>1.0903138839132633</v>
      </c>
    </row>
    <row r="7" spans="3:41" x14ac:dyDescent="0.25">
      <c r="C7" t="s">
        <v>18</v>
      </c>
      <c r="D7">
        <f>(COUNTIF(L15:AO15,1)+COUNTIF(L15:AO15,-1))/30</f>
        <v>0.13333333333333333</v>
      </c>
      <c r="K7" t="s">
        <v>4</v>
      </c>
      <c r="L7" s="5">
        <v>-0.85215712631050877</v>
      </c>
      <c r="M7" s="5">
        <v>0.4620128998069023</v>
      </c>
      <c r="N7" s="5">
        <v>-0.65503162239289703</v>
      </c>
      <c r="O7" s="5">
        <v>1.5462031713537665</v>
      </c>
      <c r="P7" s="5">
        <v>1.3162234167832194</v>
      </c>
      <c r="Q7" s="5">
        <v>-0.42505186782235016</v>
      </c>
      <c r="R7" s="5">
        <v>0.82340965698919033</v>
      </c>
      <c r="S7" s="5">
        <v>-1.6406591419809553</v>
      </c>
      <c r="T7" s="5">
        <v>-0.39219761716941487</v>
      </c>
      <c r="U7" s="5">
        <v>0.75770115568331986</v>
      </c>
      <c r="V7" s="5">
        <v>-1.0492826302281204</v>
      </c>
      <c r="W7" s="5">
        <v>-1.1806996328398616</v>
      </c>
      <c r="X7" s="5">
        <v>1.2176606648244137</v>
      </c>
      <c r="Y7" s="5">
        <v>1.4804946700478958</v>
      </c>
      <c r="Z7" s="5">
        <v>0.16632464393048485</v>
      </c>
      <c r="AA7" s="5">
        <v>-0.55646887043409121</v>
      </c>
      <c r="AB7" s="5">
        <v>-1.4106793874104084</v>
      </c>
      <c r="AC7" s="5">
        <v>-0.91786562761637924</v>
      </c>
      <c r="AD7" s="5">
        <v>0.29774164654222596</v>
      </c>
      <c r="AE7" s="5">
        <v>-1.0164283795751852</v>
      </c>
      <c r="AF7" s="5">
        <v>0.98768091025386673</v>
      </c>
      <c r="AG7" s="5">
        <v>1.4804946700478958</v>
      </c>
      <c r="AH7" s="5">
        <v>0.95482665960093149</v>
      </c>
      <c r="AI7" s="5">
        <v>-1.3778251367574732</v>
      </c>
      <c r="AJ7" s="5">
        <v>-1.344970886104538</v>
      </c>
      <c r="AK7" s="5">
        <v>0.49486715045983759</v>
      </c>
      <c r="AL7" s="5">
        <v>0.26488739588929067</v>
      </c>
      <c r="AM7" s="5">
        <v>0.42915864915396706</v>
      </c>
      <c r="AN7" s="5">
        <v>0.26488739588929067</v>
      </c>
      <c r="AO7" s="5">
        <v>-1.5420963900221496</v>
      </c>
    </row>
    <row r="8" spans="3:41" x14ac:dyDescent="0.25">
      <c r="K8" t="s">
        <v>5</v>
      </c>
      <c r="L8" s="5">
        <v>1.0926911772294332</v>
      </c>
      <c r="M8" s="5">
        <v>-0.7378274738235483</v>
      </c>
      <c r="N8" s="5">
        <v>-0.57725566232767278</v>
      </c>
      <c r="O8" s="5">
        <v>-0.60937002462684786</v>
      </c>
      <c r="P8" s="5">
        <v>-1.187428546012</v>
      </c>
      <c r="Q8" s="5">
        <v>0.96423372803273277</v>
      </c>
      <c r="R8" s="5">
        <v>0.67520446734015671</v>
      </c>
      <c r="S8" s="5">
        <v>-1.6691439804996266</v>
      </c>
      <c r="T8" s="5">
        <v>-1.1231998214136496</v>
      </c>
      <c r="U8" s="5">
        <v>1.4459491625203595</v>
      </c>
      <c r="V8" s="5">
        <v>-1.5728008936021014</v>
      </c>
      <c r="W8" s="5">
        <v>-1.0910854591144745</v>
      </c>
      <c r="X8" s="5">
        <v>0.86789064113520742</v>
      </c>
      <c r="Y8" s="5">
        <v>0.61097574274180655</v>
      </c>
      <c r="Z8" s="5">
        <v>0.77154755423768207</v>
      </c>
      <c r="AA8" s="5">
        <v>-0.41668385083179715</v>
      </c>
      <c r="AB8" s="5">
        <v>-1.0589710968152994</v>
      </c>
      <c r="AC8" s="5">
        <v>-0.7378274738235483</v>
      </c>
      <c r="AD8" s="5">
        <v>0.61097574274180655</v>
      </c>
      <c r="AE8" s="5">
        <v>0.9000050034343825</v>
      </c>
      <c r="AF8" s="5">
        <v>-0.44879821313097229</v>
      </c>
      <c r="AG8" s="5">
        <v>-1.1553141837128249</v>
      </c>
      <c r="AH8" s="5">
        <v>-1.2516572706103501</v>
      </c>
      <c r="AI8" s="5">
        <v>-0.89839928531942392</v>
      </c>
      <c r="AJ8" s="5">
        <v>-0.64148438692602294</v>
      </c>
      <c r="AK8" s="5">
        <v>0.19348903285253002</v>
      </c>
      <c r="AL8" s="5">
        <v>-1.2195429083111751</v>
      </c>
      <c r="AM8" s="5">
        <v>0.19348903285253002</v>
      </c>
      <c r="AN8" s="5">
        <v>1.2532629887253088</v>
      </c>
      <c r="AO8" s="5">
        <v>1.1890342641269587</v>
      </c>
    </row>
    <row r="9" spans="3:41" x14ac:dyDescent="0.25">
      <c r="K9" t="s">
        <v>6</v>
      </c>
      <c r="L9" s="5">
        <v>0.29239156600920319</v>
      </c>
      <c r="M9" s="5">
        <v>1.1218711858934673</v>
      </c>
      <c r="N9" s="5">
        <v>1.1882295554842086</v>
      </c>
      <c r="O9" s="5">
        <v>0.52464585957679721</v>
      </c>
      <c r="P9" s="5">
        <v>1.2214087402795792</v>
      </c>
      <c r="Q9" s="5">
        <v>0.45828748998605601</v>
      </c>
      <c r="R9" s="5">
        <v>0.49146667478142658</v>
      </c>
      <c r="S9" s="5">
        <v>-0.86887990182876684</v>
      </c>
      <c r="T9" s="5">
        <v>-1.2670301193732136</v>
      </c>
      <c r="U9" s="5">
        <v>1.1882295554842086</v>
      </c>
      <c r="V9" s="5">
        <v>-1.4329260433500666</v>
      </c>
      <c r="W9" s="5">
        <v>-0.60344642346580224</v>
      </c>
      <c r="X9" s="5">
        <v>-0.27165457551209654</v>
      </c>
      <c r="Y9" s="5">
        <v>1.2545879250749497</v>
      </c>
      <c r="Z9" s="5">
        <v>0.12649564203235031</v>
      </c>
      <c r="AA9" s="5">
        <v>0.88961689232587349</v>
      </c>
      <c r="AB9" s="5">
        <v>-0.53708805387506109</v>
      </c>
      <c r="AC9" s="5">
        <v>-0.17211702112598484</v>
      </c>
      <c r="AD9" s="5">
        <v>-1.0679550106009903</v>
      </c>
      <c r="AE9" s="5">
        <v>-0.37119212989820827</v>
      </c>
      <c r="AF9" s="5">
        <v>0.62418341396290888</v>
      </c>
      <c r="AG9" s="5">
        <v>0.79007933793976171</v>
      </c>
      <c r="AH9" s="5">
        <v>0.92279607712124401</v>
      </c>
      <c r="AI9" s="5">
        <v>-0.23847539071672599</v>
      </c>
      <c r="AJ9" s="5">
        <v>-0.37119212989820827</v>
      </c>
      <c r="AK9" s="5">
        <v>-1.1343133801917313</v>
      </c>
      <c r="AL9" s="5">
        <v>-1.4329260433500666</v>
      </c>
      <c r="AM9" s="5">
        <v>-1.3665676737593255</v>
      </c>
      <c r="AN9" s="5">
        <v>-1.167492564987102</v>
      </c>
      <c r="AO9" s="5">
        <v>1.0886920010980969</v>
      </c>
    </row>
    <row r="10" spans="3:41" x14ac:dyDescent="0.25">
      <c r="K10" t="s">
        <v>19</v>
      </c>
      <c r="L10">
        <v>1</v>
      </c>
      <c r="M10">
        <v>1</v>
      </c>
      <c r="N10">
        <v>0</v>
      </c>
      <c r="O10">
        <v>1</v>
      </c>
      <c r="P10">
        <v>0</v>
      </c>
      <c r="Q10">
        <v>1</v>
      </c>
      <c r="R10">
        <v>0</v>
      </c>
      <c r="S10">
        <v>1</v>
      </c>
      <c r="T10">
        <v>0</v>
      </c>
      <c r="U10">
        <v>1</v>
      </c>
      <c r="V10">
        <v>0</v>
      </c>
      <c r="W10">
        <v>0</v>
      </c>
      <c r="X10">
        <v>1</v>
      </c>
      <c r="Y10">
        <v>1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1</v>
      </c>
    </row>
    <row r="11" spans="3:41" ht="16.5" x14ac:dyDescent="0.25">
      <c r="C11" s="11"/>
      <c r="K11" t="s">
        <v>20</v>
      </c>
      <c r="L11">
        <f>SUMPRODUCT(L20:L69,$J$20:$J$69)</f>
        <v>0.63745368688841442</v>
      </c>
      <c r="M11">
        <f t="shared" ref="M11:AO11" si="0">SUMPRODUCT(M20:M69,$J$20:$J$69)</f>
        <v>0.44697720380671269</v>
      </c>
      <c r="N11">
        <f t="shared" si="0"/>
        <v>0.22841268894133698</v>
      </c>
      <c r="O11">
        <f t="shared" si="0"/>
        <v>0.15520644150476917</v>
      </c>
      <c r="P11">
        <f t="shared" si="0"/>
        <v>2.7748424841597421E-2</v>
      </c>
      <c r="Q11">
        <f t="shared" si="0"/>
        <v>0.34531123525349583</v>
      </c>
      <c r="R11">
        <f t="shared" si="0"/>
        <v>0.45717516316849643</v>
      </c>
      <c r="S11">
        <f t="shared" si="0"/>
        <v>2.8590064785187573E-4</v>
      </c>
      <c r="T11">
        <f t="shared" si="0"/>
        <v>5.7563017266121371E-4</v>
      </c>
      <c r="U11">
        <f t="shared" si="0"/>
        <v>0.28064139486343387</v>
      </c>
      <c r="V11">
        <f t="shared" si="0"/>
        <v>4.6126027722253643E-5</v>
      </c>
      <c r="W11">
        <f t="shared" si="0"/>
        <v>6.8634491653392742E-3</v>
      </c>
      <c r="X11">
        <f t="shared" si="0"/>
        <v>0.55495443030032787</v>
      </c>
      <c r="Y11">
        <f t="shared" si="0"/>
        <v>0.19460611924336021</v>
      </c>
      <c r="Z11">
        <f t="shared" si="0"/>
        <v>0.37567733675186443</v>
      </c>
      <c r="AA11">
        <f t="shared" si="0"/>
        <v>8.1218160824351265E-2</v>
      </c>
      <c r="AB11">
        <f t="shared" si="0"/>
        <v>3.6437080418290067E-3</v>
      </c>
      <c r="AC11">
        <f t="shared" si="0"/>
        <v>1.2578985748409278E-2</v>
      </c>
      <c r="AD11">
        <f t="shared" si="0"/>
        <v>0.29135228449733341</v>
      </c>
      <c r="AE11">
        <f t="shared" si="0"/>
        <v>0.39802864414558298</v>
      </c>
      <c r="AF11">
        <f t="shared" si="0"/>
        <v>3.0366642390542504E-2</v>
      </c>
      <c r="AG11">
        <f t="shared" si="0"/>
        <v>7.3957022985942263E-3</v>
      </c>
      <c r="AH11">
        <f t="shared" si="0"/>
        <v>2.0689163468340311E-2</v>
      </c>
      <c r="AI11">
        <f t="shared" si="0"/>
        <v>3.7123304657792938E-3</v>
      </c>
      <c r="AJ11">
        <f t="shared" si="0"/>
        <v>3.2102341607457743E-2</v>
      </c>
      <c r="AK11">
        <f t="shared" si="0"/>
        <v>0.31525714659835929</v>
      </c>
      <c r="AL11">
        <f t="shared" si="0"/>
        <v>4.2377696274966637E-3</v>
      </c>
      <c r="AM11">
        <f t="shared" si="0"/>
        <v>0.1228310222774926</v>
      </c>
      <c r="AN11">
        <f t="shared" si="0"/>
        <v>0.27385513801290923</v>
      </c>
      <c r="AO11">
        <f t="shared" si="0"/>
        <v>9.4968107430249499E-2</v>
      </c>
    </row>
    <row r="12" spans="3:41" x14ac:dyDescent="0.25">
      <c r="K12" t="s">
        <v>21</v>
      </c>
      <c r="L12">
        <f>SUM(L20:L69)</f>
        <v>0.65502051759196722</v>
      </c>
      <c r="M12">
        <f t="shared" ref="M12:AO12" si="1">SUM(M20:M69)</f>
        <v>0.49054450603559374</v>
      </c>
      <c r="N12">
        <f t="shared" si="1"/>
        <v>0.27496793569711747</v>
      </c>
      <c r="O12">
        <f t="shared" si="1"/>
        <v>0.56026383738367358</v>
      </c>
      <c r="P12">
        <f t="shared" si="1"/>
        <v>0.34555464468490787</v>
      </c>
      <c r="Q12">
        <f t="shared" si="1"/>
        <v>0.56764102411794737</v>
      </c>
      <c r="R12">
        <f t="shared" si="1"/>
        <v>0.59876039848770068</v>
      </c>
      <c r="S12">
        <f t="shared" si="1"/>
        <v>9.5988886567501316E-3</v>
      </c>
      <c r="T12">
        <f t="shared" si="1"/>
        <v>3.0777503750301135E-2</v>
      </c>
      <c r="U12">
        <f t="shared" si="1"/>
        <v>0.29855889707342048</v>
      </c>
      <c r="V12">
        <f t="shared" si="1"/>
        <v>5.2636469944129889E-3</v>
      </c>
      <c r="W12">
        <f t="shared" si="1"/>
        <v>0.37982409679141887</v>
      </c>
      <c r="X12">
        <f t="shared" si="1"/>
        <v>0.76227909087903933</v>
      </c>
      <c r="Y12">
        <f t="shared" si="1"/>
        <v>0.23316842457695444</v>
      </c>
      <c r="Z12">
        <f t="shared" si="1"/>
        <v>0.70670858743934994</v>
      </c>
      <c r="AA12">
        <f t="shared" si="1"/>
        <v>0.47376306130651413</v>
      </c>
      <c r="AB12">
        <f t="shared" si="1"/>
        <v>0.28263573781707618</v>
      </c>
      <c r="AC12">
        <f t="shared" si="1"/>
        <v>0.32666897676395812</v>
      </c>
      <c r="AD12">
        <f t="shared" si="1"/>
        <v>0.79139877083977161</v>
      </c>
      <c r="AE12">
        <f t="shared" si="1"/>
        <v>0.42827938628567086</v>
      </c>
      <c r="AF12">
        <f t="shared" si="1"/>
        <v>0.13361839824991747</v>
      </c>
      <c r="AG12">
        <f t="shared" si="1"/>
        <v>0.23271066306349295</v>
      </c>
      <c r="AH12">
        <f t="shared" si="1"/>
        <v>9.2505425596665067E-2</v>
      </c>
      <c r="AI12">
        <f t="shared" si="1"/>
        <v>0.33246274402202908</v>
      </c>
      <c r="AJ12">
        <f t="shared" si="1"/>
        <v>0.19291451396539941</v>
      </c>
      <c r="AK12">
        <f t="shared" si="1"/>
        <v>1.2183180877173396</v>
      </c>
      <c r="AL12">
        <f t="shared" si="1"/>
        <v>0.277678725291016</v>
      </c>
      <c r="AM12">
        <f t="shared" si="1"/>
        <v>0.54063814876168315</v>
      </c>
      <c r="AN12">
        <f t="shared" si="1"/>
        <v>0.3727088505336118</v>
      </c>
      <c r="AO12">
        <f t="shared" si="1"/>
        <v>9.5401077749660793E-2</v>
      </c>
    </row>
    <row r="13" spans="3:41" x14ac:dyDescent="0.25">
      <c r="K13" t="s">
        <v>22</v>
      </c>
      <c r="L13">
        <f>L11/L12</f>
        <v>0.97318125122533072</v>
      </c>
      <c r="M13">
        <f t="shared" ref="M13:AO13" si="2">M11/M12</f>
        <v>0.91118583188103253</v>
      </c>
      <c r="N13">
        <f t="shared" si="2"/>
        <v>0.83068845231808408</v>
      </c>
      <c r="O13">
        <f t="shared" si="2"/>
        <v>0.27702384331916541</v>
      </c>
      <c r="P13">
        <f t="shared" si="2"/>
        <v>8.0301119572273941E-2</v>
      </c>
      <c r="Q13">
        <f t="shared" si="2"/>
        <v>0.60832677798450541</v>
      </c>
      <c r="R13">
        <f t="shared" si="2"/>
        <v>0.76353607273158264</v>
      </c>
      <c r="S13">
        <f t="shared" si="2"/>
        <v>2.9784765515622962E-2</v>
      </c>
      <c r="T13">
        <f t="shared" si="2"/>
        <v>1.8702951913557368E-2</v>
      </c>
      <c r="U13">
        <f t="shared" si="2"/>
        <v>0.93998670819854879</v>
      </c>
      <c r="V13">
        <f t="shared" si="2"/>
        <v>8.7631309187742555E-3</v>
      </c>
      <c r="W13">
        <f t="shared" si="2"/>
        <v>1.8070073024114505E-2</v>
      </c>
      <c r="X13">
        <f t="shared" si="2"/>
        <v>0.72802000860389549</v>
      </c>
      <c r="Y13">
        <f t="shared" si="2"/>
        <v>0.83461609176474405</v>
      </c>
      <c r="Z13">
        <f t="shared" si="2"/>
        <v>0.53158733801873492</v>
      </c>
      <c r="AA13">
        <f t="shared" si="2"/>
        <v>0.17143202469262356</v>
      </c>
      <c r="AB13">
        <f t="shared" si="2"/>
        <v>1.2891887168873314E-2</v>
      </c>
      <c r="AC13">
        <f t="shared" si="2"/>
        <v>3.8506826920079715E-2</v>
      </c>
      <c r="AD13">
        <f t="shared" si="2"/>
        <v>0.36814851783023711</v>
      </c>
      <c r="AE13">
        <f t="shared" si="2"/>
        <v>0.92936680328595123</v>
      </c>
      <c r="AF13">
        <f t="shared" si="2"/>
        <v>0.22726393062836509</v>
      </c>
      <c r="AG13">
        <f t="shared" si="2"/>
        <v>3.1780676489999847E-2</v>
      </c>
      <c r="AH13">
        <f t="shared" si="2"/>
        <v>0.22365351367116115</v>
      </c>
      <c r="AI13">
        <f t="shared" si="2"/>
        <v>1.1166154802395885E-2</v>
      </c>
      <c r="AJ13">
        <f t="shared" si="2"/>
        <v>0.16640708336344007</v>
      </c>
      <c r="AK13">
        <f t="shared" si="2"/>
        <v>0.25876423388659536</v>
      </c>
      <c r="AL13">
        <f>AL11/AL12</f>
        <v>1.526141271015757E-2</v>
      </c>
      <c r="AM13">
        <f t="shared" si="2"/>
        <v>0.22719636518220862</v>
      </c>
      <c r="AN13">
        <f t="shared" si="2"/>
        <v>0.73476961338811109</v>
      </c>
      <c r="AO13">
        <f t="shared" si="2"/>
        <v>0.99546157832150028</v>
      </c>
    </row>
    <row r="14" spans="3:41" x14ac:dyDescent="0.25">
      <c r="K14" t="s">
        <v>23</v>
      </c>
      <c r="L14">
        <f>IF(L13&gt;0.5,1,0)</f>
        <v>1</v>
      </c>
      <c r="M14">
        <f t="shared" ref="M14:AO14" si="3">IF(M13&gt;0.5,1,0)</f>
        <v>1</v>
      </c>
      <c r="N14">
        <f t="shared" si="3"/>
        <v>1</v>
      </c>
      <c r="O14">
        <f t="shared" si="3"/>
        <v>0</v>
      </c>
      <c r="P14">
        <f t="shared" si="3"/>
        <v>0</v>
      </c>
      <c r="Q14">
        <f t="shared" si="3"/>
        <v>1</v>
      </c>
      <c r="R14">
        <f t="shared" si="3"/>
        <v>1</v>
      </c>
      <c r="S14">
        <f t="shared" si="3"/>
        <v>0</v>
      </c>
      <c r="T14">
        <f t="shared" si="3"/>
        <v>0</v>
      </c>
      <c r="U14">
        <f t="shared" si="3"/>
        <v>1</v>
      </c>
      <c r="V14">
        <f t="shared" si="3"/>
        <v>0</v>
      </c>
      <c r="W14">
        <f t="shared" si="3"/>
        <v>0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1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  <c r="AL14">
        <f t="shared" si="3"/>
        <v>0</v>
      </c>
      <c r="AM14">
        <f t="shared" si="3"/>
        <v>0</v>
      </c>
      <c r="AN14">
        <f t="shared" si="3"/>
        <v>1</v>
      </c>
      <c r="AO14">
        <f t="shared" si="3"/>
        <v>1</v>
      </c>
    </row>
    <row r="15" spans="3:41" x14ac:dyDescent="0.25">
      <c r="K15" t="s">
        <v>25</v>
      </c>
      <c r="L15">
        <f>L14-L10</f>
        <v>0</v>
      </c>
      <c r="M15">
        <f t="shared" ref="M15:AO15" si="4">M14-M10</f>
        <v>0</v>
      </c>
      <c r="N15">
        <f t="shared" si="4"/>
        <v>1</v>
      </c>
      <c r="O15">
        <f t="shared" si="4"/>
        <v>-1</v>
      </c>
      <c r="P15">
        <f t="shared" si="4"/>
        <v>0</v>
      </c>
      <c r="Q15">
        <f t="shared" si="4"/>
        <v>0</v>
      </c>
      <c r="R15">
        <f t="shared" si="4"/>
        <v>1</v>
      </c>
      <c r="S15">
        <f t="shared" si="4"/>
        <v>-1</v>
      </c>
      <c r="T15">
        <f t="shared" si="4"/>
        <v>0</v>
      </c>
      <c r="U15">
        <f t="shared" si="4"/>
        <v>0</v>
      </c>
      <c r="V15">
        <f t="shared" si="4"/>
        <v>0</v>
      </c>
      <c r="W15">
        <f t="shared" si="4"/>
        <v>0</v>
      </c>
      <c r="X15">
        <f t="shared" si="4"/>
        <v>0</v>
      </c>
      <c r="Y15">
        <f t="shared" si="4"/>
        <v>0</v>
      </c>
      <c r="Z15">
        <f t="shared" si="4"/>
        <v>0</v>
      </c>
      <c r="AA15">
        <f t="shared" si="4"/>
        <v>0</v>
      </c>
      <c r="AB15">
        <f t="shared" si="4"/>
        <v>0</v>
      </c>
      <c r="AC15">
        <f t="shared" si="4"/>
        <v>0</v>
      </c>
      <c r="AD15">
        <f t="shared" si="4"/>
        <v>0</v>
      </c>
      <c r="AE15">
        <f t="shared" si="4"/>
        <v>0</v>
      </c>
      <c r="AF15">
        <f t="shared" si="4"/>
        <v>0</v>
      </c>
      <c r="AG15">
        <f t="shared" si="4"/>
        <v>0</v>
      </c>
      <c r="AH15">
        <f t="shared" si="4"/>
        <v>0</v>
      </c>
      <c r="AI15">
        <f t="shared" si="4"/>
        <v>0</v>
      </c>
      <c r="AJ15">
        <f t="shared" si="4"/>
        <v>0</v>
      </c>
      <c r="AK15">
        <f t="shared" si="4"/>
        <v>0</v>
      </c>
      <c r="AL15">
        <f t="shared" si="4"/>
        <v>0</v>
      </c>
      <c r="AM15">
        <f t="shared" si="4"/>
        <v>0</v>
      </c>
      <c r="AN15">
        <f t="shared" si="4"/>
        <v>0</v>
      </c>
      <c r="AO15">
        <f t="shared" si="4"/>
        <v>0</v>
      </c>
    </row>
    <row r="16" spans="3:41" x14ac:dyDescent="0.25">
      <c r="C16" t="s">
        <v>24</v>
      </c>
      <c r="D16">
        <v>1</v>
      </c>
    </row>
    <row r="17" spans="3:41" x14ac:dyDescent="0.25">
      <c r="C17" t="s">
        <v>16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9" spans="3:41" s="5" customFormat="1" x14ac:dyDescent="0.25">
      <c r="C19" s="6" t="s">
        <v>0</v>
      </c>
      <c r="D19" s="7" t="s">
        <v>1</v>
      </c>
      <c r="E19" s="7" t="s">
        <v>2</v>
      </c>
      <c r="F19" s="7" t="s">
        <v>3</v>
      </c>
      <c r="G19" s="7" t="s">
        <v>4</v>
      </c>
      <c r="H19" s="7" t="s">
        <v>5</v>
      </c>
      <c r="I19" s="7" t="s">
        <v>6</v>
      </c>
      <c r="J19" s="7" t="s">
        <v>7</v>
      </c>
    </row>
    <row r="20" spans="3:41" s="5" customFormat="1" x14ac:dyDescent="0.25">
      <c r="C20" s="8">
        <v>1</v>
      </c>
      <c r="D20" s="8">
        <v>1.4630302486449214</v>
      </c>
      <c r="E20" s="8">
        <v>-0.19172816095900169</v>
      </c>
      <c r="F20" s="8">
        <v>-0.2779231468798618</v>
      </c>
      <c r="G20" s="8">
        <v>-0.26078061455767376</v>
      </c>
      <c r="H20" s="8">
        <v>1.2853773510244839</v>
      </c>
      <c r="I20" s="8">
        <v>-0.83570071703339632</v>
      </c>
      <c r="J20" s="8">
        <v>1</v>
      </c>
      <c r="L20" s="5">
        <f t="shared" ref="L20:L51" si="5">EXP(-(1/$D$16)*($D$17*(D20-$L$4)^2+$E$17*(E20-$L$5)^2+$F$17*(F20-$L$6)^2+$G$17*(G20-$L$7)^2+$H$17*(H20-$L$8)^2+$I$17*(I20-$L$9)^2))</f>
        <v>1.5615155102335777E-2</v>
      </c>
      <c r="M20" s="5">
        <f t="shared" ref="M20:M51" si="6">EXP(-(1/$D$16)*($D$17*(D20-$M$4)^2+$E$17*(E20-$M$5)^2+$F$17*(F20-$M$6)^2+$G$17*(G20-$M$7)^2+$H$17*(H20-$M$8)^2+$I$17*(I20-$M$9)^2))</f>
        <v>1.000063755774568E-5</v>
      </c>
      <c r="N20" s="5">
        <f t="shared" ref="N20:N51" si="7">EXP(-(1/$D$16)*($D$17*(D20-$N$4)^2+$E$17*(E20-$N$5)^2+$F$17*(F20-$N$6)^2+$G$17*(G20-$N$7)^2+$H$17*(H20-$N$8)^2+$I$17*(I20-$N$9)^2))</f>
        <v>1.7734242279475105E-6</v>
      </c>
      <c r="O20" s="5">
        <f t="shared" ref="O20:O51" si="8">EXP(-(1/$D$16)*($D$17*(D20-$O$4)^2+$E$17*(E20-$O$5)^2+$F$17*(F20-$O$6)^2+$G$17*(G20-$O$7)^2+$H$17*(H20-$O$8)^2+$I$17*(I20-$O$9)^2))</f>
        <v>1.3486829822691801E-6</v>
      </c>
      <c r="P20" s="5">
        <f t="shared" ref="P20:P51" si="9">EXP(-(1/$D$16)*($D$17*(D20-$P$4)^2+$E$17*(E20-$P$5)^2+$F$17*(F20-$P$6)^2+$G$17*(G20-$P$7)^2+$H$17*(H20-$P$8)^2+$I$17*(I20-$P$9)^2))</f>
        <v>1.3689919353693597E-6</v>
      </c>
      <c r="Q20" s="5">
        <f t="shared" ref="Q20:Q51" si="10">EXP(-(1/$D$16)*($D$17*(D20-$Q$4)^2+$E$17*(E20-$Q$5)^2+$F$17*(F20-$Q$6)^2+$G$17*(G20-$Q$7)^2+$H$17*(H20-$Q$8)^2+$I$17*(I20-$Q$9)^2))</f>
        <v>1.6929393743626001E-4</v>
      </c>
      <c r="R20" s="5">
        <f t="shared" ref="R20:R51" si="11">EXP(-(1/$D$16)*($D$17*(D20-$R$4)^2+$E$17*(E20-$R$5)^2+$F$17*(F20-$R$6)^2+$G$17*(G20-$R$7)^2+$H$17*(H20-$R$8)^2+$I$17*(I20-$R$9)^2))</f>
        <v>9.516499957457949E-4</v>
      </c>
      <c r="S20" s="5">
        <f t="shared" ref="S20:S51" si="12">EXP(-(1/$D$16)*($D$17*(D20-$S$4)^2+$E$17*(E20-$S$5)^2+$F$17*(F20-$S$6)^2+$G$17*(G20-$S$7)^2+$H$17*(H20-$S$8)^2+$I$17*(I20-$S$9)^2))</f>
        <v>6.9890632649068266E-7</v>
      </c>
      <c r="T20" s="5">
        <f t="shared" ref="T20:T51" si="13">EXP(-(1/$D$16)*($D$17*(D20-$T$4)^2+$E$17*(E20-$T$5)^2+$F$17*(F20-$T$6)^2+$G$17*(G20-$T$7)^2+$H$17*(H20-$T$8)^2+$I$17*(I20-$T$9)^2))</f>
        <v>2.6241135497634937E-8</v>
      </c>
      <c r="U20" s="5">
        <f t="shared" ref="U20:U51" si="14">EXP(-(1/$D$16)*($D$17*(D20-$U$4)^2+$E$17*(E20-$U$5)^2+$F$17*(F20-$U$6)^2+$G$17*(G20-$U$7)^2+$H$17*(H20-$U$8)^2+$I$17*(I20-$U$9)^2))</f>
        <v>1.2514770290525626E-3</v>
      </c>
      <c r="V20" s="5">
        <f t="shared" ref="V20:V51" si="15">EXP(-(1/$D$16)*($D$17*(D20-$V$4)^2+$E$17*(E20-$V$5)^2+$F$17*(F20-$V$6)^2+$G$17*(G20-$V$7)^2+$H$17*(H20-$V$8)^2+$I$17*(I20-$V$9)^2))</f>
        <v>8.5718533504913959E-8</v>
      </c>
      <c r="W20" s="5">
        <f t="shared" ref="W20:W51" si="16">EXP(-(1/$D$16)*($D$17*(D20-$W$4)^2+$E$17*(E20-$W$5)^2+$F$17*(F20-$W$6)^2+$G$17*(G20-$W$7)^2+$H$17*(H20-$W$8)^2+$I$17*(I20-$W$9)^2))</f>
        <v>3.709784671291716E-4</v>
      </c>
      <c r="X20" s="5">
        <f t="shared" ref="X20:X51" si="17">EXP(-(1/$D$16)*($D$17*(D20-$X$4)^2+$E$17*(E20-$X$5)^2+$F$17*(F20-$X$6)^2+$G$17*(G20-$X$7)^2+$H$17*(H20-$X$8)^2+$I$17*(I20-$X$9)^2))</f>
        <v>2.9712470651997541E-6</v>
      </c>
      <c r="Y20" s="5">
        <f t="shared" ref="Y20:Y51" si="18">EXP(-(1/$D$16)*($D$17*(D20-$Y$4)^2+$E$17*(E20-$Y$5)^2+$F$17*(F20-$Y$6)^2+$G$17*(G20-$Y$7)^2+$H$17*(H20-$Y$8)^2+$I$17*(I20-$Y$9)^2))</f>
        <v>1.1741422113323224E-5</v>
      </c>
      <c r="Z20" s="5">
        <f t="shared" ref="Z20:Z51" si="19">EXP(-(1/$D$16)*($D$17*(D20-$Z$4)^2+$E$17*(E20-$Z$5)^2+$F$17*(F20-$Z$6)^2+$G$17*(G20-$Z$7)^2+$H$17*(H20-$Z$8)^2+$I$17*(I20-$Z$9)^2))</f>
        <v>1.6385894850095284E-3</v>
      </c>
      <c r="AA20" s="5">
        <f t="shared" ref="AA20:AA51" si="20">EXP(-(1/$D$16)*($D$17*(D20-$AA$4)^2+$E$17*(E20-$AA$5)^2+$F$17*(F20-$AA$6)^2+$G$17*(G20-$AA$7)^2+$H$17*(H20-$AA$8)^2+$I$17*(I20-$AA$9)^2))</f>
        <v>9.416326246022227E-5</v>
      </c>
      <c r="AB20" s="5">
        <f t="shared" ref="AB20:AB51" si="21">EXP(-(1/$D$16)*($D$17*(D20-$AB$4)^2+$E$17*(E20-$AB$5)^2+$F$17*(F20-$AB$6)^2+$G$17*(G20-$AB$7)^2+$H$17*(H20-$AB$8)^2+$I$17*(I20-$AB$9)^2))</f>
        <v>2.6949456868623962E-6</v>
      </c>
      <c r="AC20" s="5">
        <f t="shared" ref="AC20:AC51" si="22">EXP(-(1/$D$16)*($D$17*(D20-$AC$4)^2+$E$17*(E20-$AC$5)^2+$F$17*(F20-$AC$6)^2+$G$17*(G20-$AC$7)^2+$H$17*(H20-$AC$8)^2+$I$17*(I20-$AC$9)^2))</f>
        <v>3.4754004334433096E-7</v>
      </c>
      <c r="AD20" s="5">
        <f t="shared" ref="AD20:AD51" si="23">EXP(-(1/$D$16)*($D$17*(D20-$AD$4)^2+$E$17*(E20-$AD$5)^2+$F$17*(F20-$AD$6)^2+$G$17*(G20-$AD$7)^2+$H$17*(H20-$AD$8)^2+$I$17*(I20-$AD$9)^2))</f>
        <v>3.2788930943388999E-5</v>
      </c>
      <c r="AE20" s="5">
        <f t="shared" ref="AE20:AE51" si="24">EXP(-(1/$D$16)*($D$17*(D20-$AE$4)^2+$E$17*(E20-$AE$5)^2+$F$17*(F20-$AE$6)^2+$G$17*(G20-$AE$7)^2+$H$17*(H20-$AE$8)^2+$I$17*(I20-$AE$9)^2))</f>
        <v>9.6104375601155385E-3</v>
      </c>
      <c r="AF20" s="5">
        <f t="shared" ref="AF20:AF51" si="25">EXP(-(1/$D$16)*($D$17*(D20-$AF$4)^2+$E$17*(E20-$AF$5)^2+$F$17*(F20-$AF$6)^2+$G$17*(G20-$AF$7)^2+$H$17*(H20-$AF$8)^2+$I$17*(I20-$AF$9)^2))</f>
        <v>4.825514774937005E-6</v>
      </c>
      <c r="AG20" s="5">
        <f t="shared" ref="AG20:AG51" si="26">EXP(-(1/$D$16)*($D$17*(D20-$AG$4)^2+$E$17*(E20-$AG$5)^2+$F$17*(F20-$AG$6)^2+$G$17*(G20-$AG$7)^2+$H$17*(H20-$AG$8)^2+$I$17*(I20-$AG$9)^2))</f>
        <v>4.9118096832015557E-8</v>
      </c>
      <c r="AH20" s="5">
        <f t="shared" ref="AH20:AH51" si="27">EXP(-(1/$D$16)*($D$17*(D20-$AH$4)^2+$E$17*(E20-$AH$5)^2+$F$17*(F20-$AH$6)^2+$G$17*(G20-$AH$7)^2+$H$17*(H20-$AH$8)^2+$I$17*(I20-$AH$9)^2))</f>
        <v>2.9961289135227925E-8</v>
      </c>
      <c r="AI20" s="5">
        <f t="shared" ref="AI20:AI51" si="28">EXP(-(1/$D$16)*($D$17*(D20-$AI$4)^2+$E$17*(E20-$AI$5)^2+$F$17*(F20-$AI$6)^2+$G$17*(G20-$AI$7)^2+$H$17*(H20-$AI$8)^2+$I$17*(I20-$AI$9)^2))</f>
        <v>5.0341045226427127E-5</v>
      </c>
      <c r="AJ20" s="5">
        <f t="shared" ref="AJ20:AJ51" si="29">EXP(-(1/$D$16)*($D$17*(D20-$AJ$4)^2+$E$17*(E20-$AJ$5)^2+$F$17*(F20-$AJ$6)^2+$G$17*(G20-$AJ$7)^2+$H$17*(H20-$AJ$8)^2+$I$17*(I20-$AJ$9)^2))</f>
        <v>3.8176407290260901E-3</v>
      </c>
      <c r="AK20" s="5">
        <f t="shared" ref="AK20:AK51" si="30">EXP(-(1/$D$16)*($D$17*(D20-$AK$4)^2+$E$17*(E20-$AK$5)^2+$F$17*(F20-$AK$6)^2+$G$17*(G20-$AK$7)^2+$H$17*(H20-$AK$8)^2+$I$17*(I20-$AK$9)^2))</f>
        <v>2.332306901613527E-3</v>
      </c>
      <c r="AL20" s="5">
        <f t="shared" ref="AL20:AL51" si="31">EXP(-(1/$D$16)*($D$17*(D20-$AL$4)^2+$E$17*(E20-$AL$5)^2+$F$17*(F20-$AL$6)^2+$G$17*(G20-$AL$7)^2+$H$17*(H20-$AL$8)^2+$I$17*(I20-$AL$9)^2))</f>
        <v>8.4535188809896866E-7</v>
      </c>
      <c r="AM20" s="5">
        <f t="shared" ref="AM20:AM51" si="32">EXP(-(1/$D$16)*($D$17*(D20-$AM$4)^2+$E$17*(E20-$AM$5)^2+$F$17*(F20-$AM$6)^2+$G$17*(G20-$AM$7)^2+$H$17*(H20-$AM$8)^2+$I$17*(I20-$AM$9)^2))</f>
        <v>1.2335824068267321E-4</v>
      </c>
      <c r="AN20" s="5">
        <f t="shared" ref="AN20:AN51" si="33">EXP(-(1/$D$16)*($D$17*(D20-$AN$4)^2+$E$17*(E20-$AN$5)^2+$F$17*(F20-$AN$6)^2+$G$17*(G20-$AN$7)^2+$H$17*(H20-$AN$8)^2+$I$17*(I20-$AN$9)^2))</f>
        <v>8.6892826030533013E-3</v>
      </c>
      <c r="AO20" s="5">
        <f t="shared" ref="AO20:AO51" si="34">EXP(-(1/$D$16)*($D$17*(D20-$AO$4)^2+$E$17*(E20-$AO$5)^2+$F$17*(F20-$AO$6)^2+$G$17*(G20-$AO$7)^2+$H$17*(H20-$AO$8)^2+$I$17*(I20-$AO$9)^2))</f>
        <v>1.0299393993592181E-5</v>
      </c>
    </row>
    <row r="21" spans="3:41" s="5" customFormat="1" x14ac:dyDescent="0.25">
      <c r="C21" s="8">
        <v>2</v>
      </c>
      <c r="D21" s="8">
        <v>-1.2665037973344118</v>
      </c>
      <c r="E21" s="8">
        <v>-1.9086967665620049</v>
      </c>
      <c r="F21" s="8">
        <v>-1.475130548823844</v>
      </c>
      <c r="G21" s="8">
        <v>0.6262841530715787</v>
      </c>
      <c r="H21" s="8">
        <v>-1.4443434444054009</v>
      </c>
      <c r="I21" s="8">
        <v>1.5200214034379143</v>
      </c>
      <c r="J21" s="8">
        <v>0</v>
      </c>
      <c r="L21" s="5">
        <f t="shared" si="5"/>
        <v>2.0797822997648486E-11</v>
      </c>
      <c r="M21" s="5">
        <f t="shared" si="6"/>
        <v>1.0671944040742796E-9</v>
      </c>
      <c r="N21" s="5">
        <f t="shared" si="7"/>
        <v>1.5766232350449614E-11</v>
      </c>
      <c r="O21" s="5">
        <f t="shared" si="8"/>
        <v>7.177375091879523E-4</v>
      </c>
      <c r="P21" s="5">
        <f t="shared" si="9"/>
        <v>2.2155394831839682E-5</v>
      </c>
      <c r="Q21" s="5">
        <f t="shared" si="10"/>
        <v>5.8616722236910585E-6</v>
      </c>
      <c r="R21" s="5">
        <f t="shared" si="11"/>
        <v>3.8429194366993752E-12</v>
      </c>
      <c r="S21" s="5">
        <f t="shared" si="12"/>
        <v>4.3235203786486358E-14</v>
      </c>
      <c r="T21" s="5">
        <f t="shared" si="13"/>
        <v>9.6461558712027545E-7</v>
      </c>
      <c r="U21" s="5">
        <f t="shared" si="14"/>
        <v>7.6385982538920038E-7</v>
      </c>
      <c r="V21" s="5">
        <f t="shared" si="15"/>
        <v>1.8231789091559766E-9</v>
      </c>
      <c r="W21" s="5">
        <f t="shared" si="16"/>
        <v>1.7633534664276339E-8</v>
      </c>
      <c r="X21" s="5">
        <f t="shared" si="17"/>
        <v>2.8131127624724729E-8</v>
      </c>
      <c r="Y21" s="5">
        <f t="shared" si="18"/>
        <v>1.2402086151593646E-6</v>
      </c>
      <c r="Z21" s="5">
        <f t="shared" si="19"/>
        <v>6.8431747998522602E-8</v>
      </c>
      <c r="AA21" s="5">
        <f t="shared" si="20"/>
        <v>1.1700749475983401E-8</v>
      </c>
      <c r="AB21" s="5">
        <f t="shared" si="21"/>
        <v>9.3843650679202351E-6</v>
      </c>
      <c r="AC21" s="5">
        <f t="shared" si="22"/>
        <v>1.602053971553361E-3</v>
      </c>
      <c r="AD21" s="5">
        <f t="shared" si="23"/>
        <v>3.975715701450136E-9</v>
      </c>
      <c r="AE21" s="5">
        <f t="shared" si="24"/>
        <v>1.7433952442802495E-11</v>
      </c>
      <c r="AF21" s="5">
        <f t="shared" si="25"/>
        <v>1.0161264627626293E-5</v>
      </c>
      <c r="AG21" s="5">
        <f t="shared" si="26"/>
        <v>1.7999303561989759E-8</v>
      </c>
      <c r="AH21" s="5">
        <f t="shared" si="27"/>
        <v>4.5157143254987516E-10</v>
      </c>
      <c r="AI21" s="5">
        <f t="shared" si="28"/>
        <v>1.7063571099657198E-7</v>
      </c>
      <c r="AJ21" s="5">
        <f t="shared" si="29"/>
        <v>7.6618188968527843E-10</v>
      </c>
      <c r="AK21" s="5">
        <f t="shared" si="30"/>
        <v>1.006150606372226E-9</v>
      </c>
      <c r="AL21" s="5">
        <f t="shared" si="31"/>
        <v>6.5790090230708071E-6</v>
      </c>
      <c r="AM21" s="5">
        <f t="shared" si="32"/>
        <v>1.0294805785790464E-6</v>
      </c>
      <c r="AN21" s="5">
        <f t="shared" si="33"/>
        <v>6.81707285193116E-8</v>
      </c>
      <c r="AO21" s="5">
        <f t="shared" si="34"/>
        <v>2.0460170662043772E-18</v>
      </c>
    </row>
    <row r="22" spans="3:41" s="5" customFormat="1" x14ac:dyDescent="0.25">
      <c r="C22" s="8">
        <v>3</v>
      </c>
      <c r="D22" s="8">
        <v>0.2620352684140162</v>
      </c>
      <c r="E22" s="8">
        <v>-0.42065730837273546</v>
      </c>
      <c r="F22" s="8">
        <v>0.74825462621498362</v>
      </c>
      <c r="G22" s="8">
        <v>-0.26078061455767376</v>
      </c>
      <c r="H22" s="8">
        <v>3.2917221356654446E-2</v>
      </c>
      <c r="I22" s="8">
        <v>1.1882295554842086</v>
      </c>
      <c r="J22" s="8">
        <v>0</v>
      </c>
      <c r="L22" s="5">
        <f t="shared" si="5"/>
        <v>1.5532176889351565E-3</v>
      </c>
      <c r="M22" s="5">
        <f t="shared" si="6"/>
        <v>2.6871455840000893E-4</v>
      </c>
      <c r="N22" s="5">
        <f t="shared" si="7"/>
        <v>1.3090328324266261E-2</v>
      </c>
      <c r="O22" s="5">
        <f t="shared" si="8"/>
        <v>1.3137658213329235E-3</v>
      </c>
      <c r="P22" s="5">
        <f t="shared" si="9"/>
        <v>2.0698416679987256E-3</v>
      </c>
      <c r="Q22" s="5">
        <f t="shared" si="10"/>
        <v>1.1021910193182192E-2</v>
      </c>
      <c r="R22" s="5">
        <f t="shared" si="11"/>
        <v>6.8134692970355897E-3</v>
      </c>
      <c r="S22" s="5">
        <f t="shared" si="12"/>
        <v>1.2892661939380726E-5</v>
      </c>
      <c r="T22" s="5">
        <f t="shared" si="13"/>
        <v>6.570831188321631E-6</v>
      </c>
      <c r="U22" s="5">
        <f t="shared" si="14"/>
        <v>1.147861033551203E-2</v>
      </c>
      <c r="V22" s="5">
        <f t="shared" si="15"/>
        <v>9.1527117485656701E-6</v>
      </c>
      <c r="W22" s="5">
        <f t="shared" si="16"/>
        <v>2.9232907753174022E-4</v>
      </c>
      <c r="X22" s="5">
        <f t="shared" si="17"/>
        <v>3.9903326341227634E-4</v>
      </c>
      <c r="Y22" s="5">
        <f t="shared" si="18"/>
        <v>8.4074935238335653E-3</v>
      </c>
      <c r="Z22" s="5">
        <f t="shared" si="19"/>
        <v>0.10193769433480629</v>
      </c>
      <c r="AA22" s="5">
        <f t="shared" si="20"/>
        <v>0.25108446592923922</v>
      </c>
      <c r="AB22" s="5">
        <f t="shared" si="21"/>
        <v>2.294088477826918E-4</v>
      </c>
      <c r="AC22" s="5">
        <f t="shared" si="22"/>
        <v>1.2476305421525421E-4</v>
      </c>
      <c r="AD22" s="5">
        <f t="shared" si="23"/>
        <v>2.1157118625980724E-4</v>
      </c>
      <c r="AE22" s="5">
        <f t="shared" si="24"/>
        <v>7.7226611338712097E-3</v>
      </c>
      <c r="AF22" s="5">
        <f t="shared" si="25"/>
        <v>5.2283402358564372E-2</v>
      </c>
      <c r="AG22" s="5">
        <f t="shared" si="26"/>
        <v>1.2890472973360418E-3</v>
      </c>
      <c r="AH22" s="5">
        <f t="shared" si="27"/>
        <v>2.1212538014366315E-3</v>
      </c>
      <c r="AI22" s="5">
        <f t="shared" si="28"/>
        <v>1.7639179385293715E-3</v>
      </c>
      <c r="AJ22" s="5">
        <f t="shared" si="29"/>
        <v>2.0329208572175553E-3</v>
      </c>
      <c r="AK22" s="5">
        <f t="shared" si="30"/>
        <v>1.8966032465329054E-3</v>
      </c>
      <c r="AL22" s="5">
        <f t="shared" si="31"/>
        <v>7.2430687918778032E-6</v>
      </c>
      <c r="AM22" s="5">
        <f t="shared" si="32"/>
        <v>4.5615879061572775E-6</v>
      </c>
      <c r="AN22" s="5">
        <f t="shared" si="33"/>
        <v>1.653879065223103E-5</v>
      </c>
      <c r="AO22" s="5">
        <f t="shared" si="34"/>
        <v>4.2640481138842362E-5</v>
      </c>
    </row>
    <row r="23" spans="3:41" s="5" customFormat="1" x14ac:dyDescent="0.25">
      <c r="C23" s="8">
        <v>4</v>
      </c>
      <c r="D23" s="8">
        <v>-0.39305290262102432</v>
      </c>
      <c r="E23" s="8">
        <v>-1.3363738980276705</v>
      </c>
      <c r="F23" s="8">
        <v>-1.6461601776729808</v>
      </c>
      <c r="G23" s="8">
        <v>-0.78644862500463819</v>
      </c>
      <c r="H23" s="8">
        <v>0.22560339515170513</v>
      </c>
      <c r="I23" s="8">
        <v>-1.3997468585546959</v>
      </c>
      <c r="J23" s="8">
        <v>0</v>
      </c>
      <c r="L23" s="5">
        <f t="shared" si="5"/>
        <v>3.4185676300661777E-6</v>
      </c>
      <c r="M23" s="5">
        <f t="shared" si="6"/>
        <v>4.4527238811201495E-10</v>
      </c>
      <c r="N23" s="5">
        <f t="shared" si="7"/>
        <v>2.173838433317926E-11</v>
      </c>
      <c r="O23" s="5">
        <f t="shared" si="8"/>
        <v>2.3345723898093241E-6</v>
      </c>
      <c r="P23" s="5">
        <f t="shared" si="9"/>
        <v>7.3243653061782068E-9</v>
      </c>
      <c r="Q23" s="5">
        <f t="shared" si="10"/>
        <v>4.7798665428431137E-4</v>
      </c>
      <c r="R23" s="5">
        <f t="shared" si="11"/>
        <v>3.9529722729908623E-10</v>
      </c>
      <c r="S23" s="5">
        <f t="shared" si="12"/>
        <v>2.2406925779567005E-9</v>
      </c>
      <c r="T23" s="5">
        <f t="shared" si="13"/>
        <v>1.48339069940774E-4</v>
      </c>
      <c r="U23" s="5">
        <f t="shared" si="14"/>
        <v>1.7216159464889862E-6</v>
      </c>
      <c r="V23" s="5">
        <f t="shared" si="15"/>
        <v>7.8263190401786032E-6</v>
      </c>
      <c r="W23" s="5">
        <f t="shared" si="16"/>
        <v>3.7224726153842989E-4</v>
      </c>
      <c r="X23" s="5">
        <f t="shared" si="17"/>
        <v>3.745875116177767E-7</v>
      </c>
      <c r="Y23" s="5">
        <f t="shared" si="18"/>
        <v>1.224617676257236E-8</v>
      </c>
      <c r="Z23" s="5">
        <f t="shared" si="19"/>
        <v>8.4828527969221106E-6</v>
      </c>
      <c r="AA23" s="5">
        <f t="shared" si="20"/>
        <v>3.0304663566207307E-8</v>
      </c>
      <c r="AB23" s="5">
        <f t="shared" si="21"/>
        <v>5.7572204351127041E-3</v>
      </c>
      <c r="AC23" s="5">
        <f t="shared" si="22"/>
        <v>1.5568725938209267E-2</v>
      </c>
      <c r="AD23" s="5">
        <f t="shared" si="23"/>
        <v>4.3514743772486163E-5</v>
      </c>
      <c r="AE23" s="5">
        <f t="shared" si="24"/>
        <v>1.2672167799194114E-5</v>
      </c>
      <c r="AF23" s="5">
        <f t="shared" si="25"/>
        <v>8.2380401225022097E-8</v>
      </c>
      <c r="AG23" s="5">
        <f t="shared" si="26"/>
        <v>1.7634235700237689E-11</v>
      </c>
      <c r="AH23" s="5">
        <f t="shared" si="27"/>
        <v>1.1059075677821762E-12</v>
      </c>
      <c r="AI23" s="5">
        <f t="shared" si="28"/>
        <v>2.747084350692336E-4</v>
      </c>
      <c r="AJ23" s="5">
        <f t="shared" si="29"/>
        <v>5.6828767780367331E-5</v>
      </c>
      <c r="AK23" s="5">
        <f t="shared" si="30"/>
        <v>2.4445958279808198E-5</v>
      </c>
      <c r="AL23" s="5">
        <f t="shared" si="31"/>
        <v>2.1924983030915876E-3</v>
      </c>
      <c r="AM23" s="5">
        <f t="shared" si="32"/>
        <v>3.9419006432474084E-2</v>
      </c>
      <c r="AN23" s="5">
        <f t="shared" si="33"/>
        <v>6.407628236768545E-2</v>
      </c>
      <c r="AO23" s="5">
        <f t="shared" si="34"/>
        <v>1.8578949164470497E-13</v>
      </c>
    </row>
    <row r="24" spans="3:41" s="5" customFormat="1" x14ac:dyDescent="0.25">
      <c r="C24" s="8">
        <v>5</v>
      </c>
      <c r="D24" s="8">
        <v>0.58957935393153649</v>
      </c>
      <c r="E24" s="8">
        <v>0.49505928128219956</v>
      </c>
      <c r="F24" s="8">
        <v>0.91928425506412648</v>
      </c>
      <c r="G24" s="8">
        <v>-0.75359437435170296</v>
      </c>
      <c r="H24" s="8">
        <v>1.0926911772294332</v>
      </c>
      <c r="I24" s="8">
        <v>-1.3665676737593255</v>
      </c>
      <c r="J24" s="8">
        <v>1</v>
      </c>
      <c r="L24" s="5">
        <f t="shared" si="5"/>
        <v>5.9907988709266757E-3</v>
      </c>
      <c r="M24" s="5">
        <f t="shared" si="6"/>
        <v>2.4688107860971315E-7</v>
      </c>
      <c r="N24" s="5">
        <f t="shared" si="7"/>
        <v>3.3873148953710402E-5</v>
      </c>
      <c r="O24" s="5">
        <f t="shared" si="8"/>
        <v>1.5513691297921389E-7</v>
      </c>
      <c r="P24" s="5">
        <f t="shared" si="9"/>
        <v>1.3070906342002552E-8</v>
      </c>
      <c r="Q24" s="5">
        <f t="shared" si="10"/>
        <v>1.8754081021976829E-4</v>
      </c>
      <c r="R24" s="5">
        <f t="shared" si="11"/>
        <v>1.2797862280714452E-3</v>
      </c>
      <c r="S24" s="5">
        <f t="shared" si="12"/>
        <v>3.1518935738981342E-5</v>
      </c>
      <c r="T24" s="5">
        <f t="shared" si="13"/>
        <v>6.1414965874987785E-7</v>
      </c>
      <c r="U24" s="5">
        <f t="shared" si="14"/>
        <v>7.8602759909559405E-6</v>
      </c>
      <c r="V24" s="5">
        <f t="shared" si="15"/>
        <v>8.8649865537785864E-6</v>
      </c>
      <c r="W24" s="5">
        <f t="shared" si="16"/>
        <v>3.6963475393589541E-4</v>
      </c>
      <c r="X24" s="5">
        <f t="shared" si="17"/>
        <v>4.1575256098897E-5</v>
      </c>
      <c r="Y24" s="5">
        <f t="shared" si="18"/>
        <v>1.2393081914642449E-6</v>
      </c>
      <c r="Z24" s="5">
        <f t="shared" si="19"/>
        <v>6.5253341228735584E-3</v>
      </c>
      <c r="AA24" s="5">
        <f t="shared" si="20"/>
        <v>5.822492486719697E-4</v>
      </c>
      <c r="AB24" s="5">
        <f t="shared" si="21"/>
        <v>1.6383674552635743E-5</v>
      </c>
      <c r="AC24" s="5">
        <f t="shared" si="22"/>
        <v>2.0953144692988095E-7</v>
      </c>
      <c r="AD24" s="5">
        <f t="shared" si="23"/>
        <v>2.6563663848397125E-3</v>
      </c>
      <c r="AE24" s="5">
        <f t="shared" si="24"/>
        <v>0.23755652921186682</v>
      </c>
      <c r="AF24" s="5">
        <f t="shared" si="25"/>
        <v>3.7811465641019163E-6</v>
      </c>
      <c r="AG24" s="5">
        <f t="shared" si="26"/>
        <v>2.4239241109261183E-7</v>
      </c>
      <c r="AH24" s="5">
        <f t="shared" si="27"/>
        <v>5.0479554752456461E-7</v>
      </c>
      <c r="AI24" s="5">
        <f t="shared" si="28"/>
        <v>4.0045085720519447E-4</v>
      </c>
      <c r="AJ24" s="5">
        <f t="shared" si="29"/>
        <v>3.3059852398849847E-3</v>
      </c>
      <c r="AK24" s="5">
        <f t="shared" si="30"/>
        <v>3.5041178907415919E-2</v>
      </c>
      <c r="AL24" s="5">
        <f t="shared" si="31"/>
        <v>5.1150657493255593E-6</v>
      </c>
      <c r="AM24" s="5">
        <f t="shared" si="32"/>
        <v>5.8659237623049095E-5</v>
      </c>
      <c r="AN24" s="5">
        <f t="shared" si="33"/>
        <v>3.4462897070634791E-4</v>
      </c>
      <c r="AO24" s="5">
        <f t="shared" si="34"/>
        <v>7.1856266060692329E-5</v>
      </c>
    </row>
    <row r="25" spans="3:41" s="5" customFormat="1" x14ac:dyDescent="0.25">
      <c r="C25" s="8">
        <v>6</v>
      </c>
      <c r="D25" s="8">
        <v>-1.375685159173585</v>
      </c>
      <c r="E25" s="8">
        <v>-0.53512188207960232</v>
      </c>
      <c r="F25" s="8">
        <v>-0.79101203342727844</v>
      </c>
      <c r="G25" s="8">
        <v>1.0862436622126725</v>
      </c>
      <c r="H25" s="8">
        <v>0.28983211975005535</v>
      </c>
      <c r="I25" s="8">
        <v>9.3316457236979733E-2</v>
      </c>
      <c r="J25" s="8">
        <v>1</v>
      </c>
      <c r="L25" s="5">
        <f t="shared" si="5"/>
        <v>7.4304614225367176E-6</v>
      </c>
      <c r="M25" s="5">
        <f t="shared" si="6"/>
        <v>3.6030233707220799E-7</v>
      </c>
      <c r="N25" s="5">
        <f t="shared" si="7"/>
        <v>3.1141560090050581E-8</v>
      </c>
      <c r="O25" s="5">
        <f t="shared" si="8"/>
        <v>0.14058379453888095</v>
      </c>
      <c r="P25" s="5">
        <f t="shared" si="9"/>
        <v>1.1916288738644027E-4</v>
      </c>
      <c r="Q25" s="5">
        <f t="shared" si="10"/>
        <v>3.9344991138125542E-2</v>
      </c>
      <c r="R25" s="5">
        <f t="shared" si="11"/>
        <v>4.7704052148035782E-6</v>
      </c>
      <c r="S25" s="5">
        <f t="shared" si="12"/>
        <v>4.5821409731730943E-12</v>
      </c>
      <c r="T25" s="5">
        <f t="shared" si="13"/>
        <v>3.3600786807982892E-5</v>
      </c>
      <c r="U25" s="5">
        <f t="shared" si="14"/>
        <v>4.2722427251960723E-3</v>
      </c>
      <c r="V25" s="5">
        <f t="shared" si="15"/>
        <v>9.4089000255808598E-8</v>
      </c>
      <c r="W25" s="5">
        <f t="shared" si="16"/>
        <v>3.7858779447013065E-6</v>
      </c>
      <c r="X25" s="5">
        <f t="shared" si="17"/>
        <v>1.7881061468984057E-2</v>
      </c>
      <c r="Y25" s="5">
        <f t="shared" si="18"/>
        <v>1.2664015857107486E-2</v>
      </c>
      <c r="Z25" s="5">
        <f t="shared" si="19"/>
        <v>2.9948959091681071E-3</v>
      </c>
      <c r="AA25" s="5">
        <f t="shared" si="20"/>
        <v>6.9451376249920771E-6</v>
      </c>
      <c r="AB25" s="5">
        <f t="shared" si="21"/>
        <v>1.5703555197779491E-4</v>
      </c>
      <c r="AC25" s="5">
        <f t="shared" si="22"/>
        <v>2.5249599194950693E-3</v>
      </c>
      <c r="AD25" s="5">
        <f t="shared" si="23"/>
        <v>6.4032985286701944E-3</v>
      </c>
      <c r="AE25" s="5">
        <f t="shared" si="24"/>
        <v>2.2467496451692591E-5</v>
      </c>
      <c r="AF25" s="5">
        <f t="shared" si="25"/>
        <v>8.3057866644211352E-4</v>
      </c>
      <c r="AG25" s="5">
        <f t="shared" si="26"/>
        <v>2.760302649743501E-5</v>
      </c>
      <c r="AH25" s="5">
        <f t="shared" si="27"/>
        <v>5.3854019737704986E-7</v>
      </c>
      <c r="AI25" s="5">
        <f t="shared" si="28"/>
        <v>4.0662463631277397E-5</v>
      </c>
      <c r="AJ25" s="5">
        <f t="shared" si="29"/>
        <v>4.5341443202854783E-7</v>
      </c>
      <c r="AK25" s="5">
        <f t="shared" si="30"/>
        <v>7.1734641494208796E-4</v>
      </c>
      <c r="AL25" s="5">
        <f t="shared" si="31"/>
        <v>3.6746408264744339E-3</v>
      </c>
      <c r="AM25" s="5">
        <f t="shared" si="32"/>
        <v>5.7902043640817157E-2</v>
      </c>
      <c r="AN25" s="5">
        <f t="shared" si="33"/>
        <v>8.7270653450440636E-3</v>
      </c>
      <c r="AO25" s="5">
        <f t="shared" si="34"/>
        <v>2.4992408021516295E-12</v>
      </c>
    </row>
    <row r="26" spans="3:41" s="5" customFormat="1" x14ac:dyDescent="0.25">
      <c r="C26" s="8">
        <v>7</v>
      </c>
      <c r="D26" s="8">
        <v>4.3672544735669366E-2</v>
      </c>
      <c r="E26" s="8">
        <v>0.9529175761096671</v>
      </c>
      <c r="F26" s="8">
        <v>1.0903138839132633</v>
      </c>
      <c r="G26" s="8">
        <v>0.29774164654222596</v>
      </c>
      <c r="H26" s="8">
        <v>1.1248055395286083</v>
      </c>
      <c r="I26" s="8">
        <v>1.155050370688838</v>
      </c>
      <c r="J26" s="8">
        <v>1</v>
      </c>
      <c r="L26" s="5">
        <f t="shared" si="5"/>
        <v>7.3110406964562178E-3</v>
      </c>
      <c r="M26" s="5">
        <f t="shared" si="6"/>
        <v>1.5614417211163231E-4</v>
      </c>
      <c r="N26" s="5">
        <f t="shared" si="7"/>
        <v>1.1402576286359196E-2</v>
      </c>
      <c r="O26" s="5">
        <f t="shared" si="8"/>
        <v>1.2613548996236269E-4</v>
      </c>
      <c r="P26" s="5">
        <f t="shared" si="9"/>
        <v>5.4721067575724225E-5</v>
      </c>
      <c r="Q26" s="5">
        <f t="shared" si="10"/>
        <v>2.6491602588513638E-3</v>
      </c>
      <c r="R26" s="5">
        <f t="shared" si="11"/>
        <v>0.14994606847368949</v>
      </c>
      <c r="S26" s="5">
        <f t="shared" si="12"/>
        <v>4.3726541905132247E-9</v>
      </c>
      <c r="T26" s="5">
        <f t="shared" si="13"/>
        <v>4.9899680647022324E-10</v>
      </c>
      <c r="U26" s="5">
        <f t="shared" si="14"/>
        <v>9.8574385427394311E-3</v>
      </c>
      <c r="V26" s="5">
        <f t="shared" si="15"/>
        <v>5.9052302198972481E-10</v>
      </c>
      <c r="W26" s="5">
        <f t="shared" si="16"/>
        <v>1.2146745630434805E-6</v>
      </c>
      <c r="X26" s="5">
        <f t="shared" si="17"/>
        <v>7.6427644938521333E-4</v>
      </c>
      <c r="Y26" s="5">
        <f t="shared" si="18"/>
        <v>4.2395505903251793E-2</v>
      </c>
      <c r="Z26" s="5">
        <f t="shared" si="19"/>
        <v>2.9554093415201953E-2</v>
      </c>
      <c r="AA26" s="5">
        <f t="shared" si="20"/>
        <v>2.7968303892298083E-2</v>
      </c>
      <c r="AB26" s="5">
        <f t="shared" si="21"/>
        <v>1.0181741214127918E-7</v>
      </c>
      <c r="AC26" s="5">
        <f t="shared" si="22"/>
        <v>1.462574200450696E-8</v>
      </c>
      <c r="AD26" s="5">
        <f t="shared" si="23"/>
        <v>1.4555446876959649E-4</v>
      </c>
      <c r="AE26" s="5">
        <f t="shared" si="24"/>
        <v>1.3011546900342532E-2</v>
      </c>
      <c r="AF26" s="5">
        <f t="shared" si="25"/>
        <v>5.4195406836051623E-4</v>
      </c>
      <c r="AG26" s="5">
        <f t="shared" si="26"/>
        <v>1.1932739611849722E-3</v>
      </c>
      <c r="AH26" s="5">
        <f t="shared" si="27"/>
        <v>1.4782065281641118E-3</v>
      </c>
      <c r="AI26" s="5">
        <f t="shared" si="28"/>
        <v>1.6179140403929658E-5</v>
      </c>
      <c r="AJ26" s="5">
        <f t="shared" si="29"/>
        <v>1.5103006224695802E-5</v>
      </c>
      <c r="AK26" s="5">
        <f t="shared" si="30"/>
        <v>5.7019638755217387E-4</v>
      </c>
      <c r="AL26" s="5">
        <f t="shared" si="31"/>
        <v>1.4099145369193213E-8</v>
      </c>
      <c r="AM26" s="5">
        <f t="shared" si="32"/>
        <v>3.1710407176244998E-7</v>
      </c>
      <c r="AN26" s="5">
        <f t="shared" si="33"/>
        <v>8.514477173171448E-7</v>
      </c>
      <c r="AO26" s="5">
        <f t="shared" si="34"/>
        <v>1.4038998453333369E-3</v>
      </c>
    </row>
    <row r="27" spans="3:41" s="5" customFormat="1" x14ac:dyDescent="0.25">
      <c r="C27" s="8">
        <v>8</v>
      </c>
      <c r="D27" s="8">
        <v>0.37121663025318963</v>
      </c>
      <c r="E27" s="8">
        <v>1.0673821498165339</v>
      </c>
      <c r="F27" s="8">
        <v>0.23516573966756088</v>
      </c>
      <c r="G27" s="8">
        <v>-1.4435336380633437</v>
      </c>
      <c r="H27" s="8">
        <v>-1.508572169003751</v>
      </c>
      <c r="I27" s="8">
        <v>-0.96841745621487851</v>
      </c>
      <c r="J27" s="8">
        <v>0</v>
      </c>
      <c r="L27" s="5">
        <f t="shared" si="5"/>
        <v>9.1942978192209045E-5</v>
      </c>
      <c r="M27" s="5">
        <f t="shared" si="6"/>
        <v>2.193490960224359E-5</v>
      </c>
      <c r="N27" s="5">
        <f t="shared" si="7"/>
        <v>6.0007410919486021E-4</v>
      </c>
      <c r="O27" s="5">
        <f t="shared" si="8"/>
        <v>3.2267579940351679E-7</v>
      </c>
      <c r="P27" s="5">
        <f t="shared" si="9"/>
        <v>1.0000275065874074E-6</v>
      </c>
      <c r="Q27" s="5">
        <f t="shared" si="10"/>
        <v>1.1520576327141599E-6</v>
      </c>
      <c r="R27" s="5">
        <f t="shared" si="11"/>
        <v>1.8513548477120847E-6</v>
      </c>
      <c r="S27" s="5">
        <f t="shared" si="12"/>
        <v>8.8792532399404531E-3</v>
      </c>
      <c r="T27" s="5">
        <f t="shared" si="13"/>
        <v>1.9544085961329089E-6</v>
      </c>
      <c r="U27" s="5">
        <f t="shared" si="14"/>
        <v>8.2144396553876247E-10</v>
      </c>
      <c r="V27" s="5">
        <f t="shared" si="15"/>
        <v>4.1363802920090545E-4</v>
      </c>
      <c r="W27" s="5">
        <f t="shared" si="16"/>
        <v>0.22693428075081995</v>
      </c>
      <c r="X27" s="5">
        <f t="shared" si="17"/>
        <v>3.1813108746154184E-9</v>
      </c>
      <c r="Y27" s="5">
        <f t="shared" si="18"/>
        <v>6.1044583318065141E-9</v>
      </c>
      <c r="Z27" s="5">
        <f t="shared" si="19"/>
        <v>2.9971091042266894E-6</v>
      </c>
      <c r="AA27" s="5">
        <f t="shared" si="20"/>
        <v>1.5002132325944656E-3</v>
      </c>
      <c r="AB27" s="5">
        <f t="shared" si="21"/>
        <v>5.8467756426060728E-3</v>
      </c>
      <c r="AC27" s="5">
        <f t="shared" si="22"/>
        <v>6.4552912928741761E-6</v>
      </c>
      <c r="AD27" s="5">
        <f t="shared" si="23"/>
        <v>2.3981267169553569E-6</v>
      </c>
      <c r="AE27" s="5">
        <f t="shared" si="24"/>
        <v>9.8731586992476428E-4</v>
      </c>
      <c r="AF27" s="5">
        <f t="shared" si="25"/>
        <v>1.7756225903837885E-7</v>
      </c>
      <c r="AG27" s="5">
        <f t="shared" si="26"/>
        <v>3.3095135568296907E-6</v>
      </c>
      <c r="AH27" s="5">
        <f t="shared" si="27"/>
        <v>1.2789339526585219E-5</v>
      </c>
      <c r="AI27" s="5">
        <f t="shared" si="28"/>
        <v>0.14523558116184848</v>
      </c>
      <c r="AJ27" s="5">
        <f t="shared" si="29"/>
        <v>0.10116288142249619</v>
      </c>
      <c r="AK27" s="5">
        <f t="shared" si="30"/>
        <v>1.0212656821322933E-4</v>
      </c>
      <c r="AL27" s="5">
        <f t="shared" si="31"/>
        <v>1.5599577351185391E-4</v>
      </c>
      <c r="AM27" s="5">
        <f t="shared" si="32"/>
        <v>4.3913706416211391E-6</v>
      </c>
      <c r="AN27" s="5">
        <f t="shared" si="33"/>
        <v>3.4635561676317132E-8</v>
      </c>
      <c r="AO27" s="5">
        <f t="shared" si="34"/>
        <v>5.9532016259950082E-7</v>
      </c>
    </row>
    <row r="28" spans="3:41" s="5" customFormat="1" x14ac:dyDescent="0.25">
      <c r="C28" s="8">
        <v>9</v>
      </c>
      <c r="D28" s="8">
        <v>-0.2838715407818509</v>
      </c>
      <c r="E28" s="8">
        <v>0.49505928128219956</v>
      </c>
      <c r="F28" s="8">
        <v>-0.10689351803071888</v>
      </c>
      <c r="G28" s="8">
        <v>1.1519521635185432</v>
      </c>
      <c r="H28" s="8">
        <v>-1.5406865313029261</v>
      </c>
      <c r="I28" s="8">
        <v>1.1218711858934673</v>
      </c>
      <c r="J28" s="8">
        <v>0</v>
      </c>
      <c r="L28" s="5">
        <f t="shared" si="5"/>
        <v>1.8628251599769814E-6</v>
      </c>
      <c r="M28" s="5">
        <f t="shared" si="6"/>
        <v>4.0998776362511048E-3</v>
      </c>
      <c r="N28" s="5">
        <f t="shared" si="7"/>
        <v>3.8052127396391209E-4</v>
      </c>
      <c r="O28" s="5">
        <f t="shared" si="8"/>
        <v>0.13335380415374914</v>
      </c>
      <c r="P28" s="5">
        <f t="shared" si="9"/>
        <v>0.21802314738330597</v>
      </c>
      <c r="Q28" s="5">
        <f t="shared" si="10"/>
        <v>2.4032993694045728E-5</v>
      </c>
      <c r="R28" s="5">
        <f t="shared" si="11"/>
        <v>1.3735468713383349E-4</v>
      </c>
      <c r="S28" s="5">
        <f t="shared" si="12"/>
        <v>1.2140421156529758E-8</v>
      </c>
      <c r="T28" s="5">
        <f t="shared" si="13"/>
        <v>1.4588739466900151E-7</v>
      </c>
      <c r="U28" s="5">
        <f t="shared" si="14"/>
        <v>3.2528767357334329E-5</v>
      </c>
      <c r="V28" s="5">
        <f t="shared" si="15"/>
        <v>6.1048606359715563E-8</v>
      </c>
      <c r="W28" s="5">
        <f t="shared" si="16"/>
        <v>6.4664185859240246E-5</v>
      </c>
      <c r="X28" s="5">
        <f t="shared" si="17"/>
        <v>1.0820030990585145E-5</v>
      </c>
      <c r="Y28" s="5">
        <f t="shared" si="18"/>
        <v>8.2498709137092986E-3</v>
      </c>
      <c r="Z28" s="5">
        <f t="shared" si="19"/>
        <v>5.5272263490040478E-5</v>
      </c>
      <c r="AA28" s="5">
        <f t="shared" si="20"/>
        <v>1.9238247945902803E-3</v>
      </c>
      <c r="AB28" s="5">
        <f t="shared" si="21"/>
        <v>1.4250846324701071E-5</v>
      </c>
      <c r="AC28" s="5">
        <f t="shared" si="22"/>
        <v>5.8461512443184452E-6</v>
      </c>
      <c r="AD28" s="5">
        <f t="shared" si="23"/>
        <v>2.1678655064660359E-6</v>
      </c>
      <c r="AE28" s="5">
        <f t="shared" si="24"/>
        <v>1.0787009902450156E-6</v>
      </c>
      <c r="AF28" s="5">
        <f t="shared" si="25"/>
        <v>2.5936936847932449E-3</v>
      </c>
      <c r="AG28" s="5">
        <f t="shared" si="26"/>
        <v>0.12042082877234658</v>
      </c>
      <c r="AH28" s="5">
        <f t="shared" si="27"/>
        <v>2.1411338755880142E-2</v>
      </c>
      <c r="AI28" s="5">
        <f t="shared" si="28"/>
        <v>1.6790704457639088E-4</v>
      </c>
      <c r="AJ28" s="5">
        <f t="shared" si="29"/>
        <v>1.2371616420834919E-5</v>
      </c>
      <c r="AK28" s="5">
        <f t="shared" si="30"/>
        <v>2.8032129286323338E-5</v>
      </c>
      <c r="AL28" s="5">
        <f t="shared" si="31"/>
        <v>7.3414618950133672E-5</v>
      </c>
      <c r="AM28" s="5">
        <f t="shared" si="32"/>
        <v>6.1363721597674243E-6</v>
      </c>
      <c r="AN28" s="5">
        <f t="shared" si="33"/>
        <v>3.6224805168285709E-8</v>
      </c>
      <c r="AO28" s="5">
        <f t="shared" si="34"/>
        <v>4.7134430564656748E-10</v>
      </c>
    </row>
    <row r="29" spans="3:41" s="5" customFormat="1" x14ac:dyDescent="0.25">
      <c r="C29" s="8">
        <v>10</v>
      </c>
      <c r="D29" s="8">
        <v>1.1354861631274011</v>
      </c>
      <c r="E29" s="8">
        <v>0.3805947075753327</v>
      </c>
      <c r="F29" s="8">
        <v>-0.79101203342727844</v>
      </c>
      <c r="G29" s="8">
        <v>-0.12936361194593266</v>
      </c>
      <c r="H29" s="8">
        <v>-1.5406865313029261</v>
      </c>
      <c r="I29" s="8">
        <v>0.12649564203235031</v>
      </c>
      <c r="J29" s="8">
        <v>0</v>
      </c>
      <c r="L29" s="5">
        <f t="shared" si="5"/>
        <v>2.1727026403003502E-4</v>
      </c>
      <c r="M29" s="5">
        <f t="shared" si="6"/>
        <v>3.2327680205514249E-2</v>
      </c>
      <c r="N29" s="5">
        <f t="shared" si="7"/>
        <v>4.1138936445189045E-4</v>
      </c>
      <c r="O29" s="5">
        <f t="shared" si="8"/>
        <v>4.9791484229562443E-4</v>
      </c>
      <c r="P29" s="5">
        <f t="shared" si="9"/>
        <v>2.5971913966652799E-2</v>
      </c>
      <c r="Q29" s="5">
        <f t="shared" si="10"/>
        <v>3.8630584375168995E-6</v>
      </c>
      <c r="R29" s="5">
        <f t="shared" si="11"/>
        <v>4.6589356581372499E-5</v>
      </c>
      <c r="S29" s="5">
        <f t="shared" si="12"/>
        <v>7.7957339096559628E-5</v>
      </c>
      <c r="T29" s="5">
        <f t="shared" si="13"/>
        <v>1.7385504004576874E-7</v>
      </c>
      <c r="U29" s="5">
        <f t="shared" si="14"/>
        <v>4.303502349630264E-6</v>
      </c>
      <c r="V29" s="5">
        <f t="shared" si="15"/>
        <v>2.8288098529483593E-6</v>
      </c>
      <c r="W29" s="5">
        <f t="shared" si="16"/>
        <v>0.11297016871098435</v>
      </c>
      <c r="X29" s="5">
        <f t="shared" si="17"/>
        <v>9.6322645472557975E-9</v>
      </c>
      <c r="Y29" s="5">
        <f t="shared" si="18"/>
        <v>1.3141425451198795E-5</v>
      </c>
      <c r="Z29" s="5">
        <f t="shared" si="19"/>
        <v>7.309334101981482E-6</v>
      </c>
      <c r="AA29" s="5">
        <f t="shared" si="20"/>
        <v>2.4546162885234809E-3</v>
      </c>
      <c r="AB29" s="5">
        <f t="shared" si="21"/>
        <v>5.1413211412129297E-4</v>
      </c>
      <c r="AC29" s="5">
        <f t="shared" si="22"/>
        <v>1.6442904392729034E-5</v>
      </c>
      <c r="AD29" s="5">
        <f t="shared" si="23"/>
        <v>1.193084595880747E-7</v>
      </c>
      <c r="AE29" s="5">
        <f t="shared" si="24"/>
        <v>2.4782827866593963E-5</v>
      </c>
      <c r="AF29" s="5">
        <f t="shared" si="25"/>
        <v>2.6023376131093189E-5</v>
      </c>
      <c r="AG29" s="5">
        <f t="shared" si="26"/>
        <v>2.6401714697200858E-4</v>
      </c>
      <c r="AH29" s="5">
        <f t="shared" si="27"/>
        <v>1.6959318738158063E-4</v>
      </c>
      <c r="AI29" s="5">
        <f t="shared" si="28"/>
        <v>1.2334789729368119E-2</v>
      </c>
      <c r="AJ29" s="5">
        <f t="shared" si="29"/>
        <v>4.9688746361510994E-2</v>
      </c>
      <c r="AK29" s="5">
        <f t="shared" si="30"/>
        <v>3.3767966612595884E-5</v>
      </c>
      <c r="AL29" s="5">
        <f t="shared" si="31"/>
        <v>9.4032717158829985E-5</v>
      </c>
      <c r="AM29" s="5">
        <f t="shared" si="32"/>
        <v>1.8357735773859927E-5</v>
      </c>
      <c r="AN29" s="5">
        <f t="shared" si="33"/>
        <v>9.244359101956117E-7</v>
      </c>
      <c r="AO29" s="5">
        <f t="shared" si="34"/>
        <v>8.1930942477807086E-8</v>
      </c>
    </row>
    <row r="30" spans="3:41" s="5" customFormat="1" x14ac:dyDescent="0.25">
      <c r="C30" s="8">
        <v>11</v>
      </c>
      <c r="D30" s="8">
        <v>-6.550881710350405E-2</v>
      </c>
      <c r="E30" s="8">
        <v>-0.19172816095900169</v>
      </c>
      <c r="F30" s="8">
        <v>-1.475130548823844</v>
      </c>
      <c r="G30" s="8">
        <v>0.92197240894799615</v>
      </c>
      <c r="H30" s="8">
        <v>-1.6370296182004516</v>
      </c>
      <c r="I30" s="8">
        <v>-0.93523827141950799</v>
      </c>
      <c r="J30" s="8">
        <v>0</v>
      </c>
      <c r="L30" s="5">
        <f t="shared" si="5"/>
        <v>1.6294665644437795E-7</v>
      </c>
      <c r="M30" s="5">
        <f t="shared" si="6"/>
        <v>1.2781422830523411E-5</v>
      </c>
      <c r="N30" s="5">
        <f t="shared" si="7"/>
        <v>7.1254315431630424E-9</v>
      </c>
      <c r="O30" s="5">
        <f t="shared" si="8"/>
        <v>6.2680283383072417E-3</v>
      </c>
      <c r="P30" s="5">
        <f t="shared" si="9"/>
        <v>8.811410700123954E-4</v>
      </c>
      <c r="Q30" s="5">
        <f t="shared" si="10"/>
        <v>1.9233845726495964E-6</v>
      </c>
      <c r="R30" s="5">
        <f t="shared" si="11"/>
        <v>5.3128678200013287E-8</v>
      </c>
      <c r="S30" s="5">
        <f t="shared" si="12"/>
        <v>1.0349637885438516E-8</v>
      </c>
      <c r="T30" s="5">
        <f t="shared" si="13"/>
        <v>1.0810836797566186E-5</v>
      </c>
      <c r="U30" s="5">
        <f t="shared" si="14"/>
        <v>2.3738244049542302E-7</v>
      </c>
      <c r="V30" s="5">
        <f t="shared" si="15"/>
        <v>2.1642121668583364E-6</v>
      </c>
      <c r="W30" s="5">
        <f t="shared" si="16"/>
        <v>1.5625027415206178E-3</v>
      </c>
      <c r="X30" s="5">
        <f t="shared" si="17"/>
        <v>2.4588870938440241E-7</v>
      </c>
      <c r="Y30" s="5">
        <f t="shared" si="18"/>
        <v>2.4846181200509105E-6</v>
      </c>
      <c r="Z30" s="5">
        <f t="shared" si="19"/>
        <v>6.4977927568238054E-7</v>
      </c>
      <c r="AA30" s="5">
        <f t="shared" si="20"/>
        <v>5.8227374371321917E-7</v>
      </c>
      <c r="AB30" s="5">
        <f t="shared" si="21"/>
        <v>3.8286956501538526E-4</v>
      </c>
      <c r="AC30" s="5">
        <f t="shared" si="22"/>
        <v>1.943477447068101E-4</v>
      </c>
      <c r="AD30" s="5">
        <f t="shared" si="23"/>
        <v>2.4395613255093104E-6</v>
      </c>
      <c r="AE30" s="5">
        <f t="shared" si="24"/>
        <v>1.0086757313503955E-7</v>
      </c>
      <c r="AF30" s="5">
        <f t="shared" si="25"/>
        <v>5.1586551912889475E-6</v>
      </c>
      <c r="AG30" s="5">
        <f t="shared" si="26"/>
        <v>1.092608727978743E-5</v>
      </c>
      <c r="AH30" s="5">
        <f t="shared" si="27"/>
        <v>3.5351561591197298E-7</v>
      </c>
      <c r="AI30" s="5">
        <f t="shared" si="28"/>
        <v>2.5537260965892623E-4</v>
      </c>
      <c r="AJ30" s="5">
        <f t="shared" si="29"/>
        <v>4.1479748363181104E-5</v>
      </c>
      <c r="AK30" s="5">
        <f t="shared" si="30"/>
        <v>3.890633488534566E-5</v>
      </c>
      <c r="AL30" s="5">
        <f t="shared" si="31"/>
        <v>2.5003342967158001E-2</v>
      </c>
      <c r="AM30" s="5">
        <f t="shared" si="32"/>
        <v>7.6321795967313538E-3</v>
      </c>
      <c r="AN30" s="5">
        <f t="shared" si="33"/>
        <v>4.5903303028730924E-5</v>
      </c>
      <c r="AO30" s="5">
        <f t="shared" si="34"/>
        <v>1.7734010269843985E-14</v>
      </c>
    </row>
    <row r="31" spans="3:41" s="5" customFormat="1" x14ac:dyDescent="0.25">
      <c r="C31" s="8">
        <v>12</v>
      </c>
      <c r="D31" s="8">
        <v>-1.1573224354952383</v>
      </c>
      <c r="E31" s="8">
        <v>-0.64958645578646923</v>
      </c>
      <c r="F31" s="8">
        <v>-0.44895277572899867</v>
      </c>
      <c r="G31" s="8">
        <v>1.2176606648244137</v>
      </c>
      <c r="H31" s="8">
        <v>-1.7333727050979768</v>
      </c>
      <c r="I31" s="8">
        <v>-0.76934234744265517</v>
      </c>
      <c r="J31" s="8">
        <v>0</v>
      </c>
      <c r="L31" s="5">
        <f t="shared" si="5"/>
        <v>1.6921704989158953E-9</v>
      </c>
      <c r="M31" s="5">
        <f t="shared" si="6"/>
        <v>5.2409715577393206E-8</v>
      </c>
      <c r="N31" s="5">
        <f t="shared" si="7"/>
        <v>4.1885059133122163E-9</v>
      </c>
      <c r="O31" s="5">
        <f t="shared" si="8"/>
        <v>2.8325005824852853E-2</v>
      </c>
      <c r="P31" s="5">
        <f t="shared" si="9"/>
        <v>1.2695713943622377E-4</v>
      </c>
      <c r="Q31" s="5">
        <f t="shared" si="10"/>
        <v>8.8966982573487927E-6</v>
      </c>
      <c r="R31" s="5">
        <f t="shared" si="11"/>
        <v>2.2007815545082276E-8</v>
      </c>
      <c r="S31" s="5">
        <f t="shared" si="12"/>
        <v>3.4945163048172088E-9</v>
      </c>
      <c r="T31" s="5">
        <f t="shared" si="13"/>
        <v>1.9455070103863014E-3</v>
      </c>
      <c r="U31" s="5">
        <f t="shared" si="14"/>
        <v>9.0427004729276833E-8</v>
      </c>
      <c r="V31" s="5">
        <f t="shared" si="15"/>
        <v>6.8679703763379994E-5</v>
      </c>
      <c r="W31" s="5">
        <f t="shared" si="16"/>
        <v>2.5335161598361337E-5</v>
      </c>
      <c r="X31" s="5">
        <f t="shared" si="17"/>
        <v>7.913222408636188E-5</v>
      </c>
      <c r="Y31" s="5">
        <f t="shared" si="18"/>
        <v>7.8988371342408927E-6</v>
      </c>
      <c r="Z31" s="5">
        <f t="shared" si="19"/>
        <v>1.2033464375264279E-5</v>
      </c>
      <c r="AA31" s="5">
        <f t="shared" si="20"/>
        <v>8.356676774930788E-7</v>
      </c>
      <c r="AB31" s="5">
        <f t="shared" si="21"/>
        <v>5.6554797247530949E-4</v>
      </c>
      <c r="AC31" s="5">
        <f t="shared" si="22"/>
        <v>1.2126435486229377E-3</v>
      </c>
      <c r="AD31" s="5">
        <f t="shared" si="23"/>
        <v>2.0986118556944749E-4</v>
      </c>
      <c r="AE31" s="5">
        <f t="shared" si="24"/>
        <v>6.5225920695263085E-8</v>
      </c>
      <c r="AF31" s="5">
        <f t="shared" si="25"/>
        <v>3.4507769944726226E-4</v>
      </c>
      <c r="AG31" s="5">
        <f t="shared" si="26"/>
        <v>9.9557088401084273E-5</v>
      </c>
      <c r="AH31" s="5">
        <f t="shared" si="27"/>
        <v>3.1723431530214954E-6</v>
      </c>
      <c r="AI31" s="5">
        <f t="shared" si="28"/>
        <v>5.446630270548314E-5</v>
      </c>
      <c r="AJ31" s="5">
        <f t="shared" si="29"/>
        <v>5.8417035321258672E-7</v>
      </c>
      <c r="AK31" s="5">
        <f t="shared" si="30"/>
        <v>2.9179369736615358E-4</v>
      </c>
      <c r="AL31" s="5">
        <f t="shared" si="31"/>
        <v>0.19371012904847346</v>
      </c>
      <c r="AM31" s="5">
        <f t="shared" si="32"/>
        <v>5.0464632031292089E-3</v>
      </c>
      <c r="AN31" s="5">
        <f t="shared" si="33"/>
        <v>1.3375255608302192E-5</v>
      </c>
      <c r="AO31" s="5">
        <f t="shared" si="34"/>
        <v>2.9189247014956896E-16</v>
      </c>
    </row>
    <row r="32" spans="3:41" s="5" customFormat="1" x14ac:dyDescent="0.25">
      <c r="C32" s="8">
        <v>13</v>
      </c>
      <c r="D32" s="8">
        <v>-1.0481410736560648</v>
      </c>
      <c r="E32" s="8">
        <v>-0.30619273466586855</v>
      </c>
      <c r="F32" s="8">
        <v>-1.6461601776729808</v>
      </c>
      <c r="G32" s="8">
        <v>-0.78644862500463819</v>
      </c>
      <c r="H32" s="8">
        <v>-0.83417056072107365</v>
      </c>
      <c r="I32" s="8">
        <v>0.69054178355365003</v>
      </c>
      <c r="J32" s="8">
        <v>0</v>
      </c>
      <c r="L32" s="5">
        <f t="shared" si="5"/>
        <v>2.555007733900172E-5</v>
      </c>
      <c r="M32" s="5">
        <f t="shared" si="6"/>
        <v>3.851095345251688E-6</v>
      </c>
      <c r="N32" s="5">
        <f t="shared" si="7"/>
        <v>3.7958261238950208E-7</v>
      </c>
      <c r="O32" s="5">
        <f t="shared" si="8"/>
        <v>8.1500167669012883E-4</v>
      </c>
      <c r="P32" s="5">
        <f t="shared" si="9"/>
        <v>4.3893498852854791E-5</v>
      </c>
      <c r="Q32" s="5">
        <f t="shared" si="10"/>
        <v>4.977633005697645E-3</v>
      </c>
      <c r="R32" s="5">
        <f t="shared" si="11"/>
        <v>8.4608896992635942E-9</v>
      </c>
      <c r="S32" s="5">
        <f t="shared" si="12"/>
        <v>9.8597007236799285E-10</v>
      </c>
      <c r="T32" s="5">
        <f t="shared" si="13"/>
        <v>4.0371028876299755E-6</v>
      </c>
      <c r="U32" s="5">
        <f t="shared" si="14"/>
        <v>1.6802088478820007E-5</v>
      </c>
      <c r="V32" s="5">
        <f t="shared" si="15"/>
        <v>2.8586003160056288E-7</v>
      </c>
      <c r="W32" s="5">
        <f t="shared" si="16"/>
        <v>1.8865256612275226E-3</v>
      </c>
      <c r="X32" s="5">
        <f t="shared" si="17"/>
        <v>1.8791573624230775E-7</v>
      </c>
      <c r="Y32" s="5">
        <f t="shared" si="18"/>
        <v>9.8649144037502561E-6</v>
      </c>
      <c r="Z32" s="5">
        <f t="shared" si="19"/>
        <v>6.5958995677479577E-6</v>
      </c>
      <c r="AA32" s="5">
        <f t="shared" si="20"/>
        <v>2.1801244607900202E-5</v>
      </c>
      <c r="AB32" s="5">
        <f t="shared" si="21"/>
        <v>3.1907664516200848E-2</v>
      </c>
      <c r="AC32" s="5">
        <f t="shared" si="22"/>
        <v>5.3960122782290364E-2</v>
      </c>
      <c r="AD32" s="5">
        <f t="shared" si="23"/>
        <v>2.160831138794141E-6</v>
      </c>
      <c r="AE32" s="5">
        <f t="shared" si="24"/>
        <v>6.4505150298659799E-6</v>
      </c>
      <c r="AF32" s="5">
        <f t="shared" si="25"/>
        <v>1.574457889699553E-6</v>
      </c>
      <c r="AG32" s="5">
        <f t="shared" si="26"/>
        <v>1.8226960568903925E-7</v>
      </c>
      <c r="AH32" s="5">
        <f t="shared" si="27"/>
        <v>2.0126661955664661E-8</v>
      </c>
      <c r="AI32" s="5">
        <f t="shared" si="28"/>
        <v>1.336508322693784E-2</v>
      </c>
      <c r="AJ32" s="5">
        <f t="shared" si="29"/>
        <v>1.1328534669296935E-4</v>
      </c>
      <c r="AK32" s="5">
        <f t="shared" si="30"/>
        <v>5.0692168874625749E-7</v>
      </c>
      <c r="AL32" s="5">
        <f t="shared" si="31"/>
        <v>4.2439442949006708E-4</v>
      </c>
      <c r="AM32" s="5">
        <f t="shared" si="32"/>
        <v>8.86043235412228E-4</v>
      </c>
      <c r="AN32" s="5">
        <f t="shared" si="33"/>
        <v>2.4690086588414409E-5</v>
      </c>
      <c r="AO32" s="5">
        <f t="shared" si="34"/>
        <v>4.1418419041829757E-11</v>
      </c>
    </row>
    <row r="33" spans="3:41" s="5" customFormat="1" x14ac:dyDescent="0.25">
      <c r="C33" s="8">
        <v>14</v>
      </c>
      <c r="D33" s="8">
        <v>-0.2838715407818509</v>
      </c>
      <c r="E33" s="8">
        <v>-1.1074447506139367</v>
      </c>
      <c r="F33" s="8">
        <v>-0.44895277572899867</v>
      </c>
      <c r="G33" s="8">
        <v>-1.4435336380633437</v>
      </c>
      <c r="H33" s="8">
        <v>1.1890342641269587</v>
      </c>
      <c r="I33" s="8">
        <v>-0.40437131469357884</v>
      </c>
      <c r="J33" s="8">
        <v>1</v>
      </c>
      <c r="L33" s="5">
        <f t="shared" si="5"/>
        <v>8.6662145945846209E-4</v>
      </c>
      <c r="M33" s="5">
        <f t="shared" si="6"/>
        <v>2.8235573680985254E-9</v>
      </c>
      <c r="N33" s="5">
        <f t="shared" si="7"/>
        <v>6.7576353894315934E-8</v>
      </c>
      <c r="O33" s="5">
        <f t="shared" si="8"/>
        <v>6.2353593996918301E-7</v>
      </c>
      <c r="P33" s="5">
        <f t="shared" si="9"/>
        <v>5.6831497896430958E-9</v>
      </c>
      <c r="Q33" s="5">
        <f t="shared" si="10"/>
        <v>3.8151393192409108E-2</v>
      </c>
      <c r="R33" s="5">
        <f t="shared" si="11"/>
        <v>2.9943915057126086E-7</v>
      </c>
      <c r="S33" s="5">
        <f t="shared" si="12"/>
        <v>6.6492572162937158E-8</v>
      </c>
      <c r="T33" s="5">
        <f t="shared" si="13"/>
        <v>3.5827649996087866E-5</v>
      </c>
      <c r="U33" s="5">
        <f t="shared" si="14"/>
        <v>2.6988661029226773E-4</v>
      </c>
      <c r="V33" s="5">
        <f t="shared" si="15"/>
        <v>7.2788720625307995E-6</v>
      </c>
      <c r="W33" s="5">
        <f t="shared" si="16"/>
        <v>1.7202937046476095E-4</v>
      </c>
      <c r="X33" s="5">
        <f t="shared" si="17"/>
        <v>1.5238973436126635E-5</v>
      </c>
      <c r="Y33" s="5">
        <f t="shared" si="18"/>
        <v>7.4211576040359696E-7</v>
      </c>
      <c r="Z33" s="5">
        <f t="shared" si="19"/>
        <v>3.1998418825020655E-3</v>
      </c>
      <c r="AA33" s="5">
        <f t="shared" si="20"/>
        <v>2.590462620667748E-5</v>
      </c>
      <c r="AB33" s="5">
        <f t="shared" si="21"/>
        <v>2.9412658909555838E-3</v>
      </c>
      <c r="AC33" s="5">
        <f t="shared" si="22"/>
        <v>4.2110391530032409E-3</v>
      </c>
      <c r="AD33" s="5">
        <f t="shared" si="23"/>
        <v>5.4612157880751721E-4</v>
      </c>
      <c r="AE33" s="5">
        <f t="shared" si="24"/>
        <v>8.6031268248227526E-3</v>
      </c>
      <c r="AF33" s="5">
        <f t="shared" si="25"/>
        <v>3.2919847524065552E-6</v>
      </c>
      <c r="AG33" s="5">
        <f t="shared" si="26"/>
        <v>2.2967784841129033E-10</v>
      </c>
      <c r="AH33" s="5">
        <f t="shared" si="27"/>
        <v>1.2022496526412023E-10</v>
      </c>
      <c r="AI33" s="5">
        <f t="shared" si="28"/>
        <v>9.2428675433572579E-4</v>
      </c>
      <c r="AJ33" s="5">
        <f t="shared" si="29"/>
        <v>4.4946334084606398E-4</v>
      </c>
      <c r="AK33" s="5">
        <f t="shared" si="30"/>
        <v>1.9610029026154803E-4</v>
      </c>
      <c r="AL33" s="5">
        <f t="shared" si="31"/>
        <v>2.0818405718155025E-5</v>
      </c>
      <c r="AM33" s="5">
        <f t="shared" si="32"/>
        <v>8.1035397582614524E-4</v>
      </c>
      <c r="AN33" s="5">
        <f t="shared" si="33"/>
        <v>2.3088006245011131E-2</v>
      </c>
      <c r="AO33" s="5">
        <f t="shared" si="34"/>
        <v>4.5280701465195928E-8</v>
      </c>
    </row>
    <row r="34" spans="3:41" s="5" customFormat="1" x14ac:dyDescent="0.25">
      <c r="C34" s="8">
        <v>15</v>
      </c>
      <c r="D34" s="8">
        <v>1.5722116104840949</v>
      </c>
      <c r="E34" s="8">
        <v>1.8686341657646022</v>
      </c>
      <c r="F34" s="8">
        <v>-0.96204166227642141</v>
      </c>
      <c r="G34" s="8">
        <v>-0.32648911586354429</v>
      </c>
      <c r="H34" s="8">
        <v>-1.0268567345161244</v>
      </c>
      <c r="I34" s="8">
        <v>0.69054178355365003</v>
      </c>
      <c r="J34" s="8">
        <v>1</v>
      </c>
      <c r="L34" s="5">
        <f t="shared" si="5"/>
        <v>1.6202295132660175E-3</v>
      </c>
      <c r="M34" s="5">
        <f t="shared" si="6"/>
        <v>0.32040714979201124</v>
      </c>
      <c r="N34" s="5">
        <f t="shared" si="7"/>
        <v>1.5434011771541076E-3</v>
      </c>
      <c r="O34" s="5">
        <f t="shared" si="8"/>
        <v>2.2254697217199186E-6</v>
      </c>
      <c r="P34" s="5">
        <f t="shared" si="9"/>
        <v>1.6262235479752578E-3</v>
      </c>
      <c r="Q34" s="5">
        <f t="shared" si="10"/>
        <v>5.7221038450138672E-8</v>
      </c>
      <c r="R34" s="5">
        <f t="shared" si="11"/>
        <v>8.1811499220478954E-5</v>
      </c>
      <c r="S34" s="5">
        <f t="shared" si="12"/>
        <v>2.0303440665480341E-7</v>
      </c>
      <c r="T34" s="5">
        <f t="shared" si="13"/>
        <v>2.3077460746218994E-13</v>
      </c>
      <c r="U34" s="5">
        <f t="shared" si="14"/>
        <v>3.8941961455926439E-7</v>
      </c>
      <c r="V34" s="5">
        <f t="shared" si="15"/>
        <v>2.5119315267260044E-11</v>
      </c>
      <c r="W34" s="5">
        <f t="shared" si="16"/>
        <v>4.619424877821683E-3</v>
      </c>
      <c r="X34" s="5">
        <f t="shared" si="17"/>
        <v>7.7712523555450943E-12</v>
      </c>
      <c r="Y34" s="5">
        <f t="shared" si="18"/>
        <v>2.3101904489220873E-6</v>
      </c>
      <c r="Z34" s="5">
        <f t="shared" si="19"/>
        <v>3.2876013193411242E-8</v>
      </c>
      <c r="AA34" s="5">
        <f t="shared" si="20"/>
        <v>4.2826826857936663E-4</v>
      </c>
      <c r="AB34" s="5">
        <f t="shared" si="21"/>
        <v>2.9660645388501423E-7</v>
      </c>
      <c r="AC34" s="5">
        <f t="shared" si="22"/>
        <v>8.2495737706784142E-10</v>
      </c>
      <c r="AD34" s="5">
        <f t="shared" si="23"/>
        <v>9.0667253853330783E-11</v>
      </c>
      <c r="AE34" s="5">
        <f t="shared" si="24"/>
        <v>5.2200942931542792E-6</v>
      </c>
      <c r="AF34" s="5">
        <f t="shared" si="25"/>
        <v>8.8026458406775454E-9</v>
      </c>
      <c r="AG34" s="5">
        <f t="shared" si="26"/>
        <v>2.3029575435123605E-5</v>
      </c>
      <c r="AH34" s="5">
        <f t="shared" si="27"/>
        <v>3.0065075945707484E-5</v>
      </c>
      <c r="AI34" s="5">
        <f t="shared" si="28"/>
        <v>4.1607192085518226E-4</v>
      </c>
      <c r="AJ34" s="5">
        <f t="shared" si="29"/>
        <v>4.299034743755056E-3</v>
      </c>
      <c r="AK34" s="5">
        <f t="shared" si="30"/>
        <v>5.9734823338215629E-8</v>
      </c>
      <c r="AL34" s="5">
        <f t="shared" si="31"/>
        <v>4.7945829798061774E-9</v>
      </c>
      <c r="AM34" s="5">
        <f t="shared" si="32"/>
        <v>1.6542747873096869E-8</v>
      </c>
      <c r="AN34" s="5">
        <f t="shared" si="33"/>
        <v>5.6001690102612617E-10</v>
      </c>
      <c r="AO34" s="5">
        <f t="shared" si="34"/>
        <v>2.1262601075388637E-5</v>
      </c>
    </row>
    <row r="35" spans="3:41" s="5" customFormat="1" x14ac:dyDescent="0.25">
      <c r="C35" s="8">
        <v>16</v>
      </c>
      <c r="D35" s="8">
        <v>1.3538488868057479</v>
      </c>
      <c r="E35" s="8">
        <v>1.4107758709371345</v>
      </c>
      <c r="F35" s="8">
        <v>0.57722499736584065</v>
      </c>
      <c r="G35" s="8">
        <v>0.92197240894799615</v>
      </c>
      <c r="H35" s="8">
        <v>0.19348903285253002</v>
      </c>
      <c r="I35" s="8">
        <v>-1.5324635977361782</v>
      </c>
      <c r="J35" s="8">
        <v>1</v>
      </c>
      <c r="L35" s="5">
        <f t="shared" si="5"/>
        <v>1.4763222230322493E-4</v>
      </c>
      <c r="M35" s="5">
        <f t="shared" si="6"/>
        <v>6.8908253269121887E-5</v>
      </c>
      <c r="N35" s="5">
        <f t="shared" si="7"/>
        <v>1.1418005840190099E-5</v>
      </c>
      <c r="O35" s="5">
        <f t="shared" si="8"/>
        <v>2.6616243345073524E-6</v>
      </c>
      <c r="P35" s="5">
        <f t="shared" si="9"/>
        <v>4.517964485606111E-6</v>
      </c>
      <c r="Q35" s="5">
        <f t="shared" si="10"/>
        <v>7.8760626252474243E-8</v>
      </c>
      <c r="R35" s="5">
        <f t="shared" si="11"/>
        <v>8.0143410966958574E-3</v>
      </c>
      <c r="S35" s="5">
        <f t="shared" si="12"/>
        <v>7.4505626812800705E-7</v>
      </c>
      <c r="T35" s="5">
        <f t="shared" si="13"/>
        <v>4.856343010443383E-10</v>
      </c>
      <c r="U35" s="5">
        <f t="shared" si="14"/>
        <v>4.5769722848532926E-7</v>
      </c>
      <c r="V35" s="5">
        <f t="shared" si="15"/>
        <v>1.4030250103707054E-8</v>
      </c>
      <c r="W35" s="5">
        <f t="shared" si="16"/>
        <v>5.5987360081502617E-5</v>
      </c>
      <c r="X35" s="5">
        <f t="shared" si="17"/>
        <v>1.2014002057239545E-6</v>
      </c>
      <c r="Y35" s="5">
        <f t="shared" si="18"/>
        <v>4.734851975145456E-6</v>
      </c>
      <c r="Z35" s="5">
        <f t="shared" si="19"/>
        <v>3.0762706554884812E-5</v>
      </c>
      <c r="AA35" s="5">
        <f t="shared" si="20"/>
        <v>3.3995343165574511E-5</v>
      </c>
      <c r="AB35" s="5">
        <f t="shared" si="21"/>
        <v>1.3818971950764267E-8</v>
      </c>
      <c r="AC35" s="5">
        <f t="shared" si="22"/>
        <v>5.5526397830512905E-11</v>
      </c>
      <c r="AD35" s="5">
        <f t="shared" si="23"/>
        <v>1.2434082566550271E-5</v>
      </c>
      <c r="AE35" s="5">
        <f t="shared" si="24"/>
        <v>3.378421342650884E-4</v>
      </c>
      <c r="AF35" s="5">
        <f t="shared" si="25"/>
        <v>9.2635678444813525E-7</v>
      </c>
      <c r="AG35" s="5">
        <f t="shared" si="26"/>
        <v>6.0378384343703717E-5</v>
      </c>
      <c r="AH35" s="5">
        <f t="shared" si="27"/>
        <v>3.5203905405458907E-5</v>
      </c>
      <c r="AI35" s="5">
        <f t="shared" si="28"/>
        <v>4.0872517782743904E-6</v>
      </c>
      <c r="AJ35" s="5">
        <f t="shared" si="29"/>
        <v>1.5661224442609016E-4</v>
      </c>
      <c r="AK35" s="5">
        <f t="shared" si="30"/>
        <v>5.5898760423854594E-3</v>
      </c>
      <c r="AL35" s="5">
        <f t="shared" si="31"/>
        <v>1.0994721226931426E-6</v>
      </c>
      <c r="AM35" s="5">
        <f t="shared" si="32"/>
        <v>6.7024514083159015E-6</v>
      </c>
      <c r="AN35" s="5">
        <f t="shared" si="33"/>
        <v>2.0844812098138941E-6</v>
      </c>
      <c r="AO35" s="5">
        <f t="shared" si="34"/>
        <v>5.2820639520894385E-7</v>
      </c>
    </row>
    <row r="36" spans="3:41" s="5" customFormat="1" x14ac:dyDescent="0.25">
      <c r="C36" s="8">
        <v>17</v>
      </c>
      <c r="D36" s="8">
        <v>0.69876071577070986</v>
      </c>
      <c r="E36" s="8">
        <v>1.1818467235234009</v>
      </c>
      <c r="F36" s="8">
        <v>0.74825462621498362</v>
      </c>
      <c r="G36" s="8">
        <v>0.65913840372451393</v>
      </c>
      <c r="H36" s="8">
        <v>0.7073188296393319</v>
      </c>
      <c r="I36" s="8">
        <v>-1.5988219673269195</v>
      </c>
      <c r="J36" s="8">
        <v>0</v>
      </c>
      <c r="L36" s="5">
        <f t="shared" si="5"/>
        <v>5.8580697471488326E-4</v>
      </c>
      <c r="M36" s="5">
        <f t="shared" si="6"/>
        <v>5.5396608598864243E-6</v>
      </c>
      <c r="N36" s="5">
        <f t="shared" si="7"/>
        <v>1.0538246090270413E-5</v>
      </c>
      <c r="O36" s="5">
        <f t="shared" si="8"/>
        <v>5.7695891618570751E-6</v>
      </c>
      <c r="P36" s="5">
        <f t="shared" si="9"/>
        <v>6.4160526032782435E-7</v>
      </c>
      <c r="Q36" s="5">
        <f t="shared" si="10"/>
        <v>5.1038262989653038E-6</v>
      </c>
      <c r="R36" s="5">
        <f t="shared" si="11"/>
        <v>9.7088757448523817E-3</v>
      </c>
      <c r="S36" s="5">
        <f t="shared" si="12"/>
        <v>4.2483971133636911E-7</v>
      </c>
      <c r="T36" s="5">
        <f t="shared" si="13"/>
        <v>1.5538959326903755E-8</v>
      </c>
      <c r="U36" s="5">
        <f t="shared" si="14"/>
        <v>3.6711726366460739E-6</v>
      </c>
      <c r="V36" s="5">
        <f t="shared" si="15"/>
        <v>1.192645000609105E-7</v>
      </c>
      <c r="W36" s="5">
        <f t="shared" si="16"/>
        <v>4.6983945818234944E-5</v>
      </c>
      <c r="X36" s="5">
        <f t="shared" si="17"/>
        <v>7.733104041864076E-5</v>
      </c>
      <c r="Y36" s="5">
        <f t="shared" si="18"/>
        <v>1.8431577266660512E-5</v>
      </c>
      <c r="Z36" s="5">
        <f t="shared" si="19"/>
        <v>7.0715303113830545E-4</v>
      </c>
      <c r="AA36" s="5">
        <f t="shared" si="20"/>
        <v>6.9807099969149513E-5</v>
      </c>
      <c r="AB36" s="5">
        <f t="shared" si="21"/>
        <v>1.6878845518098807E-7</v>
      </c>
      <c r="AC36" s="5">
        <f t="shared" si="22"/>
        <v>1.6631117657596694E-9</v>
      </c>
      <c r="AD36" s="5">
        <f t="shared" si="23"/>
        <v>9.4101866491515577E-4</v>
      </c>
      <c r="AE36" s="5">
        <f t="shared" si="24"/>
        <v>6.0456214133478084E-3</v>
      </c>
      <c r="AF36" s="5">
        <f t="shared" si="25"/>
        <v>3.8228157545335048E-6</v>
      </c>
      <c r="AG36" s="5">
        <f t="shared" si="26"/>
        <v>2.8964752243431665E-5</v>
      </c>
      <c r="AH36" s="5">
        <f t="shared" si="27"/>
        <v>1.4589009549626581E-5</v>
      </c>
      <c r="AI36" s="5">
        <f t="shared" si="28"/>
        <v>1.5597843305924447E-5</v>
      </c>
      <c r="AJ36" s="5">
        <f t="shared" si="29"/>
        <v>1.3546307847178108E-4</v>
      </c>
      <c r="AK36" s="5">
        <f t="shared" si="30"/>
        <v>4.5293363869325788E-2</v>
      </c>
      <c r="AL36" s="5">
        <f t="shared" si="31"/>
        <v>7.9052422023941877E-6</v>
      </c>
      <c r="AM36" s="5">
        <f t="shared" si="32"/>
        <v>1.0347626422208911E-4</v>
      </c>
      <c r="AN36" s="5">
        <f t="shared" si="33"/>
        <v>5.7079305364068037E-5</v>
      </c>
      <c r="AO36" s="5">
        <f t="shared" si="34"/>
        <v>1.1778572034355179E-6</v>
      </c>
    </row>
    <row r="37" spans="3:41" s="5" customFormat="1" x14ac:dyDescent="0.25">
      <c r="C37" s="8">
        <v>18</v>
      </c>
      <c r="D37" s="8">
        <v>1.4630302486449214</v>
      </c>
      <c r="E37" s="8">
        <v>1.5252404446440015</v>
      </c>
      <c r="F37" s="8">
        <v>-1.1330712911255643</v>
      </c>
      <c r="G37" s="8">
        <v>1.1519521635185432</v>
      </c>
      <c r="H37" s="8">
        <v>0.3861752066475807</v>
      </c>
      <c r="I37" s="8">
        <v>0.15967482682772088</v>
      </c>
      <c r="J37" s="8">
        <v>1</v>
      </c>
      <c r="L37" s="5">
        <f t="shared" si="5"/>
        <v>3.3350156571815507E-3</v>
      </c>
      <c r="M37" s="5">
        <f t="shared" si="6"/>
        <v>5.3478249870677799E-2</v>
      </c>
      <c r="N37" s="5">
        <f t="shared" si="7"/>
        <v>9.3349365100447901E-6</v>
      </c>
      <c r="O37" s="5">
        <f t="shared" si="8"/>
        <v>1.134653284396736E-4</v>
      </c>
      <c r="P37" s="5">
        <f t="shared" si="9"/>
        <v>2.2138766771006521E-3</v>
      </c>
      <c r="Q37" s="5">
        <f t="shared" si="10"/>
        <v>9.5463485556449775E-7</v>
      </c>
      <c r="R37" s="5">
        <f t="shared" si="11"/>
        <v>3.5338445480224503E-3</v>
      </c>
      <c r="S37" s="5">
        <f t="shared" si="12"/>
        <v>6.1179363752380508E-11</v>
      </c>
      <c r="T37" s="5">
        <f t="shared" si="13"/>
        <v>1.5743454505610222E-13</v>
      </c>
      <c r="U37" s="5">
        <f t="shared" si="14"/>
        <v>3.2444170764620982E-4</v>
      </c>
      <c r="V37" s="5">
        <f t="shared" si="15"/>
        <v>3.8462672595150042E-13</v>
      </c>
      <c r="W37" s="5">
        <f t="shared" si="16"/>
        <v>3.3856910775806806E-5</v>
      </c>
      <c r="X37" s="5">
        <f t="shared" si="17"/>
        <v>2.1200265307525605E-8</v>
      </c>
      <c r="Y37" s="5">
        <f t="shared" si="18"/>
        <v>7.8290794111304199E-4</v>
      </c>
      <c r="Z37" s="5">
        <f t="shared" si="19"/>
        <v>1.5749693789268248E-6</v>
      </c>
      <c r="AA37" s="5">
        <f t="shared" si="20"/>
        <v>1.5629013490123399E-5</v>
      </c>
      <c r="AB37" s="5">
        <f t="shared" si="21"/>
        <v>3.0029411452043111E-9</v>
      </c>
      <c r="AC37" s="5">
        <f t="shared" si="22"/>
        <v>1.3991738656626729E-10</v>
      </c>
      <c r="AD37" s="5">
        <f t="shared" si="23"/>
        <v>1.6632589373103166E-8</v>
      </c>
      <c r="AE37" s="5">
        <f t="shared" si="24"/>
        <v>8.8047840958247598E-6</v>
      </c>
      <c r="AF37" s="5">
        <f t="shared" si="25"/>
        <v>1.1941999952138019E-7</v>
      </c>
      <c r="AG37" s="5">
        <f t="shared" si="26"/>
        <v>3.8413140326755098E-5</v>
      </c>
      <c r="AH37" s="5">
        <f t="shared" si="27"/>
        <v>5.062302109953719E-6</v>
      </c>
      <c r="AI37" s="5">
        <f t="shared" si="28"/>
        <v>2.1444105397592714E-6</v>
      </c>
      <c r="AJ37" s="5">
        <f t="shared" si="29"/>
        <v>4.3486131139370383E-5</v>
      </c>
      <c r="AK37" s="5">
        <f t="shared" si="30"/>
        <v>4.2391462692286419E-6</v>
      </c>
      <c r="AL37" s="5">
        <f t="shared" si="31"/>
        <v>1.2112950310413024E-8</v>
      </c>
      <c r="AM37" s="5">
        <f t="shared" si="32"/>
        <v>3.5480815932848724E-6</v>
      </c>
      <c r="AN37" s="5">
        <f t="shared" si="33"/>
        <v>1.6544420384428015E-6</v>
      </c>
      <c r="AO37" s="5">
        <f t="shared" si="34"/>
        <v>9.7694582269251392E-7</v>
      </c>
    </row>
    <row r="38" spans="3:41" s="5" customFormat="1" x14ac:dyDescent="0.25">
      <c r="C38" s="8">
        <v>19</v>
      </c>
      <c r="D38" s="8">
        <v>0.69876071577070986</v>
      </c>
      <c r="E38" s="8">
        <v>1.4107758709371345</v>
      </c>
      <c r="F38" s="8">
        <v>-0.96204166227642141</v>
      </c>
      <c r="G38" s="8">
        <v>1.1190979128656078</v>
      </c>
      <c r="H38" s="8">
        <v>0.83577627883603234</v>
      </c>
      <c r="I38" s="8">
        <v>-1.3997468585546959</v>
      </c>
      <c r="J38" s="8">
        <v>1</v>
      </c>
      <c r="L38" s="5">
        <f t="shared" si="5"/>
        <v>8.0003674315014196E-4</v>
      </c>
      <c r="M38" s="5">
        <f t="shared" si="6"/>
        <v>4.6281805672137945E-5</v>
      </c>
      <c r="N38" s="5">
        <f t="shared" si="7"/>
        <v>5.1316246919319685E-8</v>
      </c>
      <c r="O38" s="5">
        <f t="shared" si="8"/>
        <v>2.8481608348294934E-5</v>
      </c>
      <c r="P38" s="5">
        <f t="shared" si="9"/>
        <v>3.4124926901215805E-6</v>
      </c>
      <c r="Q38" s="5">
        <f t="shared" si="10"/>
        <v>3.0079989469552952E-6</v>
      </c>
      <c r="R38" s="5">
        <f t="shared" si="11"/>
        <v>2.9537313289181228E-4</v>
      </c>
      <c r="S38" s="5">
        <f t="shared" si="12"/>
        <v>4.1458157027332006E-11</v>
      </c>
      <c r="T38" s="5">
        <f t="shared" si="13"/>
        <v>3.986621608676132E-11</v>
      </c>
      <c r="U38" s="5">
        <f t="shared" si="14"/>
        <v>1.6557402157644619E-5</v>
      </c>
      <c r="V38" s="5">
        <f t="shared" si="15"/>
        <v>3.1326726511599558E-11</v>
      </c>
      <c r="W38" s="5">
        <f t="shared" si="16"/>
        <v>2.4830911004370043E-5</v>
      </c>
      <c r="X38" s="5">
        <f t="shared" si="17"/>
        <v>1.2588081609675527E-6</v>
      </c>
      <c r="Y38" s="5">
        <f t="shared" si="18"/>
        <v>3.3414646248225298E-5</v>
      </c>
      <c r="Z38" s="5">
        <f t="shared" si="19"/>
        <v>5.0025343374816936E-6</v>
      </c>
      <c r="AA38" s="5">
        <f t="shared" si="20"/>
        <v>4.0647262833786081E-7</v>
      </c>
      <c r="AB38" s="5">
        <f t="shared" si="21"/>
        <v>2.5980294517482401E-8</v>
      </c>
      <c r="AC38" s="5">
        <f t="shared" si="22"/>
        <v>1.0717878215095689E-9</v>
      </c>
      <c r="AD38" s="5">
        <f t="shared" si="23"/>
        <v>8.9313650324344753E-6</v>
      </c>
      <c r="AE38" s="5">
        <f t="shared" si="24"/>
        <v>6.64685666551354E-5</v>
      </c>
      <c r="AF38" s="5">
        <f t="shared" si="25"/>
        <v>2.1989946698757454E-8</v>
      </c>
      <c r="AG38" s="5">
        <f t="shared" si="26"/>
        <v>1.0770059502624741E-6</v>
      </c>
      <c r="AH38" s="5">
        <f t="shared" si="27"/>
        <v>6.2676511972136748E-8</v>
      </c>
      <c r="AI38" s="5">
        <f t="shared" si="28"/>
        <v>2.5930852049036464E-6</v>
      </c>
      <c r="AJ38" s="5">
        <f t="shared" si="29"/>
        <v>1.2433207448383115E-5</v>
      </c>
      <c r="AK38" s="5">
        <f t="shared" si="30"/>
        <v>2.6469237333786254E-4</v>
      </c>
      <c r="AL38" s="5">
        <f t="shared" si="31"/>
        <v>2.0182714078841719E-6</v>
      </c>
      <c r="AM38" s="5">
        <f t="shared" si="32"/>
        <v>9.8926517220200767E-4</v>
      </c>
      <c r="AN38" s="5">
        <f t="shared" si="33"/>
        <v>2.5739104141374184E-4</v>
      </c>
      <c r="AO38" s="5">
        <f t="shared" si="34"/>
        <v>8.4949985567409906E-9</v>
      </c>
    </row>
    <row r="39" spans="3:41" s="5" customFormat="1" x14ac:dyDescent="0.25">
      <c r="C39" s="8">
        <v>20</v>
      </c>
      <c r="D39" s="8">
        <v>-0.72059698813854456</v>
      </c>
      <c r="E39" s="8">
        <v>-7.7263587252134822E-2</v>
      </c>
      <c r="F39" s="8">
        <v>-1.1330712911255643</v>
      </c>
      <c r="G39" s="8">
        <v>0.92197240894799615</v>
      </c>
      <c r="H39" s="8">
        <v>-6.3425865540870902E-2</v>
      </c>
      <c r="I39" s="8">
        <v>-0.50390886907969057</v>
      </c>
      <c r="J39" s="8">
        <v>0</v>
      </c>
      <c r="L39" s="5">
        <f t="shared" si="5"/>
        <v>1.0244445416687434E-4</v>
      </c>
      <c r="M39" s="5">
        <f t="shared" si="6"/>
        <v>1.8291970709993589E-5</v>
      </c>
      <c r="N39" s="5">
        <f t="shared" si="7"/>
        <v>1.7189960942438808E-7</v>
      </c>
      <c r="O39" s="5">
        <f t="shared" si="8"/>
        <v>0.10929965475199438</v>
      </c>
      <c r="P39" s="5">
        <f t="shared" si="9"/>
        <v>6.6355036276150828E-4</v>
      </c>
      <c r="Q39" s="5">
        <f t="shared" si="10"/>
        <v>8.4736282655907824E-3</v>
      </c>
      <c r="R39" s="5">
        <f t="shared" si="11"/>
        <v>1.9377785604634302E-5</v>
      </c>
      <c r="S39" s="5">
        <f t="shared" si="12"/>
        <v>4.3824836500940754E-10</v>
      </c>
      <c r="T39" s="5">
        <f t="shared" si="13"/>
        <v>2.4323522308195528E-5</v>
      </c>
      <c r="U39" s="5">
        <f t="shared" si="14"/>
        <v>1.2064971799284764E-3</v>
      </c>
      <c r="V39" s="5">
        <f t="shared" si="15"/>
        <v>5.2861869381399046E-7</v>
      </c>
      <c r="W39" s="5">
        <f t="shared" si="16"/>
        <v>4.1195460407093462E-4</v>
      </c>
      <c r="X39" s="5">
        <f t="shared" si="17"/>
        <v>1.3727484187292932E-3</v>
      </c>
      <c r="Y39" s="5">
        <f t="shared" si="18"/>
        <v>3.3703303314115847E-3</v>
      </c>
      <c r="Z39" s="5">
        <f t="shared" si="19"/>
        <v>9.0335136180803323E-4</v>
      </c>
      <c r="AA39" s="5">
        <f t="shared" si="20"/>
        <v>1.7281432245883762E-5</v>
      </c>
      <c r="AB39" s="5">
        <f t="shared" si="21"/>
        <v>7.7797963578346628E-4</v>
      </c>
      <c r="AC39" s="5">
        <f t="shared" si="22"/>
        <v>1.6904502400474988E-3</v>
      </c>
      <c r="AD39" s="5">
        <f t="shared" si="23"/>
        <v>2.8616926942345629E-3</v>
      </c>
      <c r="AE39" s="5">
        <f t="shared" si="24"/>
        <v>9.1572229279256425E-5</v>
      </c>
      <c r="AF39" s="5">
        <f t="shared" si="25"/>
        <v>1.7529195729647405E-4</v>
      </c>
      <c r="AG39" s="5">
        <f t="shared" si="26"/>
        <v>5.7289369201968761E-5</v>
      </c>
      <c r="AH39" s="5">
        <f t="shared" si="27"/>
        <v>1.4571597295068924E-6</v>
      </c>
      <c r="AI39" s="5">
        <f t="shared" si="28"/>
        <v>6.7131960344850652E-4</v>
      </c>
      <c r="AJ39" s="5">
        <f t="shared" si="29"/>
        <v>3.7225483364405532E-5</v>
      </c>
      <c r="AK39" s="5">
        <f t="shared" si="30"/>
        <v>2.4018444846689861E-3</v>
      </c>
      <c r="AL39" s="5">
        <f t="shared" si="31"/>
        <v>2.0630160502358722E-2</v>
      </c>
      <c r="AM39" s="5">
        <f t="shared" si="32"/>
        <v>0.29737998039369473</v>
      </c>
      <c r="AN39" s="5">
        <f t="shared" si="33"/>
        <v>2.0506219379822211E-2</v>
      </c>
      <c r="AO39" s="5">
        <f t="shared" si="34"/>
        <v>3.2053974661465758E-11</v>
      </c>
    </row>
    <row r="40" spans="3:41" s="5" customFormat="1" x14ac:dyDescent="0.25">
      <c r="C40" s="8">
        <v>21</v>
      </c>
      <c r="D40" s="8">
        <v>0.80794207760988335</v>
      </c>
      <c r="E40" s="8">
        <v>0.26613013386846579</v>
      </c>
      <c r="F40" s="8">
        <v>1.4323731416115431</v>
      </c>
      <c r="G40" s="8">
        <v>0.39630439850103177</v>
      </c>
      <c r="H40" s="8">
        <v>0.3861752066475807</v>
      </c>
      <c r="I40" s="8">
        <v>1.5200214034379143</v>
      </c>
      <c r="J40" s="8">
        <v>0</v>
      </c>
      <c r="L40" s="5">
        <f t="shared" si="5"/>
        <v>3.5099426875439654E-4</v>
      </c>
      <c r="M40" s="5">
        <f t="shared" si="6"/>
        <v>4.7467233971377608E-4</v>
      </c>
      <c r="N40" s="5">
        <f t="shared" si="7"/>
        <v>3.0349420195429491E-2</v>
      </c>
      <c r="O40" s="5">
        <f t="shared" si="8"/>
        <v>9.1617514418484007E-5</v>
      </c>
      <c r="P40" s="5">
        <f t="shared" si="9"/>
        <v>9.5764204270688033E-4</v>
      </c>
      <c r="Q40" s="5">
        <f t="shared" si="10"/>
        <v>9.6016727191786764E-5</v>
      </c>
      <c r="R40" s="5">
        <f t="shared" si="11"/>
        <v>0.11876918952334817</v>
      </c>
      <c r="S40" s="5">
        <f t="shared" si="12"/>
        <v>3.9340243690874497E-7</v>
      </c>
      <c r="T40" s="5">
        <f t="shared" si="13"/>
        <v>1.7409751096015188E-9</v>
      </c>
      <c r="U40" s="5">
        <f t="shared" si="14"/>
        <v>3.437905956862412E-3</v>
      </c>
      <c r="V40" s="5">
        <f t="shared" si="15"/>
        <v>7.6629631698681086E-9</v>
      </c>
      <c r="W40" s="5">
        <f t="shared" si="16"/>
        <v>1.3838922982619822E-6</v>
      </c>
      <c r="X40" s="5">
        <f t="shared" si="17"/>
        <v>6.4812250103911555E-5</v>
      </c>
      <c r="Y40" s="5">
        <f t="shared" si="18"/>
        <v>1.2604637896174935E-2</v>
      </c>
      <c r="Z40" s="5">
        <f t="shared" si="19"/>
        <v>1.6666027921875444E-2</v>
      </c>
      <c r="AA40" s="5">
        <f t="shared" si="20"/>
        <v>0.10790893153786728</v>
      </c>
      <c r="AB40" s="5">
        <f t="shared" si="21"/>
        <v>4.9643646393642102E-8</v>
      </c>
      <c r="AC40" s="5">
        <f t="shared" si="22"/>
        <v>9.1144199329957677E-9</v>
      </c>
      <c r="AD40" s="5">
        <f t="shared" si="23"/>
        <v>5.4662737067798528E-6</v>
      </c>
      <c r="AE40" s="5">
        <f t="shared" si="24"/>
        <v>9.0591153454048763E-4</v>
      </c>
      <c r="AF40" s="5">
        <f t="shared" si="25"/>
        <v>1.0798931807278821E-2</v>
      </c>
      <c r="AG40" s="5">
        <f t="shared" si="26"/>
        <v>5.2095440055652835E-3</v>
      </c>
      <c r="AH40" s="5">
        <f t="shared" si="27"/>
        <v>1.4800334849925082E-2</v>
      </c>
      <c r="AI40" s="5">
        <f t="shared" si="28"/>
        <v>5.7889644455630614E-6</v>
      </c>
      <c r="AJ40" s="5">
        <f t="shared" si="29"/>
        <v>3.8899016058201143E-5</v>
      </c>
      <c r="AK40" s="5">
        <f t="shared" si="30"/>
        <v>2.7967259553376126E-4</v>
      </c>
      <c r="AL40" s="5">
        <f t="shared" si="31"/>
        <v>5.9408442131716742E-9</v>
      </c>
      <c r="AM40" s="5">
        <f t="shared" si="32"/>
        <v>7.3784139623983376E-9</v>
      </c>
      <c r="AN40" s="5">
        <f t="shared" si="33"/>
        <v>5.0372009936128176E-8</v>
      </c>
      <c r="AO40" s="5">
        <f t="shared" si="34"/>
        <v>3.8697248589246539E-4</v>
      </c>
    </row>
    <row r="41" spans="3:41" s="5" customFormat="1" x14ac:dyDescent="0.25">
      <c r="C41" s="8">
        <v>22</v>
      </c>
      <c r="D41" s="8">
        <v>-1.1573224354952383</v>
      </c>
      <c r="E41" s="8">
        <v>-0.30619273466586855</v>
      </c>
      <c r="F41" s="8">
        <v>1.0903138839132633</v>
      </c>
      <c r="G41" s="8">
        <v>-1.1478453821869261</v>
      </c>
      <c r="H41" s="8">
        <v>-1.187428546012</v>
      </c>
      <c r="I41" s="8">
        <v>0.75690015314439119</v>
      </c>
      <c r="J41" s="8">
        <v>0</v>
      </c>
      <c r="L41" s="5">
        <f t="shared" si="5"/>
        <v>1.3293856130597676E-6</v>
      </c>
      <c r="M41" s="5">
        <f t="shared" si="6"/>
        <v>1.046653477449955E-7</v>
      </c>
      <c r="N41" s="5">
        <f t="shared" si="7"/>
        <v>7.2924675855200367E-4</v>
      </c>
      <c r="O41" s="5">
        <f t="shared" si="8"/>
        <v>3.505925807581488E-5</v>
      </c>
      <c r="P41" s="5">
        <f t="shared" si="9"/>
        <v>2.6351691212725687E-6</v>
      </c>
      <c r="Q41" s="5">
        <f t="shared" si="10"/>
        <v>8.1418487304418395E-4</v>
      </c>
      <c r="R41" s="5">
        <f t="shared" si="11"/>
        <v>7.6710743333879613E-7</v>
      </c>
      <c r="S41" s="5">
        <f t="shared" si="12"/>
        <v>3.4981665302641987E-5</v>
      </c>
      <c r="T41" s="5">
        <f t="shared" si="13"/>
        <v>6.3089765743561826E-4</v>
      </c>
      <c r="U41" s="5">
        <f t="shared" si="14"/>
        <v>2.6359523875327131E-7</v>
      </c>
      <c r="V41" s="5">
        <f t="shared" si="15"/>
        <v>1.3225448055356112E-3</v>
      </c>
      <c r="W41" s="5">
        <f t="shared" si="16"/>
        <v>2.0764342545297505E-4</v>
      </c>
      <c r="X41" s="5">
        <f t="shared" si="17"/>
        <v>1.7073696707056739E-5</v>
      </c>
      <c r="Y41" s="5">
        <f t="shared" si="18"/>
        <v>3.1197527296255221E-6</v>
      </c>
      <c r="Z41" s="5">
        <f t="shared" si="19"/>
        <v>1.1392728322613468E-3</v>
      </c>
      <c r="AA41" s="5">
        <f t="shared" si="20"/>
        <v>1.3766457126163402E-2</v>
      </c>
      <c r="AB41" s="5">
        <f t="shared" si="21"/>
        <v>1.4560816003677301E-2</v>
      </c>
      <c r="AC41" s="5">
        <f t="shared" si="22"/>
        <v>2.4409009367535842E-3</v>
      </c>
      <c r="AD41" s="5">
        <f t="shared" si="23"/>
        <v>1.6149932011530992E-4</v>
      </c>
      <c r="AE41" s="5">
        <f t="shared" si="24"/>
        <v>3.2064633514957509E-4</v>
      </c>
      <c r="AF41" s="5">
        <f t="shared" si="25"/>
        <v>9.2383788437381924E-4</v>
      </c>
      <c r="AG41" s="5">
        <f t="shared" si="26"/>
        <v>4.8301335963309551E-5</v>
      </c>
      <c r="AH41" s="5">
        <f t="shared" si="27"/>
        <v>1.3113590283841785E-4</v>
      </c>
      <c r="AI41" s="5">
        <f t="shared" si="28"/>
        <v>1.2225945497101485E-2</v>
      </c>
      <c r="AJ41" s="5">
        <f t="shared" si="29"/>
        <v>1.5509704934038064E-4</v>
      </c>
      <c r="AK41" s="5">
        <f t="shared" si="30"/>
        <v>8.3782569848513298E-5</v>
      </c>
      <c r="AL41" s="5">
        <f t="shared" si="31"/>
        <v>1.5344385466380296E-4</v>
      </c>
      <c r="AM41" s="5">
        <f t="shared" si="32"/>
        <v>9.5806243129436361E-7</v>
      </c>
      <c r="AN41" s="5">
        <f t="shared" si="33"/>
        <v>3.1503696458872328E-8</v>
      </c>
      <c r="AO41" s="5">
        <f t="shared" si="34"/>
        <v>1.3872972272483283E-8</v>
      </c>
    </row>
    <row r="42" spans="3:41" s="5" customFormat="1" x14ac:dyDescent="0.25">
      <c r="C42" s="8">
        <v>23</v>
      </c>
      <c r="D42" s="8">
        <v>1.0263048012882277</v>
      </c>
      <c r="E42" s="8">
        <v>1.0673821498165339</v>
      </c>
      <c r="F42" s="8">
        <v>-0.2779231468798618</v>
      </c>
      <c r="G42" s="8">
        <v>0.13347039327754956</v>
      </c>
      <c r="H42" s="8">
        <v>0.99634809033190785</v>
      </c>
      <c r="I42" s="8">
        <v>0.82325852273513234</v>
      </c>
      <c r="J42" s="8">
        <v>1</v>
      </c>
      <c r="L42" s="5">
        <f t="shared" si="5"/>
        <v>0.24360633833644083</v>
      </c>
      <c r="M42" s="5">
        <f t="shared" si="6"/>
        <v>2.418935886616266E-2</v>
      </c>
      <c r="N42" s="5">
        <f t="shared" si="7"/>
        <v>2.9506957794626838E-3</v>
      </c>
      <c r="O42" s="5">
        <f t="shared" si="8"/>
        <v>1.1687039773579769E-4</v>
      </c>
      <c r="P42" s="5">
        <f t="shared" si="9"/>
        <v>8.7154164050033027E-4</v>
      </c>
      <c r="Q42" s="5">
        <f t="shared" si="10"/>
        <v>8.2418282665333131E-4</v>
      </c>
      <c r="R42" s="5">
        <f t="shared" si="11"/>
        <v>7.7203706071098444E-2</v>
      </c>
      <c r="S42" s="5">
        <f t="shared" si="12"/>
        <v>9.8954465134050875E-9</v>
      </c>
      <c r="T42" s="5">
        <f t="shared" si="13"/>
        <v>2.7822540256934703E-11</v>
      </c>
      <c r="U42" s="5">
        <f t="shared" si="14"/>
        <v>2.8649207273389415E-2</v>
      </c>
      <c r="V42" s="5">
        <f t="shared" si="15"/>
        <v>7.9778961133054867E-11</v>
      </c>
      <c r="W42" s="5">
        <f t="shared" si="16"/>
        <v>1.5764012662124855E-4</v>
      </c>
      <c r="X42" s="5">
        <f t="shared" si="17"/>
        <v>3.3704911960372682E-6</v>
      </c>
      <c r="Y42" s="5">
        <f t="shared" si="18"/>
        <v>1.1628749106277755E-2</v>
      </c>
      <c r="Z42" s="5">
        <f t="shared" si="19"/>
        <v>1.2386329257992833E-3</v>
      </c>
      <c r="AA42" s="5">
        <f t="shared" si="20"/>
        <v>6.910459330018397E-3</v>
      </c>
      <c r="AB42" s="5">
        <f t="shared" si="21"/>
        <v>3.3177353396116112E-7</v>
      </c>
      <c r="AC42" s="5">
        <f t="shared" si="22"/>
        <v>2.5676340711848243E-8</v>
      </c>
      <c r="AD42" s="5">
        <f t="shared" si="23"/>
        <v>2.6478705254185378E-6</v>
      </c>
      <c r="AE42" s="5">
        <f t="shared" si="24"/>
        <v>6.8295073962853069E-3</v>
      </c>
      <c r="AF42" s="5">
        <f t="shared" si="25"/>
        <v>1.4389306688932697E-5</v>
      </c>
      <c r="AG42" s="5">
        <f t="shared" si="26"/>
        <v>9.1793720690212064E-5</v>
      </c>
      <c r="AH42" s="5">
        <f t="shared" si="27"/>
        <v>6.0880985139917003E-5</v>
      </c>
      <c r="AI42" s="5">
        <f t="shared" si="28"/>
        <v>1.1792329198799021E-4</v>
      </c>
      <c r="AJ42" s="5">
        <f t="shared" si="29"/>
        <v>1.105071880109136E-3</v>
      </c>
      <c r="AK42" s="5">
        <f t="shared" si="30"/>
        <v>9.5463521063007253E-5</v>
      </c>
      <c r="AL42" s="5">
        <f t="shared" si="31"/>
        <v>1.9870666368509415E-8</v>
      </c>
      <c r="AM42" s="5">
        <f t="shared" si="32"/>
        <v>3.9229564905717531E-6</v>
      </c>
      <c r="AN42" s="5">
        <f t="shared" si="33"/>
        <v>1.73690994511606E-5</v>
      </c>
      <c r="AO42" s="5">
        <f t="shared" si="34"/>
        <v>3.2561865178655646E-3</v>
      </c>
    </row>
    <row r="43" spans="3:41" s="5" customFormat="1" x14ac:dyDescent="0.25">
      <c r="C43" s="8">
        <v>24</v>
      </c>
      <c r="D43" s="8">
        <v>-1.375685159173585</v>
      </c>
      <c r="E43" s="8">
        <v>-0.30619273466586855</v>
      </c>
      <c r="F43" s="8">
        <v>-1.8171898065221239</v>
      </c>
      <c r="G43" s="8">
        <v>-0.62217737173996179</v>
      </c>
      <c r="H43" s="8">
        <v>1.3496060756228341</v>
      </c>
      <c r="I43" s="8">
        <v>-0.23847539071672599</v>
      </c>
      <c r="J43" s="8">
        <v>1</v>
      </c>
      <c r="L43" s="5">
        <f t="shared" si="5"/>
        <v>1.5219082940885815E-4</v>
      </c>
      <c r="M43" s="5">
        <f t="shared" si="6"/>
        <v>1.6390510397230319E-9</v>
      </c>
      <c r="N43" s="5">
        <f t="shared" si="7"/>
        <v>1.7294684186200749E-10</v>
      </c>
      <c r="O43" s="5">
        <f t="shared" si="8"/>
        <v>1.0381997903807768E-5</v>
      </c>
      <c r="P43" s="5">
        <f t="shared" si="9"/>
        <v>4.1795681390686516E-9</v>
      </c>
      <c r="Q43" s="5">
        <f t="shared" si="10"/>
        <v>4.5507735745780931E-2</v>
      </c>
      <c r="R43" s="5">
        <f t="shared" si="11"/>
        <v>4.6462924906781481E-9</v>
      </c>
      <c r="S43" s="5">
        <f t="shared" si="12"/>
        <v>6.79891848836092E-14</v>
      </c>
      <c r="T43" s="5">
        <f t="shared" si="13"/>
        <v>7.6419388159249416E-8</v>
      </c>
      <c r="U43" s="5">
        <f t="shared" si="14"/>
        <v>2.0021141907838671E-4</v>
      </c>
      <c r="V43" s="5">
        <f t="shared" si="15"/>
        <v>3.943427992337746E-10</v>
      </c>
      <c r="W43" s="5">
        <f t="shared" si="16"/>
        <v>4.3745753687831082E-6</v>
      </c>
      <c r="X43" s="5">
        <f t="shared" si="17"/>
        <v>5.4269087161078844E-6</v>
      </c>
      <c r="Y43" s="5">
        <f t="shared" si="18"/>
        <v>4.12203442371512E-6</v>
      </c>
      <c r="Z43" s="5">
        <f t="shared" si="19"/>
        <v>2.0663655385746658E-5</v>
      </c>
      <c r="AA43" s="5">
        <f t="shared" si="20"/>
        <v>4.4077469626418027E-8</v>
      </c>
      <c r="AB43" s="5">
        <f t="shared" si="21"/>
        <v>1.7913708804460552E-4</v>
      </c>
      <c r="AC43" s="5">
        <f t="shared" si="22"/>
        <v>1.0999742741191845E-3</v>
      </c>
      <c r="AD43" s="5">
        <f t="shared" si="23"/>
        <v>6.9920442471248627E-5</v>
      </c>
      <c r="AE43" s="5">
        <f t="shared" si="24"/>
        <v>5.4910442622771756E-5</v>
      </c>
      <c r="AF43" s="5">
        <f t="shared" si="25"/>
        <v>1.0147726714791109E-8</v>
      </c>
      <c r="AG43" s="5">
        <f t="shared" si="26"/>
        <v>4.5774551331056491E-11</v>
      </c>
      <c r="AH43" s="5">
        <f t="shared" si="27"/>
        <v>1.4771721930099227E-12</v>
      </c>
      <c r="AI43" s="5">
        <f t="shared" si="28"/>
        <v>5.3923980731967187E-5</v>
      </c>
      <c r="AJ43" s="5">
        <f t="shared" si="29"/>
        <v>6.7587531545134223E-7</v>
      </c>
      <c r="AK43" s="5">
        <f t="shared" si="30"/>
        <v>1.2780658463168245E-6</v>
      </c>
      <c r="AL43" s="5">
        <f t="shared" si="31"/>
        <v>1.1780485796752444E-5</v>
      </c>
      <c r="AM43" s="5">
        <f t="shared" si="32"/>
        <v>1.3707536121323336E-2</v>
      </c>
      <c r="AN43" s="5">
        <f t="shared" si="33"/>
        <v>1.4631494421466454E-2</v>
      </c>
      <c r="AO43" s="5">
        <f t="shared" si="34"/>
        <v>2.2738701891763473E-11</v>
      </c>
    </row>
    <row r="44" spans="3:41" s="5" customFormat="1" x14ac:dyDescent="0.25">
      <c r="C44" s="8">
        <v>25</v>
      </c>
      <c r="D44" s="8">
        <v>0.91712343944905672</v>
      </c>
      <c r="E44" s="8">
        <v>-0.42065730837273546</v>
      </c>
      <c r="F44" s="8">
        <v>-0.79101203342727844</v>
      </c>
      <c r="G44" s="8">
        <v>1.5133489207008313</v>
      </c>
      <c r="H44" s="8">
        <v>0.67520446734015671</v>
      </c>
      <c r="I44" s="8">
        <v>1.6195589578240259</v>
      </c>
      <c r="J44" s="8">
        <v>1</v>
      </c>
      <c r="L44" s="5">
        <f t="shared" si="5"/>
        <v>3.4866178906712342E-5</v>
      </c>
      <c r="M44" s="5">
        <f t="shared" si="6"/>
        <v>5.7367744771284258E-4</v>
      </c>
      <c r="N44" s="5">
        <f t="shared" si="7"/>
        <v>7.7487146981829951E-7</v>
      </c>
      <c r="O44" s="5">
        <f t="shared" si="8"/>
        <v>3.1288251312217076E-3</v>
      </c>
      <c r="P44" s="5">
        <f t="shared" si="9"/>
        <v>1.4018380763192308E-2</v>
      </c>
      <c r="Q44" s="5">
        <f t="shared" si="10"/>
        <v>5.7187513165960876E-5</v>
      </c>
      <c r="R44" s="5">
        <f t="shared" si="11"/>
        <v>5.4529828950702366E-4</v>
      </c>
      <c r="S44" s="5">
        <f t="shared" si="12"/>
        <v>9.1513068516166295E-13</v>
      </c>
      <c r="T44" s="5">
        <f t="shared" si="13"/>
        <v>2.1789491966476199E-11</v>
      </c>
      <c r="U44" s="5">
        <f t="shared" si="14"/>
        <v>0.14998184420359628</v>
      </c>
      <c r="V44" s="5">
        <f t="shared" si="15"/>
        <v>9.281941609016961E-13</v>
      </c>
      <c r="W44" s="5">
        <f t="shared" si="16"/>
        <v>8.3827579481608702E-8</v>
      </c>
      <c r="X44" s="5">
        <f t="shared" si="17"/>
        <v>3.686958292871632E-6</v>
      </c>
      <c r="Y44" s="5">
        <f t="shared" si="18"/>
        <v>5.2126560075608445E-2</v>
      </c>
      <c r="Z44" s="5">
        <f t="shared" si="19"/>
        <v>1.1764102327046991E-4</v>
      </c>
      <c r="AA44" s="5">
        <f t="shared" si="20"/>
        <v>2.5474454224793365E-5</v>
      </c>
      <c r="AB44" s="5">
        <f t="shared" si="21"/>
        <v>2.5591667855066432E-9</v>
      </c>
      <c r="AC44" s="5">
        <f t="shared" si="22"/>
        <v>2.6774637498529437E-8</v>
      </c>
      <c r="AD44" s="5">
        <f t="shared" si="23"/>
        <v>4.5765078834854723E-8</v>
      </c>
      <c r="AE44" s="5">
        <f t="shared" si="24"/>
        <v>4.5320108777099208E-7</v>
      </c>
      <c r="AF44" s="5">
        <f t="shared" si="25"/>
        <v>2.8023338429304613E-4</v>
      </c>
      <c r="AG44" s="5">
        <f t="shared" si="26"/>
        <v>3.6110531298249399E-5</v>
      </c>
      <c r="AH44" s="5">
        <f t="shared" si="27"/>
        <v>2.8857673568916129E-6</v>
      </c>
      <c r="AI44" s="5">
        <f t="shared" si="28"/>
        <v>4.899273271033625E-8</v>
      </c>
      <c r="AJ44" s="5">
        <f t="shared" si="29"/>
        <v>2.9851168311874905E-7</v>
      </c>
      <c r="AK44" s="5">
        <f t="shared" si="30"/>
        <v>1.4992738851351138E-6</v>
      </c>
      <c r="AL44" s="5">
        <f t="shared" si="31"/>
        <v>5.1442670990441758E-9</v>
      </c>
      <c r="AM44" s="5">
        <f t="shared" si="32"/>
        <v>6.0572373026835727E-7</v>
      </c>
      <c r="AN44" s="5">
        <f t="shared" si="33"/>
        <v>9.1314953623444371E-6</v>
      </c>
      <c r="AO44" s="5">
        <f t="shared" si="34"/>
        <v>5.1156058169302929E-9</v>
      </c>
    </row>
    <row r="45" spans="3:41" s="5" customFormat="1" x14ac:dyDescent="0.25">
      <c r="C45" s="8">
        <v>26</v>
      </c>
      <c r="D45" s="8">
        <v>-0.72059698813854456</v>
      </c>
      <c r="E45" s="8">
        <v>-0.19172816095900169</v>
      </c>
      <c r="F45" s="8">
        <v>1.0903138839132633</v>
      </c>
      <c r="G45" s="8">
        <v>0.59342990241864346</v>
      </c>
      <c r="H45" s="8">
        <v>0.28983211975005535</v>
      </c>
      <c r="I45" s="8">
        <v>-0.83570071703339632</v>
      </c>
      <c r="J45" s="8">
        <v>0</v>
      </c>
      <c r="L45" s="5">
        <f t="shared" si="5"/>
        <v>3.4397632202363041E-5</v>
      </c>
      <c r="M45" s="5">
        <f t="shared" si="6"/>
        <v>1.7706217050669477E-7</v>
      </c>
      <c r="N45" s="5">
        <f t="shared" si="7"/>
        <v>1.6393301583308897E-5</v>
      </c>
      <c r="O45" s="5">
        <f t="shared" si="8"/>
        <v>2.6075917230978566E-3</v>
      </c>
      <c r="P45" s="5">
        <f t="shared" si="9"/>
        <v>7.1254576554438588E-6</v>
      </c>
      <c r="Q45" s="5">
        <f t="shared" si="10"/>
        <v>5.287382522046199E-3</v>
      </c>
      <c r="R45" s="5">
        <f t="shared" si="11"/>
        <v>1.3606395175050053E-3</v>
      </c>
      <c r="S45" s="5">
        <f t="shared" si="12"/>
        <v>9.552142341406972E-7</v>
      </c>
      <c r="T45" s="5">
        <f t="shared" si="13"/>
        <v>1.4778515516451411E-3</v>
      </c>
      <c r="U45" s="5">
        <f t="shared" si="14"/>
        <v>1.4378348520083603E-4</v>
      </c>
      <c r="V45" s="5">
        <f t="shared" si="15"/>
        <v>3.4521801153035745E-4</v>
      </c>
      <c r="W45" s="5">
        <f t="shared" si="16"/>
        <v>3.6370103364535666E-5</v>
      </c>
      <c r="X45" s="5">
        <f t="shared" si="17"/>
        <v>0.20412484068288322</v>
      </c>
      <c r="Y45" s="5">
        <f t="shared" si="18"/>
        <v>1.080158877256351E-3</v>
      </c>
      <c r="Z45" s="5">
        <f t="shared" si="19"/>
        <v>0.19225380879306841</v>
      </c>
      <c r="AA45" s="5">
        <f t="shared" si="20"/>
        <v>1.2159631611296923E-3</v>
      </c>
      <c r="AB45" s="5">
        <f t="shared" si="21"/>
        <v>2.118065793131032E-4</v>
      </c>
      <c r="AC45" s="5">
        <f t="shared" si="22"/>
        <v>8.8339056283442732E-5</v>
      </c>
      <c r="AD45" s="5">
        <f t="shared" si="23"/>
        <v>0.48870286484879288</v>
      </c>
      <c r="AE45" s="5">
        <f t="shared" si="24"/>
        <v>1.0858141504235518E-2</v>
      </c>
      <c r="AF45" s="5">
        <f t="shared" si="25"/>
        <v>1.6095769264775434E-2</v>
      </c>
      <c r="AG45" s="5">
        <f t="shared" si="26"/>
        <v>6.0346995105121763E-4</v>
      </c>
      <c r="AH45" s="5">
        <f t="shared" si="27"/>
        <v>1.7692509814905047E-4</v>
      </c>
      <c r="AI45" s="5">
        <f t="shared" si="28"/>
        <v>2.7772002071564184E-4</v>
      </c>
      <c r="AJ45" s="5">
        <f t="shared" si="29"/>
        <v>4.3340632259321472E-5</v>
      </c>
      <c r="AK45" s="5">
        <f t="shared" si="30"/>
        <v>0.58431991826555962</v>
      </c>
      <c r="AL45" s="5">
        <f t="shared" si="31"/>
        <v>6.635859022223408E-3</v>
      </c>
      <c r="AM45" s="5">
        <f t="shared" si="32"/>
        <v>4.5990033410136027E-3</v>
      </c>
      <c r="AN45" s="5">
        <f t="shared" si="33"/>
        <v>1.6821974653683741E-3</v>
      </c>
      <c r="AO45" s="5">
        <f t="shared" si="34"/>
        <v>8.5752253611569399E-9</v>
      </c>
    </row>
    <row r="46" spans="3:41" s="5" customFormat="1" x14ac:dyDescent="0.25">
      <c r="C46" s="8">
        <v>27</v>
      </c>
      <c r="D46" s="8">
        <v>-1.1573224354952383</v>
      </c>
      <c r="E46" s="8">
        <v>-1.9086967665620049</v>
      </c>
      <c r="F46" s="8">
        <v>-1.1330712911255643</v>
      </c>
      <c r="G46" s="8">
        <v>0.85626390764212568</v>
      </c>
      <c r="H46" s="8">
        <v>1.0605768149302581</v>
      </c>
      <c r="I46" s="8">
        <v>1.3209462946656909</v>
      </c>
      <c r="J46" s="8">
        <v>1</v>
      </c>
      <c r="L46" s="5">
        <f t="shared" si="5"/>
        <v>2.660463301070748E-8</v>
      </c>
      <c r="M46" s="5">
        <f t="shared" si="6"/>
        <v>1.964219612624651E-10</v>
      </c>
      <c r="N46" s="5">
        <f t="shared" si="7"/>
        <v>1.1585246924439355E-11</v>
      </c>
      <c r="O46" s="5">
        <f t="shared" si="8"/>
        <v>3.6642094326387993E-4</v>
      </c>
      <c r="P46" s="5">
        <f t="shared" si="9"/>
        <v>5.9473293909217217E-7</v>
      </c>
      <c r="Q46" s="5">
        <f t="shared" si="10"/>
        <v>3.3643185720333029E-3</v>
      </c>
      <c r="R46" s="5">
        <f t="shared" si="11"/>
        <v>3.7319201501127134E-9</v>
      </c>
      <c r="S46" s="5">
        <f t="shared" si="12"/>
        <v>2.8791718729045396E-16</v>
      </c>
      <c r="T46" s="5">
        <f t="shared" si="13"/>
        <v>6.3231308359062439E-8</v>
      </c>
      <c r="U46" s="5">
        <f t="shared" si="14"/>
        <v>7.6527053043436259E-3</v>
      </c>
      <c r="V46" s="5">
        <f t="shared" si="15"/>
        <v>1.7056627881588064E-11</v>
      </c>
      <c r="W46" s="5">
        <f t="shared" si="16"/>
        <v>4.2661995022137029E-10</v>
      </c>
      <c r="X46" s="5">
        <f t="shared" si="17"/>
        <v>6.8962685581476296E-5</v>
      </c>
      <c r="Y46" s="5">
        <f t="shared" si="18"/>
        <v>3.2448018580933231E-4</v>
      </c>
      <c r="Z46" s="5">
        <f t="shared" si="19"/>
        <v>6.9143083395276685E-5</v>
      </c>
      <c r="AA46" s="5">
        <f t="shared" si="20"/>
        <v>1.9211226730536627E-8</v>
      </c>
      <c r="AB46" s="5">
        <f t="shared" si="21"/>
        <v>1.8811445070405511E-7</v>
      </c>
      <c r="AC46" s="5">
        <f t="shared" si="22"/>
        <v>1.2523072880680984E-4</v>
      </c>
      <c r="AD46" s="5">
        <f t="shared" si="23"/>
        <v>2.1526682777727644E-6</v>
      </c>
      <c r="AE46" s="5">
        <f t="shared" si="24"/>
        <v>2.0165282370113871E-8</v>
      </c>
      <c r="AF46" s="5">
        <f t="shared" si="25"/>
        <v>3.2048956318925893E-5</v>
      </c>
      <c r="AG46" s="5">
        <f t="shared" si="26"/>
        <v>1.7628678150034188E-9</v>
      </c>
      <c r="AH46" s="5">
        <f t="shared" si="27"/>
        <v>3.101865370766529E-11</v>
      </c>
      <c r="AI46" s="5">
        <f t="shared" si="28"/>
        <v>8.9395984567078023E-9</v>
      </c>
      <c r="AJ46" s="5">
        <f t="shared" si="29"/>
        <v>2.3850115915562292E-10</v>
      </c>
      <c r="AK46" s="5">
        <f t="shared" si="30"/>
        <v>1.1318652499315742E-7</v>
      </c>
      <c r="AL46" s="5">
        <f t="shared" si="31"/>
        <v>1.9522324084201494E-7</v>
      </c>
      <c r="AM46" s="5">
        <f t="shared" si="32"/>
        <v>2.1727513524983496E-5</v>
      </c>
      <c r="AN46" s="5">
        <f t="shared" si="33"/>
        <v>3.3101247617181991E-4</v>
      </c>
      <c r="AO46" s="5">
        <f t="shared" si="34"/>
        <v>7.8003935481172768E-15</v>
      </c>
    </row>
    <row r="47" spans="3:41" s="5" customFormat="1" x14ac:dyDescent="0.25">
      <c r="C47" s="8">
        <v>28</v>
      </c>
      <c r="D47" s="8">
        <v>-1.1573224354952383</v>
      </c>
      <c r="E47" s="8">
        <v>-0.19172816095900169</v>
      </c>
      <c r="F47" s="8">
        <v>-1.475130548823844</v>
      </c>
      <c r="G47" s="8">
        <v>-1.2135538834927968</v>
      </c>
      <c r="H47" s="8">
        <v>-0.15976895243839626</v>
      </c>
      <c r="I47" s="8">
        <v>-1.4992844129408076</v>
      </c>
      <c r="J47" s="8">
        <v>0</v>
      </c>
      <c r="L47" s="5">
        <f t="shared" si="5"/>
        <v>1.2445390360979222E-5</v>
      </c>
      <c r="M47" s="5">
        <f t="shared" si="6"/>
        <v>1.180131335658012E-9</v>
      </c>
      <c r="N47" s="5">
        <f t="shared" si="7"/>
        <v>6.1442900536962517E-10</v>
      </c>
      <c r="O47" s="5">
        <f t="shared" si="8"/>
        <v>1.9039765251514908E-6</v>
      </c>
      <c r="P47" s="5">
        <f t="shared" si="9"/>
        <v>2.0965592048958018E-9</v>
      </c>
      <c r="Q47" s="5">
        <f t="shared" si="10"/>
        <v>7.7425218931595832E-4</v>
      </c>
      <c r="R47" s="5">
        <f t="shared" si="11"/>
        <v>3.6012036553845355E-10</v>
      </c>
      <c r="S47" s="5">
        <f t="shared" si="12"/>
        <v>4.5795856514937986E-9</v>
      </c>
      <c r="T47" s="5">
        <f t="shared" si="13"/>
        <v>7.0485001787209825E-5</v>
      </c>
      <c r="U47" s="5">
        <f t="shared" si="14"/>
        <v>5.0215901731985944E-8</v>
      </c>
      <c r="V47" s="5">
        <f t="shared" si="15"/>
        <v>1.1076776854012644E-5</v>
      </c>
      <c r="W47" s="5">
        <f t="shared" si="16"/>
        <v>2.6702671854772274E-3</v>
      </c>
      <c r="X47" s="5">
        <f t="shared" si="17"/>
        <v>2.4522980113036059E-7</v>
      </c>
      <c r="Y47" s="5">
        <f t="shared" si="18"/>
        <v>6.2195416110682257E-9</v>
      </c>
      <c r="Z47" s="5">
        <f t="shared" si="19"/>
        <v>2.5563839339152244E-6</v>
      </c>
      <c r="AA47" s="5">
        <f t="shared" si="20"/>
        <v>1.1950283369496122E-7</v>
      </c>
      <c r="AB47" s="5">
        <f t="shared" si="21"/>
        <v>5.0192626630777511E-2</v>
      </c>
      <c r="AC47" s="5">
        <f t="shared" si="22"/>
        <v>1.378718582498843E-2</v>
      </c>
      <c r="AD47" s="5">
        <f t="shared" si="23"/>
        <v>1.4222314524854222E-4</v>
      </c>
      <c r="AE47" s="5">
        <f t="shared" si="24"/>
        <v>7.7719305215111789E-5</v>
      </c>
      <c r="AF47" s="5">
        <f t="shared" si="25"/>
        <v>5.8491336409038401E-9</v>
      </c>
      <c r="AG47" s="5">
        <f t="shared" si="26"/>
        <v>1.2232957934267883E-10</v>
      </c>
      <c r="AH47" s="5">
        <f t="shared" si="27"/>
        <v>1.1837767884282019E-11</v>
      </c>
      <c r="AI47" s="5">
        <f t="shared" si="28"/>
        <v>7.985736841303338E-3</v>
      </c>
      <c r="AJ47" s="5">
        <f t="shared" si="29"/>
        <v>1.260906209469847E-4</v>
      </c>
      <c r="AK47" s="5">
        <f t="shared" si="30"/>
        <v>1.7553457780364427E-5</v>
      </c>
      <c r="AL47" s="5">
        <f t="shared" si="31"/>
        <v>7.0392568972333829E-3</v>
      </c>
      <c r="AM47" s="5">
        <f t="shared" si="32"/>
        <v>5.0643892087604538E-2</v>
      </c>
      <c r="AN47" s="5">
        <f t="shared" si="33"/>
        <v>2.1180757718760102E-3</v>
      </c>
      <c r="AO47" s="5">
        <f t="shared" si="34"/>
        <v>2.0734932341492555E-12</v>
      </c>
    </row>
    <row r="48" spans="3:41" s="5" customFormat="1" x14ac:dyDescent="0.25">
      <c r="C48" s="8">
        <v>29</v>
      </c>
      <c r="D48" s="8">
        <v>1.5722116104840949</v>
      </c>
      <c r="E48" s="8">
        <v>1.983098739471469</v>
      </c>
      <c r="F48" s="8">
        <v>-1.3041009199747011</v>
      </c>
      <c r="G48" s="8">
        <v>-1.5749506406750848</v>
      </c>
      <c r="H48" s="8">
        <v>1.1890342641269587</v>
      </c>
      <c r="I48" s="8">
        <v>1.2877671098703203</v>
      </c>
      <c r="J48" s="8">
        <v>1</v>
      </c>
      <c r="L48" s="5">
        <f t="shared" si="5"/>
        <v>2.5766385213654985E-2</v>
      </c>
      <c r="M48" s="5">
        <f t="shared" si="6"/>
        <v>1.8799202597763237E-4</v>
      </c>
      <c r="N48" s="5">
        <f t="shared" si="7"/>
        <v>8.7372601798338758E-6</v>
      </c>
      <c r="O48" s="5">
        <f t="shared" si="8"/>
        <v>4.6500610113236758E-11</v>
      </c>
      <c r="P48" s="5">
        <f t="shared" si="9"/>
        <v>1.1577134918005568E-8</v>
      </c>
      <c r="Q48" s="5">
        <f t="shared" si="10"/>
        <v>1.3675274915286975E-7</v>
      </c>
      <c r="R48" s="5">
        <f t="shared" si="11"/>
        <v>1.3437841514316181E-6</v>
      </c>
      <c r="S48" s="5">
        <f t="shared" si="12"/>
        <v>5.0079365858759066E-12</v>
      </c>
      <c r="T48" s="5">
        <f t="shared" si="13"/>
        <v>2.1333017460539059E-18</v>
      </c>
      <c r="U48" s="5">
        <f t="shared" si="14"/>
        <v>1.0751386518050532E-6</v>
      </c>
      <c r="V48" s="5">
        <f t="shared" si="15"/>
        <v>1.0751515444347281E-16</v>
      </c>
      <c r="W48" s="5">
        <f t="shared" si="16"/>
        <v>3.4438719178769276E-6</v>
      </c>
      <c r="X48" s="5">
        <f t="shared" si="17"/>
        <v>3.1199951971422805E-14</v>
      </c>
      <c r="Y48" s="5">
        <f t="shared" si="18"/>
        <v>2.3739275452152507E-8</v>
      </c>
      <c r="Z48" s="5">
        <f t="shared" si="19"/>
        <v>1.9130094473071284E-9</v>
      </c>
      <c r="AA48" s="5">
        <f t="shared" si="20"/>
        <v>2.4640603096776744E-6</v>
      </c>
      <c r="AB48" s="5">
        <f t="shared" si="21"/>
        <v>3.4437002813563292E-10</v>
      </c>
      <c r="AC48" s="5">
        <f t="shared" si="22"/>
        <v>1.840288270073298E-12</v>
      </c>
      <c r="AD48" s="5">
        <f t="shared" si="23"/>
        <v>5.3050488939227168E-13</v>
      </c>
      <c r="AE48" s="5">
        <f t="shared" si="24"/>
        <v>9.3238612703668221E-6</v>
      </c>
      <c r="AF48" s="5">
        <f t="shared" si="25"/>
        <v>4.1728313973174249E-13</v>
      </c>
      <c r="AG48" s="5">
        <f t="shared" si="26"/>
        <v>3.0590366769761559E-11</v>
      </c>
      <c r="AH48" s="5">
        <f t="shared" si="27"/>
        <v>8.1987383809701602E-11</v>
      </c>
      <c r="AI48" s="5">
        <f t="shared" si="28"/>
        <v>1.4586482988577864E-6</v>
      </c>
      <c r="AJ48" s="5">
        <f t="shared" si="29"/>
        <v>3.2060403327679551E-5</v>
      </c>
      <c r="AK48" s="5">
        <f t="shared" si="30"/>
        <v>2.8334176344811095E-11</v>
      </c>
      <c r="AL48" s="5">
        <f t="shared" si="31"/>
        <v>1.2378101422647751E-14</v>
      </c>
      <c r="AM48" s="5">
        <f t="shared" si="32"/>
        <v>3.1237173454445342E-11</v>
      </c>
      <c r="AN48" s="5">
        <f t="shared" si="33"/>
        <v>1.6403559562965333E-10</v>
      </c>
      <c r="AO48" s="5">
        <f t="shared" si="34"/>
        <v>3.0670634919112527E-3</v>
      </c>
    </row>
    <row r="49" spans="3:41" s="5" customFormat="1" x14ac:dyDescent="0.25">
      <c r="C49" s="8">
        <v>30</v>
      </c>
      <c r="D49" s="8">
        <v>1.1354861631274011</v>
      </c>
      <c r="E49" s="8">
        <v>-0.19172816095900169</v>
      </c>
      <c r="F49" s="8">
        <v>1.0903138839132633</v>
      </c>
      <c r="G49" s="8">
        <v>-1.6406591419809553</v>
      </c>
      <c r="H49" s="8">
        <v>1.2853773510244839</v>
      </c>
      <c r="I49" s="8">
        <v>-0.76934234744265517</v>
      </c>
      <c r="J49" s="8">
        <v>1</v>
      </c>
      <c r="L49" s="5">
        <f t="shared" si="5"/>
        <v>1.9637070846695963E-3</v>
      </c>
      <c r="M49" s="5">
        <f t="shared" si="6"/>
        <v>1.417684520957159E-8</v>
      </c>
      <c r="N49" s="5">
        <f t="shared" si="7"/>
        <v>1.5714125645352425E-5</v>
      </c>
      <c r="O49" s="5">
        <f t="shared" si="8"/>
        <v>5.9168119140814398E-10</v>
      </c>
      <c r="P49" s="5">
        <f t="shared" si="9"/>
        <v>4.5657206708801521E-10</v>
      </c>
      <c r="Q49" s="5">
        <f t="shared" si="10"/>
        <v>3.6069776104920757E-5</v>
      </c>
      <c r="R49" s="5">
        <f t="shared" si="11"/>
        <v>6.5670238298711303E-5</v>
      </c>
      <c r="S49" s="5">
        <f t="shared" si="12"/>
        <v>1.1059348720726478E-4</v>
      </c>
      <c r="T49" s="5">
        <f t="shared" si="13"/>
        <v>7.2322193458775731E-8</v>
      </c>
      <c r="U49" s="5">
        <f t="shared" si="14"/>
        <v>2.7755266397396441E-6</v>
      </c>
      <c r="V49" s="5">
        <f t="shared" si="15"/>
        <v>3.255550894387436E-6</v>
      </c>
      <c r="W49" s="5">
        <f t="shared" si="16"/>
        <v>6.8995841369601295E-5</v>
      </c>
      <c r="X49" s="5">
        <f t="shared" si="17"/>
        <v>3.0108264346055061E-7</v>
      </c>
      <c r="Y49" s="5">
        <f t="shared" si="18"/>
        <v>2.080894332506549E-8</v>
      </c>
      <c r="Z49" s="5">
        <f t="shared" si="19"/>
        <v>1.5581863887406879E-3</v>
      </c>
      <c r="AA49" s="5">
        <f t="shared" si="20"/>
        <v>4.4145072970498445E-4</v>
      </c>
      <c r="AB49" s="5">
        <f t="shared" si="21"/>
        <v>4.1459061746118315E-6</v>
      </c>
      <c r="AC49" s="5">
        <f t="shared" si="22"/>
        <v>7.519405161412286E-8</v>
      </c>
      <c r="AD49" s="5">
        <f t="shared" si="23"/>
        <v>2.3707494141010044E-5</v>
      </c>
      <c r="AE49" s="5">
        <f t="shared" si="24"/>
        <v>7.0809238968189317E-2</v>
      </c>
      <c r="AF49" s="5">
        <f t="shared" si="25"/>
        <v>7.0319801439487691E-7</v>
      </c>
      <c r="AG49" s="5">
        <f t="shared" si="26"/>
        <v>1.0948558571852378E-9</v>
      </c>
      <c r="AH49" s="5">
        <f t="shared" si="27"/>
        <v>9.5268609036686157E-9</v>
      </c>
      <c r="AI49" s="5">
        <f t="shared" si="28"/>
        <v>7.6508578023862058E-5</v>
      </c>
      <c r="AJ49" s="5">
        <f t="shared" si="29"/>
        <v>3.2809891671886364E-3</v>
      </c>
      <c r="AK49" s="5">
        <f t="shared" si="30"/>
        <v>6.5669856998167833E-4</v>
      </c>
      <c r="AL49" s="5">
        <f t="shared" si="31"/>
        <v>2.0874145616719748E-8</v>
      </c>
      <c r="AM49" s="5">
        <f t="shared" si="32"/>
        <v>1.7511629117976328E-7</v>
      </c>
      <c r="AN49" s="5">
        <f t="shared" si="33"/>
        <v>1.9289705692196158E-5</v>
      </c>
      <c r="AO49" s="5">
        <f t="shared" si="34"/>
        <v>3.681167993647256E-4</v>
      </c>
    </row>
    <row r="50" spans="3:41" s="5" customFormat="1" x14ac:dyDescent="0.25">
      <c r="C50" s="8">
        <v>31</v>
      </c>
      <c r="D50" s="8">
        <v>-0.82977834997771793</v>
      </c>
      <c r="E50" s="8">
        <v>-1.9086967665620049</v>
      </c>
      <c r="F50" s="8">
        <v>6.4136110818424033E-2</v>
      </c>
      <c r="G50" s="8">
        <v>-1.1478453821869261</v>
      </c>
      <c r="H50" s="8">
        <v>0.45040393124593092</v>
      </c>
      <c r="I50" s="8">
        <v>-1.2670301193732136</v>
      </c>
      <c r="J50" s="8">
        <v>0</v>
      </c>
      <c r="L50" s="5">
        <f t="shared" si="5"/>
        <v>2.8156250004495882E-7</v>
      </c>
      <c r="M50" s="5">
        <f t="shared" si="6"/>
        <v>1.4973845097468632E-12</v>
      </c>
      <c r="N50" s="5">
        <f t="shared" si="7"/>
        <v>2.4842365449159278E-10</v>
      </c>
      <c r="O50" s="5">
        <f t="shared" si="8"/>
        <v>2.4538203227192177E-7</v>
      </c>
      <c r="P50" s="5">
        <f t="shared" si="9"/>
        <v>1.4980020458561198E-10</v>
      </c>
      <c r="Q50" s="5">
        <f t="shared" si="10"/>
        <v>1.4222982730037977E-3</v>
      </c>
      <c r="R50" s="5">
        <f t="shared" si="11"/>
        <v>1.4041637761340721E-9</v>
      </c>
      <c r="S50" s="5">
        <f t="shared" si="12"/>
        <v>1.9154048135297621E-7</v>
      </c>
      <c r="T50" s="5">
        <f t="shared" si="13"/>
        <v>2.4576131417545142E-2</v>
      </c>
      <c r="U50" s="5">
        <f t="shared" si="14"/>
        <v>6.0375545403876513E-7</v>
      </c>
      <c r="V50" s="5">
        <f t="shared" si="15"/>
        <v>2.2831893347451449E-3</v>
      </c>
      <c r="W50" s="5">
        <f t="shared" si="16"/>
        <v>1.5444619987205489E-5</v>
      </c>
      <c r="X50" s="5">
        <f t="shared" si="17"/>
        <v>4.5470376303456789E-5</v>
      </c>
      <c r="Y50" s="5">
        <f t="shared" si="18"/>
        <v>6.6318502664748095E-9</v>
      </c>
      <c r="Z50" s="5">
        <f t="shared" si="19"/>
        <v>9.0294116524643707E-4</v>
      </c>
      <c r="AA50" s="5">
        <f t="shared" si="20"/>
        <v>6.1580237763448288E-7</v>
      </c>
      <c r="AB50" s="5">
        <f t="shared" si="21"/>
        <v>6.4608212087286171E-3</v>
      </c>
      <c r="AC50" s="5">
        <f t="shared" si="22"/>
        <v>2.019043981088376E-2</v>
      </c>
      <c r="AD50" s="5">
        <f t="shared" si="23"/>
        <v>3.1749994229473269E-3</v>
      </c>
      <c r="AE50" s="5">
        <f t="shared" si="24"/>
        <v>1.8515690384277505E-4</v>
      </c>
      <c r="AF50" s="5">
        <f t="shared" si="25"/>
        <v>9.1190589360233016E-6</v>
      </c>
      <c r="AG50" s="5">
        <f t="shared" si="26"/>
        <v>4.9800537045562057E-11</v>
      </c>
      <c r="AH50" s="5">
        <f t="shared" si="27"/>
        <v>1.7264697097097676E-11</v>
      </c>
      <c r="AI50" s="5">
        <f t="shared" si="28"/>
        <v>1.0911070466467847E-4</v>
      </c>
      <c r="AJ50" s="5">
        <f t="shared" si="29"/>
        <v>1.4147459918993532E-5</v>
      </c>
      <c r="AK50" s="5">
        <f t="shared" si="30"/>
        <v>6.3160055536145752E-4</v>
      </c>
      <c r="AL50" s="5">
        <f t="shared" si="31"/>
        <v>1.3311577253157124E-3</v>
      </c>
      <c r="AM50" s="5">
        <f t="shared" si="32"/>
        <v>1.344327058724378E-3</v>
      </c>
      <c r="AN50" s="5">
        <f t="shared" si="33"/>
        <v>9.625262248886237E-3</v>
      </c>
      <c r="AO50" s="5">
        <f t="shared" si="34"/>
        <v>1.3361070735223121E-12</v>
      </c>
    </row>
    <row r="51" spans="3:41" s="5" customFormat="1" x14ac:dyDescent="0.25">
      <c r="C51" s="8">
        <v>32</v>
      </c>
      <c r="D51" s="8">
        <v>1.6813929723232681</v>
      </c>
      <c r="E51" s="8">
        <v>0.49505928128219956</v>
      </c>
      <c r="F51" s="8">
        <v>1.2613435127624062</v>
      </c>
      <c r="G51" s="8">
        <v>0.23203314523635538</v>
      </c>
      <c r="H51" s="8">
        <v>0.48251829354510606</v>
      </c>
      <c r="I51" s="8">
        <v>-0.33801294510283769</v>
      </c>
      <c r="J51" s="8">
        <v>1</v>
      </c>
      <c r="L51" s="5">
        <f t="shared" si="5"/>
        <v>1.8225003949089659E-3</v>
      </c>
      <c r="M51" s="5">
        <f t="shared" si="6"/>
        <v>2.4317265048661338E-4</v>
      </c>
      <c r="N51" s="5">
        <f t="shared" si="7"/>
        <v>2.3731812263520593E-3</v>
      </c>
      <c r="O51" s="5">
        <f t="shared" si="8"/>
        <v>3.0951759594546248E-6</v>
      </c>
      <c r="P51" s="5">
        <f t="shared" si="9"/>
        <v>3.9610140504334813E-5</v>
      </c>
      <c r="Q51" s="5">
        <f t="shared" si="10"/>
        <v>4.2544006389753257E-6</v>
      </c>
      <c r="R51" s="5">
        <f t="shared" si="11"/>
        <v>0.15554259039493212</v>
      </c>
      <c r="S51" s="5">
        <f t="shared" si="12"/>
        <v>1.1682768628089673E-4</v>
      </c>
      <c r="T51" s="5">
        <f t="shared" si="13"/>
        <v>8.6780730902100231E-9</v>
      </c>
      <c r="U51" s="5">
        <f t="shared" si="14"/>
        <v>9.0318465691166847E-5</v>
      </c>
      <c r="V51" s="5">
        <f t="shared" si="15"/>
        <v>4.0377221244733959E-7</v>
      </c>
      <c r="W51" s="5">
        <f t="shared" si="16"/>
        <v>9.38378947218114E-5</v>
      </c>
      <c r="X51" s="5">
        <f t="shared" si="17"/>
        <v>9.5341739870238498E-6</v>
      </c>
      <c r="Y51" s="5">
        <f t="shared" si="18"/>
        <v>8.1069209061515366E-5</v>
      </c>
      <c r="Z51" s="5">
        <f t="shared" si="19"/>
        <v>5.2139752101380927E-3</v>
      </c>
      <c r="AA51" s="5">
        <f t="shared" si="20"/>
        <v>1.2167156843120176E-2</v>
      </c>
      <c r="AB51" s="5">
        <f t="shared" si="21"/>
        <v>1.1631547589912045E-7</v>
      </c>
      <c r="AC51" s="5">
        <f t="shared" si="22"/>
        <v>1.7157071780865287E-9</v>
      </c>
      <c r="AD51" s="5">
        <f t="shared" si="23"/>
        <v>2.3503284672211732E-5</v>
      </c>
      <c r="AE51" s="5">
        <f t="shared" si="24"/>
        <v>9.1633565370339565E-3</v>
      </c>
      <c r="AF51" s="5">
        <f t="shared" si="25"/>
        <v>3.4092063560559245E-4</v>
      </c>
      <c r="AG51" s="5">
        <f t="shared" si="26"/>
        <v>2.1718584278425032E-4</v>
      </c>
      <c r="AH51" s="5">
        <f t="shared" si="27"/>
        <v>6.8880331565913727E-4</v>
      </c>
      <c r="AI51" s="5">
        <f t="shared" si="28"/>
        <v>2.1658962250518142E-5</v>
      </c>
      <c r="AJ51" s="5">
        <f t="shared" si="29"/>
        <v>2.6462451871263576E-3</v>
      </c>
      <c r="AK51" s="5">
        <f t="shared" si="30"/>
        <v>1.3045552636589542E-2</v>
      </c>
      <c r="AL51" s="5">
        <f t="shared" si="31"/>
        <v>1.3275144273466329E-7</v>
      </c>
      <c r="AM51" s="5">
        <f t="shared" si="32"/>
        <v>3.0410148410016955E-7</v>
      </c>
      <c r="AN51" s="5">
        <f t="shared" si="33"/>
        <v>3.1855403075206297E-6</v>
      </c>
      <c r="AO51" s="5">
        <f t="shared" si="34"/>
        <v>4.9543861587054755E-4</v>
      </c>
    </row>
    <row r="52" spans="3:41" s="5" customFormat="1" x14ac:dyDescent="0.25">
      <c r="C52" s="8">
        <v>33</v>
      </c>
      <c r="D52" s="8">
        <v>-0.2838715407818509</v>
      </c>
      <c r="E52" s="8">
        <v>0.3805947075753327</v>
      </c>
      <c r="F52" s="8">
        <v>-1.475130548823844</v>
      </c>
      <c r="G52" s="8">
        <v>-1.5092421393692144</v>
      </c>
      <c r="H52" s="8">
        <v>0.12926030825417978</v>
      </c>
      <c r="I52" s="8">
        <v>0.79007933793976171</v>
      </c>
      <c r="J52" s="8">
        <v>0</v>
      </c>
      <c r="L52" s="5">
        <f t="shared" ref="L52:L69" si="35">EXP(-(1/$D$16)*($D$17*(D52-$L$4)^2+$E$17*(E52-$L$5)^2+$F$17*(F52-$L$6)^2+$G$17*(G52-$L$7)^2+$H$17*(H52-$L$8)^2+$I$17*(I52-$L$9)^2))</f>
        <v>1.4006067664081108E-2</v>
      </c>
      <c r="M52" s="5">
        <f t="shared" ref="M52:M69" si="36">EXP(-(1/$D$16)*($D$17*(D52-$M$4)^2+$E$17*(E52-$M$5)^2+$F$17*(F52-$M$6)^2+$G$17*(G52-$M$7)^2+$H$17*(H52-$M$8)^2+$I$17*(I52-$M$9)^2))</f>
        <v>5.3227703452187665E-5</v>
      </c>
      <c r="N52" s="5">
        <f t="shared" ref="N52:N69" si="37">EXP(-(1/$D$16)*($D$17*(D52-$N$4)^2+$E$17*(E52-$N$5)^2+$F$17*(F52-$N$6)^2+$G$17*(G52-$N$7)^2+$H$17*(H52-$N$8)^2+$I$17*(I52-$N$9)^2))</f>
        <v>1.8412262217856982E-5</v>
      </c>
      <c r="O52" s="5">
        <f t="shared" ref="O52:O69" si="38">EXP(-(1/$D$16)*($D$17*(D52-$O$4)^2+$E$17*(E52-$O$5)^2+$F$17*(F52-$O$6)^2+$G$17*(G52-$O$7)^2+$H$17*(H52-$O$8)^2+$I$17*(I52-$O$9)^2))</f>
        <v>1.1137643248721742E-5</v>
      </c>
      <c r="P52" s="5">
        <f t="shared" ref="P52:P69" si="39">EXP(-(1/$D$16)*($D$17*(D52-$P$4)^2+$E$17*(E52-$P$5)^2+$F$17*(F52-$P$6)^2+$G$17*(G52-$P$7)^2+$H$17*(H52-$P$8)^2+$I$17*(I52-$P$9)^2))</f>
        <v>5.2296294188788455E-6</v>
      </c>
      <c r="Q52" s="5">
        <f t="shared" ref="Q52:Q69" si="40">EXP(-(1/$D$16)*($D$17*(D52-$Q$4)^2+$E$17*(E52-$Q$5)^2+$F$17*(F52-$Q$6)^2+$G$17*(G52-$Q$7)^2+$H$17*(H52-$Q$8)^2+$I$17*(I52-$Q$9)^2))</f>
        <v>9.5555417332391628E-3</v>
      </c>
      <c r="R52" s="5">
        <f t="shared" ref="R52:R69" si="41">EXP(-(1/$D$16)*($D$17*(D52-$R$4)^2+$E$17*(E52-$R$5)^2+$F$17*(F52-$R$6)^2+$G$17*(G52-$R$7)^2+$H$17*(H52-$R$8)^2+$I$17*(I52-$R$9)^2))</f>
        <v>4.5715966710633573E-7</v>
      </c>
      <c r="S52" s="5">
        <f t="shared" ref="S52:S69" si="42">EXP(-(1/$D$16)*($D$17*(D52-$S$4)^2+$E$17*(E52-$S$5)^2+$F$17*(F52-$S$6)^2+$G$17*(G52-$S$7)^2+$H$17*(H52-$S$8)^2+$I$17*(I52-$S$9)^2))</f>
        <v>6.4430687310571038E-9</v>
      </c>
      <c r="T52" s="5">
        <f t="shared" ref="T52:T69" si="43">EXP(-(1/$D$16)*($D$17*(D52-$T$4)^2+$E$17*(E52-$T$5)^2+$F$17*(F52-$T$6)^2+$G$17*(G52-$T$7)^2+$H$17*(H52-$T$8)^2+$I$17*(I52-$T$9)^2))</f>
        <v>1.2494123763259538E-8</v>
      </c>
      <c r="U52" s="5">
        <f t="shared" ref="U52:U69" si="44">EXP(-(1/$D$16)*($D$17*(D52-$U$4)^2+$E$17*(E52-$U$5)^2+$F$17*(F52-$U$6)^2+$G$17*(G52-$U$7)^2+$H$17*(H52-$U$8)^2+$I$17*(I52-$U$9)^2))</f>
        <v>1.2044890774738385E-4</v>
      </c>
      <c r="V52" s="5">
        <f t="shared" ref="V52:V69" si="45">EXP(-(1/$D$16)*($D$17*(D52-$V$4)^2+$E$17*(E52-$V$5)^2+$F$17*(F52-$V$6)^2+$G$17*(G52-$V$7)^2+$H$17*(H52-$V$8)^2+$I$17*(I52-$V$9)^2))</f>
        <v>9.2511306330555847E-9</v>
      </c>
      <c r="W52" s="5">
        <f t="shared" ref="W52:W69" si="46">EXP(-(1/$D$16)*($D$17*(D52-$W$4)^2+$E$17*(E52-$W$5)^2+$F$17*(F52-$W$6)^2+$G$17*(G52-$W$7)^2+$H$17*(H52-$W$8)^2+$I$17*(I52-$W$9)^2))</f>
        <v>6.432480978224164E-3</v>
      </c>
      <c r="X52" s="5">
        <f t="shared" ref="X52:X69" si="47">EXP(-(1/$D$16)*($D$17*(D52-$X$4)^2+$E$17*(E52-$X$5)^2+$F$17*(F52-$X$6)^2+$G$17*(G52-$X$7)^2+$H$17*(H52-$X$8)^2+$I$17*(I52-$X$9)^2))</f>
        <v>2.0132074197644476E-8</v>
      </c>
      <c r="Y52" s="5">
        <f t="shared" ref="Y52:Y69" si="48">EXP(-(1/$D$16)*($D$17*(D52-$Y$4)^2+$E$17*(E52-$Y$5)^2+$F$17*(F52-$Y$6)^2+$G$17*(G52-$Y$7)^2+$H$17*(H52-$Y$8)^2+$I$17*(I52-$Y$9)^2))</f>
        <v>7.8445932109235403E-6</v>
      </c>
      <c r="Z52" s="5">
        <f t="shared" ref="Z52:Z69" si="49">EXP(-(1/$D$16)*($D$17*(D52-$Z$4)^2+$E$17*(E52-$Z$5)^2+$F$17*(F52-$Z$6)^2+$G$17*(G52-$Z$7)^2+$H$17*(H52-$Z$8)^2+$I$17*(I52-$Z$9)^2))</f>
        <v>1.5410795569130868E-5</v>
      </c>
      <c r="AA52" s="5">
        <f t="shared" ref="AA52:AA69" si="50">EXP(-(1/$D$16)*($D$17*(D52-$AA$4)^2+$E$17*(E52-$AA$5)^2+$F$17*(F52-$AA$6)^2+$G$17*(G52-$AA$7)^2+$H$17*(H52-$AA$8)^2+$I$17*(I52-$AA$9)^2))</f>
        <v>2.2611771158924609E-4</v>
      </c>
      <c r="AB52" s="5">
        <f t="shared" ref="AB52:AB69" si="51">EXP(-(1/$D$16)*($D$17*(D52-$AB$4)^2+$E$17*(E52-$AB$5)^2+$F$17*(F52-$AB$6)^2+$G$17*(G52-$AB$7)^2+$H$17*(H52-$AB$8)^2+$I$17*(I52-$AB$9)^2))</f>
        <v>4.0716784036035738E-3</v>
      </c>
      <c r="AC52" s="5">
        <f t="shared" ref="AC52:AC69" si="52">EXP(-(1/$D$16)*($D$17*(D52-$AC$4)^2+$E$17*(E52-$AC$5)^2+$F$17*(F52-$AC$6)^2+$G$17*(G52-$AC$7)^2+$H$17*(H52-$AC$8)^2+$I$17*(I52-$AC$9)^2))</f>
        <v>8.7471551991052607E-4</v>
      </c>
      <c r="AD52" s="5">
        <f t="shared" ref="AD52:AD69" si="53">EXP(-(1/$D$16)*($D$17*(D52-$AD$4)^2+$E$17*(E52-$AD$5)^2+$F$17*(F52-$AD$6)^2+$G$17*(G52-$AD$7)^2+$H$17*(H52-$AD$8)^2+$I$17*(I52-$AD$9)^2))</f>
        <v>5.8802990944908045E-7</v>
      </c>
      <c r="AE52" s="5">
        <f t="shared" ref="AE52:AE69" si="54">EXP(-(1/$D$16)*($D$17*(D52-$AE$4)^2+$E$17*(E52-$AE$5)^2+$F$17*(F52-$AE$6)^2+$G$17*(G52-$AE$7)^2+$H$17*(H52-$AE$8)^2+$I$17*(I52-$AE$9)^2))</f>
        <v>6.8328430347877297E-4</v>
      </c>
      <c r="AF52" s="5">
        <f t="shared" ref="AF52:AF69" si="55">EXP(-(1/$D$16)*($D$17*(D52-$AF$4)^2+$E$17*(E52-$AF$5)^2+$F$17*(F52-$AF$6)^2+$G$17*(G52-$AF$7)^2+$H$17*(H52-$AF$8)^2+$I$17*(I52-$AF$9)^2))</f>
        <v>7.9577708647506792E-8</v>
      </c>
      <c r="AG52" s="5">
        <f t="shared" ref="AG52:AG69" si="56">EXP(-(1/$D$16)*($D$17*(D52-$AG$4)^2+$E$17*(E52-$AG$5)^2+$F$17*(F52-$AG$6)^2+$G$17*(G52-$AG$7)^2+$H$17*(H52-$AG$8)^2+$I$17*(I52-$AG$9)^2))</f>
        <v>2.2607106204547656E-8</v>
      </c>
      <c r="AH52" s="5">
        <f t="shared" ref="AH52:AH69" si="57">EXP(-(1/$D$16)*($D$17*(D52-$AH$4)^2+$E$17*(E52-$AH$5)^2+$F$17*(F52-$AH$6)^2+$G$17*(G52-$AH$7)^2+$H$17*(H52-$AH$8)^2+$I$17*(I52-$AH$9)^2))</f>
        <v>1.0474029347766247E-8</v>
      </c>
      <c r="AI52" s="5">
        <f t="shared" ref="AI52:AI69" si="58">EXP(-(1/$D$16)*($D$17*(D52-$AI$4)^2+$E$17*(E52-$AI$5)^2+$F$17*(F52-$AI$6)^2+$G$17*(G52-$AI$7)^2+$H$17*(H52-$AI$8)^2+$I$17*(I52-$AI$9)^2))</f>
        <v>2.7940243765521993E-2</v>
      </c>
      <c r="AJ52" s="5">
        <f t="shared" ref="AJ52:AJ69" si="59">EXP(-(1/$D$16)*($D$17*(D52-$AJ$4)^2+$E$17*(E52-$AJ$5)^2+$F$17*(F52-$AJ$6)^2+$G$17*(G52-$AJ$7)^2+$H$17*(H52-$AJ$8)^2+$I$17*(I52-$AJ$9)^2))</f>
        <v>2.862005386162058E-3</v>
      </c>
      <c r="AK52" s="5">
        <f t="shared" ref="AK52:AK69" si="60">EXP(-(1/$D$16)*($D$17*(D52-$AK$4)^2+$E$17*(E52-$AK$5)^2+$F$17*(F52-$AK$6)^2+$G$17*(G52-$AK$7)^2+$H$17*(H52-$AK$8)^2+$I$17*(I52-$AK$9)^2))</f>
        <v>4.2101069884999881E-7</v>
      </c>
      <c r="AL52" s="5">
        <f t="shared" ref="AL52:AL69" si="61">EXP(-(1/$D$16)*($D$17*(D52-$AL$4)^2+$E$17*(E52-$AL$5)^2+$F$17*(F52-$AL$6)^2+$G$17*(G52-$AL$7)^2+$H$17*(H52-$AL$8)^2+$I$17*(I52-$AL$9)^2))</f>
        <v>1.9145003021107433E-6</v>
      </c>
      <c r="AM52" s="5">
        <f t="shared" ref="AM52:AM69" si="62">EXP(-(1/$D$16)*($D$17*(D52-$AM$4)^2+$E$17*(E52-$AM$5)^2+$F$17*(F52-$AM$6)^2+$G$17*(G52-$AM$7)^2+$H$17*(H52-$AM$8)^2+$I$17*(I52-$AM$9)^2))</f>
        <v>6.872216854396463E-5</v>
      </c>
      <c r="AN52" s="5">
        <f t="shared" ref="AN52:AN69" si="63">EXP(-(1/$D$16)*($D$17*(D52-$AN$4)^2+$E$17*(E52-$AN$5)^2+$F$17*(F52-$AN$6)^2+$G$17*(G52-$AN$7)^2+$H$17*(H52-$AN$8)^2+$I$17*(I52-$AN$9)^2))</f>
        <v>2.2086874865897376E-5</v>
      </c>
      <c r="AO52" s="5">
        <f t="shared" ref="AO52:AO69" si="64">EXP(-(1/$D$16)*($D$17*(D52-$AO$4)^2+$E$17*(E52-$AO$5)^2+$F$17*(F52-$AO$6)^2+$G$17*(G52-$AO$7)^2+$H$17*(H52-$AO$8)^2+$I$17*(I52-$AO$9)^2))</f>
        <v>1.4352363866674913E-6</v>
      </c>
    </row>
    <row r="53" spans="3:41" s="5" customFormat="1" x14ac:dyDescent="0.25">
      <c r="C53" s="8">
        <v>34</v>
      </c>
      <c r="D53" s="8">
        <v>-0.2838715407818509</v>
      </c>
      <c r="E53" s="8">
        <v>-0.53512188207960232</v>
      </c>
      <c r="F53" s="8">
        <v>1.0903138839132633</v>
      </c>
      <c r="G53" s="8">
        <v>1.2833691661302842</v>
      </c>
      <c r="H53" s="8">
        <v>0.99634809033190785</v>
      </c>
      <c r="I53" s="8">
        <v>-0.96841745621487851</v>
      </c>
      <c r="J53" s="8">
        <v>1</v>
      </c>
      <c r="L53" s="5">
        <f t="shared" si="35"/>
        <v>3.9480723123975667E-6</v>
      </c>
      <c r="M53" s="5">
        <f t="shared" si="36"/>
        <v>1.1589459860789468E-8</v>
      </c>
      <c r="N53" s="5">
        <f t="shared" si="37"/>
        <v>1.5714638599121883E-7</v>
      </c>
      <c r="O53" s="5">
        <f t="shared" si="38"/>
        <v>4.7778217605303256E-4</v>
      </c>
      <c r="P53" s="5">
        <f t="shared" si="39"/>
        <v>1.0479211746387237E-6</v>
      </c>
      <c r="Q53" s="5">
        <f t="shared" si="40"/>
        <v>4.7957111807918779E-4</v>
      </c>
      <c r="R53" s="5">
        <f t="shared" si="41"/>
        <v>1.1938894310195808E-3</v>
      </c>
      <c r="S53" s="5">
        <f t="shared" si="42"/>
        <v>5.0820934380415223E-9</v>
      </c>
      <c r="T53" s="5">
        <f t="shared" si="43"/>
        <v>3.1723413015843227E-5</v>
      </c>
      <c r="U53" s="5">
        <f t="shared" si="44"/>
        <v>4.056367323327009E-4</v>
      </c>
      <c r="V53" s="5">
        <f t="shared" si="45"/>
        <v>2.3983354373664409E-6</v>
      </c>
      <c r="W53" s="5">
        <f t="shared" si="46"/>
        <v>2.2402217075442067E-7</v>
      </c>
      <c r="X53" s="5">
        <f t="shared" si="47"/>
        <v>0.18298439323819901</v>
      </c>
      <c r="Y53" s="5">
        <f t="shared" si="48"/>
        <v>8.9319920291734928E-4</v>
      </c>
      <c r="Z53" s="5">
        <f t="shared" si="49"/>
        <v>8.2318579921302787E-2</v>
      </c>
      <c r="AA53" s="5">
        <f t="shared" si="50"/>
        <v>2.8111380710681123E-5</v>
      </c>
      <c r="AB53" s="5">
        <f t="shared" si="51"/>
        <v>5.2139288341708137E-7</v>
      </c>
      <c r="AC53" s="5">
        <f t="shared" si="52"/>
        <v>7.855553283904356E-7</v>
      </c>
      <c r="AD53" s="5">
        <f t="shared" si="53"/>
        <v>9.0392150674559968E-2</v>
      </c>
      <c r="AE53" s="5">
        <f t="shared" si="54"/>
        <v>7.5444184584332074E-4</v>
      </c>
      <c r="AF53" s="5">
        <f t="shared" si="55"/>
        <v>5.9955137746423295E-3</v>
      </c>
      <c r="AG53" s="5">
        <f t="shared" si="56"/>
        <v>4.1810354325188352E-5</v>
      </c>
      <c r="AH53" s="5">
        <f t="shared" si="57"/>
        <v>6.1529630238952194E-6</v>
      </c>
      <c r="AI53" s="5">
        <f t="shared" si="58"/>
        <v>7.2421034425136934E-7</v>
      </c>
      <c r="AJ53" s="5">
        <f t="shared" si="59"/>
        <v>6.581957406799789E-7</v>
      </c>
      <c r="AK53" s="5">
        <f t="shared" si="60"/>
        <v>0.23236611267625226</v>
      </c>
      <c r="AL53" s="5">
        <f t="shared" si="61"/>
        <v>1.4903379908503932E-4</v>
      </c>
      <c r="AM53" s="5">
        <f t="shared" si="62"/>
        <v>8.1465978041847856E-4</v>
      </c>
      <c r="AN53" s="5">
        <f t="shared" si="63"/>
        <v>3.40449713666667E-3</v>
      </c>
      <c r="AO53" s="5">
        <f t="shared" si="64"/>
        <v>4.7146761941233592E-10</v>
      </c>
    </row>
    <row r="54" spans="3:41" s="5" customFormat="1" x14ac:dyDescent="0.25">
      <c r="C54" s="8">
        <v>35</v>
      </c>
      <c r="D54" s="8">
        <v>0.48039799209236306</v>
      </c>
      <c r="E54" s="8">
        <v>0.49505928128219956</v>
      </c>
      <c r="F54" s="8">
        <v>0.23516573966756088</v>
      </c>
      <c r="G54" s="8">
        <v>0.98768091025386673</v>
      </c>
      <c r="H54" s="8">
        <v>-1.3480003575078754</v>
      </c>
      <c r="I54" s="8">
        <v>-0.17211702112598484</v>
      </c>
      <c r="J54" s="8">
        <v>0</v>
      </c>
      <c r="L54" s="5">
        <f t="shared" si="35"/>
        <v>2.6321490871153733E-5</v>
      </c>
      <c r="M54" s="5">
        <f t="shared" si="36"/>
        <v>6.2126918008093323E-3</v>
      </c>
      <c r="N54" s="5">
        <f t="shared" si="37"/>
        <v>8.3979341389479141E-4</v>
      </c>
      <c r="O54" s="5">
        <f t="shared" si="38"/>
        <v>2.7848924019100774E-2</v>
      </c>
      <c r="P54" s="5">
        <f t="shared" si="39"/>
        <v>6.698079392333274E-2</v>
      </c>
      <c r="Q54" s="5">
        <f t="shared" si="40"/>
        <v>1.2042802086623794E-5</v>
      </c>
      <c r="R54" s="5">
        <f t="shared" si="41"/>
        <v>2.6918349289490337E-3</v>
      </c>
      <c r="S54" s="5">
        <f t="shared" si="42"/>
        <v>2.0275467838779932E-5</v>
      </c>
      <c r="T54" s="5">
        <f t="shared" si="43"/>
        <v>4.8023559904068119E-6</v>
      </c>
      <c r="U54" s="5">
        <f t="shared" si="44"/>
        <v>1.5669025205153498E-5</v>
      </c>
      <c r="V54" s="5">
        <f t="shared" si="45"/>
        <v>1.7392005444323647E-5</v>
      </c>
      <c r="W54" s="5">
        <f t="shared" si="46"/>
        <v>3.3556042636463299E-3</v>
      </c>
      <c r="X54" s="5">
        <f t="shared" si="47"/>
        <v>3.6779586827183622E-5</v>
      </c>
      <c r="Y54" s="5">
        <f t="shared" si="48"/>
        <v>1.1798110762873664E-3</v>
      </c>
      <c r="Z54" s="5">
        <f t="shared" si="49"/>
        <v>4.8423584549845327E-4</v>
      </c>
      <c r="AA54" s="5">
        <f t="shared" si="50"/>
        <v>6.0342347625175711E-3</v>
      </c>
      <c r="AB54" s="5">
        <f t="shared" si="51"/>
        <v>7.3904151834513023E-5</v>
      </c>
      <c r="AC54" s="5">
        <f t="shared" si="52"/>
        <v>4.606592595365756E-6</v>
      </c>
      <c r="AD54" s="5">
        <f t="shared" si="53"/>
        <v>6.3074319456434639E-5</v>
      </c>
      <c r="AE54" s="5">
        <f t="shared" si="54"/>
        <v>6.9325031794133222E-5</v>
      </c>
      <c r="AF54" s="5">
        <f t="shared" si="55"/>
        <v>4.6927659388549649E-3</v>
      </c>
      <c r="AG54" s="5">
        <f t="shared" si="56"/>
        <v>9.6572922742206108E-2</v>
      </c>
      <c r="AH54" s="5">
        <f t="shared" si="57"/>
        <v>3.2688148664074212E-2</v>
      </c>
      <c r="AI54" s="5">
        <f t="shared" si="58"/>
        <v>1.2946284448748673E-3</v>
      </c>
      <c r="AJ54" s="5">
        <f t="shared" si="59"/>
        <v>1.4454894357360923E-3</v>
      </c>
      <c r="AK54" s="5">
        <f t="shared" si="60"/>
        <v>6.4360108785425528E-3</v>
      </c>
      <c r="AL54" s="5">
        <f t="shared" si="61"/>
        <v>1.6880632063167936E-3</v>
      </c>
      <c r="AM54" s="5">
        <f t="shared" si="62"/>
        <v>1.2775987156676388E-4</v>
      </c>
      <c r="AN54" s="5">
        <f t="shared" si="63"/>
        <v>2.5864957553750654E-6</v>
      </c>
      <c r="AO54" s="5">
        <f t="shared" si="64"/>
        <v>1.2028337170488514E-8</v>
      </c>
    </row>
    <row r="55" spans="3:41" s="5" customFormat="1" x14ac:dyDescent="0.25">
      <c r="C55" s="8">
        <v>36</v>
      </c>
      <c r="D55" s="8">
        <v>-0.93895971181689142</v>
      </c>
      <c r="E55" s="8">
        <v>-0.53512188207960232</v>
      </c>
      <c r="F55" s="8">
        <v>-0.44895277572899867</v>
      </c>
      <c r="G55" s="8">
        <v>-0.68788587304583237</v>
      </c>
      <c r="H55" s="8">
        <v>-0.35245512623344694</v>
      </c>
      <c r="I55" s="8">
        <v>0.75690015314439119</v>
      </c>
      <c r="J55" s="8">
        <v>0</v>
      </c>
      <c r="L55" s="5">
        <f t="shared" si="35"/>
        <v>3.4869585123906052E-4</v>
      </c>
      <c r="M55" s="5">
        <f t="shared" si="36"/>
        <v>8.737532678988888E-6</v>
      </c>
      <c r="N55" s="5">
        <f t="shared" si="37"/>
        <v>6.5633823372629395E-5</v>
      </c>
      <c r="O55" s="5">
        <f t="shared" si="38"/>
        <v>4.6615014767149437E-3</v>
      </c>
      <c r="P55" s="5">
        <f t="shared" si="39"/>
        <v>1.7990645442520465E-4</v>
      </c>
      <c r="Q55" s="5">
        <f t="shared" si="40"/>
        <v>0.13248806098076304</v>
      </c>
      <c r="R55" s="5">
        <f t="shared" si="41"/>
        <v>4.9795104299283616E-6</v>
      </c>
      <c r="S55" s="5">
        <f t="shared" si="42"/>
        <v>2.0830853104805555E-7</v>
      </c>
      <c r="T55" s="5">
        <f t="shared" si="43"/>
        <v>2.7326423630645162E-4</v>
      </c>
      <c r="U55" s="5">
        <f t="shared" si="44"/>
        <v>9.4387579087891688E-4</v>
      </c>
      <c r="V55" s="5">
        <f t="shared" si="45"/>
        <v>3.4301460974025128E-5</v>
      </c>
      <c r="W55" s="5">
        <f t="shared" si="46"/>
        <v>2.3205779271441083E-3</v>
      </c>
      <c r="X55" s="5">
        <f t="shared" si="47"/>
        <v>1.6031864441149501E-4</v>
      </c>
      <c r="Y55" s="5">
        <f t="shared" si="48"/>
        <v>6.0595554832231109E-4</v>
      </c>
      <c r="Z55" s="5">
        <f t="shared" si="49"/>
        <v>5.577861376211855E-3</v>
      </c>
      <c r="AA55" s="5">
        <f t="shared" si="50"/>
        <v>4.15185166058488E-3</v>
      </c>
      <c r="AB55" s="5">
        <f t="shared" si="51"/>
        <v>6.7474821804019328E-2</v>
      </c>
      <c r="AC55" s="5">
        <f t="shared" si="52"/>
        <v>0.10961884579080422</v>
      </c>
      <c r="AD55" s="5">
        <f t="shared" si="53"/>
        <v>6.458345131136222E-4</v>
      </c>
      <c r="AE55" s="5">
        <f t="shared" si="54"/>
        <v>1.2833591119212659E-3</v>
      </c>
      <c r="AF55" s="5">
        <f t="shared" si="55"/>
        <v>1.0594524146392793E-3</v>
      </c>
      <c r="AG55" s="5">
        <f t="shared" si="56"/>
        <v>1.8518744282238412E-5</v>
      </c>
      <c r="AH55" s="5">
        <f t="shared" si="57"/>
        <v>5.9546690818594597E-6</v>
      </c>
      <c r="AI55" s="5">
        <f t="shared" si="58"/>
        <v>3.7458989383234859E-2</v>
      </c>
      <c r="AJ55" s="5">
        <f t="shared" si="59"/>
        <v>8.7022572721225035E-4</v>
      </c>
      <c r="AK55" s="5">
        <f t="shared" si="60"/>
        <v>1.9867784173749342E-4</v>
      </c>
      <c r="AL55" s="5">
        <f t="shared" si="61"/>
        <v>1.437294939358278E-3</v>
      </c>
      <c r="AM55" s="5">
        <f t="shared" si="62"/>
        <v>1.3777461098898258E-3</v>
      </c>
      <c r="AN55" s="5">
        <f t="shared" si="63"/>
        <v>2.7209777659771746E-4</v>
      </c>
      <c r="AO55" s="5">
        <f t="shared" si="64"/>
        <v>2.1198882365727021E-8</v>
      </c>
    </row>
    <row r="56" spans="3:41" s="5" customFormat="1" x14ac:dyDescent="0.25">
      <c r="C56" s="8">
        <v>37</v>
      </c>
      <c r="D56" s="8">
        <v>-1.375685159173585</v>
      </c>
      <c r="E56" s="8">
        <v>-1.4508384717345373</v>
      </c>
      <c r="F56" s="8">
        <v>-1.6461601776729808</v>
      </c>
      <c r="G56" s="8">
        <v>0.10061614262461428</v>
      </c>
      <c r="H56" s="8">
        <v>1.2211486264261338</v>
      </c>
      <c r="I56" s="8">
        <v>0.29239156600920319</v>
      </c>
      <c r="J56" s="8">
        <v>1</v>
      </c>
      <c r="L56" s="5">
        <f t="shared" si="35"/>
        <v>1.2505328632018005E-6</v>
      </c>
      <c r="M56" s="5">
        <f t="shared" si="36"/>
        <v>1.4936574962640309E-10</v>
      </c>
      <c r="N56" s="5">
        <f t="shared" si="37"/>
        <v>7.9844335333549351E-12</v>
      </c>
      <c r="O56" s="5">
        <f t="shared" si="38"/>
        <v>9.672714467179719E-5</v>
      </c>
      <c r="P56" s="5">
        <f t="shared" si="39"/>
        <v>3.093020520466271E-8</v>
      </c>
      <c r="Q56" s="5">
        <f t="shared" si="40"/>
        <v>2.7328578448191265E-2</v>
      </c>
      <c r="R56" s="5">
        <f t="shared" si="41"/>
        <v>1.3019567043778032E-9</v>
      </c>
      <c r="S56" s="5">
        <f t="shared" si="42"/>
        <v>4.9583385124838133E-15</v>
      </c>
      <c r="T56" s="5">
        <f t="shared" si="43"/>
        <v>7.3352212181198647E-7</v>
      </c>
      <c r="U56" s="5">
        <f t="shared" si="44"/>
        <v>1.5624054497355793E-3</v>
      </c>
      <c r="V56" s="5">
        <f t="shared" si="45"/>
        <v>4.4302808013353704E-10</v>
      </c>
      <c r="W56" s="5">
        <f t="shared" si="46"/>
        <v>6.8766730324066173E-8</v>
      </c>
      <c r="X56" s="5">
        <f t="shared" si="47"/>
        <v>4.4609894185520976E-5</v>
      </c>
      <c r="Y56" s="5">
        <f t="shared" si="48"/>
        <v>2.3150008880225386E-5</v>
      </c>
      <c r="Z56" s="5">
        <f t="shared" si="49"/>
        <v>5.8127927574137868E-5</v>
      </c>
      <c r="AA56" s="5">
        <f t="shared" si="50"/>
        <v>1.2584662231623067E-8</v>
      </c>
      <c r="AB56" s="5">
        <f t="shared" si="51"/>
        <v>2.409350819082744E-5</v>
      </c>
      <c r="AC56" s="5">
        <f t="shared" si="52"/>
        <v>2.9618563741611427E-3</v>
      </c>
      <c r="AD56" s="5">
        <f t="shared" si="53"/>
        <v>3.894223274324628E-5</v>
      </c>
      <c r="AE56" s="5">
        <f t="shared" si="54"/>
        <v>1.0318508002629276E-6</v>
      </c>
      <c r="AF56" s="5">
        <f t="shared" si="55"/>
        <v>8.5364434802266979E-7</v>
      </c>
      <c r="AG56" s="5">
        <f t="shared" si="56"/>
        <v>9.4706064788012788E-11</v>
      </c>
      <c r="AH56" s="5">
        <f t="shared" si="57"/>
        <v>1.5471373338813323E-12</v>
      </c>
      <c r="AI56" s="5">
        <f t="shared" si="58"/>
        <v>1.0047826510602812E-6</v>
      </c>
      <c r="AJ56" s="5">
        <f t="shared" si="59"/>
        <v>1.4795575238572133E-8</v>
      </c>
      <c r="AK56" s="5">
        <f t="shared" si="60"/>
        <v>8.0115114466762583E-7</v>
      </c>
      <c r="AL56" s="5">
        <f t="shared" si="61"/>
        <v>9.9052988153224691E-6</v>
      </c>
      <c r="AM56" s="5">
        <f t="shared" si="62"/>
        <v>3.7092359205078357E-3</v>
      </c>
      <c r="AN56" s="5">
        <f t="shared" si="63"/>
        <v>1.9501333698254627E-2</v>
      </c>
      <c r="AO56" s="5">
        <f t="shared" si="64"/>
        <v>5.5029090820430664E-14</v>
      </c>
    </row>
    <row r="57" spans="3:41" s="5" customFormat="1" x14ac:dyDescent="0.25">
      <c r="C57" s="8">
        <v>38</v>
      </c>
      <c r="D57" s="8">
        <v>-1.375685159173585</v>
      </c>
      <c r="E57" s="8">
        <v>-0.30619273466586855</v>
      </c>
      <c r="F57" s="8">
        <v>1.4323731416115431</v>
      </c>
      <c r="G57" s="8">
        <v>0.29774164654222596</v>
      </c>
      <c r="H57" s="8">
        <v>1.0926911772294332</v>
      </c>
      <c r="I57" s="8">
        <v>2.6958087646238589E-2</v>
      </c>
      <c r="J57" s="8">
        <v>1</v>
      </c>
      <c r="L57" s="5">
        <f t="shared" si="35"/>
        <v>1.0652707809605853E-5</v>
      </c>
      <c r="M57" s="5">
        <f t="shared" si="36"/>
        <v>1.6854483692069147E-9</v>
      </c>
      <c r="N57" s="5">
        <f t="shared" si="37"/>
        <v>4.4366596949949858E-6</v>
      </c>
      <c r="O57" s="5">
        <f t="shared" si="38"/>
        <v>1.6258690392656591E-4</v>
      </c>
      <c r="P57" s="5">
        <f t="shared" si="39"/>
        <v>8.3523984022475234E-8</v>
      </c>
      <c r="Q57" s="5">
        <f t="shared" si="40"/>
        <v>2.4778659321232872E-2</v>
      </c>
      <c r="R57" s="5">
        <f t="shared" si="41"/>
        <v>2.16123942520201E-4</v>
      </c>
      <c r="S57" s="5">
        <f t="shared" si="42"/>
        <v>1.5448867998807607E-9</v>
      </c>
      <c r="T57" s="5">
        <f t="shared" si="43"/>
        <v>4.0729721643794285E-5</v>
      </c>
      <c r="U57" s="5">
        <f t="shared" si="44"/>
        <v>3.6357573945267058E-4</v>
      </c>
      <c r="V57" s="5">
        <f t="shared" si="45"/>
        <v>2.0316250402392804E-6</v>
      </c>
      <c r="W57" s="5">
        <f t="shared" si="46"/>
        <v>1.0508339655252754E-7</v>
      </c>
      <c r="X57" s="5">
        <f t="shared" si="47"/>
        <v>0.31494133545965802</v>
      </c>
      <c r="Y57" s="5">
        <f t="shared" si="48"/>
        <v>1.2635424522864319E-3</v>
      </c>
      <c r="Z57" s="5">
        <f t="shared" si="49"/>
        <v>0.22497152338625301</v>
      </c>
      <c r="AA57" s="5">
        <f t="shared" si="50"/>
        <v>3.5050948546424355E-4</v>
      </c>
      <c r="AB57" s="5">
        <f t="shared" si="51"/>
        <v>8.7275497402702004E-6</v>
      </c>
      <c r="AC57" s="5">
        <f t="shared" si="52"/>
        <v>1.4786647568301891E-5</v>
      </c>
      <c r="AD57" s="5">
        <f t="shared" si="53"/>
        <v>0.18375633633362787</v>
      </c>
      <c r="AE57" s="5">
        <f t="shared" si="54"/>
        <v>5.28001826403658E-3</v>
      </c>
      <c r="AF57" s="5">
        <f t="shared" si="55"/>
        <v>3.7100801718842908E-3</v>
      </c>
      <c r="AG57" s="5">
        <f t="shared" si="56"/>
        <v>2.140841557199888E-5</v>
      </c>
      <c r="AH57" s="5">
        <f t="shared" si="57"/>
        <v>8.3114122159093497E-6</v>
      </c>
      <c r="AI57" s="5">
        <f t="shared" si="58"/>
        <v>9.1514760789825152E-6</v>
      </c>
      <c r="AJ57" s="5">
        <f t="shared" si="59"/>
        <v>3.0243689336548345E-7</v>
      </c>
      <c r="AK57" s="5">
        <f t="shared" si="60"/>
        <v>1.755102187108885E-2</v>
      </c>
      <c r="AL57" s="5">
        <f t="shared" si="61"/>
        <v>2.5688106243108185E-5</v>
      </c>
      <c r="AM57" s="5">
        <f t="shared" si="62"/>
        <v>7.8176674250674395E-5</v>
      </c>
      <c r="AN57" s="5">
        <f t="shared" si="63"/>
        <v>1.2086224965788721E-4</v>
      </c>
      <c r="AO57" s="5">
        <f t="shared" si="64"/>
        <v>1.4364056296296104E-8</v>
      </c>
    </row>
    <row r="58" spans="3:41" s="5" customFormat="1" x14ac:dyDescent="0.25">
      <c r="C58" s="8">
        <v>39</v>
      </c>
      <c r="D58" s="8">
        <v>4.3672544735669366E-2</v>
      </c>
      <c r="E58" s="8">
        <v>0.60952385498906647</v>
      </c>
      <c r="F58" s="8">
        <v>-0.61998240457814158</v>
      </c>
      <c r="G58" s="8">
        <v>-0.78644862500463819</v>
      </c>
      <c r="H58" s="8">
        <v>0.93211936573355769</v>
      </c>
      <c r="I58" s="8">
        <v>1.4536630338471732</v>
      </c>
      <c r="J58" s="8">
        <v>1</v>
      </c>
      <c r="L58" s="5">
        <f t="shared" si="35"/>
        <v>0.11479613677746306</v>
      </c>
      <c r="M58" s="5">
        <f t="shared" si="36"/>
        <v>6.6843084120697227E-4</v>
      </c>
      <c r="N58" s="5">
        <f t="shared" si="37"/>
        <v>9.3359218533170291E-4</v>
      </c>
      <c r="O58" s="5">
        <f t="shared" si="38"/>
        <v>5.7394452974618697E-5</v>
      </c>
      <c r="P58" s="5">
        <f t="shared" si="39"/>
        <v>6.1348893495022743E-5</v>
      </c>
      <c r="Q58" s="5">
        <f t="shared" si="40"/>
        <v>2.9589320621376983E-2</v>
      </c>
      <c r="R58" s="5">
        <f t="shared" si="41"/>
        <v>4.6022983557463616E-4</v>
      </c>
      <c r="S58" s="5">
        <f t="shared" si="42"/>
        <v>1.2621174468188935E-9</v>
      </c>
      <c r="T58" s="5">
        <f t="shared" si="43"/>
        <v>3.7204296508900987E-10</v>
      </c>
      <c r="U58" s="5">
        <f t="shared" si="44"/>
        <v>2.1129583072694323E-2</v>
      </c>
      <c r="V58" s="5">
        <f t="shared" si="45"/>
        <v>2.3004685523313413E-10</v>
      </c>
      <c r="W58" s="5">
        <f t="shared" si="46"/>
        <v>1.5200345261642318E-4</v>
      </c>
      <c r="X58" s="5">
        <f t="shared" si="47"/>
        <v>1.7652755208955817E-6</v>
      </c>
      <c r="Y58" s="5">
        <f t="shared" si="48"/>
        <v>2.7135220075368465E-3</v>
      </c>
      <c r="Z58" s="5">
        <f t="shared" si="49"/>
        <v>8.7827932218567802E-4</v>
      </c>
      <c r="AA58" s="5">
        <f t="shared" si="50"/>
        <v>4.8964075112704073E-3</v>
      </c>
      <c r="AB58" s="5">
        <f t="shared" si="51"/>
        <v>2.4368327625239134E-5</v>
      </c>
      <c r="AC58" s="5">
        <f t="shared" si="52"/>
        <v>7.983976154315733E-6</v>
      </c>
      <c r="AD58" s="5">
        <f t="shared" si="53"/>
        <v>2.6010005831545838E-6</v>
      </c>
      <c r="AE58" s="5">
        <f t="shared" si="54"/>
        <v>5.2156531136197688E-3</v>
      </c>
      <c r="AF58" s="5">
        <f t="shared" si="55"/>
        <v>4.8245437995781918E-6</v>
      </c>
      <c r="AG58" s="5">
        <f t="shared" si="56"/>
        <v>2.3064830334574118E-6</v>
      </c>
      <c r="AH58" s="5">
        <f t="shared" si="57"/>
        <v>1.6038545652964093E-6</v>
      </c>
      <c r="AI58" s="5">
        <f t="shared" si="58"/>
        <v>1.1123849547188668E-3</v>
      </c>
      <c r="AJ58" s="5">
        <f t="shared" si="59"/>
        <v>4.8760837111103849E-4</v>
      </c>
      <c r="AK58" s="5">
        <f t="shared" si="60"/>
        <v>3.8632353113468079E-6</v>
      </c>
      <c r="AL58" s="5">
        <f t="shared" si="61"/>
        <v>3.3487060582809324E-8</v>
      </c>
      <c r="AM58" s="5">
        <f t="shared" si="62"/>
        <v>4.6864691142886039E-6</v>
      </c>
      <c r="AN58" s="5">
        <f t="shared" si="63"/>
        <v>1.2992111594826838E-5</v>
      </c>
      <c r="AO58" s="5">
        <f t="shared" si="64"/>
        <v>4.9195834524803288E-4</v>
      </c>
    </row>
    <row r="59" spans="3:41" s="5" customFormat="1" x14ac:dyDescent="0.25">
      <c r="C59" s="8">
        <v>40</v>
      </c>
      <c r="D59" s="8">
        <v>-6.550881710350405E-2</v>
      </c>
      <c r="E59" s="8">
        <v>-1.1074447506139367</v>
      </c>
      <c r="F59" s="8">
        <v>-1.1330712911255643</v>
      </c>
      <c r="G59" s="8">
        <v>1.4804946700478958</v>
      </c>
      <c r="H59" s="8">
        <v>0.9000050034343825</v>
      </c>
      <c r="I59" s="8">
        <v>-1.3665676737593255</v>
      </c>
      <c r="J59" s="8">
        <v>1</v>
      </c>
      <c r="L59" s="5">
        <f t="shared" si="35"/>
        <v>4.9262399605389773E-7</v>
      </c>
      <c r="M59" s="5">
        <f t="shared" si="36"/>
        <v>3.598130195863323E-9</v>
      </c>
      <c r="N59" s="5">
        <f t="shared" si="37"/>
        <v>5.4876238208006102E-12</v>
      </c>
      <c r="O59" s="5">
        <f t="shared" si="38"/>
        <v>4.0256616261919186E-4</v>
      </c>
      <c r="P59" s="5">
        <f t="shared" si="39"/>
        <v>6.8105119358411637E-7</v>
      </c>
      <c r="Q59" s="5">
        <f t="shared" si="40"/>
        <v>7.2591013508159296E-5</v>
      </c>
      <c r="R59" s="5">
        <f t="shared" si="41"/>
        <v>3.7364551999106429E-7</v>
      </c>
      <c r="S59" s="5">
        <f t="shared" si="42"/>
        <v>1.4592776306985158E-12</v>
      </c>
      <c r="T59" s="5">
        <f t="shared" si="43"/>
        <v>1.7886975413701286E-6</v>
      </c>
      <c r="U59" s="5">
        <f t="shared" si="44"/>
        <v>2.2611775972110066E-4</v>
      </c>
      <c r="V59" s="5">
        <f t="shared" si="45"/>
        <v>1.0088581853153841E-8</v>
      </c>
      <c r="W59" s="5">
        <f t="shared" si="46"/>
        <v>3.4175549584406328E-7</v>
      </c>
      <c r="X59" s="5">
        <f t="shared" si="47"/>
        <v>2.5956461480506634E-4</v>
      </c>
      <c r="Y59" s="5">
        <f t="shared" si="48"/>
        <v>2.371876956896565E-5</v>
      </c>
      <c r="Z59" s="5">
        <f t="shared" si="49"/>
        <v>9.2208372796364032E-5</v>
      </c>
      <c r="AA59" s="5">
        <f t="shared" si="50"/>
        <v>6.9624538951602015E-9</v>
      </c>
      <c r="AB59" s="5">
        <f t="shared" si="51"/>
        <v>5.3393095392925754E-7</v>
      </c>
      <c r="AC59" s="5">
        <f t="shared" si="52"/>
        <v>7.4089225554475223E-6</v>
      </c>
      <c r="AD59" s="5">
        <f t="shared" si="53"/>
        <v>2.9095490189654568E-4</v>
      </c>
      <c r="AE59" s="5">
        <f t="shared" si="54"/>
        <v>1.0950766920873239E-6</v>
      </c>
      <c r="AF59" s="5">
        <f t="shared" si="55"/>
        <v>7.8229591644911529E-6</v>
      </c>
      <c r="AG59" s="5">
        <f t="shared" si="56"/>
        <v>1.4116543663787427E-8</v>
      </c>
      <c r="AH59" s="5">
        <f t="shared" si="57"/>
        <v>1.5996673388349485E-10</v>
      </c>
      <c r="AI59" s="5">
        <f t="shared" si="58"/>
        <v>1.0988602960326824E-7</v>
      </c>
      <c r="AJ59" s="5">
        <f t="shared" si="59"/>
        <v>1.0599130054036294E-7</v>
      </c>
      <c r="AK59" s="5">
        <f t="shared" si="60"/>
        <v>6.7113047582029325E-4</v>
      </c>
      <c r="AL59" s="5">
        <f t="shared" si="61"/>
        <v>3.0125382611546306E-4</v>
      </c>
      <c r="AM59" s="5">
        <f t="shared" si="62"/>
        <v>4.027424121504735E-2</v>
      </c>
      <c r="AN59" s="5">
        <f t="shared" si="63"/>
        <v>0.17923516559242841</v>
      </c>
      <c r="AO59" s="5">
        <f t="shared" si="64"/>
        <v>1.6581143930761795E-14</v>
      </c>
    </row>
    <row r="60" spans="3:41" s="5" customFormat="1" x14ac:dyDescent="0.25">
      <c r="C60" s="8">
        <v>41</v>
      </c>
      <c r="D60" s="8">
        <v>-1.375685159173585</v>
      </c>
      <c r="E60" s="8">
        <v>-0.30619273466586855</v>
      </c>
      <c r="F60" s="8">
        <v>-0.44895277572899867</v>
      </c>
      <c r="G60" s="8">
        <v>0.92197240894799615</v>
      </c>
      <c r="H60" s="8">
        <v>1.3496060756228341</v>
      </c>
      <c r="I60" s="8">
        <v>0.45828748998605601</v>
      </c>
      <c r="J60" s="8">
        <v>1</v>
      </c>
      <c r="L60" s="5">
        <f t="shared" si="35"/>
        <v>5.7792621410835839E-5</v>
      </c>
      <c r="M60" s="5">
        <f t="shared" si="36"/>
        <v>7.1684686777584142E-8</v>
      </c>
      <c r="N60" s="5">
        <f t="shared" si="37"/>
        <v>4.5344653288598967E-8</v>
      </c>
      <c r="O60" s="5">
        <f t="shared" si="38"/>
        <v>8.9759732922955176E-3</v>
      </c>
      <c r="P60" s="5">
        <f t="shared" si="39"/>
        <v>4.6898313001400493E-6</v>
      </c>
      <c r="Q60" s="5">
        <f t="shared" si="40"/>
        <v>0.13003915760544885</v>
      </c>
      <c r="R60" s="5">
        <f t="shared" si="41"/>
        <v>2.7778767542082278E-5</v>
      </c>
      <c r="S60" s="5">
        <f t="shared" si="42"/>
        <v>1.2321122373100317E-13</v>
      </c>
      <c r="T60" s="5">
        <f t="shared" si="43"/>
        <v>3.6194338933040805E-7</v>
      </c>
      <c r="U60" s="5">
        <f t="shared" si="44"/>
        <v>3.8223193359843206E-2</v>
      </c>
      <c r="V60" s="5">
        <f t="shared" si="45"/>
        <v>7.9319634491662419E-10</v>
      </c>
      <c r="W60" s="5">
        <f t="shared" si="46"/>
        <v>1.0823031658787277E-7</v>
      </c>
      <c r="X60" s="5">
        <f t="shared" si="47"/>
        <v>3.7852921058008492E-2</v>
      </c>
      <c r="Y60" s="5">
        <f t="shared" si="48"/>
        <v>3.275792238259128E-2</v>
      </c>
      <c r="Z60" s="5">
        <f t="shared" si="49"/>
        <v>9.7640460455065067E-3</v>
      </c>
      <c r="AA60" s="5">
        <f t="shared" si="50"/>
        <v>6.4721313638328949E-6</v>
      </c>
      <c r="AB60" s="5">
        <f t="shared" si="51"/>
        <v>3.8155774453297031E-6</v>
      </c>
      <c r="AC60" s="5">
        <f t="shared" si="52"/>
        <v>7.0000297148849167E-5</v>
      </c>
      <c r="AD60" s="5">
        <f t="shared" si="53"/>
        <v>5.8768900713564651E-3</v>
      </c>
      <c r="AE60" s="5">
        <f t="shared" si="54"/>
        <v>1.3183045294828778E-4</v>
      </c>
      <c r="AF60" s="5">
        <f t="shared" si="55"/>
        <v>1.9358820968716066E-4</v>
      </c>
      <c r="AG60" s="5">
        <f t="shared" si="56"/>
        <v>3.1568515626487079E-6</v>
      </c>
      <c r="AH60" s="5">
        <f t="shared" si="57"/>
        <v>9.8426502094400649E-8</v>
      </c>
      <c r="AI60" s="5">
        <f t="shared" si="58"/>
        <v>3.0775144907314269E-6</v>
      </c>
      <c r="AJ60" s="5">
        <f t="shared" si="59"/>
        <v>5.6661407064307642E-8</v>
      </c>
      <c r="AK60" s="5">
        <f t="shared" si="60"/>
        <v>2.8746510312078468E-4</v>
      </c>
      <c r="AL60" s="5">
        <f t="shared" si="61"/>
        <v>2.0321553112952894E-5</v>
      </c>
      <c r="AM60" s="5">
        <f t="shared" si="62"/>
        <v>4.1490675441580895E-3</v>
      </c>
      <c r="AN60" s="5">
        <f t="shared" si="63"/>
        <v>5.6194276168845076E-3</v>
      </c>
      <c r="AO60" s="5">
        <f t="shared" si="64"/>
        <v>2.0995299130120312E-10</v>
      </c>
    </row>
    <row r="61" spans="3:41" s="5" customFormat="1" x14ac:dyDescent="0.25">
      <c r="C61" s="8">
        <v>42</v>
      </c>
      <c r="D61" s="8">
        <v>0.91712343944905672</v>
      </c>
      <c r="E61" s="8">
        <v>-0.42065730837273546</v>
      </c>
      <c r="F61" s="8">
        <v>1.0903138839132633</v>
      </c>
      <c r="G61" s="8">
        <v>0.72484690503038451</v>
      </c>
      <c r="H61" s="8">
        <v>-0.3203407639342718</v>
      </c>
      <c r="I61" s="8">
        <v>-1.2338509345778432</v>
      </c>
      <c r="J61" s="8">
        <v>0</v>
      </c>
      <c r="L61" s="5">
        <f t="shared" si="35"/>
        <v>7.519127482222148E-6</v>
      </c>
      <c r="M61" s="5">
        <f t="shared" si="36"/>
        <v>2.754018940960398E-6</v>
      </c>
      <c r="N61" s="5">
        <f t="shared" si="37"/>
        <v>1.2780054825062111E-5</v>
      </c>
      <c r="O61" s="5">
        <f t="shared" si="38"/>
        <v>1.2098254234146437E-4</v>
      </c>
      <c r="P61" s="5">
        <f t="shared" si="39"/>
        <v>4.618724494011679E-5</v>
      </c>
      <c r="Q61" s="5">
        <f t="shared" si="40"/>
        <v>5.9971172636713212E-6</v>
      </c>
      <c r="R61" s="5">
        <f t="shared" si="41"/>
        <v>2.0218794574742216E-3</v>
      </c>
      <c r="S61" s="5">
        <f t="shared" si="42"/>
        <v>2.8535520095374919E-4</v>
      </c>
      <c r="T61" s="5">
        <f t="shared" si="43"/>
        <v>1.2428094580603716E-4</v>
      </c>
      <c r="U61" s="5">
        <f t="shared" si="44"/>
        <v>7.6117628198175058E-6</v>
      </c>
      <c r="V61" s="5">
        <f t="shared" si="45"/>
        <v>6.4893828576653571E-4</v>
      </c>
      <c r="W61" s="5">
        <f t="shared" si="46"/>
        <v>2.047951727317705E-4</v>
      </c>
      <c r="X61" s="5">
        <f t="shared" si="47"/>
        <v>3.8949695290144327E-4</v>
      </c>
      <c r="Y61" s="5">
        <f t="shared" si="48"/>
        <v>2.1060390772988768E-5</v>
      </c>
      <c r="Z61" s="5">
        <f t="shared" si="49"/>
        <v>8.1462212856953098E-3</v>
      </c>
      <c r="AA61" s="5">
        <f t="shared" si="50"/>
        <v>7.545162763068473E-4</v>
      </c>
      <c r="AB61" s="5">
        <f t="shared" si="51"/>
        <v>1.0984619632408251E-5</v>
      </c>
      <c r="AC61" s="5">
        <f t="shared" si="52"/>
        <v>9.5867834275156093E-7</v>
      </c>
      <c r="AD61" s="5">
        <f t="shared" si="53"/>
        <v>1.7008700962644586E-3</v>
      </c>
      <c r="AE61" s="5">
        <f t="shared" si="54"/>
        <v>7.4163166040323457E-4</v>
      </c>
      <c r="AF61" s="5">
        <f t="shared" si="55"/>
        <v>6.7085734761776587E-3</v>
      </c>
      <c r="AG61" s="5">
        <f t="shared" si="56"/>
        <v>3.3076502356414018E-4</v>
      </c>
      <c r="AH61" s="5">
        <f t="shared" si="57"/>
        <v>2.371296938328546E-4</v>
      </c>
      <c r="AI61" s="5">
        <f t="shared" si="58"/>
        <v>5.0217236665940437E-5</v>
      </c>
      <c r="AJ61" s="5">
        <f t="shared" si="59"/>
        <v>7.0701988696443173E-4</v>
      </c>
      <c r="AK61" s="5">
        <f t="shared" si="60"/>
        <v>0.26059333806161067</v>
      </c>
      <c r="AL61" s="5">
        <f t="shared" si="61"/>
        <v>6.8399157307967075E-4</v>
      </c>
      <c r="AM61" s="5">
        <f t="shared" si="62"/>
        <v>1.0227199058951478E-4</v>
      </c>
      <c r="AN61" s="5">
        <f t="shared" si="63"/>
        <v>1.4798136933673304E-4</v>
      </c>
      <c r="AO61" s="5">
        <f t="shared" si="64"/>
        <v>9.410436178518761E-9</v>
      </c>
    </row>
    <row r="62" spans="3:41" s="5" customFormat="1" x14ac:dyDescent="0.25">
      <c r="C62" s="8">
        <v>43</v>
      </c>
      <c r="D62" s="8">
        <v>-0.72059698813854456</v>
      </c>
      <c r="E62" s="8">
        <v>-0.19172816095900169</v>
      </c>
      <c r="F62" s="8">
        <v>-1.475130548823844</v>
      </c>
      <c r="G62" s="8">
        <v>-0.91786562761637924</v>
      </c>
      <c r="H62" s="8">
        <v>-0.89839928531942392</v>
      </c>
      <c r="I62" s="8">
        <v>0.59100422916753836</v>
      </c>
      <c r="J62" s="8">
        <v>0</v>
      </c>
      <c r="L62" s="5">
        <f t="shared" si="35"/>
        <v>1.219068369240092E-4</v>
      </c>
      <c r="M62" s="5">
        <f t="shared" si="36"/>
        <v>2.3484845121519245E-5</v>
      </c>
      <c r="N62" s="5">
        <f t="shared" si="37"/>
        <v>3.372761257310793E-6</v>
      </c>
      <c r="O62" s="5">
        <f t="shared" si="38"/>
        <v>7.2762892841080691E-4</v>
      </c>
      <c r="P62" s="5">
        <f t="shared" si="39"/>
        <v>1.1492758367445541E-4</v>
      </c>
      <c r="Q62" s="5">
        <f t="shared" si="40"/>
        <v>4.6680320653253934E-3</v>
      </c>
      <c r="R62" s="5">
        <f t="shared" si="41"/>
        <v>5.3869257369068392E-8</v>
      </c>
      <c r="S62" s="5">
        <f t="shared" si="42"/>
        <v>2.5277912843201293E-8</v>
      </c>
      <c r="T62" s="5">
        <f t="shared" si="43"/>
        <v>6.3402595483473651E-6</v>
      </c>
      <c r="U62" s="5">
        <f t="shared" si="44"/>
        <v>2.1852673023634999E-5</v>
      </c>
      <c r="V62" s="5">
        <f t="shared" si="45"/>
        <v>1.4068308787862439E-6</v>
      </c>
      <c r="W62" s="5">
        <f t="shared" si="46"/>
        <v>1.1650112711655378E-2</v>
      </c>
      <c r="X62" s="5">
        <f t="shared" si="47"/>
        <v>1.7596200246727994E-7</v>
      </c>
      <c r="Y62" s="5">
        <f t="shared" si="48"/>
        <v>1.1672057202511233E-5</v>
      </c>
      <c r="Z62" s="5">
        <f t="shared" si="49"/>
        <v>1.5570807344062265E-5</v>
      </c>
      <c r="AA62" s="5">
        <f t="shared" si="50"/>
        <v>1.3007517969119848E-4</v>
      </c>
      <c r="AB62" s="5">
        <f t="shared" si="51"/>
        <v>6.3299157703595288E-2</v>
      </c>
      <c r="AC62" s="5">
        <f t="shared" si="52"/>
        <v>4.5472170435338063E-2</v>
      </c>
      <c r="AD62" s="5">
        <f t="shared" si="53"/>
        <v>3.1018101948384623E-6</v>
      </c>
      <c r="AE62" s="5">
        <f t="shared" si="54"/>
        <v>3.2335373124173758E-5</v>
      </c>
      <c r="AF62" s="5">
        <f t="shared" si="55"/>
        <v>3.404824149308978E-6</v>
      </c>
      <c r="AG62" s="5">
        <f t="shared" si="56"/>
        <v>5.9566035821039203E-7</v>
      </c>
      <c r="AH62" s="5">
        <f t="shared" si="57"/>
        <v>1.1291431422205043E-7</v>
      </c>
      <c r="AI62" s="5">
        <f t="shared" si="58"/>
        <v>5.0021075102489522E-2</v>
      </c>
      <c r="AJ62" s="5">
        <f t="shared" si="59"/>
        <v>1.0929042211630996E-3</v>
      </c>
      <c r="AK62" s="5">
        <f t="shared" si="60"/>
        <v>1.8966896058996185E-6</v>
      </c>
      <c r="AL62" s="5">
        <f t="shared" si="61"/>
        <v>5.9200197496640176E-4</v>
      </c>
      <c r="AM62" s="5">
        <f t="shared" si="62"/>
        <v>8.4499989145201901E-4</v>
      </c>
      <c r="AN62" s="5">
        <f t="shared" si="63"/>
        <v>3.002763524025564E-5</v>
      </c>
      <c r="AO62" s="5">
        <f t="shared" si="64"/>
        <v>7.0114576547137875E-10</v>
      </c>
    </row>
    <row r="63" spans="3:41" s="5" customFormat="1" x14ac:dyDescent="0.25">
      <c r="C63" s="8">
        <v>44</v>
      </c>
      <c r="D63" s="8">
        <v>-1.1573224354952383</v>
      </c>
      <c r="E63" s="8">
        <v>-1.9086967665620049</v>
      </c>
      <c r="F63" s="8">
        <v>0.57722499736584065</v>
      </c>
      <c r="G63" s="8">
        <v>-9.6509361292997378E-2</v>
      </c>
      <c r="H63" s="8">
        <v>-1.4764578067045759</v>
      </c>
      <c r="I63" s="8">
        <v>1.387304664256432</v>
      </c>
      <c r="J63" s="8">
        <v>0</v>
      </c>
      <c r="L63" s="5">
        <f t="shared" si="35"/>
        <v>1.8329774018667082E-10</v>
      </c>
      <c r="M63" s="5">
        <f t="shared" si="36"/>
        <v>7.4364649191578069E-10</v>
      </c>
      <c r="N63" s="5">
        <f t="shared" si="37"/>
        <v>1.0263324717556028E-7</v>
      </c>
      <c r="O63" s="5">
        <f t="shared" si="38"/>
        <v>1.5187642993948712E-4</v>
      </c>
      <c r="P63" s="5">
        <f t="shared" si="39"/>
        <v>7.8731623829464521E-6</v>
      </c>
      <c r="Q63" s="5">
        <f t="shared" si="40"/>
        <v>3.6169809555532154E-5</v>
      </c>
      <c r="R63" s="5">
        <f t="shared" si="41"/>
        <v>1.7442152840912734E-9</v>
      </c>
      <c r="S63" s="5">
        <f t="shared" si="42"/>
        <v>1.0423890446541503E-8</v>
      </c>
      <c r="T63" s="5">
        <f t="shared" si="43"/>
        <v>6.762906652610592E-4</v>
      </c>
      <c r="U63" s="5">
        <f t="shared" si="44"/>
        <v>4.6018026546240163E-7</v>
      </c>
      <c r="V63" s="5">
        <f t="shared" si="45"/>
        <v>3.534195883457972E-5</v>
      </c>
      <c r="W63" s="5">
        <f t="shared" si="46"/>
        <v>1.7647531173879729E-7</v>
      </c>
      <c r="X63" s="5">
        <f t="shared" si="47"/>
        <v>5.1691168322534833E-6</v>
      </c>
      <c r="Y63" s="5">
        <f t="shared" si="48"/>
        <v>1.9868374676313473E-6</v>
      </c>
      <c r="Z63" s="5">
        <f t="shared" si="49"/>
        <v>6.6047667491539959E-5</v>
      </c>
      <c r="AA63" s="5">
        <f t="shared" si="50"/>
        <v>3.3438312052906587E-5</v>
      </c>
      <c r="AB63" s="5">
        <f t="shared" si="51"/>
        <v>1.8557407890385094E-4</v>
      </c>
      <c r="AC63" s="5">
        <f t="shared" si="52"/>
        <v>3.0844375762890436E-3</v>
      </c>
      <c r="AD63" s="5">
        <f t="shared" si="53"/>
        <v>1.7189124929851789E-6</v>
      </c>
      <c r="AE63" s="5">
        <f t="shared" si="54"/>
        <v>2.7772690963270184E-8</v>
      </c>
      <c r="AF63" s="5">
        <f t="shared" si="55"/>
        <v>6.0000544109401642E-3</v>
      </c>
      <c r="AG63" s="5">
        <f t="shared" si="56"/>
        <v>2.6492371533441524E-6</v>
      </c>
      <c r="AH63" s="5">
        <f t="shared" si="57"/>
        <v>1.2182085848544166E-6</v>
      </c>
      <c r="AI63" s="5">
        <f t="shared" si="58"/>
        <v>6.8495985764957984E-6</v>
      </c>
      <c r="AJ63" s="5">
        <f t="shared" si="59"/>
        <v>8.2209692163140267E-8</v>
      </c>
      <c r="AK63" s="5">
        <f t="shared" si="60"/>
        <v>9.1870151268879361E-7</v>
      </c>
      <c r="AL63" s="5">
        <f t="shared" si="61"/>
        <v>2.8461699589434917E-5</v>
      </c>
      <c r="AM63" s="5">
        <f t="shared" si="62"/>
        <v>9.6481428810031735E-8</v>
      </c>
      <c r="AN63" s="5">
        <f t="shared" si="63"/>
        <v>1.7116289446235984E-8</v>
      </c>
      <c r="AO63" s="5">
        <f t="shared" si="64"/>
        <v>2.6395452698473404E-14</v>
      </c>
    </row>
    <row r="64" spans="3:41" s="5" customFormat="1" x14ac:dyDescent="0.25">
      <c r="C64" s="8">
        <v>45</v>
      </c>
      <c r="D64" s="8">
        <v>-1.1573224354952383</v>
      </c>
      <c r="E64" s="8">
        <v>-0.19172816095900169</v>
      </c>
      <c r="F64" s="8">
        <v>-0.61998240457814158</v>
      </c>
      <c r="G64" s="8">
        <v>6.7761891971679006E-2</v>
      </c>
      <c r="H64" s="8">
        <v>-0.70571311152437322</v>
      </c>
      <c r="I64" s="8">
        <v>0.52464585957679721</v>
      </c>
      <c r="J64" s="8">
        <v>0</v>
      </c>
      <c r="L64" s="5">
        <f t="shared" si="35"/>
        <v>7.519282043355308E-5</v>
      </c>
      <c r="M64" s="5">
        <f t="shared" si="36"/>
        <v>3.2724953675256597E-5</v>
      </c>
      <c r="N64" s="5">
        <f t="shared" si="37"/>
        <v>2.667653691710989E-5</v>
      </c>
      <c r="O64" s="5">
        <f t="shared" si="38"/>
        <v>8.8199587229237278E-2</v>
      </c>
      <c r="P64" s="5">
        <f t="shared" si="39"/>
        <v>1.6996474883085231E-3</v>
      </c>
      <c r="Q64" s="5">
        <f t="shared" si="40"/>
        <v>4.2167817961744292E-2</v>
      </c>
      <c r="R64" s="5">
        <f t="shared" si="41"/>
        <v>7.8285140611476706E-6</v>
      </c>
      <c r="S64" s="5">
        <f t="shared" si="42"/>
        <v>2.2754444633858642E-8</v>
      </c>
      <c r="T64" s="5">
        <f t="shared" si="43"/>
        <v>2.1867257212955445E-4</v>
      </c>
      <c r="U64" s="5">
        <f t="shared" si="44"/>
        <v>4.79749708464461E-4</v>
      </c>
      <c r="V64" s="5">
        <f t="shared" si="45"/>
        <v>1.2808181249975115E-5</v>
      </c>
      <c r="W64" s="5">
        <f t="shared" si="46"/>
        <v>1.4987811362817658E-3</v>
      </c>
      <c r="X64" s="5">
        <f t="shared" si="47"/>
        <v>5.4034363356628482E-4</v>
      </c>
      <c r="Y64" s="5">
        <f t="shared" si="48"/>
        <v>2.9652707521970116E-3</v>
      </c>
      <c r="Z64" s="5">
        <f t="shared" si="49"/>
        <v>2.1196879510771718E-3</v>
      </c>
      <c r="AA64" s="5">
        <f t="shared" si="50"/>
        <v>1.2491094804437839E-3</v>
      </c>
      <c r="AB64" s="5">
        <f t="shared" si="51"/>
        <v>2.6444386218569649E-2</v>
      </c>
      <c r="AC64" s="5">
        <f t="shared" si="52"/>
        <v>4.4145528389252536E-2</v>
      </c>
      <c r="AD64" s="5">
        <f t="shared" si="53"/>
        <v>1.1672975065811211E-3</v>
      </c>
      <c r="AE64" s="5">
        <f t="shared" si="54"/>
        <v>2.0088233465508727E-4</v>
      </c>
      <c r="AF64" s="5">
        <f t="shared" si="55"/>
        <v>1.5152951400513588E-3</v>
      </c>
      <c r="AG64" s="5">
        <f t="shared" si="56"/>
        <v>3.5403097163734244E-4</v>
      </c>
      <c r="AH64" s="5">
        <f t="shared" si="57"/>
        <v>4.0723932780068907E-5</v>
      </c>
      <c r="AI64" s="5">
        <f t="shared" si="58"/>
        <v>1.7235193465496072E-2</v>
      </c>
      <c r="AJ64" s="5">
        <f t="shared" si="59"/>
        <v>1.7508309363433355E-4</v>
      </c>
      <c r="AK64" s="5">
        <f t="shared" si="60"/>
        <v>3.8575830817787307E-4</v>
      </c>
      <c r="AL64" s="5">
        <f t="shared" si="61"/>
        <v>1.1543808649416076E-2</v>
      </c>
      <c r="AM64" s="5">
        <f t="shared" si="62"/>
        <v>8.1957163698080492E-3</v>
      </c>
      <c r="AN64" s="5">
        <f t="shared" si="63"/>
        <v>2.1214593502518752E-4</v>
      </c>
      <c r="AO64" s="5">
        <f t="shared" si="64"/>
        <v>6.7222919109429396E-10</v>
      </c>
    </row>
    <row r="65" spans="3:41" s="5" customFormat="1" x14ac:dyDescent="0.25">
      <c r="C65" s="8">
        <v>46</v>
      </c>
      <c r="D65" s="8">
        <v>1.5722116104840949</v>
      </c>
      <c r="E65" s="8">
        <v>1.983098739471469</v>
      </c>
      <c r="F65" s="8">
        <v>0.91928425506412648</v>
      </c>
      <c r="G65" s="8">
        <v>-0.19507211325180321</v>
      </c>
      <c r="H65" s="8">
        <v>-0.96262800991777409</v>
      </c>
      <c r="I65" s="8">
        <v>1.1218711858934673</v>
      </c>
      <c r="J65" s="8">
        <v>1</v>
      </c>
      <c r="L65" s="5">
        <f t="shared" si="35"/>
        <v>1.8025681999303658E-4</v>
      </c>
      <c r="M65" s="5">
        <f t="shared" si="36"/>
        <v>4.627318548668613E-2</v>
      </c>
      <c r="N65" s="5">
        <f t="shared" si="37"/>
        <v>0.20763937113660649</v>
      </c>
      <c r="O65" s="5">
        <f t="shared" si="38"/>
        <v>3.4227693671692543E-7</v>
      </c>
      <c r="P65" s="5">
        <f t="shared" si="39"/>
        <v>4.3133786355045234E-4</v>
      </c>
      <c r="Q65" s="5">
        <f t="shared" si="40"/>
        <v>1.0943203140715389E-8</v>
      </c>
      <c r="R65" s="5">
        <f t="shared" si="41"/>
        <v>5.0771132420848854E-3</v>
      </c>
      <c r="S65" s="5">
        <f t="shared" si="42"/>
        <v>7.796876701828111E-6</v>
      </c>
      <c r="T65" s="5">
        <f t="shared" si="43"/>
        <v>2.5306759231627272E-13</v>
      </c>
      <c r="U65" s="5">
        <f t="shared" si="44"/>
        <v>1.0387245464363267E-7</v>
      </c>
      <c r="V65" s="5">
        <f t="shared" si="45"/>
        <v>1.48989814526841E-10</v>
      </c>
      <c r="W65" s="5">
        <f t="shared" si="46"/>
        <v>7.3822041397913701E-5</v>
      </c>
      <c r="X65" s="5">
        <f t="shared" si="47"/>
        <v>1.9670655246570249E-10</v>
      </c>
      <c r="Y65" s="5">
        <f t="shared" si="48"/>
        <v>5.86969001536429E-6</v>
      </c>
      <c r="Z65" s="5">
        <f t="shared" si="49"/>
        <v>8.7900445246798287E-7</v>
      </c>
      <c r="AA65" s="5">
        <f t="shared" si="50"/>
        <v>1.9877352946559457E-2</v>
      </c>
      <c r="AB65" s="5">
        <f t="shared" si="51"/>
        <v>7.1324012659261321E-9</v>
      </c>
      <c r="AC65" s="5">
        <f t="shared" si="52"/>
        <v>7.2175557809637668E-12</v>
      </c>
      <c r="AD65" s="5">
        <f t="shared" si="53"/>
        <v>4.8572244247190153E-10</v>
      </c>
      <c r="AE65" s="5">
        <f t="shared" si="54"/>
        <v>2.4284878230495227E-5</v>
      </c>
      <c r="AF65" s="5">
        <f t="shared" si="55"/>
        <v>6.4037577027936441E-7</v>
      </c>
      <c r="AG65" s="5">
        <f t="shared" si="56"/>
        <v>1.6922540589157824E-3</v>
      </c>
      <c r="AH65" s="5">
        <f t="shared" si="57"/>
        <v>1.5080089845511874E-2</v>
      </c>
      <c r="AI65" s="5">
        <f t="shared" si="58"/>
        <v>3.2115091151269916E-5</v>
      </c>
      <c r="AJ65" s="5">
        <f t="shared" si="59"/>
        <v>5.719679555236828E-4</v>
      </c>
      <c r="AK65" s="5">
        <f t="shared" si="60"/>
        <v>5.8935154534837344E-7</v>
      </c>
      <c r="AL65" s="5">
        <f t="shared" si="61"/>
        <v>1.5017048412783632E-10</v>
      </c>
      <c r="AM65" s="5">
        <f t="shared" si="62"/>
        <v>2.9759712984096482E-11</v>
      </c>
      <c r="AN65" s="5">
        <f t="shared" si="63"/>
        <v>2.0796677146638827E-12</v>
      </c>
      <c r="AO65" s="5">
        <f t="shared" si="64"/>
        <v>1.5222297554848255E-3</v>
      </c>
    </row>
    <row r="66" spans="3:41" s="5" customFormat="1" x14ac:dyDescent="0.25">
      <c r="C66" s="8">
        <v>47</v>
      </c>
      <c r="D66" s="8">
        <v>1.1354861631274011</v>
      </c>
      <c r="E66" s="8">
        <v>-0.19172816095900169</v>
      </c>
      <c r="F66" s="8">
        <v>0.91928425506412648</v>
      </c>
      <c r="G66" s="8">
        <v>1.1848064141714785</v>
      </c>
      <c r="H66" s="8">
        <v>0.3861752066475807</v>
      </c>
      <c r="I66" s="8">
        <v>1.5532005882332849</v>
      </c>
      <c r="J66" s="8">
        <v>1</v>
      </c>
      <c r="L66" s="5">
        <f t="shared" si="35"/>
        <v>3.7636571856064987E-5</v>
      </c>
      <c r="M66" s="5">
        <f t="shared" si="36"/>
        <v>6.1341692564318459E-4</v>
      </c>
      <c r="N66" s="5">
        <f t="shared" si="37"/>
        <v>6.6073366993807349E-4</v>
      </c>
      <c r="O66" s="5">
        <f t="shared" si="38"/>
        <v>5.4765658950516884E-4</v>
      </c>
      <c r="P66" s="5">
        <f t="shared" si="39"/>
        <v>8.2910641890572324E-3</v>
      </c>
      <c r="Q66" s="5">
        <f t="shared" si="40"/>
        <v>1.9836061145608584E-5</v>
      </c>
      <c r="R66" s="5">
        <f t="shared" si="41"/>
        <v>5.1408337524335115E-2</v>
      </c>
      <c r="S66" s="5">
        <f t="shared" si="42"/>
        <v>7.9557592112487725E-9</v>
      </c>
      <c r="T66" s="5">
        <f t="shared" si="43"/>
        <v>4.759805941803546E-10</v>
      </c>
      <c r="U66" s="5">
        <f t="shared" si="44"/>
        <v>1.6145059546207253E-2</v>
      </c>
      <c r="V66" s="5">
        <f t="shared" si="45"/>
        <v>4.5562839850719606E-10</v>
      </c>
      <c r="W66" s="5">
        <f t="shared" si="46"/>
        <v>1.7332847370342698E-7</v>
      </c>
      <c r="X66" s="5">
        <f t="shared" si="47"/>
        <v>4.4662455907450335E-5</v>
      </c>
      <c r="Y66" s="5">
        <f t="shared" si="48"/>
        <v>3.6863091664459821E-2</v>
      </c>
      <c r="Z66" s="5">
        <f t="shared" si="49"/>
        <v>4.5937865461493947E-3</v>
      </c>
      <c r="AA66" s="5">
        <f t="shared" si="50"/>
        <v>6.4283701997154717E-3</v>
      </c>
      <c r="AB66" s="5">
        <f t="shared" si="51"/>
        <v>3.440605030163724E-9</v>
      </c>
      <c r="AC66" s="5">
        <f t="shared" si="52"/>
        <v>3.4746010396190242E-9</v>
      </c>
      <c r="AD66" s="5">
        <f t="shared" si="53"/>
        <v>8.0941068384796535E-7</v>
      </c>
      <c r="AE66" s="5">
        <f t="shared" si="54"/>
        <v>2.3091270433419263E-5</v>
      </c>
      <c r="AF66" s="5">
        <f t="shared" si="55"/>
        <v>1.8369890565609108E-2</v>
      </c>
      <c r="AG66" s="5">
        <f t="shared" si="56"/>
        <v>3.7820196898996272E-3</v>
      </c>
      <c r="AH66" s="5">
        <f t="shared" si="57"/>
        <v>3.1188822473828498E-3</v>
      </c>
      <c r="AI66" s="5">
        <f t="shared" si="58"/>
        <v>2.1624068861017542E-7</v>
      </c>
      <c r="AJ66" s="5">
        <f t="shared" si="59"/>
        <v>3.5814634695934672E-6</v>
      </c>
      <c r="AK66" s="5">
        <f t="shared" si="60"/>
        <v>1.0028288093814607E-4</v>
      </c>
      <c r="AL66" s="5">
        <f t="shared" si="61"/>
        <v>4.400951910678582E-9</v>
      </c>
      <c r="AM66" s="5">
        <f t="shared" si="62"/>
        <v>1.3417962454966338E-8</v>
      </c>
      <c r="AN66" s="5">
        <f t="shared" si="63"/>
        <v>2.0654163399068141E-7</v>
      </c>
      <c r="AO66" s="5">
        <f t="shared" si="64"/>
        <v>2.8693559388906061E-6</v>
      </c>
    </row>
    <row r="67" spans="3:41" s="5" customFormat="1" x14ac:dyDescent="0.25">
      <c r="C67" s="8">
        <v>48</v>
      </c>
      <c r="D67" s="8">
        <v>-0.82977834997771793</v>
      </c>
      <c r="E67" s="8">
        <v>-1.9086967665620049</v>
      </c>
      <c r="F67" s="8">
        <v>6.4136110818424033E-2</v>
      </c>
      <c r="G67" s="8">
        <v>-1.344970886104538</v>
      </c>
      <c r="H67" s="8">
        <v>1.3496060756228341</v>
      </c>
      <c r="I67" s="8">
        <v>-1.001596641010249</v>
      </c>
      <c r="J67" s="8">
        <v>1</v>
      </c>
      <c r="L67" s="5">
        <f t="shared" si="35"/>
        <v>7.2693622128614062E-7</v>
      </c>
      <c r="M67" s="5">
        <f t="shared" si="36"/>
        <v>1.3297715859462394E-13</v>
      </c>
      <c r="N67" s="5">
        <f t="shared" si="37"/>
        <v>4.7381609604680479E-11</v>
      </c>
      <c r="O67" s="5">
        <f t="shared" si="38"/>
        <v>1.304032668780212E-8</v>
      </c>
      <c r="P67" s="5">
        <f t="shared" si="39"/>
        <v>4.4616022496443301E-12</v>
      </c>
      <c r="Q67" s="5">
        <f t="shared" si="40"/>
        <v>2.6896791746858083E-3</v>
      </c>
      <c r="R67" s="5">
        <f t="shared" si="41"/>
        <v>9.8236225861757941E-10</v>
      </c>
      <c r="S67" s="5">
        <f t="shared" si="42"/>
        <v>2.5372335807664252E-9</v>
      </c>
      <c r="T67" s="5">
        <f t="shared" si="43"/>
        <v>4.2999021844880049E-4</v>
      </c>
      <c r="U67" s="5">
        <f t="shared" si="44"/>
        <v>2.5094948288203071E-6</v>
      </c>
      <c r="V67" s="5">
        <f t="shared" si="45"/>
        <v>2.1114992236693709E-5</v>
      </c>
      <c r="W67" s="5">
        <f t="shared" si="46"/>
        <v>5.5565325439268964E-7</v>
      </c>
      <c r="X67" s="5">
        <f t="shared" si="47"/>
        <v>2.5682296020918511E-5</v>
      </c>
      <c r="Y67" s="5">
        <f t="shared" si="48"/>
        <v>4.7836170490333836E-9</v>
      </c>
      <c r="Z67" s="5">
        <f t="shared" si="49"/>
        <v>8.0190447801460455E-4</v>
      </c>
      <c r="AA67" s="5">
        <f t="shared" si="50"/>
        <v>1.2869119127521048E-7</v>
      </c>
      <c r="AB67" s="5">
        <f t="shared" si="51"/>
        <v>2.7930154068016674E-4</v>
      </c>
      <c r="AC67" s="5">
        <f t="shared" si="52"/>
        <v>1.5542518476209543E-3</v>
      </c>
      <c r="AD67" s="5">
        <f t="shared" si="53"/>
        <v>1.0639206882514394E-3</v>
      </c>
      <c r="AE67" s="5">
        <f t="shared" si="54"/>
        <v>2.5357248023093215E-4</v>
      </c>
      <c r="AF67" s="5">
        <f t="shared" si="55"/>
        <v>8.4993883300601568E-7</v>
      </c>
      <c r="AG67" s="5">
        <f t="shared" si="56"/>
        <v>1.171451120332936E-12</v>
      </c>
      <c r="AH67" s="5">
        <f t="shared" si="57"/>
        <v>4.5082210007378497E-13</v>
      </c>
      <c r="AI67" s="5">
        <f t="shared" si="58"/>
        <v>7.2825938225161516E-6</v>
      </c>
      <c r="AJ67" s="5">
        <f t="shared" si="59"/>
        <v>1.3789030424673353E-6</v>
      </c>
      <c r="AK67" s="5">
        <f t="shared" si="60"/>
        <v>8.9224554309398713E-5</v>
      </c>
      <c r="AL67" s="5">
        <f t="shared" si="61"/>
        <v>1.384116158822E-5</v>
      </c>
      <c r="AM67" s="5">
        <f t="shared" si="62"/>
        <v>1.7228627178956756E-4</v>
      </c>
      <c r="AN67" s="5">
        <f t="shared" si="63"/>
        <v>9.8379591245588219E-3</v>
      </c>
      <c r="AO67" s="5">
        <f t="shared" si="64"/>
        <v>8.2173450739639659E-12</v>
      </c>
    </row>
    <row r="68" spans="3:41" s="5" customFormat="1" x14ac:dyDescent="0.25">
      <c r="C68" s="8">
        <v>49</v>
      </c>
      <c r="D68" s="8">
        <v>1.6813929723232681</v>
      </c>
      <c r="E68" s="8">
        <v>0.49505928128219956</v>
      </c>
      <c r="F68" s="8">
        <v>1.4323731416115431</v>
      </c>
      <c r="G68" s="8">
        <v>1.3490776674361549</v>
      </c>
      <c r="H68" s="8">
        <v>-0.60937002462684786</v>
      </c>
      <c r="I68" s="8">
        <v>-1.5324635977361782</v>
      </c>
      <c r="J68" s="8">
        <v>1</v>
      </c>
      <c r="L68" s="5">
        <f t="shared" si="35"/>
        <v>1.0713526195451904E-7</v>
      </c>
      <c r="M68" s="5">
        <f t="shared" si="36"/>
        <v>1.9069658137524279E-6</v>
      </c>
      <c r="N68" s="5">
        <f t="shared" si="37"/>
        <v>1.7550542849025847E-6</v>
      </c>
      <c r="O68" s="5">
        <f t="shared" si="38"/>
        <v>9.1252146641766072E-7</v>
      </c>
      <c r="P68" s="5">
        <f t="shared" si="39"/>
        <v>4.6727811075879931E-6</v>
      </c>
      <c r="Q68" s="5">
        <f t="shared" si="40"/>
        <v>6.1323209776892588E-10</v>
      </c>
      <c r="R68" s="5">
        <f t="shared" si="41"/>
        <v>1.0113686726039627E-3</v>
      </c>
      <c r="S68" s="5">
        <f t="shared" si="42"/>
        <v>1.5877607853184684E-5</v>
      </c>
      <c r="T68" s="5">
        <f t="shared" si="43"/>
        <v>1.1252536652459571E-8</v>
      </c>
      <c r="U68" s="5">
        <f t="shared" si="44"/>
        <v>1.0533188604852079E-8</v>
      </c>
      <c r="V68" s="5">
        <f t="shared" si="45"/>
        <v>5.7037990750723227E-7</v>
      </c>
      <c r="W68" s="5">
        <f t="shared" si="46"/>
        <v>2.500259268203534E-6</v>
      </c>
      <c r="X68" s="5">
        <f t="shared" si="47"/>
        <v>6.0792558175323969E-7</v>
      </c>
      <c r="Y68" s="5">
        <f t="shared" si="48"/>
        <v>2.9936276776632911E-7</v>
      </c>
      <c r="Z68" s="5">
        <f t="shared" si="49"/>
        <v>1.5134612707198819E-5</v>
      </c>
      <c r="AA68" s="5">
        <f t="shared" si="50"/>
        <v>1.5201705260449259E-5</v>
      </c>
      <c r="AB68" s="5">
        <f t="shared" si="51"/>
        <v>1.5639029876741896E-9</v>
      </c>
      <c r="AC68" s="5">
        <f t="shared" si="52"/>
        <v>1.2797613194283425E-11</v>
      </c>
      <c r="AD68" s="5">
        <f t="shared" si="53"/>
        <v>2.1259088584689954E-6</v>
      </c>
      <c r="AE68" s="5">
        <f t="shared" si="54"/>
        <v>4.1781928540509488E-6</v>
      </c>
      <c r="AF68" s="5">
        <f t="shared" si="55"/>
        <v>2.8762059324287351E-5</v>
      </c>
      <c r="AG68" s="5">
        <f t="shared" si="56"/>
        <v>1.6356532693122304E-4</v>
      </c>
      <c r="AH68" s="5">
        <f t="shared" si="57"/>
        <v>1.7172203197186333E-4</v>
      </c>
      <c r="AI68" s="5">
        <f t="shared" si="58"/>
        <v>1.146570546067373E-7</v>
      </c>
      <c r="AJ68" s="5">
        <f t="shared" si="59"/>
        <v>1.2523062725618562E-5</v>
      </c>
      <c r="AK68" s="5">
        <f t="shared" si="60"/>
        <v>5.6668081417184024E-3</v>
      </c>
      <c r="AL68" s="5">
        <f t="shared" si="61"/>
        <v>9.6482447626056609E-7</v>
      </c>
      <c r="AM68" s="5">
        <f t="shared" si="62"/>
        <v>9.2855514200132728E-8</v>
      </c>
      <c r="AN68" s="5">
        <f t="shared" si="63"/>
        <v>4.3889963104441428E-8</v>
      </c>
      <c r="AO68" s="5">
        <f t="shared" si="64"/>
        <v>1.2763834874032221E-9</v>
      </c>
    </row>
    <row r="69" spans="3:41" s="5" customFormat="1" x14ac:dyDescent="0.25">
      <c r="C69" s="8">
        <v>50</v>
      </c>
      <c r="D69" s="8">
        <v>1.3538488868057479</v>
      </c>
      <c r="E69" s="8">
        <v>1.4107758709371345</v>
      </c>
      <c r="F69" s="8">
        <v>6.4136110818424033E-2</v>
      </c>
      <c r="G69" s="8">
        <v>-1.706367643286826</v>
      </c>
      <c r="H69" s="8">
        <v>1.0926911772294332</v>
      </c>
      <c r="I69" s="8">
        <v>2.6958087646238589E-2</v>
      </c>
      <c r="J69" s="8">
        <v>1</v>
      </c>
      <c r="L69" s="5">
        <f t="shared" si="35"/>
        <v>0.21332471072010348</v>
      </c>
      <c r="M69" s="5">
        <f t="shared" si="36"/>
        <v>5.8613339208036472E-5</v>
      </c>
      <c r="N69" s="5">
        <f t="shared" si="37"/>
        <v>8.2096722273993503E-4</v>
      </c>
      <c r="O69" s="5">
        <f t="shared" si="38"/>
        <v>1.2442042348933953E-9</v>
      </c>
      <c r="P69" s="5">
        <f t="shared" si="39"/>
        <v>2.1978451441572961E-8</v>
      </c>
      <c r="Q69" s="5">
        <f t="shared" si="40"/>
        <v>1.3466793756022822E-5</v>
      </c>
      <c r="R69" s="5">
        <f t="shared" si="41"/>
        <v>3.1338384807407421E-4</v>
      </c>
      <c r="S69" s="5">
        <f t="shared" si="42"/>
        <v>1.539799506649702E-6</v>
      </c>
      <c r="T69" s="5">
        <f t="shared" si="43"/>
        <v>2.6280311064889224E-12</v>
      </c>
      <c r="U69" s="5">
        <f t="shared" si="44"/>
        <v>4.3105616663278766E-6</v>
      </c>
      <c r="V69" s="5">
        <f t="shared" si="45"/>
        <v>3.7666171150160448E-10</v>
      </c>
      <c r="W69" s="5">
        <f t="shared" si="46"/>
        <v>6.5342680429888739E-4</v>
      </c>
      <c r="X69" s="5">
        <f t="shared" si="47"/>
        <v>7.7391323692953951E-10</v>
      </c>
      <c r="Y69" s="5">
        <f t="shared" si="48"/>
        <v>1.615231097642663E-7</v>
      </c>
      <c r="Z69" s="5">
        <f t="shared" si="49"/>
        <v>1.4495034143575687E-5</v>
      </c>
      <c r="AA69" s="5">
        <f t="shared" si="50"/>
        <v>9.1265325449960274E-4</v>
      </c>
      <c r="AB69" s="5">
        <f t="shared" si="51"/>
        <v>5.9068693743156684E-7</v>
      </c>
      <c r="AC69" s="5">
        <f t="shared" si="52"/>
        <v>1.4058328099744099E-9</v>
      </c>
      <c r="AD69" s="5">
        <f t="shared" si="53"/>
        <v>6.3200466941276857E-8</v>
      </c>
      <c r="AE69" s="5">
        <f t="shared" si="54"/>
        <v>3.0250192575213362E-2</v>
      </c>
      <c r="AF69" s="5">
        <f t="shared" si="55"/>
        <v>2.5681444735169048E-9</v>
      </c>
      <c r="AG69" s="5">
        <f t="shared" si="56"/>
        <v>7.0431477925598451E-9</v>
      </c>
      <c r="AH69" s="5">
        <f t="shared" si="57"/>
        <v>4.8910305570512445E-8</v>
      </c>
      <c r="AI69" s="5">
        <f t="shared" si="58"/>
        <v>4.1780073594375837E-4</v>
      </c>
      <c r="AJ69" s="5">
        <f t="shared" si="59"/>
        <v>1.1858590450234151E-2</v>
      </c>
      <c r="AK69" s="5">
        <f t="shared" si="60"/>
        <v>3.2456762838654184E-6</v>
      </c>
      <c r="AL69" s="5">
        <f t="shared" si="61"/>
        <v>2.7026627617622078E-10</v>
      </c>
      <c r="AM69" s="5">
        <f t="shared" si="62"/>
        <v>2.60879160631783E-8</v>
      </c>
      <c r="AN69" s="5">
        <f t="shared" si="63"/>
        <v>2.0201048853811216E-7</v>
      </c>
      <c r="AO69" s="5">
        <f t="shared" si="64"/>
        <v>8.4255346043183812E-2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Z59"/>
  <sheetViews>
    <sheetView workbookViewId="0">
      <selection activeCell="A8" sqref="A8"/>
    </sheetView>
  </sheetViews>
  <sheetFormatPr defaultRowHeight="15.75" x14ac:dyDescent="0.25"/>
  <cols>
    <col min="1" max="8" width="8.88671875" style="5"/>
  </cols>
  <sheetData>
    <row r="4" spans="1:26" x14ac:dyDescent="0.25">
      <c r="A4" s="10"/>
    </row>
    <row r="5" spans="1:26" x14ac:dyDescent="0.25">
      <c r="A5" s="5" t="s">
        <v>29</v>
      </c>
      <c r="B5" s="5">
        <v>-10</v>
      </c>
    </row>
    <row r="6" spans="1:26" x14ac:dyDescent="0.25">
      <c r="A6" s="5" t="s">
        <v>28</v>
      </c>
      <c r="B6" s="5">
        <v>10</v>
      </c>
      <c r="C6" s="5">
        <v>0.17962491706304176</v>
      </c>
      <c r="D6" s="5">
        <v>-1.4383185638156226</v>
      </c>
      <c r="E6" s="10">
        <v>3.1662126165222258E-2</v>
      </c>
      <c r="F6" s="10">
        <v>0.11743382789296937</v>
      </c>
      <c r="G6" s="10">
        <v>-8.0146264473443946E-3</v>
      </c>
      <c r="H6" s="10"/>
    </row>
    <row r="8" spans="1:26" x14ac:dyDescent="0.25">
      <c r="A8" s="5" t="s">
        <v>27</v>
      </c>
      <c r="N8" t="s">
        <v>26</v>
      </c>
    </row>
    <row r="9" spans="1:26" x14ac:dyDescent="0.25">
      <c r="A9" s="6" t="s">
        <v>0</v>
      </c>
      <c r="B9" s="7" t="s">
        <v>1</v>
      </c>
      <c r="C9" s="7" t="s">
        <v>2</v>
      </c>
      <c r="D9" s="7" t="s">
        <v>3</v>
      </c>
      <c r="E9" s="7" t="s">
        <v>4</v>
      </c>
      <c r="F9" s="7" t="s">
        <v>5</v>
      </c>
      <c r="G9" s="7" t="s">
        <v>6</v>
      </c>
      <c r="H9" s="7" t="s">
        <v>7</v>
      </c>
      <c r="I9" s="7" t="s">
        <v>30</v>
      </c>
      <c r="J9" s="7" t="s">
        <v>31</v>
      </c>
      <c r="K9" s="7" t="s">
        <v>23</v>
      </c>
      <c r="L9" s="7" t="s">
        <v>32</v>
      </c>
      <c r="N9" s="6" t="s">
        <v>0</v>
      </c>
      <c r="O9" s="7" t="s">
        <v>1</v>
      </c>
      <c r="P9" s="7" t="s">
        <v>2</v>
      </c>
      <c r="Q9" s="7" t="s">
        <v>3</v>
      </c>
      <c r="R9" s="7" t="s">
        <v>4</v>
      </c>
      <c r="S9" s="7" t="s">
        <v>5</v>
      </c>
      <c r="T9" s="7" t="s">
        <v>6</v>
      </c>
      <c r="U9" s="7" t="s">
        <v>7</v>
      </c>
      <c r="V9" s="7" t="s">
        <v>35</v>
      </c>
      <c r="W9" s="7" t="s">
        <v>31</v>
      </c>
      <c r="X9" s="7" t="s">
        <v>23</v>
      </c>
      <c r="Y9" s="7" t="s">
        <v>32</v>
      </c>
    </row>
    <row r="10" spans="1:26" x14ac:dyDescent="0.25">
      <c r="A10" s="8">
        <v>1</v>
      </c>
      <c r="B10" s="8">
        <v>1.92</v>
      </c>
      <c r="C10" s="8">
        <v>64</v>
      </c>
      <c r="D10" s="8">
        <v>18.899999999999999</v>
      </c>
      <c r="E10" s="8">
        <v>44</v>
      </c>
      <c r="F10" s="8">
        <v>94</v>
      </c>
      <c r="G10" s="8">
        <v>24</v>
      </c>
      <c r="H10" s="8">
        <v>1</v>
      </c>
      <c r="I10">
        <f>$B$5+$B$6*B10+$C$6*C10+$D$6*D10+$E$6*E10+$F$6*F10+$G$6*G10</f>
        <v>5.7513361743920441</v>
      </c>
      <c r="J10">
        <f>1/(1+EXP(-I10))</f>
        <v>0.99683154016120268</v>
      </c>
      <c r="K10">
        <f>IF(J10&gt;0.5,1,0)</f>
        <v>1</v>
      </c>
      <c r="L10">
        <f>K10-H10</f>
        <v>0</v>
      </c>
      <c r="M10" s="12" t="s">
        <v>34</v>
      </c>
      <c r="N10" s="9">
        <v>51</v>
      </c>
      <c r="O10" s="9">
        <v>1.85</v>
      </c>
      <c r="P10" s="9">
        <v>76</v>
      </c>
      <c r="Q10" s="9">
        <v>18.8</v>
      </c>
      <c r="R10" s="9">
        <v>26</v>
      </c>
      <c r="S10" s="9">
        <v>88</v>
      </c>
      <c r="T10" s="9">
        <v>58</v>
      </c>
      <c r="U10" s="9">
        <v>1</v>
      </c>
      <c r="V10">
        <f>$B$5+$B$6*O10+$C$6*P10+$D$6*Q10+$E$6*R10+$F$6*S10+$G$6*T10</f>
        <v>5.8036484979885756</v>
      </c>
      <c r="W10">
        <f>1/(1+EXP(-V10))</f>
        <v>0.9969925432358796</v>
      </c>
      <c r="X10">
        <f>IF(W10&gt;0.5,1,0)</f>
        <v>1</v>
      </c>
      <c r="Y10">
        <f>X10-U10</f>
        <v>0</v>
      </c>
      <c r="Z10" s="12" t="s">
        <v>34</v>
      </c>
    </row>
    <row r="11" spans="1:26" x14ac:dyDescent="0.25">
      <c r="A11" s="8">
        <v>2</v>
      </c>
      <c r="B11" s="8">
        <v>1.67</v>
      </c>
      <c r="C11" s="8">
        <v>49</v>
      </c>
      <c r="D11" s="8">
        <v>18.2</v>
      </c>
      <c r="E11" s="8">
        <v>71</v>
      </c>
      <c r="F11" s="8">
        <v>9</v>
      </c>
      <c r="G11" s="8">
        <v>95</v>
      </c>
      <c r="H11" s="8">
        <v>0</v>
      </c>
      <c r="I11">
        <f t="shared" ref="I11:I59" si="0">$B$5+$B$6*B11+$C$6*C11+$D$6*D11+$E$6*E11+$F$6*F11+$G$6*G11</f>
        <v>-8.1322510290854986</v>
      </c>
      <c r="J11">
        <f t="shared" ref="J11:J59" si="1">1/(1+EXP(-I11))</f>
        <v>2.9381950968928195E-4</v>
      </c>
      <c r="K11">
        <f t="shared" ref="K11:K59" si="2">IF(J11&gt;0.5,1,0)</f>
        <v>0</v>
      </c>
      <c r="L11">
        <f t="shared" ref="L11:L59" si="3">K11-H11</f>
        <v>0</v>
      </c>
      <c r="M11" s="12">
        <f>SUMXMY2(J10:J59,H10:H59)</f>
        <v>4.0136366786863942</v>
      </c>
      <c r="N11" s="9">
        <v>52</v>
      </c>
      <c r="O11" s="9">
        <v>1.92</v>
      </c>
      <c r="P11" s="9">
        <v>79</v>
      </c>
      <c r="Q11" s="9">
        <v>18.7</v>
      </c>
      <c r="R11" s="9">
        <v>66</v>
      </c>
      <c r="S11" s="9">
        <v>31</v>
      </c>
      <c r="T11" s="9">
        <v>83</v>
      </c>
      <c r="U11" s="9">
        <v>1</v>
      </c>
      <c r="V11">
        <f t="shared" ref="V11:V59" si="4">$B$5+$B$6*O11+$C$6*P11+$D$6*Q11+$E$6*R11+$F$6*S11+$G$6*T11</f>
        <v>1.5587463010852949</v>
      </c>
      <c r="W11">
        <f t="shared" ref="W11:W59" si="5">1/(1+EXP(-V11))</f>
        <v>0.82617338173811738</v>
      </c>
      <c r="X11">
        <f t="shared" ref="X11:X59" si="6">IF(W11&gt;0.5,1,0)</f>
        <v>1</v>
      </c>
      <c r="Y11">
        <f t="shared" ref="Y11:Y59" si="7">X11-U11</f>
        <v>0</v>
      </c>
      <c r="Z11" s="12">
        <f>SUMXMY2(W10:W59,U10:U59)</f>
        <v>3.9415582116961745</v>
      </c>
    </row>
    <row r="12" spans="1:26" x14ac:dyDescent="0.25">
      <c r="A12" s="8">
        <v>3</v>
      </c>
      <c r="B12" s="8">
        <v>1.81</v>
      </c>
      <c r="C12" s="8">
        <v>62</v>
      </c>
      <c r="D12" s="8">
        <v>19.5</v>
      </c>
      <c r="E12" s="8">
        <v>44</v>
      </c>
      <c r="F12" s="8">
        <v>55</v>
      </c>
      <c r="G12" s="8">
        <v>85</v>
      </c>
      <c r="H12" s="8">
        <v>0</v>
      </c>
      <c r="I12">
        <f t="shared" si="0"/>
        <v>-1.6397162991372305</v>
      </c>
      <c r="J12">
        <f t="shared" si="1"/>
        <v>0.16250366950089282</v>
      </c>
      <c r="K12">
        <f t="shared" si="2"/>
        <v>0</v>
      </c>
      <c r="L12">
        <f t="shared" si="3"/>
        <v>0</v>
      </c>
      <c r="M12" s="12" t="s">
        <v>33</v>
      </c>
      <c r="N12" s="9">
        <v>53</v>
      </c>
      <c r="O12" s="9">
        <v>1.85</v>
      </c>
      <c r="P12" s="9">
        <v>78</v>
      </c>
      <c r="Q12" s="9">
        <v>19.8</v>
      </c>
      <c r="R12" s="9">
        <v>32</v>
      </c>
      <c r="S12" s="9">
        <v>36</v>
      </c>
      <c r="T12" s="9">
        <v>85</v>
      </c>
      <c r="U12" s="9">
        <v>0</v>
      </c>
      <c r="V12">
        <f t="shared" si="4"/>
        <v>-1.4084014392223354</v>
      </c>
      <c r="W12">
        <f t="shared" si="5"/>
        <v>0.19648631380456449</v>
      </c>
      <c r="X12">
        <f t="shared" si="6"/>
        <v>0</v>
      </c>
      <c r="Y12">
        <f t="shared" si="7"/>
        <v>0</v>
      </c>
      <c r="Z12" s="12" t="s">
        <v>33</v>
      </c>
    </row>
    <row r="13" spans="1:26" x14ac:dyDescent="0.25">
      <c r="A13" s="8">
        <v>4</v>
      </c>
      <c r="B13" s="8">
        <v>1.75</v>
      </c>
      <c r="C13" s="8">
        <v>54</v>
      </c>
      <c r="D13" s="8">
        <v>18.100000000000001</v>
      </c>
      <c r="E13" s="8">
        <v>28</v>
      </c>
      <c r="F13" s="8">
        <v>61</v>
      </c>
      <c r="G13" s="8">
        <v>7</v>
      </c>
      <c r="H13" s="8">
        <v>0</v>
      </c>
      <c r="I13">
        <f t="shared" si="0"/>
        <v>-0.83991983469257325</v>
      </c>
      <c r="J13">
        <f t="shared" si="1"/>
        <v>0.30155166800637484</v>
      </c>
      <c r="K13">
        <f t="shared" si="2"/>
        <v>0</v>
      </c>
      <c r="L13">
        <f t="shared" si="3"/>
        <v>0</v>
      </c>
      <c r="M13" s="12">
        <f>(COUNTIF(L10:L59,1)+COUNTIF(L10:L59,-1))/50</f>
        <v>0.12</v>
      </c>
      <c r="N13" s="9">
        <v>54</v>
      </c>
      <c r="O13" s="9">
        <v>1.72</v>
      </c>
      <c r="P13" s="9">
        <v>65</v>
      </c>
      <c r="Q13" s="9">
        <v>18.8</v>
      </c>
      <c r="R13" s="9">
        <v>99</v>
      </c>
      <c r="S13" s="9">
        <v>35</v>
      </c>
      <c r="T13" s="9">
        <v>65</v>
      </c>
      <c r="U13" s="9">
        <v>1</v>
      </c>
      <c r="V13">
        <f t="shared" si="4"/>
        <v>-1.4409856431024504</v>
      </c>
      <c r="W13">
        <f t="shared" si="5"/>
        <v>0.19139276248380183</v>
      </c>
      <c r="X13">
        <f t="shared" si="6"/>
        <v>0</v>
      </c>
      <c r="Y13">
        <f t="shared" si="7"/>
        <v>-1</v>
      </c>
      <c r="Z13" s="12">
        <f>(COUNTIF(Y10:Y59,1)+COUNTIF(Y10:Y59,-1))/50</f>
        <v>0.12</v>
      </c>
    </row>
    <row r="14" spans="1:26" x14ac:dyDescent="0.25">
      <c r="A14" s="8">
        <v>5</v>
      </c>
      <c r="B14" s="8">
        <v>1.84</v>
      </c>
      <c r="C14" s="8">
        <v>70</v>
      </c>
      <c r="D14" s="8">
        <v>19.600000000000001</v>
      </c>
      <c r="E14" s="8">
        <v>29</v>
      </c>
      <c r="F14" s="8">
        <v>88</v>
      </c>
      <c r="G14" s="8">
        <v>8</v>
      </c>
      <c r="H14" s="8">
        <v>1</v>
      </c>
      <c r="I14">
        <f t="shared" si="0"/>
        <v>3.970961845420713</v>
      </c>
      <c r="J14">
        <f t="shared" si="1"/>
        <v>0.98149365395695054</v>
      </c>
      <c r="K14">
        <f t="shared" si="2"/>
        <v>1</v>
      </c>
      <c r="L14">
        <f t="shared" si="3"/>
        <v>0</v>
      </c>
      <c r="N14" s="9">
        <v>55</v>
      </c>
      <c r="O14" s="9">
        <v>1.86</v>
      </c>
      <c r="P14" s="9">
        <v>68</v>
      </c>
      <c r="Q14" s="9">
        <v>18.8</v>
      </c>
      <c r="R14" s="9">
        <v>92</v>
      </c>
      <c r="S14" s="9">
        <v>17</v>
      </c>
      <c r="T14" s="9">
        <v>86</v>
      </c>
      <c r="U14" s="9">
        <v>0</v>
      </c>
      <c r="V14">
        <f t="shared" si="4"/>
        <v>-2.0058618325375548</v>
      </c>
      <c r="W14">
        <f t="shared" si="5"/>
        <v>0.11858883970067972</v>
      </c>
      <c r="X14">
        <f t="shared" si="6"/>
        <v>0</v>
      </c>
      <c r="Y14">
        <f t="shared" si="7"/>
        <v>0</v>
      </c>
    </row>
    <row r="15" spans="1:26" x14ac:dyDescent="0.25">
      <c r="A15" s="8">
        <v>6</v>
      </c>
      <c r="B15" s="8">
        <v>1.66</v>
      </c>
      <c r="C15" s="8">
        <v>61</v>
      </c>
      <c r="D15" s="8">
        <v>18.600000000000001</v>
      </c>
      <c r="E15" s="8">
        <v>85</v>
      </c>
      <c r="F15" s="8">
        <v>63</v>
      </c>
      <c r="G15" s="8">
        <v>52</v>
      </c>
      <c r="H15" s="8">
        <v>1</v>
      </c>
      <c r="I15">
        <f t="shared" si="0"/>
        <v>0.47724595991401558</v>
      </c>
      <c r="J15">
        <f t="shared" si="1"/>
        <v>0.61709733776080866</v>
      </c>
      <c r="K15">
        <f t="shared" si="2"/>
        <v>1</v>
      </c>
      <c r="L15">
        <f t="shared" si="3"/>
        <v>0</v>
      </c>
      <c r="N15" s="9">
        <v>56</v>
      </c>
      <c r="O15" s="9">
        <v>1.68</v>
      </c>
      <c r="P15" s="9">
        <v>63</v>
      </c>
      <c r="Q15" s="9">
        <v>18.899999999999999</v>
      </c>
      <c r="R15" s="9">
        <v>39</v>
      </c>
      <c r="S15" s="9">
        <v>84</v>
      </c>
      <c r="T15" s="9">
        <v>63</v>
      </c>
      <c r="U15" s="9">
        <v>1</v>
      </c>
      <c r="V15">
        <f t="shared" si="4"/>
        <v>1.5264919161267652</v>
      </c>
      <c r="W15">
        <f t="shared" si="5"/>
        <v>0.82149245974305474</v>
      </c>
      <c r="X15">
        <f t="shared" si="6"/>
        <v>1</v>
      </c>
      <c r="Y15">
        <f t="shared" si="7"/>
        <v>0</v>
      </c>
    </row>
    <row r="16" spans="1:26" x14ac:dyDescent="0.25">
      <c r="A16" s="8">
        <v>7</v>
      </c>
      <c r="B16" s="8">
        <v>1.79</v>
      </c>
      <c r="C16" s="8">
        <v>74</v>
      </c>
      <c r="D16" s="8">
        <v>19.7</v>
      </c>
      <c r="E16" s="8">
        <v>61</v>
      </c>
      <c r="F16" s="8">
        <v>89</v>
      </c>
      <c r="G16" s="8">
        <v>84</v>
      </c>
      <c r="H16" s="8">
        <v>1</v>
      </c>
      <c r="I16">
        <f t="shared" si="0"/>
        <v>4.5671399124732242</v>
      </c>
      <c r="J16">
        <f t="shared" si="1"/>
        <v>0.98971916666580784</v>
      </c>
      <c r="K16">
        <f t="shared" si="2"/>
        <v>1</v>
      </c>
      <c r="L16">
        <f t="shared" si="3"/>
        <v>0</v>
      </c>
      <c r="N16" s="9">
        <v>57</v>
      </c>
      <c r="O16" s="9">
        <v>1.88</v>
      </c>
      <c r="P16" s="9">
        <v>75</v>
      </c>
      <c r="Q16" s="9">
        <v>19.7</v>
      </c>
      <c r="R16" s="9">
        <v>77</v>
      </c>
      <c r="S16" s="9">
        <v>75</v>
      </c>
      <c r="T16" s="9">
        <v>64</v>
      </c>
      <c r="U16" s="9">
        <v>0</v>
      </c>
      <c r="V16">
        <f t="shared" si="4"/>
        <v>4.6695777866251413</v>
      </c>
      <c r="W16">
        <f t="shared" si="5"/>
        <v>0.99071086954005805</v>
      </c>
      <c r="X16">
        <f t="shared" si="6"/>
        <v>1</v>
      </c>
      <c r="Y16">
        <f t="shared" si="7"/>
        <v>1</v>
      </c>
    </row>
    <row r="17" spans="1:25" x14ac:dyDescent="0.25">
      <c r="A17" s="8">
        <v>8</v>
      </c>
      <c r="B17" s="8">
        <v>1.82</v>
      </c>
      <c r="C17" s="8">
        <v>75</v>
      </c>
      <c r="D17" s="8">
        <v>19.2</v>
      </c>
      <c r="E17" s="8">
        <v>8</v>
      </c>
      <c r="F17" s="8">
        <v>7</v>
      </c>
      <c r="G17" s="8">
        <v>20</v>
      </c>
      <c r="H17" s="8">
        <v>0</v>
      </c>
      <c r="I17">
        <f t="shared" si="0"/>
        <v>-5.0288063699061496</v>
      </c>
      <c r="J17">
        <f t="shared" si="1"/>
        <v>6.5040406678693787E-3</v>
      </c>
      <c r="K17">
        <f t="shared" si="2"/>
        <v>0</v>
      </c>
      <c r="L17">
        <f t="shared" si="3"/>
        <v>0</v>
      </c>
      <c r="N17" s="9">
        <v>58</v>
      </c>
      <c r="O17" s="9">
        <v>1.92</v>
      </c>
      <c r="P17" s="9">
        <v>64</v>
      </c>
      <c r="Q17" s="9">
        <v>20</v>
      </c>
      <c r="R17" s="9">
        <v>2</v>
      </c>
      <c r="S17" s="9">
        <v>2</v>
      </c>
      <c r="T17" s="9">
        <v>23</v>
      </c>
      <c r="U17" s="9">
        <v>1</v>
      </c>
      <c r="V17">
        <f t="shared" si="4"/>
        <v>-7.9565210844503156</v>
      </c>
      <c r="W17">
        <f t="shared" si="5"/>
        <v>3.502471909204705E-4</v>
      </c>
      <c r="X17">
        <f t="shared" si="6"/>
        <v>0</v>
      </c>
      <c r="Y17">
        <f t="shared" si="7"/>
        <v>-1</v>
      </c>
    </row>
    <row r="18" spans="1:25" x14ac:dyDescent="0.25">
      <c r="A18" s="8">
        <v>9</v>
      </c>
      <c r="B18" s="8">
        <v>1.76</v>
      </c>
      <c r="C18" s="8">
        <v>70</v>
      </c>
      <c r="D18" s="8">
        <v>19</v>
      </c>
      <c r="E18" s="8">
        <v>87</v>
      </c>
      <c r="F18" s="8">
        <v>6</v>
      </c>
      <c r="G18" s="8">
        <v>83</v>
      </c>
      <c r="H18" s="8">
        <v>0</v>
      </c>
      <c r="I18">
        <f t="shared" si="0"/>
        <v>-4.3603145694813366</v>
      </c>
      <c r="J18">
        <f t="shared" si="1"/>
        <v>1.2613242383595473E-2</v>
      </c>
      <c r="K18">
        <f t="shared" si="2"/>
        <v>0</v>
      </c>
      <c r="L18">
        <f t="shared" si="3"/>
        <v>0</v>
      </c>
      <c r="N18" s="9">
        <v>59</v>
      </c>
      <c r="O18" s="9">
        <v>1.67</v>
      </c>
      <c r="P18" s="9">
        <v>49</v>
      </c>
      <c r="Q18" s="9">
        <v>19.5</v>
      </c>
      <c r="R18" s="9">
        <v>40</v>
      </c>
      <c r="S18" s="9">
        <v>19</v>
      </c>
      <c r="T18" s="9">
        <v>11</v>
      </c>
      <c r="U18" s="9">
        <v>0</v>
      </c>
      <c r="V18">
        <f t="shared" si="4"/>
        <v>-9.1360241726610756</v>
      </c>
      <c r="W18">
        <f t="shared" si="5"/>
        <v>1.0770313327629008E-4</v>
      </c>
      <c r="X18">
        <f t="shared" si="6"/>
        <v>0</v>
      </c>
      <c r="Y18">
        <f t="shared" si="7"/>
        <v>0</v>
      </c>
    </row>
    <row r="19" spans="1:25" x14ac:dyDescent="0.25">
      <c r="A19" s="8">
        <v>10</v>
      </c>
      <c r="B19" s="8">
        <v>1.89</v>
      </c>
      <c r="C19" s="8">
        <v>69</v>
      </c>
      <c r="D19" s="8">
        <v>18.600000000000001</v>
      </c>
      <c r="E19" s="8">
        <v>48</v>
      </c>
      <c r="F19" s="8">
        <v>6</v>
      </c>
      <c r="G19" s="8">
        <v>53</v>
      </c>
      <c r="H19" s="8">
        <v>0</v>
      </c>
      <c r="I19">
        <f t="shared" si="0"/>
        <v>-3.6589961880414736</v>
      </c>
      <c r="J19">
        <f t="shared" si="1"/>
        <v>2.5111524698822062E-2</v>
      </c>
      <c r="K19">
        <f t="shared" si="2"/>
        <v>0</v>
      </c>
      <c r="L19">
        <f t="shared" si="3"/>
        <v>0</v>
      </c>
      <c r="N19" s="9">
        <v>60</v>
      </c>
      <c r="O19" s="9">
        <v>1.81</v>
      </c>
      <c r="P19" s="9">
        <v>62</v>
      </c>
      <c r="Q19" s="9">
        <v>18.8</v>
      </c>
      <c r="R19" s="9">
        <v>75</v>
      </c>
      <c r="S19" s="9">
        <v>99</v>
      </c>
      <c r="T19" s="9">
        <v>85</v>
      </c>
      <c r="U19" s="9">
        <v>1</v>
      </c>
      <c r="V19">
        <f t="shared" si="4"/>
        <v>5.5157210339462459</v>
      </c>
      <c r="W19">
        <f t="shared" si="5"/>
        <v>0.99599309432945515</v>
      </c>
      <c r="X19">
        <f t="shared" si="6"/>
        <v>1</v>
      </c>
      <c r="Y19">
        <f t="shared" si="7"/>
        <v>0</v>
      </c>
    </row>
    <row r="20" spans="1:25" x14ac:dyDescent="0.25">
      <c r="A20" s="8">
        <v>11</v>
      </c>
      <c r="B20" s="8">
        <v>1.78</v>
      </c>
      <c r="C20" s="8">
        <v>64</v>
      </c>
      <c r="D20" s="8">
        <v>18.2</v>
      </c>
      <c r="E20" s="8">
        <v>80</v>
      </c>
      <c r="F20" s="8">
        <v>3</v>
      </c>
      <c r="G20" s="8">
        <v>21</v>
      </c>
      <c r="H20" s="8">
        <v>0</v>
      </c>
      <c r="I20">
        <f t="shared" si="0"/>
        <v>-4.164438747907198</v>
      </c>
      <c r="J20">
        <f t="shared" si="1"/>
        <v>1.5300684759913474E-2</v>
      </c>
      <c r="K20">
        <f t="shared" si="2"/>
        <v>0</v>
      </c>
      <c r="L20">
        <f t="shared" si="3"/>
        <v>0</v>
      </c>
      <c r="N20" s="9">
        <v>61</v>
      </c>
      <c r="O20" s="9">
        <v>1.75</v>
      </c>
      <c r="P20" s="9">
        <v>54</v>
      </c>
      <c r="Q20" s="9">
        <v>19.8</v>
      </c>
      <c r="R20" s="9">
        <v>20</v>
      </c>
      <c r="S20" s="9">
        <v>5</v>
      </c>
      <c r="T20" s="9">
        <v>6</v>
      </c>
      <c r="U20" s="9">
        <v>0</v>
      </c>
      <c r="V20">
        <f t="shared" si="4"/>
        <v>-10.106638138059848</v>
      </c>
      <c r="W20">
        <f t="shared" si="5"/>
        <v>4.0806101343823641E-5</v>
      </c>
      <c r="X20">
        <f t="shared" si="6"/>
        <v>0</v>
      </c>
      <c r="Y20">
        <f t="shared" si="7"/>
        <v>0</v>
      </c>
    </row>
    <row r="21" spans="1:25" x14ac:dyDescent="0.25">
      <c r="A21" s="8">
        <v>12</v>
      </c>
      <c r="B21" s="8">
        <v>1.68</v>
      </c>
      <c r="C21" s="8">
        <v>60</v>
      </c>
      <c r="D21" s="8">
        <v>18.8</v>
      </c>
      <c r="E21" s="8">
        <v>89</v>
      </c>
      <c r="F21" s="8">
        <v>0</v>
      </c>
      <c r="G21" s="8">
        <v>26</v>
      </c>
      <c r="H21" s="8">
        <v>0</v>
      </c>
      <c r="I21">
        <f t="shared" si="0"/>
        <v>-6.8533450348773775</v>
      </c>
      <c r="J21">
        <f t="shared" si="1"/>
        <v>1.0548039112050281E-3</v>
      </c>
      <c r="K21">
        <f t="shared" si="2"/>
        <v>0</v>
      </c>
      <c r="L21">
        <f t="shared" si="3"/>
        <v>0</v>
      </c>
      <c r="N21" s="9">
        <v>62</v>
      </c>
      <c r="O21" s="9">
        <v>1.84</v>
      </c>
      <c r="P21" s="9">
        <v>70</v>
      </c>
      <c r="Q21" s="9">
        <v>18.7</v>
      </c>
      <c r="R21" s="9">
        <v>16</v>
      </c>
      <c r="S21" s="9">
        <v>20</v>
      </c>
      <c r="T21" s="9">
        <v>31</v>
      </c>
      <c r="U21" s="9">
        <v>0</v>
      </c>
      <c r="V21">
        <f t="shared" si="4"/>
        <v>-3.3159957923039505</v>
      </c>
      <c r="W21">
        <f t="shared" si="5"/>
        <v>3.5026497622518651E-2</v>
      </c>
      <c r="X21">
        <f t="shared" si="6"/>
        <v>0</v>
      </c>
      <c r="Y21">
        <f t="shared" si="7"/>
        <v>0</v>
      </c>
    </row>
    <row r="22" spans="1:25" x14ac:dyDescent="0.25">
      <c r="A22" s="8">
        <v>13</v>
      </c>
      <c r="B22" s="8">
        <v>1.69</v>
      </c>
      <c r="C22" s="8">
        <v>63</v>
      </c>
      <c r="D22" s="8">
        <v>18.100000000000001</v>
      </c>
      <c r="E22" s="8">
        <v>28</v>
      </c>
      <c r="F22" s="8">
        <v>28</v>
      </c>
      <c r="G22" s="8">
        <v>70</v>
      </c>
      <c r="H22" s="8">
        <v>0</v>
      </c>
      <c r="I22">
        <f t="shared" si="0"/>
        <v>-4.2035333677758802</v>
      </c>
      <c r="J22">
        <f t="shared" si="1"/>
        <v>1.4722688920729107E-2</v>
      </c>
      <c r="K22">
        <f t="shared" si="2"/>
        <v>0</v>
      </c>
      <c r="L22">
        <f t="shared" si="3"/>
        <v>0</v>
      </c>
      <c r="N22" s="9">
        <v>63</v>
      </c>
      <c r="O22" s="9">
        <v>1.66</v>
      </c>
      <c r="P22" s="9">
        <v>61</v>
      </c>
      <c r="Q22" s="9">
        <v>19.7</v>
      </c>
      <c r="R22" s="9">
        <v>89</v>
      </c>
      <c r="S22" s="9">
        <v>81</v>
      </c>
      <c r="T22" s="9">
        <v>41</v>
      </c>
      <c r="U22" s="9">
        <v>1</v>
      </c>
      <c r="V22">
        <f t="shared" si="4"/>
        <v>1.2237138373719612</v>
      </c>
      <c r="W22">
        <f t="shared" si="5"/>
        <v>0.77271645537353029</v>
      </c>
      <c r="X22">
        <f t="shared" si="6"/>
        <v>1</v>
      </c>
      <c r="Y22">
        <f t="shared" si="7"/>
        <v>0</v>
      </c>
    </row>
    <row r="23" spans="1:25" x14ac:dyDescent="0.25">
      <c r="A23" s="8">
        <v>14</v>
      </c>
      <c r="B23" s="8">
        <v>1.76</v>
      </c>
      <c r="C23" s="8">
        <v>56</v>
      </c>
      <c r="D23" s="8">
        <v>18.8</v>
      </c>
      <c r="E23" s="8">
        <v>8</v>
      </c>
      <c r="F23" s="8">
        <v>91</v>
      </c>
      <c r="G23" s="8">
        <v>37</v>
      </c>
      <c r="H23" s="8">
        <v>1</v>
      </c>
      <c r="I23">
        <f t="shared" si="0"/>
        <v>1.2618405248268809</v>
      </c>
      <c r="J23">
        <f t="shared" si="1"/>
        <v>0.77934278116077493</v>
      </c>
      <c r="K23">
        <f t="shared" si="2"/>
        <v>1</v>
      </c>
      <c r="L23">
        <f t="shared" si="3"/>
        <v>0</v>
      </c>
      <c r="N23" s="9">
        <v>64</v>
      </c>
      <c r="O23" s="9">
        <v>1.76</v>
      </c>
      <c r="P23" s="9">
        <v>69</v>
      </c>
      <c r="Q23" s="9">
        <v>19.100000000000001</v>
      </c>
      <c r="R23" s="9">
        <v>97</v>
      </c>
      <c r="S23" s="9">
        <v>73</v>
      </c>
      <c r="T23" s="9">
        <v>87</v>
      </c>
      <c r="U23" s="9">
        <v>1</v>
      </c>
      <c r="V23">
        <f t="shared" si="4"/>
        <v>3.4688578817658486</v>
      </c>
      <c r="W23">
        <f t="shared" si="5"/>
        <v>0.96978857388785</v>
      </c>
      <c r="X23">
        <f t="shared" si="6"/>
        <v>1</v>
      </c>
      <c r="Y23">
        <f t="shared" si="7"/>
        <v>0</v>
      </c>
    </row>
    <row r="24" spans="1:25" x14ac:dyDescent="0.25">
      <c r="A24" s="8">
        <v>15</v>
      </c>
      <c r="B24" s="8">
        <v>1.93</v>
      </c>
      <c r="C24" s="8">
        <v>82</v>
      </c>
      <c r="D24" s="8">
        <v>18.5</v>
      </c>
      <c r="E24" s="8">
        <v>42</v>
      </c>
      <c r="F24" s="8">
        <v>22</v>
      </c>
      <c r="G24" s="8">
        <v>70</v>
      </c>
      <c r="H24" s="8">
        <v>1</v>
      </c>
      <c r="I24">
        <f t="shared" si="0"/>
        <v>0.7726794298509615</v>
      </c>
      <c r="J24">
        <f t="shared" si="1"/>
        <v>0.68410022299924866</v>
      </c>
      <c r="K24">
        <f t="shared" si="2"/>
        <v>1</v>
      </c>
      <c r="L24">
        <f t="shared" si="3"/>
        <v>0</v>
      </c>
      <c r="N24" s="9">
        <v>65</v>
      </c>
      <c r="O24" s="9">
        <v>1.76</v>
      </c>
      <c r="P24" s="9">
        <v>61</v>
      </c>
      <c r="Q24" s="9">
        <v>19.7</v>
      </c>
      <c r="R24" s="9">
        <v>57</v>
      </c>
      <c r="S24" s="9">
        <v>78</v>
      </c>
      <c r="T24" s="9">
        <v>53</v>
      </c>
      <c r="U24" s="9">
        <v>1</v>
      </c>
      <c r="V24">
        <f t="shared" si="4"/>
        <v>0.76204879903781131</v>
      </c>
      <c r="W24">
        <f t="shared" si="5"/>
        <v>0.68179838486586353</v>
      </c>
      <c r="X24">
        <f t="shared" si="6"/>
        <v>1</v>
      </c>
      <c r="Y24">
        <f t="shared" si="7"/>
        <v>0</v>
      </c>
    </row>
    <row r="25" spans="1:25" x14ac:dyDescent="0.25">
      <c r="A25" s="8">
        <v>16</v>
      </c>
      <c r="B25" s="8">
        <v>1.91</v>
      </c>
      <c r="C25" s="8">
        <v>78</v>
      </c>
      <c r="D25" s="8">
        <v>19.399999999999999</v>
      </c>
      <c r="E25" s="8">
        <v>80</v>
      </c>
      <c r="F25" s="8">
        <v>60</v>
      </c>
      <c r="G25" s="8">
        <v>3</v>
      </c>
      <c r="H25" s="8">
        <v>1</v>
      </c>
      <c r="I25">
        <f t="shared" si="0"/>
        <v>4.7623192803480867</v>
      </c>
      <c r="J25">
        <f t="shared" si="1"/>
        <v>0.99152664494502718</v>
      </c>
      <c r="K25">
        <f t="shared" si="2"/>
        <v>1</v>
      </c>
      <c r="L25">
        <f t="shared" si="3"/>
        <v>0</v>
      </c>
      <c r="N25" s="9">
        <v>66</v>
      </c>
      <c r="O25" s="9">
        <v>1.83</v>
      </c>
      <c r="P25" s="9">
        <v>70</v>
      </c>
      <c r="Q25" s="9">
        <v>19.7</v>
      </c>
      <c r="R25" s="9">
        <v>35</v>
      </c>
      <c r="S25" s="9">
        <v>41</v>
      </c>
      <c r="T25" s="9">
        <v>76</v>
      </c>
      <c r="U25" s="9">
        <v>0</v>
      </c>
      <c r="V25">
        <f t="shared" si="4"/>
        <v>-2.1472817633584942</v>
      </c>
      <c r="W25">
        <f t="shared" si="5"/>
        <v>0.10458550538494139</v>
      </c>
      <c r="X25">
        <f t="shared" si="6"/>
        <v>0</v>
      </c>
      <c r="Y25">
        <f t="shared" si="7"/>
        <v>0</v>
      </c>
    </row>
    <row r="26" spans="1:25" x14ac:dyDescent="0.25">
      <c r="A26" s="8">
        <v>17</v>
      </c>
      <c r="B26" s="8">
        <v>1.85</v>
      </c>
      <c r="C26" s="8">
        <v>76</v>
      </c>
      <c r="D26" s="8">
        <v>19.5</v>
      </c>
      <c r="E26" s="8">
        <v>72</v>
      </c>
      <c r="F26" s="8">
        <v>76</v>
      </c>
      <c r="G26" s="8">
        <v>1</v>
      </c>
      <c r="H26" s="8">
        <v>0</v>
      </c>
      <c r="I26">
        <f t="shared" si="0"/>
        <v>5.3009110797008629</v>
      </c>
      <c r="J26">
        <f t="shared" si="1"/>
        <v>0.99503769899640226</v>
      </c>
      <c r="K26">
        <f t="shared" si="2"/>
        <v>1</v>
      </c>
      <c r="L26">
        <f t="shared" si="3"/>
        <v>1</v>
      </c>
      <c r="N26" s="9">
        <v>67</v>
      </c>
      <c r="O26" s="9">
        <v>1.7</v>
      </c>
      <c r="P26" s="9">
        <v>61</v>
      </c>
      <c r="Q26" s="9">
        <v>18.8</v>
      </c>
      <c r="R26" s="9">
        <v>9</v>
      </c>
      <c r="S26" s="9">
        <v>21</v>
      </c>
      <c r="T26" s="9">
        <v>33</v>
      </c>
      <c r="U26" s="9">
        <v>0</v>
      </c>
      <c r="V26">
        <f t="shared" si="4"/>
        <v>-6.596682210411168</v>
      </c>
      <c r="W26">
        <f t="shared" si="5"/>
        <v>1.3630285654028678E-3</v>
      </c>
      <c r="X26">
        <f t="shared" si="6"/>
        <v>0</v>
      </c>
      <c r="Y26">
        <f t="shared" si="7"/>
        <v>0</v>
      </c>
    </row>
    <row r="27" spans="1:25" x14ac:dyDescent="0.25">
      <c r="A27" s="8">
        <v>18</v>
      </c>
      <c r="B27" s="8">
        <v>1.92</v>
      </c>
      <c r="C27" s="8">
        <v>79</v>
      </c>
      <c r="D27" s="8">
        <v>18.399999999999999</v>
      </c>
      <c r="E27" s="8">
        <v>87</v>
      </c>
      <c r="F27" s="8">
        <v>66</v>
      </c>
      <c r="G27" s="8">
        <v>54</v>
      </c>
      <c r="H27" s="8">
        <v>1</v>
      </c>
      <c r="I27">
        <f t="shared" si="0"/>
        <v>6.9977546629265648</v>
      </c>
      <c r="J27">
        <f t="shared" si="1"/>
        <v>0.99908690276025292</v>
      </c>
      <c r="K27">
        <f t="shared" si="2"/>
        <v>1</v>
      </c>
      <c r="L27">
        <f t="shared" si="3"/>
        <v>0</v>
      </c>
      <c r="N27" s="9">
        <v>68</v>
      </c>
      <c r="O27" s="9">
        <v>1.66</v>
      </c>
      <c r="P27" s="9">
        <v>53</v>
      </c>
      <c r="Q27" s="9">
        <v>18.600000000000001</v>
      </c>
      <c r="R27" s="9">
        <v>24</v>
      </c>
      <c r="S27" s="9">
        <v>31</v>
      </c>
      <c r="T27" s="9">
        <v>44</v>
      </c>
      <c r="U27" s="9">
        <v>0</v>
      </c>
      <c r="V27">
        <f t="shared" si="4"/>
        <v>-6.5849085536651417</v>
      </c>
      <c r="W27">
        <f t="shared" si="5"/>
        <v>1.3791489753890794E-3</v>
      </c>
      <c r="X27">
        <f t="shared" si="6"/>
        <v>0</v>
      </c>
      <c r="Y27">
        <f t="shared" si="7"/>
        <v>0</v>
      </c>
    </row>
    <row r="28" spans="1:25" x14ac:dyDescent="0.25">
      <c r="A28" s="8">
        <v>19</v>
      </c>
      <c r="B28" s="8">
        <v>1.85</v>
      </c>
      <c r="C28" s="8">
        <v>78</v>
      </c>
      <c r="D28" s="8">
        <v>18.5</v>
      </c>
      <c r="E28" s="8">
        <v>86</v>
      </c>
      <c r="F28" s="8">
        <v>80</v>
      </c>
      <c r="G28" s="8">
        <v>7</v>
      </c>
      <c r="H28" s="8">
        <v>1</v>
      </c>
      <c r="I28">
        <f t="shared" si="0"/>
        <v>7.9633967968434938</v>
      </c>
      <c r="J28">
        <f t="shared" si="1"/>
        <v>0.99965215191311718</v>
      </c>
      <c r="K28">
        <f t="shared" si="2"/>
        <v>1</v>
      </c>
      <c r="L28">
        <f t="shared" si="3"/>
        <v>0</v>
      </c>
      <c r="N28" s="9">
        <v>69</v>
      </c>
      <c r="O28" s="9">
        <v>1.66</v>
      </c>
      <c r="P28" s="9">
        <v>63</v>
      </c>
      <c r="Q28" s="9">
        <v>19.600000000000001</v>
      </c>
      <c r="R28" s="9">
        <v>61</v>
      </c>
      <c r="S28" s="9">
        <v>73</v>
      </c>
      <c r="T28" s="9">
        <v>17</v>
      </c>
      <c r="U28" s="9">
        <v>0</v>
      </c>
      <c r="V28">
        <f t="shared" si="4"/>
        <v>9.3136406845890418E-2</v>
      </c>
      <c r="W28">
        <f t="shared" si="5"/>
        <v>0.52326728501664865</v>
      </c>
      <c r="X28">
        <f t="shared" si="6"/>
        <v>1</v>
      </c>
      <c r="Y28">
        <f t="shared" si="7"/>
        <v>1</v>
      </c>
    </row>
    <row r="29" spans="1:25" x14ac:dyDescent="0.25">
      <c r="A29" s="8">
        <v>20</v>
      </c>
      <c r="B29" s="8">
        <v>1.72</v>
      </c>
      <c r="C29" s="8">
        <v>65</v>
      </c>
      <c r="D29" s="8">
        <v>18.399999999999999</v>
      </c>
      <c r="E29" s="8">
        <v>80</v>
      </c>
      <c r="F29" s="8">
        <v>52</v>
      </c>
      <c r="G29" s="8">
        <v>34</v>
      </c>
      <c r="H29" s="8">
        <v>0</v>
      </c>
      <c r="I29">
        <f t="shared" si="0"/>
        <v>0.77758987933273671</v>
      </c>
      <c r="J29">
        <f t="shared" si="1"/>
        <v>0.68516044544798593</v>
      </c>
      <c r="K29">
        <f t="shared" si="2"/>
        <v>1</v>
      </c>
      <c r="L29">
        <f t="shared" si="3"/>
        <v>1</v>
      </c>
      <c r="N29" s="9">
        <v>70</v>
      </c>
      <c r="O29" s="9">
        <v>1.79</v>
      </c>
      <c r="P29" s="9">
        <v>71</v>
      </c>
      <c r="Q29" s="9">
        <v>19.5</v>
      </c>
      <c r="R29" s="9">
        <v>21</v>
      </c>
      <c r="S29" s="9">
        <v>82</v>
      </c>
      <c r="T29" s="9">
        <v>38</v>
      </c>
      <c r="U29" s="9">
        <v>1</v>
      </c>
      <c r="V29">
        <f t="shared" si="4"/>
        <v>2.5960798487653913</v>
      </c>
      <c r="W29">
        <f t="shared" si="5"/>
        <v>0.93060885885814149</v>
      </c>
      <c r="X29">
        <f t="shared" si="6"/>
        <v>1</v>
      </c>
      <c r="Y29">
        <f t="shared" si="7"/>
        <v>0</v>
      </c>
    </row>
    <row r="30" spans="1:25" x14ac:dyDescent="0.25">
      <c r="A30" s="8">
        <v>21</v>
      </c>
      <c r="B30" s="8">
        <v>1.86</v>
      </c>
      <c r="C30" s="8">
        <v>68</v>
      </c>
      <c r="D30" s="8">
        <v>19.899999999999999</v>
      </c>
      <c r="E30" s="8">
        <v>64</v>
      </c>
      <c r="F30" s="8">
        <v>66</v>
      </c>
      <c r="G30" s="8">
        <v>95</v>
      </c>
      <c r="H30" s="8">
        <v>0</v>
      </c>
      <c r="I30">
        <f t="shared" si="0"/>
        <v>1.2075741433684417</v>
      </c>
      <c r="J30">
        <f t="shared" si="1"/>
        <v>0.76986944024493598</v>
      </c>
      <c r="K30">
        <f t="shared" si="2"/>
        <v>1</v>
      </c>
      <c r="L30">
        <f t="shared" si="3"/>
        <v>1</v>
      </c>
      <c r="N30" s="9">
        <v>71</v>
      </c>
      <c r="O30" s="9">
        <v>1.78</v>
      </c>
      <c r="P30" s="9">
        <v>56</v>
      </c>
      <c r="Q30" s="9">
        <v>19.8</v>
      </c>
      <c r="R30" s="9">
        <v>82</v>
      </c>
      <c r="S30" s="9">
        <v>40</v>
      </c>
      <c r="T30" s="9">
        <v>68</v>
      </c>
      <c r="U30" s="9">
        <v>0</v>
      </c>
      <c r="V30">
        <f t="shared" si="4"/>
        <v>-3.8710593451714077</v>
      </c>
      <c r="W30">
        <f t="shared" si="5"/>
        <v>2.0410995592408141E-2</v>
      </c>
      <c r="X30">
        <f t="shared" si="6"/>
        <v>0</v>
      </c>
      <c r="Y30">
        <f t="shared" si="7"/>
        <v>0</v>
      </c>
    </row>
    <row r="31" spans="1:25" x14ac:dyDescent="0.25">
      <c r="A31" s="8">
        <v>22</v>
      </c>
      <c r="B31" s="8">
        <v>1.68</v>
      </c>
      <c r="C31" s="8">
        <v>63</v>
      </c>
      <c r="D31" s="8">
        <v>19.7</v>
      </c>
      <c r="E31" s="8">
        <v>17</v>
      </c>
      <c r="F31" s="8">
        <v>17</v>
      </c>
      <c r="G31" s="8">
        <v>72</v>
      </c>
      <c r="H31" s="8">
        <v>0</v>
      </c>
      <c r="I31">
        <f t="shared" si="0"/>
        <v>-8.2609278174156717</v>
      </c>
      <c r="J31">
        <f t="shared" si="1"/>
        <v>2.583523510178309E-4</v>
      </c>
      <c r="K31">
        <f t="shared" si="2"/>
        <v>0</v>
      </c>
      <c r="L31">
        <f t="shared" si="3"/>
        <v>0</v>
      </c>
      <c r="N31" s="9">
        <v>72</v>
      </c>
      <c r="O31" s="9">
        <v>1.79</v>
      </c>
      <c r="P31" s="9">
        <v>74</v>
      </c>
      <c r="Q31" s="9">
        <v>19.7</v>
      </c>
      <c r="R31" s="9">
        <v>97</v>
      </c>
      <c r="S31" s="9">
        <v>18</v>
      </c>
      <c r="T31" s="9">
        <v>73</v>
      </c>
      <c r="U31" s="9">
        <v>0</v>
      </c>
      <c r="V31">
        <f t="shared" si="4"/>
        <v>-2.5426644350588101</v>
      </c>
      <c r="W31">
        <f t="shared" si="5"/>
        <v>7.2920843473932531E-2</v>
      </c>
      <c r="X31">
        <f t="shared" si="6"/>
        <v>0</v>
      </c>
      <c r="Y31">
        <f t="shared" si="7"/>
        <v>0</v>
      </c>
    </row>
    <row r="32" spans="1:25" x14ac:dyDescent="0.25">
      <c r="A32" s="8">
        <v>23</v>
      </c>
      <c r="B32" s="8">
        <v>1.88</v>
      </c>
      <c r="C32" s="8">
        <v>75</v>
      </c>
      <c r="D32" s="8">
        <v>18.899999999999999</v>
      </c>
      <c r="E32" s="8">
        <v>56</v>
      </c>
      <c r="F32" s="8">
        <v>85</v>
      </c>
      <c r="G32" s="8">
        <v>74</v>
      </c>
      <c r="H32" s="8">
        <v>1</v>
      </c>
      <c r="I32">
        <f t="shared" si="0"/>
        <v>6.2495200026642248</v>
      </c>
      <c r="J32">
        <f t="shared" si="1"/>
        <v>0.99807234207035345</v>
      </c>
      <c r="K32">
        <f t="shared" si="2"/>
        <v>1</v>
      </c>
      <c r="L32">
        <f t="shared" si="3"/>
        <v>0</v>
      </c>
      <c r="N32" s="9">
        <v>73</v>
      </c>
      <c r="O32" s="9">
        <v>1.82</v>
      </c>
      <c r="P32" s="9">
        <v>75</v>
      </c>
      <c r="Q32" s="9">
        <v>20</v>
      </c>
      <c r="R32" s="9">
        <v>81</v>
      </c>
      <c r="S32" s="9">
        <v>15</v>
      </c>
      <c r="T32" s="9">
        <v>77</v>
      </c>
      <c r="U32" s="9">
        <v>0</v>
      </c>
      <c r="V32">
        <f t="shared" si="4"/>
        <v>-3.3854890952522974</v>
      </c>
      <c r="W32">
        <f t="shared" si="5"/>
        <v>3.2752057076321832E-2</v>
      </c>
      <c r="X32">
        <f t="shared" si="6"/>
        <v>0</v>
      </c>
      <c r="Y32">
        <f t="shared" si="7"/>
        <v>0</v>
      </c>
    </row>
    <row r="33" spans="1:25" x14ac:dyDescent="0.25">
      <c r="A33" s="8">
        <v>24</v>
      </c>
      <c r="B33" s="8">
        <v>1.66</v>
      </c>
      <c r="C33" s="8">
        <v>63</v>
      </c>
      <c r="D33" s="8">
        <v>18</v>
      </c>
      <c r="E33" s="8">
        <v>33</v>
      </c>
      <c r="F33" s="8">
        <v>96</v>
      </c>
      <c r="G33" s="8">
        <v>42</v>
      </c>
      <c r="H33" s="8">
        <v>1</v>
      </c>
      <c r="I33">
        <f t="shared" si="0"/>
        <v>4.0085189566793513</v>
      </c>
      <c r="J33">
        <f t="shared" si="1"/>
        <v>0.98216364163192371</v>
      </c>
      <c r="K33">
        <f t="shared" si="2"/>
        <v>1</v>
      </c>
      <c r="L33">
        <f t="shared" si="3"/>
        <v>0</v>
      </c>
      <c r="N33" s="9">
        <v>74</v>
      </c>
      <c r="O33" s="9">
        <v>1.76</v>
      </c>
      <c r="P33" s="9">
        <v>70</v>
      </c>
      <c r="Q33" s="9">
        <v>18.899999999999999</v>
      </c>
      <c r="R33" s="9">
        <v>10</v>
      </c>
      <c r="S33" s="9">
        <v>26</v>
      </c>
      <c r="T33" s="9">
        <v>42</v>
      </c>
      <c r="U33" s="9">
        <v>0</v>
      </c>
      <c r="V33">
        <f t="shared" si="4"/>
        <v>-3.9771901856213758</v>
      </c>
      <c r="W33">
        <f t="shared" si="5"/>
        <v>1.8393553953669661E-2</v>
      </c>
      <c r="X33">
        <f t="shared" si="6"/>
        <v>0</v>
      </c>
      <c r="Y33">
        <f t="shared" si="7"/>
        <v>0</v>
      </c>
    </row>
    <row r="34" spans="1:25" x14ac:dyDescent="0.25">
      <c r="A34" s="8">
        <v>25</v>
      </c>
      <c r="B34" s="8">
        <v>1.87</v>
      </c>
      <c r="C34" s="8">
        <v>62</v>
      </c>
      <c r="D34" s="8">
        <v>18.600000000000001</v>
      </c>
      <c r="E34" s="8">
        <v>98</v>
      </c>
      <c r="F34" s="8">
        <v>75</v>
      </c>
      <c r="G34" s="8">
        <v>98</v>
      </c>
      <c r="H34" s="8">
        <v>1</v>
      </c>
      <c r="I34">
        <f t="shared" si="0"/>
        <v>4.2090116352627405</v>
      </c>
      <c r="J34">
        <f t="shared" si="1"/>
        <v>0.9853565675514846</v>
      </c>
      <c r="K34">
        <f t="shared" si="2"/>
        <v>1</v>
      </c>
      <c r="L34">
        <f t="shared" si="3"/>
        <v>0</v>
      </c>
      <c r="N34" s="9">
        <v>75</v>
      </c>
      <c r="O34" s="9">
        <v>1.89</v>
      </c>
      <c r="P34" s="9">
        <v>69</v>
      </c>
      <c r="Q34" s="9">
        <v>19</v>
      </c>
      <c r="R34" s="9">
        <v>11</v>
      </c>
      <c r="S34" s="9">
        <v>34</v>
      </c>
      <c r="T34" s="9">
        <v>38</v>
      </c>
      <c r="U34" s="9">
        <v>0</v>
      </c>
      <c r="V34">
        <f t="shared" si="4"/>
        <v>-1.9974557039676357</v>
      </c>
      <c r="W34">
        <f t="shared" si="5"/>
        <v>0.11947031570781552</v>
      </c>
      <c r="X34">
        <f t="shared" si="6"/>
        <v>0</v>
      </c>
      <c r="Y34">
        <f t="shared" si="7"/>
        <v>0</v>
      </c>
    </row>
    <row r="35" spans="1:25" x14ac:dyDescent="0.25">
      <c r="A35" s="8">
        <v>26</v>
      </c>
      <c r="B35" s="8">
        <v>1.72</v>
      </c>
      <c r="C35" s="8">
        <v>64</v>
      </c>
      <c r="D35" s="8">
        <v>19.7</v>
      </c>
      <c r="E35" s="8">
        <v>70</v>
      </c>
      <c r="F35" s="8">
        <v>63</v>
      </c>
      <c r="G35" s="8">
        <v>24</v>
      </c>
      <c r="H35" s="8">
        <v>0</v>
      </c>
      <c r="I35">
        <f t="shared" si="0"/>
        <v>-0.21655206104672831</v>
      </c>
      <c r="J35">
        <f t="shared" si="1"/>
        <v>0.44607256321788408</v>
      </c>
      <c r="K35">
        <f t="shared" si="2"/>
        <v>0</v>
      </c>
      <c r="L35">
        <f t="shared" si="3"/>
        <v>0</v>
      </c>
      <c r="N35" s="9">
        <v>76</v>
      </c>
      <c r="O35" s="9">
        <v>1.78</v>
      </c>
      <c r="P35" s="9">
        <v>64</v>
      </c>
      <c r="Q35" s="9">
        <v>19.7</v>
      </c>
      <c r="R35" s="9">
        <v>67</v>
      </c>
      <c r="S35" s="9">
        <v>60</v>
      </c>
      <c r="T35" s="9">
        <v>15</v>
      </c>
      <c r="U35" s="9">
        <v>0</v>
      </c>
      <c r="V35">
        <f t="shared" si="4"/>
        <v>8.2917148047980532E-3</v>
      </c>
      <c r="W35">
        <f t="shared" si="5"/>
        <v>0.50207291682468935</v>
      </c>
      <c r="X35">
        <f t="shared" si="6"/>
        <v>1</v>
      </c>
      <c r="Y35">
        <f t="shared" si="7"/>
        <v>1</v>
      </c>
    </row>
    <row r="36" spans="1:25" x14ac:dyDescent="0.25">
      <c r="A36" s="8">
        <v>27</v>
      </c>
      <c r="B36" s="8">
        <v>1.68</v>
      </c>
      <c r="C36" s="8">
        <v>49</v>
      </c>
      <c r="D36" s="8">
        <v>18.399999999999999</v>
      </c>
      <c r="E36" s="8">
        <v>78</v>
      </c>
      <c r="F36" s="8">
        <v>87</v>
      </c>
      <c r="G36" s="8">
        <v>89</v>
      </c>
      <c r="H36" s="8">
        <v>1</v>
      </c>
      <c r="I36">
        <f t="shared" si="0"/>
        <v>1.1096464756436131</v>
      </c>
      <c r="J36">
        <f t="shared" si="1"/>
        <v>0.7520631976972354</v>
      </c>
      <c r="K36">
        <f t="shared" si="2"/>
        <v>1</v>
      </c>
      <c r="L36">
        <f t="shared" si="3"/>
        <v>0</v>
      </c>
      <c r="N36" s="9">
        <v>77</v>
      </c>
      <c r="O36" s="9">
        <v>1.68</v>
      </c>
      <c r="P36" s="9">
        <v>60</v>
      </c>
      <c r="Q36" s="9">
        <v>18.899999999999999</v>
      </c>
      <c r="R36" s="9">
        <v>60</v>
      </c>
      <c r="S36" s="9">
        <v>16</v>
      </c>
      <c r="T36" s="9">
        <v>6</v>
      </c>
      <c r="U36" s="9">
        <v>0</v>
      </c>
      <c r="V36">
        <f t="shared" si="4"/>
        <v>-5.8761447748159812</v>
      </c>
      <c r="W36">
        <f t="shared" si="5"/>
        <v>2.7977313366867418E-3</v>
      </c>
      <c r="X36">
        <f t="shared" si="6"/>
        <v>0</v>
      </c>
      <c r="Y36">
        <f t="shared" si="7"/>
        <v>0</v>
      </c>
    </row>
    <row r="37" spans="1:25" x14ac:dyDescent="0.25">
      <c r="A37" s="8">
        <v>28</v>
      </c>
      <c r="B37" s="8">
        <v>1.68</v>
      </c>
      <c r="C37" s="8">
        <v>64</v>
      </c>
      <c r="D37" s="8">
        <v>18.2</v>
      </c>
      <c r="E37" s="8">
        <v>15</v>
      </c>
      <c r="F37" s="8">
        <v>49</v>
      </c>
      <c r="G37" s="8">
        <v>4</v>
      </c>
      <c r="H37" s="8">
        <v>0</v>
      </c>
      <c r="I37">
        <f t="shared" si="0"/>
        <v>-1.6842722159651995</v>
      </c>
      <c r="J37">
        <f t="shared" si="1"/>
        <v>0.15653058546672724</v>
      </c>
      <c r="K37">
        <f t="shared" si="2"/>
        <v>0</v>
      </c>
      <c r="L37">
        <f t="shared" si="3"/>
        <v>0</v>
      </c>
      <c r="N37" s="9">
        <v>78</v>
      </c>
      <c r="O37" s="9">
        <v>1.69</v>
      </c>
      <c r="P37" s="9">
        <v>63</v>
      </c>
      <c r="Q37" s="9">
        <v>18.399999999999999</v>
      </c>
      <c r="R37" s="9">
        <v>65</v>
      </c>
      <c r="S37" s="9">
        <v>60</v>
      </c>
      <c r="T37" s="9">
        <v>8</v>
      </c>
      <c r="U37" s="9">
        <v>0</v>
      </c>
      <c r="V37">
        <f t="shared" si="4"/>
        <v>0.79125906350303155</v>
      </c>
      <c r="W37">
        <f t="shared" si="5"/>
        <v>0.68810161197678121</v>
      </c>
      <c r="X37">
        <f t="shared" si="6"/>
        <v>1</v>
      </c>
      <c r="Y37">
        <f t="shared" si="7"/>
        <v>1</v>
      </c>
    </row>
    <row r="38" spans="1:25" x14ac:dyDescent="0.25">
      <c r="A38" s="8">
        <v>29</v>
      </c>
      <c r="B38" s="8">
        <v>1.93</v>
      </c>
      <c r="C38" s="8">
        <v>83</v>
      </c>
      <c r="D38" s="8">
        <v>18.3</v>
      </c>
      <c r="E38" s="8">
        <v>4</v>
      </c>
      <c r="F38" s="8">
        <v>91</v>
      </c>
      <c r="G38" s="8">
        <v>88</v>
      </c>
      <c r="H38" s="8">
        <v>1</v>
      </c>
      <c r="I38">
        <f t="shared" si="0"/>
        <v>7.995478113961366</v>
      </c>
      <c r="J38">
        <f t="shared" si="1"/>
        <v>0.99966313053274958</v>
      </c>
      <c r="K38">
        <f t="shared" si="2"/>
        <v>1</v>
      </c>
      <c r="L38">
        <f t="shared" si="3"/>
        <v>0</v>
      </c>
      <c r="N38" s="9">
        <v>79</v>
      </c>
      <c r="O38" s="9">
        <v>1.76</v>
      </c>
      <c r="P38" s="9">
        <v>56</v>
      </c>
      <c r="Q38" s="9">
        <v>18.5</v>
      </c>
      <c r="R38" s="9">
        <v>60</v>
      </c>
      <c r="S38" s="9">
        <v>93</v>
      </c>
      <c r="T38" s="9">
        <v>14</v>
      </c>
      <c r="U38" s="9">
        <v>1</v>
      </c>
      <c r="V38">
        <f t="shared" si="4"/>
        <v>3.7589707186379879</v>
      </c>
      <c r="W38">
        <f t="shared" si="5"/>
        <v>0.97722315798319304</v>
      </c>
      <c r="X38">
        <f t="shared" si="6"/>
        <v>1</v>
      </c>
      <c r="Y38">
        <f t="shared" si="7"/>
        <v>0</v>
      </c>
    </row>
    <row r="39" spans="1:25" x14ac:dyDescent="0.25">
      <c r="A39" s="8">
        <v>30</v>
      </c>
      <c r="B39" s="8">
        <v>1.89</v>
      </c>
      <c r="C39" s="8">
        <v>64</v>
      </c>
      <c r="D39" s="8">
        <v>19.7</v>
      </c>
      <c r="E39" s="8">
        <v>2</v>
      </c>
      <c r="F39" s="8">
        <v>94</v>
      </c>
      <c r="G39" s="8">
        <v>26</v>
      </c>
      <c r="H39" s="8">
        <v>1</v>
      </c>
      <c r="I39">
        <f t="shared" si="0"/>
        <v>2.9548427715055161</v>
      </c>
      <c r="J39">
        <f t="shared" si="1"/>
        <v>0.95049187289491077</v>
      </c>
      <c r="K39">
        <f t="shared" si="2"/>
        <v>1</v>
      </c>
      <c r="L39">
        <f t="shared" si="3"/>
        <v>0</v>
      </c>
      <c r="N39" s="9">
        <v>80</v>
      </c>
      <c r="O39" s="9">
        <v>1.93</v>
      </c>
      <c r="P39" s="9">
        <v>82</v>
      </c>
      <c r="Q39" s="9">
        <v>19.7</v>
      </c>
      <c r="R39" s="9">
        <v>5</v>
      </c>
      <c r="S39" s="9">
        <v>91</v>
      </c>
      <c r="T39" s="9">
        <v>82</v>
      </c>
      <c r="U39" s="9">
        <v>1</v>
      </c>
      <c r="V39">
        <f t="shared" si="4"/>
        <v>5.8819570924057434</v>
      </c>
      <c r="W39">
        <f t="shared" si="5"/>
        <v>0.99721843769923957</v>
      </c>
      <c r="X39">
        <f t="shared" si="6"/>
        <v>1</v>
      </c>
      <c r="Y39">
        <f t="shared" si="7"/>
        <v>0</v>
      </c>
    </row>
    <row r="40" spans="1:25" x14ac:dyDescent="0.25">
      <c r="A40" s="8">
        <v>31</v>
      </c>
      <c r="B40" s="8">
        <v>1.71</v>
      </c>
      <c r="C40" s="8">
        <v>49</v>
      </c>
      <c r="D40" s="8">
        <v>19.100000000000001</v>
      </c>
      <c r="E40" s="8">
        <v>17</v>
      </c>
      <c r="F40" s="8">
        <v>68</v>
      </c>
      <c r="G40" s="8">
        <v>11</v>
      </c>
      <c r="H40" s="8">
        <v>0</v>
      </c>
      <c r="I40">
        <f t="shared" si="0"/>
        <v>-3.1346680821794393</v>
      </c>
      <c r="J40">
        <f t="shared" si="1"/>
        <v>4.1699667139831031E-2</v>
      </c>
      <c r="K40">
        <f t="shared" si="2"/>
        <v>0</v>
      </c>
      <c r="L40">
        <f t="shared" si="3"/>
        <v>0</v>
      </c>
      <c r="V40">
        <f t="shared" si="4"/>
        <v>-10</v>
      </c>
      <c r="W40">
        <f t="shared" si="5"/>
        <v>4.5397868702434395E-5</v>
      </c>
      <c r="X40">
        <f t="shared" si="6"/>
        <v>0</v>
      </c>
      <c r="Y40">
        <f t="shared" si="7"/>
        <v>0</v>
      </c>
    </row>
    <row r="41" spans="1:25" x14ac:dyDescent="0.25">
      <c r="A41" s="8">
        <v>32</v>
      </c>
      <c r="B41" s="8">
        <v>1.94</v>
      </c>
      <c r="C41" s="8">
        <v>70</v>
      </c>
      <c r="D41" s="8">
        <v>19.8</v>
      </c>
      <c r="E41" s="8">
        <v>59</v>
      </c>
      <c r="F41" s="8">
        <v>69</v>
      </c>
      <c r="G41" s="8">
        <v>39</v>
      </c>
      <c r="H41" s="8">
        <v>1</v>
      </c>
      <c r="I41">
        <f t="shared" si="0"/>
        <v>3.1534657677801636</v>
      </c>
      <c r="J41">
        <f t="shared" si="1"/>
        <v>0.95904506571490489</v>
      </c>
      <c r="K41">
        <f t="shared" si="2"/>
        <v>1</v>
      </c>
      <c r="L41">
        <f t="shared" si="3"/>
        <v>0</v>
      </c>
      <c r="V41">
        <f t="shared" si="4"/>
        <v>-10</v>
      </c>
      <c r="W41">
        <f t="shared" si="5"/>
        <v>4.5397868702434395E-5</v>
      </c>
      <c r="X41">
        <f t="shared" si="6"/>
        <v>0</v>
      </c>
      <c r="Y41">
        <f t="shared" si="7"/>
        <v>0</v>
      </c>
    </row>
    <row r="42" spans="1:25" x14ac:dyDescent="0.25">
      <c r="A42" s="8">
        <v>33</v>
      </c>
      <c r="B42" s="8">
        <v>1.76</v>
      </c>
      <c r="C42" s="8">
        <v>69</v>
      </c>
      <c r="D42" s="8">
        <v>18.2</v>
      </c>
      <c r="E42" s="8">
        <v>6</v>
      </c>
      <c r="F42" s="8">
        <v>58</v>
      </c>
      <c r="G42" s="8">
        <v>73</v>
      </c>
      <c r="H42" s="8">
        <v>0</v>
      </c>
      <c r="I42">
        <f t="shared" si="0"/>
        <v>0.23278846003296716</v>
      </c>
      <c r="J42">
        <f t="shared" si="1"/>
        <v>0.5579357206876483</v>
      </c>
      <c r="K42">
        <f t="shared" si="2"/>
        <v>1</v>
      </c>
      <c r="L42">
        <f t="shared" si="3"/>
        <v>1</v>
      </c>
      <c r="V42">
        <f t="shared" si="4"/>
        <v>-10</v>
      </c>
      <c r="W42">
        <f t="shared" si="5"/>
        <v>4.5397868702434395E-5</v>
      </c>
      <c r="X42">
        <f t="shared" si="6"/>
        <v>0</v>
      </c>
      <c r="Y42">
        <f t="shared" si="7"/>
        <v>0</v>
      </c>
    </row>
    <row r="43" spans="1:25" x14ac:dyDescent="0.25">
      <c r="A43" s="8">
        <v>34</v>
      </c>
      <c r="B43" s="8">
        <v>1.76</v>
      </c>
      <c r="C43" s="8">
        <v>61</v>
      </c>
      <c r="D43" s="8">
        <v>19.7</v>
      </c>
      <c r="E43" s="8">
        <v>91</v>
      </c>
      <c r="F43" s="8">
        <v>85</v>
      </c>
      <c r="G43" s="8">
        <v>20</v>
      </c>
      <c r="H43" s="8">
        <v>1</v>
      </c>
      <c r="I43">
        <f t="shared" si="0"/>
        <v>2.9250805566685192</v>
      </c>
      <c r="J43">
        <f t="shared" si="1"/>
        <v>0.94907242351058274</v>
      </c>
      <c r="K43">
        <f t="shared" si="2"/>
        <v>1</v>
      </c>
      <c r="L43">
        <f t="shared" si="3"/>
        <v>0</v>
      </c>
      <c r="V43">
        <f t="shared" si="4"/>
        <v>-10</v>
      </c>
      <c r="W43">
        <f t="shared" si="5"/>
        <v>4.5397868702434395E-5</v>
      </c>
      <c r="X43">
        <f t="shared" si="6"/>
        <v>0</v>
      </c>
      <c r="Y43">
        <f t="shared" si="7"/>
        <v>0</v>
      </c>
    </row>
    <row r="44" spans="1:25" x14ac:dyDescent="0.25">
      <c r="A44" s="8">
        <v>35</v>
      </c>
      <c r="B44" s="8">
        <v>1.83</v>
      </c>
      <c r="C44" s="8">
        <v>70</v>
      </c>
      <c r="D44" s="8">
        <v>19.2</v>
      </c>
      <c r="E44" s="8">
        <v>82</v>
      </c>
      <c r="F44" s="8">
        <v>12</v>
      </c>
      <c r="G44" s="8">
        <v>44</v>
      </c>
      <c r="H44" s="8">
        <v>0</v>
      </c>
      <c r="I44">
        <f t="shared" si="0"/>
        <v>-3.0891155142663287</v>
      </c>
      <c r="J44">
        <f t="shared" si="1"/>
        <v>4.3558468756331591E-2</v>
      </c>
      <c r="K44">
        <f t="shared" si="2"/>
        <v>0</v>
      </c>
      <c r="L44">
        <f t="shared" si="3"/>
        <v>0</v>
      </c>
      <c r="V44">
        <f t="shared" si="4"/>
        <v>-10</v>
      </c>
      <c r="W44">
        <f t="shared" si="5"/>
        <v>4.5397868702434395E-5</v>
      </c>
      <c r="X44">
        <f t="shared" si="6"/>
        <v>0</v>
      </c>
      <c r="Y44">
        <f t="shared" si="7"/>
        <v>0</v>
      </c>
    </row>
    <row r="45" spans="1:25" x14ac:dyDescent="0.25">
      <c r="A45" s="8">
        <v>36</v>
      </c>
      <c r="B45" s="8">
        <v>1.7</v>
      </c>
      <c r="C45" s="8">
        <v>61</v>
      </c>
      <c r="D45" s="8">
        <v>18.8</v>
      </c>
      <c r="E45" s="8">
        <v>31</v>
      </c>
      <c r="F45" s="8">
        <v>43</v>
      </c>
      <c r="G45" s="8">
        <v>72</v>
      </c>
      <c r="H45" s="8">
        <v>0</v>
      </c>
      <c r="I45">
        <f t="shared" si="0"/>
        <v>-3.629141652577383</v>
      </c>
      <c r="J45">
        <f t="shared" si="1"/>
        <v>2.585284676014005E-2</v>
      </c>
      <c r="K45">
        <f t="shared" si="2"/>
        <v>0</v>
      </c>
      <c r="L45">
        <f t="shared" si="3"/>
        <v>0</v>
      </c>
      <c r="V45">
        <f t="shared" si="4"/>
        <v>-10</v>
      </c>
      <c r="W45">
        <f t="shared" si="5"/>
        <v>4.5397868702434395E-5</v>
      </c>
      <c r="X45">
        <f t="shared" si="6"/>
        <v>0</v>
      </c>
      <c r="Y45">
        <f t="shared" si="7"/>
        <v>0</v>
      </c>
    </row>
    <row r="46" spans="1:25" x14ac:dyDescent="0.25">
      <c r="A46" s="8">
        <v>37</v>
      </c>
      <c r="B46" s="8">
        <v>1.66</v>
      </c>
      <c r="C46" s="8">
        <v>53</v>
      </c>
      <c r="D46" s="8">
        <v>18.100000000000001</v>
      </c>
      <c r="E46" s="8">
        <v>55</v>
      </c>
      <c r="F46" s="8">
        <v>92</v>
      </c>
      <c r="G46" s="8">
        <v>58</v>
      </c>
      <c r="H46" s="8">
        <v>1</v>
      </c>
      <c r="I46">
        <f t="shared" si="0"/>
        <v>2.1670353705728722</v>
      </c>
      <c r="J46">
        <f t="shared" si="1"/>
        <v>0.8972499717818736</v>
      </c>
      <c r="K46">
        <f t="shared" si="2"/>
        <v>1</v>
      </c>
      <c r="L46">
        <f t="shared" si="3"/>
        <v>0</v>
      </c>
      <c r="V46">
        <f t="shared" si="4"/>
        <v>-10</v>
      </c>
      <c r="W46">
        <f t="shared" si="5"/>
        <v>4.5397868702434395E-5</v>
      </c>
      <c r="X46">
        <f t="shared" si="6"/>
        <v>0</v>
      </c>
      <c r="Y46">
        <f t="shared" si="7"/>
        <v>0</v>
      </c>
    </row>
    <row r="47" spans="1:25" x14ac:dyDescent="0.25">
      <c r="A47" s="8">
        <v>38</v>
      </c>
      <c r="B47" s="8">
        <v>1.66</v>
      </c>
      <c r="C47" s="8">
        <v>63</v>
      </c>
      <c r="D47" s="8">
        <v>19.899999999999999</v>
      </c>
      <c r="E47" s="8">
        <v>61</v>
      </c>
      <c r="F47" s="8">
        <v>88</v>
      </c>
      <c r="G47" s="8">
        <v>50</v>
      </c>
      <c r="H47" s="8">
        <v>1</v>
      </c>
      <c r="I47">
        <f t="shared" si="0"/>
        <v>1.1586655833333823</v>
      </c>
      <c r="J47">
        <f t="shared" si="1"/>
        <v>0.7610901598299783</v>
      </c>
      <c r="K47">
        <f t="shared" si="2"/>
        <v>1</v>
      </c>
      <c r="L47">
        <f t="shared" si="3"/>
        <v>0</v>
      </c>
      <c r="V47">
        <f t="shared" si="4"/>
        <v>-10</v>
      </c>
      <c r="W47">
        <f t="shared" si="5"/>
        <v>4.5397868702434395E-5</v>
      </c>
      <c r="X47">
        <f t="shared" si="6"/>
        <v>0</v>
      </c>
      <c r="Y47">
        <f t="shared" si="7"/>
        <v>0</v>
      </c>
    </row>
    <row r="48" spans="1:25" x14ac:dyDescent="0.25">
      <c r="A48" s="8">
        <v>39</v>
      </c>
      <c r="B48" s="8">
        <v>1.79</v>
      </c>
      <c r="C48" s="8">
        <v>71</v>
      </c>
      <c r="D48" s="8">
        <v>18.7</v>
      </c>
      <c r="E48" s="8">
        <v>28</v>
      </c>
      <c r="F48" s="8">
        <v>83</v>
      </c>
      <c r="G48" s="8">
        <v>93</v>
      </c>
      <c r="H48" s="8">
        <v>1</v>
      </c>
      <c r="I48">
        <f t="shared" si="0"/>
        <v>3.6449989562634766</v>
      </c>
      <c r="J48">
        <f t="shared" si="1"/>
        <v>0.97454352265442123</v>
      </c>
      <c r="K48">
        <f t="shared" si="2"/>
        <v>1</v>
      </c>
      <c r="L48">
        <f t="shared" si="3"/>
        <v>0</v>
      </c>
      <c r="V48">
        <f t="shared" si="4"/>
        <v>-10</v>
      </c>
      <c r="W48">
        <f t="shared" si="5"/>
        <v>4.5397868702434395E-5</v>
      </c>
      <c r="X48">
        <f t="shared" si="6"/>
        <v>0</v>
      </c>
      <c r="Y48">
        <f t="shared" si="7"/>
        <v>0</v>
      </c>
    </row>
    <row r="49" spans="1:25" x14ac:dyDescent="0.25">
      <c r="A49" s="8">
        <v>40</v>
      </c>
      <c r="B49" s="8">
        <v>1.78</v>
      </c>
      <c r="C49" s="8">
        <v>56</v>
      </c>
      <c r="D49" s="8">
        <v>18.399999999999999</v>
      </c>
      <c r="E49" s="8">
        <v>97</v>
      </c>
      <c r="F49" s="8">
        <v>82</v>
      </c>
      <c r="G49" s="8">
        <v>8</v>
      </c>
      <c r="H49" s="8">
        <v>1</v>
      </c>
      <c r="I49">
        <f t="shared" si="0"/>
        <v>4.0306168949941785</v>
      </c>
      <c r="J49">
        <f t="shared" si="1"/>
        <v>0.982546661639911</v>
      </c>
      <c r="K49">
        <f t="shared" si="2"/>
        <v>1</v>
      </c>
      <c r="L49">
        <f t="shared" si="3"/>
        <v>0</v>
      </c>
      <c r="V49">
        <f t="shared" si="4"/>
        <v>-10</v>
      </c>
      <c r="W49">
        <f t="shared" si="5"/>
        <v>4.5397868702434395E-5</v>
      </c>
      <c r="X49">
        <f t="shared" si="6"/>
        <v>0</v>
      </c>
      <c r="Y49">
        <f t="shared" si="7"/>
        <v>0</v>
      </c>
    </row>
    <row r="50" spans="1:25" x14ac:dyDescent="0.25">
      <c r="A50" s="8">
        <v>41</v>
      </c>
      <c r="B50" s="8">
        <v>1.66</v>
      </c>
      <c r="C50" s="8">
        <v>63</v>
      </c>
      <c r="D50" s="8">
        <v>18.8</v>
      </c>
      <c r="E50" s="8">
        <v>80</v>
      </c>
      <c r="F50" s="8">
        <v>96</v>
      </c>
      <c r="G50" s="8">
        <v>63</v>
      </c>
      <c r="H50" s="8">
        <v>1</v>
      </c>
      <c r="I50">
        <f t="shared" si="0"/>
        <v>4.1776768799980637</v>
      </c>
      <c r="J50">
        <f t="shared" si="1"/>
        <v>0.98489749402323812</v>
      </c>
      <c r="K50">
        <f t="shared" si="2"/>
        <v>1</v>
      </c>
      <c r="L50">
        <f t="shared" si="3"/>
        <v>0</v>
      </c>
      <c r="V50">
        <f t="shared" si="4"/>
        <v>-10</v>
      </c>
      <c r="W50">
        <f t="shared" si="5"/>
        <v>4.5397868702434395E-5</v>
      </c>
      <c r="X50">
        <f t="shared" si="6"/>
        <v>0</v>
      </c>
      <c r="Y50">
        <f t="shared" si="7"/>
        <v>0</v>
      </c>
    </row>
    <row r="51" spans="1:25" x14ac:dyDescent="0.25">
      <c r="A51" s="8">
        <v>42</v>
      </c>
      <c r="B51" s="8">
        <v>1.87</v>
      </c>
      <c r="C51" s="8">
        <v>62</v>
      </c>
      <c r="D51" s="8">
        <v>19.7</v>
      </c>
      <c r="E51" s="8">
        <v>74</v>
      </c>
      <c r="F51" s="8">
        <v>44</v>
      </c>
      <c r="G51" s="8">
        <v>12</v>
      </c>
      <c r="H51" s="8">
        <v>0</v>
      </c>
      <c r="I51">
        <f t="shared" si="0"/>
        <v>-1.0842206031102062</v>
      </c>
      <c r="J51">
        <f t="shared" si="1"/>
        <v>0.25270813796718633</v>
      </c>
      <c r="K51">
        <f t="shared" si="2"/>
        <v>0</v>
      </c>
      <c r="L51">
        <f t="shared" si="3"/>
        <v>0</v>
      </c>
      <c r="V51">
        <f t="shared" si="4"/>
        <v>-10</v>
      </c>
      <c r="W51">
        <f t="shared" si="5"/>
        <v>4.5397868702434395E-5</v>
      </c>
      <c r="X51">
        <f t="shared" si="6"/>
        <v>0</v>
      </c>
      <c r="Y51">
        <f t="shared" si="7"/>
        <v>0</v>
      </c>
    </row>
    <row r="52" spans="1:25" x14ac:dyDescent="0.25">
      <c r="A52" s="8">
        <v>43</v>
      </c>
      <c r="B52" s="8">
        <v>1.72</v>
      </c>
      <c r="C52" s="8">
        <v>64</v>
      </c>
      <c r="D52" s="8">
        <v>18.2</v>
      </c>
      <c r="E52" s="8">
        <v>24</v>
      </c>
      <c r="F52" s="8">
        <v>26</v>
      </c>
      <c r="G52" s="8">
        <v>67</v>
      </c>
      <c r="H52" s="8">
        <v>0</v>
      </c>
      <c r="I52">
        <f t="shared" si="0"/>
        <v>-4.205212588199192</v>
      </c>
      <c r="J52">
        <f t="shared" si="1"/>
        <v>1.4698350103662935E-2</v>
      </c>
      <c r="K52">
        <f t="shared" si="2"/>
        <v>0</v>
      </c>
      <c r="L52">
        <f t="shared" si="3"/>
        <v>0</v>
      </c>
      <c r="V52">
        <f t="shared" si="4"/>
        <v>-10</v>
      </c>
      <c r="W52">
        <f t="shared" si="5"/>
        <v>4.5397868702434395E-5</v>
      </c>
      <c r="X52">
        <f t="shared" si="6"/>
        <v>0</v>
      </c>
      <c r="Y52">
        <f t="shared" si="7"/>
        <v>0</v>
      </c>
    </row>
    <row r="53" spans="1:25" x14ac:dyDescent="0.25">
      <c r="A53" s="8">
        <v>44</v>
      </c>
      <c r="B53" s="8">
        <v>1.68</v>
      </c>
      <c r="C53" s="8">
        <v>49</v>
      </c>
      <c r="D53" s="8">
        <v>19.399999999999999</v>
      </c>
      <c r="E53" s="8">
        <v>49</v>
      </c>
      <c r="F53" s="8">
        <v>8</v>
      </c>
      <c r="G53" s="8">
        <v>91</v>
      </c>
      <c r="H53" s="8">
        <v>0</v>
      </c>
      <c r="I53">
        <f t="shared" si="0"/>
        <v>-10.540175403402726</v>
      </c>
      <c r="J53">
        <f t="shared" si="1"/>
        <v>2.6451389839003263E-5</v>
      </c>
      <c r="K53">
        <f t="shared" si="2"/>
        <v>0</v>
      </c>
      <c r="L53">
        <f t="shared" si="3"/>
        <v>0</v>
      </c>
      <c r="V53">
        <f t="shared" si="4"/>
        <v>-10</v>
      </c>
      <c r="W53">
        <f t="shared" si="5"/>
        <v>4.5397868702434395E-5</v>
      </c>
      <c r="X53">
        <f t="shared" si="6"/>
        <v>0</v>
      </c>
      <c r="Y53">
        <f t="shared" si="7"/>
        <v>0</v>
      </c>
    </row>
    <row r="54" spans="1:25" x14ac:dyDescent="0.25">
      <c r="A54" s="8">
        <v>45</v>
      </c>
      <c r="B54" s="8">
        <v>1.68</v>
      </c>
      <c r="C54" s="8">
        <v>64</v>
      </c>
      <c r="D54" s="8">
        <v>18.7</v>
      </c>
      <c r="E54" s="8">
        <v>54</v>
      </c>
      <c r="F54" s="8">
        <v>32</v>
      </c>
      <c r="G54" s="8">
        <v>65</v>
      </c>
      <c r="H54" s="8">
        <v>0</v>
      </c>
      <c r="I54">
        <f t="shared" si="0"/>
        <v>-3.6538758648978291</v>
      </c>
      <c r="J54">
        <f t="shared" si="1"/>
        <v>2.5237180269481838E-2</v>
      </c>
      <c r="K54">
        <f t="shared" si="2"/>
        <v>0</v>
      </c>
      <c r="L54">
        <f t="shared" si="3"/>
        <v>0</v>
      </c>
      <c r="V54">
        <f t="shared" si="4"/>
        <v>-10</v>
      </c>
      <c r="W54">
        <f t="shared" si="5"/>
        <v>4.5397868702434395E-5</v>
      </c>
      <c r="X54">
        <f t="shared" si="6"/>
        <v>0</v>
      </c>
      <c r="Y54">
        <f t="shared" si="7"/>
        <v>0</v>
      </c>
    </row>
    <row r="55" spans="1:25" x14ac:dyDescent="0.25">
      <c r="A55" s="8">
        <v>46</v>
      </c>
      <c r="B55" s="8">
        <v>1.93</v>
      </c>
      <c r="C55" s="8">
        <v>83</v>
      </c>
      <c r="D55" s="8">
        <v>19.600000000000001</v>
      </c>
      <c r="E55" s="8">
        <v>46</v>
      </c>
      <c r="F55" s="8">
        <v>24</v>
      </c>
      <c r="G55" s="8">
        <v>83</v>
      </c>
      <c r="H55" s="8">
        <v>1</v>
      </c>
      <c r="I55">
        <f t="shared" si="0"/>
        <v>-0.3725200566518343</v>
      </c>
      <c r="J55">
        <f t="shared" si="1"/>
        <v>0.40793222767297915</v>
      </c>
      <c r="K55">
        <f t="shared" si="2"/>
        <v>0</v>
      </c>
      <c r="L55">
        <f t="shared" si="3"/>
        <v>-1</v>
      </c>
      <c r="V55">
        <f t="shared" si="4"/>
        <v>-10</v>
      </c>
      <c r="W55">
        <f t="shared" si="5"/>
        <v>4.5397868702434395E-5</v>
      </c>
      <c r="X55">
        <f t="shared" si="6"/>
        <v>0</v>
      </c>
      <c r="Y55">
        <f t="shared" si="7"/>
        <v>0</v>
      </c>
    </row>
    <row r="56" spans="1:25" x14ac:dyDescent="0.25">
      <c r="A56" s="8">
        <v>47</v>
      </c>
      <c r="B56" s="8">
        <v>1.89</v>
      </c>
      <c r="C56" s="8">
        <v>64</v>
      </c>
      <c r="D56" s="8">
        <v>19.600000000000001</v>
      </c>
      <c r="E56" s="8">
        <v>88</v>
      </c>
      <c r="F56" s="8">
        <v>66</v>
      </c>
      <c r="G56" s="8">
        <v>96</v>
      </c>
      <c r="H56" s="8">
        <v>1</v>
      </c>
      <c r="I56">
        <f t="shared" si="0"/>
        <v>1.9724464457789401</v>
      </c>
      <c r="J56">
        <f t="shared" si="1"/>
        <v>0.8778736428870354</v>
      </c>
      <c r="K56">
        <f t="shared" si="2"/>
        <v>1</v>
      </c>
      <c r="L56">
        <f t="shared" si="3"/>
        <v>0</v>
      </c>
      <c r="V56">
        <f t="shared" si="4"/>
        <v>-10</v>
      </c>
      <c r="W56">
        <f t="shared" si="5"/>
        <v>4.5397868702434395E-5</v>
      </c>
      <c r="X56">
        <f t="shared" si="6"/>
        <v>0</v>
      </c>
      <c r="Y56">
        <f t="shared" si="7"/>
        <v>0</v>
      </c>
    </row>
    <row r="57" spans="1:25" x14ac:dyDescent="0.25">
      <c r="A57" s="8">
        <v>48</v>
      </c>
      <c r="B57" s="8">
        <v>1.71</v>
      </c>
      <c r="C57" s="8">
        <v>49</v>
      </c>
      <c r="D57" s="8">
        <v>19.100000000000001</v>
      </c>
      <c r="E57" s="8">
        <v>11</v>
      </c>
      <c r="F57" s="8">
        <v>96</v>
      </c>
      <c r="G57" s="8">
        <v>19</v>
      </c>
      <c r="H57" s="8">
        <v>1</v>
      </c>
      <c r="I57">
        <f t="shared" si="0"/>
        <v>-0.10061066974638616</v>
      </c>
      <c r="J57">
        <f t="shared" si="1"/>
        <v>0.47486852844551963</v>
      </c>
      <c r="K57">
        <f t="shared" si="2"/>
        <v>0</v>
      </c>
      <c r="L57">
        <f t="shared" si="3"/>
        <v>-1</v>
      </c>
      <c r="V57">
        <f t="shared" si="4"/>
        <v>-10</v>
      </c>
      <c r="W57">
        <f t="shared" si="5"/>
        <v>4.5397868702434395E-5</v>
      </c>
      <c r="X57">
        <f t="shared" si="6"/>
        <v>0</v>
      </c>
      <c r="Y57">
        <f t="shared" si="7"/>
        <v>0</v>
      </c>
    </row>
    <row r="58" spans="1:25" x14ac:dyDescent="0.25">
      <c r="A58" s="8">
        <v>49</v>
      </c>
      <c r="B58" s="8">
        <v>1.94</v>
      </c>
      <c r="C58" s="8">
        <v>70</v>
      </c>
      <c r="D58" s="8">
        <v>19.899999999999999</v>
      </c>
      <c r="E58" s="8">
        <v>93</v>
      </c>
      <c r="F58" s="8">
        <v>35</v>
      </c>
      <c r="G58" s="8">
        <v>3</v>
      </c>
      <c r="H58" s="8">
        <v>1</v>
      </c>
      <c r="I58">
        <f t="shared" si="0"/>
        <v>0.38192260475959966</v>
      </c>
      <c r="J58">
        <f t="shared" si="1"/>
        <v>0.5943367280060623</v>
      </c>
      <c r="K58">
        <f t="shared" si="2"/>
        <v>1</v>
      </c>
      <c r="L58">
        <f t="shared" si="3"/>
        <v>0</v>
      </c>
      <c r="V58">
        <f t="shared" si="4"/>
        <v>-10</v>
      </c>
      <c r="W58">
        <f t="shared" si="5"/>
        <v>4.5397868702434395E-5</v>
      </c>
      <c r="X58">
        <f t="shared" si="6"/>
        <v>0</v>
      </c>
      <c r="Y58">
        <f t="shared" si="7"/>
        <v>0</v>
      </c>
    </row>
    <row r="59" spans="1:25" x14ac:dyDescent="0.25">
      <c r="A59" s="8">
        <v>50</v>
      </c>
      <c r="B59" s="8">
        <v>1.91</v>
      </c>
      <c r="C59" s="8">
        <v>78</v>
      </c>
      <c r="D59" s="8">
        <v>19.100000000000001</v>
      </c>
      <c r="E59" s="8">
        <v>0</v>
      </c>
      <c r="F59" s="8">
        <v>88</v>
      </c>
      <c r="G59" s="8">
        <v>50</v>
      </c>
      <c r="H59" s="8">
        <v>1</v>
      </c>
      <c r="I59">
        <f t="shared" si="0"/>
        <v>5.5723044942529452</v>
      </c>
      <c r="J59">
        <f t="shared" si="1"/>
        <v>0.99621268894300197</v>
      </c>
      <c r="K59">
        <f t="shared" si="2"/>
        <v>1</v>
      </c>
      <c r="L59">
        <f t="shared" si="3"/>
        <v>0</v>
      </c>
      <c r="V59">
        <f t="shared" si="4"/>
        <v>-10</v>
      </c>
      <c r="W59">
        <f t="shared" si="5"/>
        <v>4.5397868702434395E-5</v>
      </c>
      <c r="X59">
        <f t="shared" si="6"/>
        <v>0</v>
      </c>
      <c r="Y59">
        <f t="shared" si="7"/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"/>
  <sheetViews>
    <sheetView workbookViewId="0">
      <selection activeCell="A12" sqref="A12"/>
    </sheetView>
  </sheetViews>
  <sheetFormatPr defaultRowHeight="15.75" x14ac:dyDescent="0.25"/>
  <cols>
    <col min="1" max="16384" width="8.88671875" style="5"/>
  </cols>
  <sheetData>
    <row r="1" spans="1:19" x14ac:dyDescent="0.25">
      <c r="A1" s="5" t="s">
        <v>8</v>
      </c>
      <c r="B1" s="5">
        <f>AVERAGE(B13:B92)</f>
        <v>1.786</v>
      </c>
      <c r="C1" s="5">
        <f t="shared" ref="C1:H1" si="0">AVERAGE(C13:C92)</f>
        <v>65.674999999999997</v>
      </c>
      <c r="D1" s="5">
        <f t="shared" si="0"/>
        <v>19.062500000000004</v>
      </c>
      <c r="E1" s="5">
        <f t="shared" si="0"/>
        <v>51.9375</v>
      </c>
      <c r="F1" s="5">
        <f t="shared" si="0"/>
        <v>53.975000000000001</v>
      </c>
      <c r="G1" s="5">
        <f t="shared" si="0"/>
        <v>49.1875</v>
      </c>
      <c r="H1" s="5">
        <f t="shared" si="0"/>
        <v>0.48749999999999999</v>
      </c>
      <c r="K1" s="5" t="s">
        <v>52</v>
      </c>
    </row>
    <row r="2" spans="1:19" x14ac:dyDescent="0.25">
      <c r="A2" s="5" t="s">
        <v>9</v>
      </c>
      <c r="B2" s="5">
        <f>STDEV(B13:B92)</f>
        <v>9.1590724200072096E-2</v>
      </c>
      <c r="C2" s="5">
        <f t="shared" ref="C2:H2" si="1">STDEV(C13:C92)</f>
        <v>8.7363274733447831</v>
      </c>
      <c r="D2" s="5">
        <f t="shared" si="1"/>
        <v>0.58469401280293165</v>
      </c>
      <c r="E2" s="5">
        <f t="shared" si="1"/>
        <v>30.437461823852544</v>
      </c>
      <c r="F2" s="5">
        <f t="shared" si="1"/>
        <v>31.138715777198723</v>
      </c>
      <c r="G2" s="5">
        <f t="shared" si="1"/>
        <v>30.139378232690277</v>
      </c>
      <c r="H2" s="5">
        <f t="shared" si="1"/>
        <v>0.50299734503665527</v>
      </c>
      <c r="J2" s="5" t="s">
        <v>36</v>
      </c>
      <c r="K2" s="5">
        <v>-9.0096368070904292E-2</v>
      </c>
      <c r="L2" s="5">
        <v>-0.21328954338242548</v>
      </c>
      <c r="M2" s="5">
        <v>-0.46728341027021497</v>
      </c>
      <c r="N2" s="10">
        <v>0.11186942078495016</v>
      </c>
    </row>
    <row r="3" spans="1:19" x14ac:dyDescent="0.25">
      <c r="A3" s="5" t="s">
        <v>10</v>
      </c>
      <c r="B3" s="5">
        <f>MAX(B13:B92)</f>
        <v>1.94</v>
      </c>
      <c r="C3" s="5">
        <f t="shared" ref="C3:H3" si="2">MAX(C13:C92)</f>
        <v>83</v>
      </c>
      <c r="D3" s="5">
        <f t="shared" si="2"/>
        <v>20</v>
      </c>
      <c r="E3" s="5">
        <f t="shared" si="2"/>
        <v>99</v>
      </c>
      <c r="F3" s="5">
        <f t="shared" si="2"/>
        <v>99</v>
      </c>
      <c r="G3" s="5">
        <f t="shared" si="2"/>
        <v>98</v>
      </c>
      <c r="H3" s="5">
        <f t="shared" si="2"/>
        <v>1</v>
      </c>
      <c r="J3" s="5" t="s">
        <v>37</v>
      </c>
      <c r="K3" s="5">
        <v>-8.0428878400872136E-2</v>
      </c>
      <c r="L3" s="5">
        <v>1.3256779009544668</v>
      </c>
      <c r="M3" s="5">
        <v>-0.15400335559016062</v>
      </c>
      <c r="N3" s="5">
        <v>9.8197942031412494E-2</v>
      </c>
    </row>
    <row r="4" spans="1:19" x14ac:dyDescent="0.25">
      <c r="A4" s="10" t="s">
        <v>11</v>
      </c>
      <c r="B4" s="5">
        <f>MIN(B13:B92)</f>
        <v>1.66</v>
      </c>
      <c r="C4" s="5">
        <f t="shared" ref="C4:H4" si="3">MIN(C13:C92)</f>
        <v>49</v>
      </c>
      <c r="D4" s="5">
        <f t="shared" si="3"/>
        <v>18</v>
      </c>
      <c r="E4" s="5">
        <f t="shared" si="3"/>
        <v>0</v>
      </c>
      <c r="F4" s="5">
        <f t="shared" si="3"/>
        <v>0</v>
      </c>
      <c r="G4" s="5">
        <f t="shared" si="3"/>
        <v>1</v>
      </c>
      <c r="H4" s="5">
        <f t="shared" si="3"/>
        <v>0</v>
      </c>
      <c r="J4" s="5" t="s">
        <v>38</v>
      </c>
      <c r="K4" s="5">
        <v>0.44067275713789311</v>
      </c>
      <c r="L4" s="5">
        <v>4.6140649985610079E-2</v>
      </c>
      <c r="M4" s="5">
        <v>-9.7886780740043852E-2</v>
      </c>
      <c r="N4" s="5">
        <v>1.4529212775712856</v>
      </c>
      <c r="P4" s="5" t="s">
        <v>48</v>
      </c>
    </row>
    <row r="5" spans="1:19" x14ac:dyDescent="0.25">
      <c r="A5" s="10"/>
      <c r="J5" s="10" t="s">
        <v>39</v>
      </c>
      <c r="K5" s="10">
        <v>-0.19631818376329996</v>
      </c>
      <c r="L5" s="10">
        <v>1.0593641909052109E-2</v>
      </c>
      <c r="M5" s="10">
        <v>-0.91236424349648693</v>
      </c>
      <c r="N5" s="5">
        <v>-0.43877034949076243</v>
      </c>
      <c r="P5" s="5" t="s">
        <v>50</v>
      </c>
      <c r="Q5" s="13">
        <f>SUMXMY2(P13:P62,H13:H62)</f>
        <v>6.7997147918013718</v>
      </c>
      <c r="R5" s="5" t="s">
        <v>51</v>
      </c>
      <c r="S5" s="5">
        <f>(COUNTIF(R13:R62,1)+COUNTIF(R13:R62,-1))/50</f>
        <v>0.16</v>
      </c>
    </row>
    <row r="6" spans="1:19" x14ac:dyDescent="0.25">
      <c r="A6" s="10"/>
      <c r="J6" s="10" t="s">
        <v>40</v>
      </c>
      <c r="K6" s="10">
        <v>0.45189087596508293</v>
      </c>
      <c r="L6" s="10">
        <v>1.0800973123984308</v>
      </c>
      <c r="M6" s="10">
        <v>1.562190972363303</v>
      </c>
      <c r="N6" s="5">
        <v>-1.3451145717960626</v>
      </c>
      <c r="P6" s="5" t="s">
        <v>49</v>
      </c>
    </row>
    <row r="7" spans="1:19" x14ac:dyDescent="0.25">
      <c r="J7" s="10" t="s">
        <v>41</v>
      </c>
      <c r="K7" s="10">
        <v>-0.40719000201862421</v>
      </c>
      <c r="L7" s="5">
        <v>1.9033687668082642</v>
      </c>
      <c r="M7" s="5">
        <v>-4.8902265282413898E-2</v>
      </c>
      <c r="N7" s="10">
        <v>0.89360828319785301</v>
      </c>
      <c r="P7" s="5" t="s">
        <v>50</v>
      </c>
      <c r="Q7" s="5">
        <f>SUMXMY2(P63:P92,H63:H92)</f>
        <v>6.0884205092208736</v>
      </c>
      <c r="R7" s="5" t="s">
        <v>51</v>
      </c>
      <c r="S7" s="5">
        <f>(COUNTIF(R63:R92,1)+COUNTIF(R63:R92,-1))/30</f>
        <v>0.23333333333333334</v>
      </c>
    </row>
    <row r="8" spans="1:19" x14ac:dyDescent="0.25">
      <c r="J8" s="10" t="s">
        <v>43</v>
      </c>
      <c r="K8" s="10">
        <v>4.0460395269116295E-2</v>
      </c>
      <c r="L8" s="10">
        <v>-0.28942442913060146</v>
      </c>
      <c r="M8" s="10">
        <v>-0.13779746375920016</v>
      </c>
      <c r="N8" s="10">
        <v>0.38166017160736021</v>
      </c>
    </row>
    <row r="9" spans="1:19" x14ac:dyDescent="0.25">
      <c r="J9" s="5" t="s">
        <v>42</v>
      </c>
      <c r="K9" s="5">
        <v>1.3204763554130711E-3</v>
      </c>
      <c r="L9" s="5">
        <v>-0.48362319063572085</v>
      </c>
      <c r="M9" s="5">
        <v>2.2155808710613458</v>
      </c>
      <c r="N9" s="10">
        <v>-4.9376718678774552</v>
      </c>
    </row>
    <row r="10" spans="1:19" x14ac:dyDescent="0.25">
      <c r="J10" s="10" t="s">
        <v>44</v>
      </c>
      <c r="K10" s="10">
        <v>0.17540830617680225</v>
      </c>
    </row>
    <row r="12" spans="1:19" x14ac:dyDescent="0.25">
      <c r="A12" s="6" t="s">
        <v>0</v>
      </c>
      <c r="B12" s="7" t="s">
        <v>1</v>
      </c>
      <c r="C12" s="7" t="s">
        <v>2</v>
      </c>
      <c r="D12" s="7" t="s">
        <v>3</v>
      </c>
      <c r="E12" s="7" t="s">
        <v>4</v>
      </c>
      <c r="F12" s="7" t="s">
        <v>5</v>
      </c>
      <c r="G12" s="7" t="s">
        <v>6</v>
      </c>
      <c r="H12" s="7" t="s">
        <v>7</v>
      </c>
      <c r="K12" s="7" t="s">
        <v>12</v>
      </c>
      <c r="L12" s="7" t="s">
        <v>13</v>
      </c>
      <c r="M12" s="7" t="s">
        <v>14</v>
      </c>
      <c r="N12" s="7" t="s">
        <v>15</v>
      </c>
      <c r="P12" s="7" t="s">
        <v>45</v>
      </c>
      <c r="Q12" s="7" t="s">
        <v>46</v>
      </c>
      <c r="R12" s="7" t="s">
        <v>47</v>
      </c>
    </row>
    <row r="13" spans="1:19" x14ac:dyDescent="0.25">
      <c r="A13" s="8">
        <v>1</v>
      </c>
      <c r="B13" s="8">
        <v>1.92</v>
      </c>
      <c r="C13" s="8">
        <v>64</v>
      </c>
      <c r="D13" s="8">
        <v>18.899999999999999</v>
      </c>
      <c r="E13" s="8">
        <v>44</v>
      </c>
      <c r="F13" s="8">
        <v>94</v>
      </c>
      <c r="G13" s="8">
        <v>24</v>
      </c>
      <c r="H13" s="8">
        <v>1</v>
      </c>
      <c r="K13" s="5">
        <f t="shared" ref="K13:K44" si="4">1/(1+EXP(-($K$2*B13+$K$3*C13+$K$4*D13+$K$5*E13+$K$6*F13+$K$7*G13-$K$8)))</f>
        <v>0.99999999999818523</v>
      </c>
      <c r="L13" s="5">
        <f t="shared" ref="L13:L44" si="5">1/(1+EXP(-($L$2*B13+$L$3*C13+$L$4*D13+$L$5*E13+$L$6*F13+$L$7*G13-$L$8)))</f>
        <v>1</v>
      </c>
      <c r="M13" s="5">
        <f t="shared" ref="M13:M44" si="6">1/(1+EXP(-($M$2*B13+$M$3*C13+$M$4*D13+$M$5*E13+$M$6*F13+$M$7*G13-$M$8)))</f>
        <v>1</v>
      </c>
      <c r="N13" s="5">
        <f t="shared" ref="N13:N44" si="7">1/(1+EXP(-($N$2*B13+$N$3*C13+$N$4*D13+$N$5*E13+$N$6*F13+$N$7*G13-$N$8)))</f>
        <v>3.9802591987676986E-40</v>
      </c>
      <c r="P13" s="5">
        <f t="shared" ref="P13:P44" si="8">1/(1+EXP(-($K$9*K13+$L$9*L13+$M$9*M13+$N$9*N13-$K$10)))</f>
        <v>0.82604747788909527</v>
      </c>
      <c r="Q13" s="5">
        <f>IF(P13&gt;0.5,1,0)</f>
        <v>1</v>
      </c>
      <c r="R13" s="5">
        <f t="shared" ref="R13:R44" si="9">Q13-H13</f>
        <v>0</v>
      </c>
    </row>
    <row r="14" spans="1:19" x14ac:dyDescent="0.25">
      <c r="A14" s="8">
        <v>2</v>
      </c>
      <c r="B14" s="8">
        <v>1.67</v>
      </c>
      <c r="C14" s="8">
        <v>49</v>
      </c>
      <c r="D14" s="8">
        <v>18.2</v>
      </c>
      <c r="E14" s="8">
        <v>71</v>
      </c>
      <c r="F14" s="8">
        <v>9</v>
      </c>
      <c r="G14" s="8">
        <v>95</v>
      </c>
      <c r="H14" s="8">
        <v>0</v>
      </c>
      <c r="K14" s="5">
        <f t="shared" si="4"/>
        <v>3.9963694558143047E-20</v>
      </c>
      <c r="L14" s="5">
        <f t="shared" si="5"/>
        <v>1</v>
      </c>
      <c r="M14" s="5">
        <f t="shared" si="6"/>
        <v>4.2242439296718174E-29</v>
      </c>
      <c r="N14" s="5">
        <f t="shared" si="7"/>
        <v>1</v>
      </c>
      <c r="P14" s="5">
        <f t="shared" si="8"/>
        <v>3.6963605680142802E-3</v>
      </c>
      <c r="Q14" s="5">
        <f t="shared" ref="Q14:Q77" si="10">IF(P14&gt;0.5,1,0)</f>
        <v>0</v>
      </c>
      <c r="R14" s="5">
        <f t="shared" si="9"/>
        <v>0</v>
      </c>
    </row>
    <row r="15" spans="1:19" x14ac:dyDescent="0.25">
      <c r="A15" s="8">
        <v>3</v>
      </c>
      <c r="B15" s="8">
        <v>1.81</v>
      </c>
      <c r="C15" s="8">
        <v>62</v>
      </c>
      <c r="D15" s="8">
        <v>19.5</v>
      </c>
      <c r="E15" s="8">
        <v>44</v>
      </c>
      <c r="F15" s="8">
        <v>55</v>
      </c>
      <c r="G15" s="8">
        <v>85</v>
      </c>
      <c r="H15" s="8">
        <v>0</v>
      </c>
      <c r="K15" s="5">
        <f t="shared" si="4"/>
        <v>3.0831035797882858E-7</v>
      </c>
      <c r="L15" s="5">
        <f t="shared" si="5"/>
        <v>1</v>
      </c>
      <c r="M15" s="5">
        <f t="shared" si="6"/>
        <v>0.99999999999983857</v>
      </c>
      <c r="N15" s="5">
        <f t="shared" si="7"/>
        <v>0.99999995472759218</v>
      </c>
      <c r="P15" s="5">
        <f t="shared" si="8"/>
        <v>3.2890677935276356E-2</v>
      </c>
      <c r="Q15" s="5">
        <f t="shared" si="10"/>
        <v>0</v>
      </c>
      <c r="R15" s="5">
        <f t="shared" si="9"/>
        <v>0</v>
      </c>
    </row>
    <row r="16" spans="1:19" x14ac:dyDescent="0.25">
      <c r="A16" s="8">
        <v>4</v>
      </c>
      <c r="B16" s="8">
        <v>1.75</v>
      </c>
      <c r="C16" s="8">
        <v>54</v>
      </c>
      <c r="D16" s="8">
        <v>18.100000000000001</v>
      </c>
      <c r="E16" s="8">
        <v>28</v>
      </c>
      <c r="F16" s="8">
        <v>61</v>
      </c>
      <c r="G16" s="8">
        <v>7</v>
      </c>
      <c r="H16" s="8">
        <v>0</v>
      </c>
      <c r="K16" s="5">
        <f t="shared" si="4"/>
        <v>0.99999999985481214</v>
      </c>
      <c r="L16" s="5">
        <f t="shared" si="5"/>
        <v>1</v>
      </c>
      <c r="M16" s="5">
        <f t="shared" si="6"/>
        <v>1</v>
      </c>
      <c r="N16" s="5">
        <f t="shared" si="7"/>
        <v>2.4522401419147506E-25</v>
      </c>
      <c r="P16" s="5">
        <f t="shared" si="8"/>
        <v>0.82604747788906818</v>
      </c>
      <c r="Q16" s="5">
        <f t="shared" si="10"/>
        <v>1</v>
      </c>
      <c r="R16" s="5">
        <f t="shared" si="9"/>
        <v>1</v>
      </c>
    </row>
    <row r="17" spans="1:18" x14ac:dyDescent="0.25">
      <c r="A17" s="8">
        <v>5</v>
      </c>
      <c r="B17" s="8">
        <v>1.84</v>
      </c>
      <c r="C17" s="8">
        <v>70</v>
      </c>
      <c r="D17" s="8">
        <v>19.600000000000001</v>
      </c>
      <c r="E17" s="8">
        <v>29</v>
      </c>
      <c r="F17" s="8">
        <v>88</v>
      </c>
      <c r="G17" s="8">
        <v>8</v>
      </c>
      <c r="H17" s="8">
        <v>1</v>
      </c>
      <c r="K17" s="5">
        <f t="shared" si="4"/>
        <v>0.99999999999999756</v>
      </c>
      <c r="L17" s="5">
        <f t="shared" si="5"/>
        <v>1</v>
      </c>
      <c r="M17" s="5">
        <f t="shared" si="6"/>
        <v>1</v>
      </c>
      <c r="N17" s="5">
        <f t="shared" si="7"/>
        <v>2.802620813709585E-39</v>
      </c>
      <c r="P17" s="5">
        <f t="shared" si="8"/>
        <v>0.8260474778890956</v>
      </c>
      <c r="Q17" s="5">
        <f t="shared" si="10"/>
        <v>1</v>
      </c>
      <c r="R17" s="5">
        <f t="shared" si="9"/>
        <v>0</v>
      </c>
    </row>
    <row r="18" spans="1:18" x14ac:dyDescent="0.25">
      <c r="A18" s="8">
        <v>6</v>
      </c>
      <c r="B18" s="8">
        <v>1.66</v>
      </c>
      <c r="C18" s="8">
        <v>61</v>
      </c>
      <c r="D18" s="8">
        <v>18.600000000000001</v>
      </c>
      <c r="E18" s="8">
        <v>85</v>
      </c>
      <c r="F18" s="8">
        <v>63</v>
      </c>
      <c r="G18" s="8">
        <v>52</v>
      </c>
      <c r="H18" s="8">
        <v>1</v>
      </c>
      <c r="K18" s="5">
        <f t="shared" si="4"/>
        <v>1.8486132251357434E-3</v>
      </c>
      <c r="L18" s="5">
        <f t="shared" si="5"/>
        <v>1</v>
      </c>
      <c r="M18" s="5">
        <f t="shared" si="6"/>
        <v>0.99845527114146804</v>
      </c>
      <c r="N18" s="5">
        <f t="shared" si="7"/>
        <v>2.7115029003500243E-19</v>
      </c>
      <c r="P18" s="5">
        <f t="shared" si="8"/>
        <v>0.8253652468152326</v>
      </c>
      <c r="Q18" s="5">
        <f t="shared" si="10"/>
        <v>1</v>
      </c>
      <c r="R18" s="5">
        <f t="shared" si="9"/>
        <v>0</v>
      </c>
    </row>
    <row r="19" spans="1:18" x14ac:dyDescent="0.25">
      <c r="A19" s="8">
        <v>7</v>
      </c>
      <c r="B19" s="8">
        <v>1.79</v>
      </c>
      <c r="C19" s="8">
        <v>74</v>
      </c>
      <c r="D19" s="8">
        <v>19.7</v>
      </c>
      <c r="E19" s="8">
        <v>61</v>
      </c>
      <c r="F19" s="8">
        <v>89</v>
      </c>
      <c r="G19" s="8">
        <v>84</v>
      </c>
      <c r="H19" s="8">
        <v>1</v>
      </c>
      <c r="K19" s="5">
        <f t="shared" si="4"/>
        <v>3.1270871379414603E-2</v>
      </c>
      <c r="L19" s="5">
        <f t="shared" si="5"/>
        <v>1</v>
      </c>
      <c r="M19" s="5">
        <f t="shared" si="6"/>
        <v>1</v>
      </c>
      <c r="N19" s="5">
        <f t="shared" si="7"/>
        <v>3.1020154264719874E-16</v>
      </c>
      <c r="P19" s="5">
        <f t="shared" si="8"/>
        <v>0.82586359139237731</v>
      </c>
      <c r="Q19" s="5">
        <f t="shared" si="10"/>
        <v>1</v>
      </c>
      <c r="R19" s="5">
        <f t="shared" si="9"/>
        <v>0</v>
      </c>
    </row>
    <row r="20" spans="1:18" x14ac:dyDescent="0.25">
      <c r="A20" s="8">
        <v>8</v>
      </c>
      <c r="B20" s="8">
        <v>1.82</v>
      </c>
      <c r="C20" s="8">
        <v>75</v>
      </c>
      <c r="D20" s="8">
        <v>19.2</v>
      </c>
      <c r="E20" s="8">
        <v>8</v>
      </c>
      <c r="F20" s="8">
        <v>7</v>
      </c>
      <c r="G20" s="8">
        <v>20</v>
      </c>
      <c r="H20" s="8">
        <v>0</v>
      </c>
      <c r="K20" s="5">
        <f t="shared" si="4"/>
        <v>1.303760445336566E-2</v>
      </c>
      <c r="L20" s="5">
        <f t="shared" si="5"/>
        <v>1</v>
      </c>
      <c r="M20" s="5">
        <f t="shared" si="6"/>
        <v>1.0293798377532904E-5</v>
      </c>
      <c r="N20" s="5">
        <f t="shared" si="7"/>
        <v>1</v>
      </c>
      <c r="P20" s="5">
        <f t="shared" si="8"/>
        <v>3.6965079620379739E-3</v>
      </c>
      <c r="Q20" s="5">
        <f t="shared" si="10"/>
        <v>0</v>
      </c>
      <c r="R20" s="5">
        <f t="shared" si="9"/>
        <v>0</v>
      </c>
    </row>
    <row r="21" spans="1:18" x14ac:dyDescent="0.25">
      <c r="A21" s="8">
        <v>9</v>
      </c>
      <c r="B21" s="8">
        <v>1.76</v>
      </c>
      <c r="C21" s="8">
        <v>70</v>
      </c>
      <c r="D21" s="8">
        <v>19</v>
      </c>
      <c r="E21" s="8">
        <v>87</v>
      </c>
      <c r="F21" s="8">
        <v>6</v>
      </c>
      <c r="G21" s="8">
        <v>83</v>
      </c>
      <c r="H21" s="8">
        <v>0</v>
      </c>
      <c r="K21" s="5">
        <f t="shared" si="4"/>
        <v>1.537758528534587E-20</v>
      </c>
      <c r="L21" s="5">
        <f t="shared" si="5"/>
        <v>1</v>
      </c>
      <c r="M21" s="5">
        <f t="shared" si="6"/>
        <v>1.1186214753406731E-38</v>
      </c>
      <c r="N21" s="5">
        <f t="shared" si="7"/>
        <v>1</v>
      </c>
      <c r="P21" s="5">
        <f t="shared" si="8"/>
        <v>3.6963605680142802E-3</v>
      </c>
      <c r="Q21" s="5">
        <f t="shared" si="10"/>
        <v>0</v>
      </c>
      <c r="R21" s="5">
        <f t="shared" si="9"/>
        <v>0</v>
      </c>
    </row>
    <row r="22" spans="1:18" x14ac:dyDescent="0.25">
      <c r="A22" s="8">
        <v>10</v>
      </c>
      <c r="B22" s="8">
        <v>1.89</v>
      </c>
      <c r="C22" s="8">
        <v>69</v>
      </c>
      <c r="D22" s="8">
        <v>18.600000000000001</v>
      </c>
      <c r="E22" s="8">
        <v>48</v>
      </c>
      <c r="F22" s="8">
        <v>6</v>
      </c>
      <c r="G22" s="8">
        <v>53</v>
      </c>
      <c r="H22" s="8">
        <v>0</v>
      </c>
      <c r="K22" s="5">
        <f t="shared" si="4"/>
        <v>5.8955721509535075E-12</v>
      </c>
      <c r="L22" s="5">
        <f t="shared" si="5"/>
        <v>1</v>
      </c>
      <c r="M22" s="5">
        <f t="shared" si="6"/>
        <v>1.5721125578226803E-22</v>
      </c>
      <c r="N22" s="5">
        <f t="shared" si="7"/>
        <v>1</v>
      </c>
      <c r="P22" s="5">
        <f t="shared" si="8"/>
        <v>3.6963605680143097E-3</v>
      </c>
      <c r="Q22" s="5">
        <f t="shared" si="10"/>
        <v>0</v>
      </c>
      <c r="R22" s="5">
        <f t="shared" si="9"/>
        <v>0</v>
      </c>
    </row>
    <row r="23" spans="1:18" x14ac:dyDescent="0.25">
      <c r="A23" s="8">
        <v>11</v>
      </c>
      <c r="B23" s="8">
        <v>1.78</v>
      </c>
      <c r="C23" s="8">
        <v>64</v>
      </c>
      <c r="D23" s="8">
        <v>18.2</v>
      </c>
      <c r="E23" s="8">
        <v>80</v>
      </c>
      <c r="F23" s="8">
        <v>3</v>
      </c>
      <c r="G23" s="8">
        <v>21</v>
      </c>
      <c r="H23" s="8">
        <v>0</v>
      </c>
      <c r="K23" s="5">
        <f t="shared" si="4"/>
        <v>1.6396089225920716E-9</v>
      </c>
      <c r="L23" s="5">
        <f t="shared" si="5"/>
        <v>1</v>
      </c>
      <c r="M23" s="5">
        <f t="shared" si="6"/>
        <v>3.4274894022230676E-36</v>
      </c>
      <c r="N23" s="5">
        <f t="shared" si="7"/>
        <v>0.99999483760724694</v>
      </c>
      <c r="P23" s="5">
        <f t="shared" si="8"/>
        <v>3.6964544419107147E-3</v>
      </c>
      <c r="Q23" s="5">
        <f t="shared" si="10"/>
        <v>0</v>
      </c>
      <c r="R23" s="5">
        <f t="shared" si="9"/>
        <v>0</v>
      </c>
    </row>
    <row r="24" spans="1:18" x14ac:dyDescent="0.25">
      <c r="A24" s="8">
        <v>12</v>
      </c>
      <c r="B24" s="8">
        <v>1.68</v>
      </c>
      <c r="C24" s="8">
        <v>60</v>
      </c>
      <c r="D24" s="8">
        <v>18.8</v>
      </c>
      <c r="E24" s="8">
        <v>89</v>
      </c>
      <c r="F24" s="8">
        <v>0</v>
      </c>
      <c r="G24" s="8">
        <v>26</v>
      </c>
      <c r="H24" s="8">
        <v>0</v>
      </c>
      <c r="K24" s="5">
        <f t="shared" si="4"/>
        <v>1.7096188518434884E-11</v>
      </c>
      <c r="L24" s="5">
        <f t="shared" si="5"/>
        <v>1</v>
      </c>
      <c r="M24" s="5">
        <f t="shared" si="6"/>
        <v>1.2292457444651043E-41</v>
      </c>
      <c r="N24" s="5">
        <f t="shared" si="7"/>
        <v>0.99999996598047747</v>
      </c>
      <c r="P24" s="5">
        <f t="shared" si="8"/>
        <v>3.6963611866237733E-3</v>
      </c>
      <c r="Q24" s="5">
        <f t="shared" si="10"/>
        <v>0</v>
      </c>
      <c r="R24" s="5">
        <f t="shared" si="9"/>
        <v>0</v>
      </c>
    </row>
    <row r="25" spans="1:18" x14ac:dyDescent="0.25">
      <c r="A25" s="8">
        <v>13</v>
      </c>
      <c r="B25" s="8">
        <v>1.69</v>
      </c>
      <c r="C25" s="8">
        <v>63</v>
      </c>
      <c r="D25" s="8">
        <v>18.100000000000001</v>
      </c>
      <c r="E25" s="8">
        <v>28</v>
      </c>
      <c r="F25" s="8">
        <v>28</v>
      </c>
      <c r="G25" s="8">
        <v>70</v>
      </c>
      <c r="H25" s="8">
        <v>0</v>
      </c>
      <c r="K25" s="5">
        <f t="shared" si="4"/>
        <v>8.104628974822746E-9</v>
      </c>
      <c r="L25" s="5">
        <f t="shared" si="5"/>
        <v>1</v>
      </c>
      <c r="M25" s="5">
        <f t="shared" si="6"/>
        <v>0.93377121104790295</v>
      </c>
      <c r="N25" s="5">
        <f t="shared" si="7"/>
        <v>1</v>
      </c>
      <c r="P25" s="5">
        <f t="shared" si="8"/>
        <v>2.8529902758415066E-2</v>
      </c>
      <c r="Q25" s="5">
        <f t="shared" si="10"/>
        <v>0</v>
      </c>
      <c r="R25" s="5">
        <f t="shared" si="9"/>
        <v>0</v>
      </c>
    </row>
    <row r="26" spans="1:18" x14ac:dyDescent="0.25">
      <c r="A26" s="8">
        <v>14</v>
      </c>
      <c r="B26" s="8">
        <v>1.76</v>
      </c>
      <c r="C26" s="8">
        <v>56</v>
      </c>
      <c r="D26" s="8">
        <v>18.8</v>
      </c>
      <c r="E26" s="8">
        <v>8</v>
      </c>
      <c r="F26" s="8">
        <v>91</v>
      </c>
      <c r="G26" s="8">
        <v>37</v>
      </c>
      <c r="H26" s="8">
        <v>1</v>
      </c>
      <c r="K26" s="5">
        <f t="shared" si="4"/>
        <v>0.99999999999935341</v>
      </c>
      <c r="L26" s="5">
        <f t="shared" si="5"/>
        <v>1</v>
      </c>
      <c r="M26" s="5">
        <f t="shared" si="6"/>
        <v>1</v>
      </c>
      <c r="N26" s="5">
        <f t="shared" si="7"/>
        <v>7.0072823280671565E-27</v>
      </c>
      <c r="P26" s="5">
        <f t="shared" si="8"/>
        <v>0.8260474778890956</v>
      </c>
      <c r="Q26" s="5">
        <f t="shared" si="10"/>
        <v>1</v>
      </c>
      <c r="R26" s="5">
        <f t="shared" si="9"/>
        <v>0</v>
      </c>
    </row>
    <row r="27" spans="1:18" x14ac:dyDescent="0.25">
      <c r="A27" s="8">
        <v>15</v>
      </c>
      <c r="B27" s="8">
        <v>1.93</v>
      </c>
      <c r="C27" s="8">
        <v>82</v>
      </c>
      <c r="D27" s="8">
        <v>18.5</v>
      </c>
      <c r="E27" s="8">
        <v>42</v>
      </c>
      <c r="F27" s="8">
        <v>22</v>
      </c>
      <c r="G27" s="8">
        <v>70</v>
      </c>
      <c r="H27" s="8">
        <v>1</v>
      </c>
      <c r="K27" s="5">
        <f t="shared" si="4"/>
        <v>8.7310716773883104E-12</v>
      </c>
      <c r="L27" s="5">
        <f t="shared" si="5"/>
        <v>1</v>
      </c>
      <c r="M27" s="5">
        <f t="shared" si="6"/>
        <v>1.565735066864362E-10</v>
      </c>
      <c r="N27" s="5">
        <f t="shared" si="7"/>
        <v>1</v>
      </c>
      <c r="P27" s="5">
        <f t="shared" si="8"/>
        <v>3.6963605692918546E-3</v>
      </c>
      <c r="Q27" s="5">
        <f t="shared" si="10"/>
        <v>0</v>
      </c>
      <c r="R27" s="5">
        <f t="shared" si="9"/>
        <v>-1</v>
      </c>
    </row>
    <row r="28" spans="1:18" x14ac:dyDescent="0.25">
      <c r="A28" s="8">
        <v>16</v>
      </c>
      <c r="B28" s="8">
        <v>1.91</v>
      </c>
      <c r="C28" s="8">
        <v>78</v>
      </c>
      <c r="D28" s="8">
        <v>19.399999999999999</v>
      </c>
      <c r="E28" s="8">
        <v>80</v>
      </c>
      <c r="F28" s="8">
        <v>60</v>
      </c>
      <c r="G28" s="8">
        <v>3</v>
      </c>
      <c r="H28" s="8">
        <v>1</v>
      </c>
      <c r="K28" s="5">
        <f t="shared" si="4"/>
        <v>0.99999521242794676</v>
      </c>
      <c r="L28" s="5">
        <f t="shared" si="5"/>
        <v>1</v>
      </c>
      <c r="M28" s="5">
        <f t="shared" si="6"/>
        <v>0.99734759595089961</v>
      </c>
      <c r="N28" s="5">
        <f t="shared" si="7"/>
        <v>2.3125213661809539E-34</v>
      </c>
      <c r="P28" s="5">
        <f t="shared" si="8"/>
        <v>0.82520142955428011</v>
      </c>
      <c r="Q28" s="5">
        <f t="shared" si="10"/>
        <v>1</v>
      </c>
      <c r="R28" s="5">
        <f t="shared" si="9"/>
        <v>0</v>
      </c>
    </row>
    <row r="29" spans="1:18" x14ac:dyDescent="0.25">
      <c r="A29" s="8">
        <v>17</v>
      </c>
      <c r="B29" s="8">
        <v>1.85</v>
      </c>
      <c r="C29" s="8">
        <v>76</v>
      </c>
      <c r="D29" s="8">
        <v>19.5</v>
      </c>
      <c r="E29" s="8">
        <v>72</v>
      </c>
      <c r="F29" s="8">
        <v>76</v>
      </c>
      <c r="G29" s="8">
        <v>1</v>
      </c>
      <c r="H29" s="8">
        <v>0</v>
      </c>
      <c r="K29" s="5">
        <f t="shared" si="4"/>
        <v>0.99999999974120701</v>
      </c>
      <c r="L29" s="5">
        <f t="shared" si="5"/>
        <v>1</v>
      </c>
      <c r="M29" s="5">
        <f t="shared" si="6"/>
        <v>1</v>
      </c>
      <c r="N29" s="5">
        <f t="shared" si="7"/>
        <v>5.500843400228933E-43</v>
      </c>
      <c r="P29" s="5">
        <f t="shared" si="8"/>
        <v>0.82604747788904653</v>
      </c>
      <c r="Q29" s="5">
        <f t="shared" si="10"/>
        <v>1</v>
      </c>
      <c r="R29" s="5">
        <f t="shared" si="9"/>
        <v>1</v>
      </c>
    </row>
    <row r="30" spans="1:18" x14ac:dyDescent="0.25">
      <c r="A30" s="8">
        <v>18</v>
      </c>
      <c r="B30" s="8">
        <v>1.92</v>
      </c>
      <c r="C30" s="8">
        <v>79</v>
      </c>
      <c r="D30" s="8">
        <v>18.399999999999999</v>
      </c>
      <c r="E30" s="8">
        <v>87</v>
      </c>
      <c r="F30" s="8">
        <v>66</v>
      </c>
      <c r="G30" s="8">
        <v>54</v>
      </c>
      <c r="H30" s="8">
        <v>1</v>
      </c>
      <c r="K30" s="5">
        <f t="shared" si="4"/>
        <v>4.5167658884394911E-4</v>
      </c>
      <c r="L30" s="5">
        <f t="shared" si="5"/>
        <v>1</v>
      </c>
      <c r="M30" s="5">
        <f t="shared" si="6"/>
        <v>0.99827607143217778</v>
      </c>
      <c r="N30" s="5">
        <f t="shared" si="7"/>
        <v>5.3681591783334135E-20</v>
      </c>
      <c r="P30" s="5">
        <f t="shared" si="8"/>
        <v>0.82530774637153759</v>
      </c>
      <c r="Q30" s="5">
        <f t="shared" si="10"/>
        <v>1</v>
      </c>
      <c r="R30" s="5">
        <f t="shared" si="9"/>
        <v>0</v>
      </c>
    </row>
    <row r="31" spans="1:18" x14ac:dyDescent="0.25">
      <c r="A31" s="8">
        <v>19</v>
      </c>
      <c r="B31" s="8">
        <v>1.85</v>
      </c>
      <c r="C31" s="8">
        <v>78</v>
      </c>
      <c r="D31" s="8">
        <v>18.5</v>
      </c>
      <c r="E31" s="8">
        <v>86</v>
      </c>
      <c r="F31" s="8">
        <v>80</v>
      </c>
      <c r="G31" s="8">
        <v>7</v>
      </c>
      <c r="H31" s="8">
        <v>1</v>
      </c>
      <c r="K31" s="5">
        <f t="shared" si="4"/>
        <v>0.99999998607292562</v>
      </c>
      <c r="L31" s="5">
        <f t="shared" si="5"/>
        <v>1</v>
      </c>
      <c r="M31" s="5">
        <f t="shared" si="6"/>
        <v>0.99999999999998157</v>
      </c>
      <c r="N31" s="5">
        <f t="shared" si="7"/>
        <v>3.3020313199035478E-46</v>
      </c>
      <c r="P31" s="5">
        <f t="shared" si="8"/>
        <v>0.82604747788644728</v>
      </c>
      <c r="Q31" s="5">
        <f t="shared" si="10"/>
        <v>1</v>
      </c>
      <c r="R31" s="5">
        <f t="shared" si="9"/>
        <v>0</v>
      </c>
    </row>
    <row r="32" spans="1:18" x14ac:dyDescent="0.25">
      <c r="A32" s="8">
        <v>20</v>
      </c>
      <c r="B32" s="8">
        <v>1.72</v>
      </c>
      <c r="C32" s="8">
        <v>65</v>
      </c>
      <c r="D32" s="8">
        <v>18.399999999999999</v>
      </c>
      <c r="E32" s="8">
        <v>80</v>
      </c>
      <c r="F32" s="8">
        <v>52</v>
      </c>
      <c r="G32" s="8">
        <v>34</v>
      </c>
      <c r="H32" s="8">
        <v>0</v>
      </c>
      <c r="K32" s="5">
        <f t="shared" si="4"/>
        <v>3.3358543449526094E-2</v>
      </c>
      <c r="L32" s="5">
        <f t="shared" si="5"/>
        <v>1</v>
      </c>
      <c r="M32" s="5">
        <f t="shared" si="6"/>
        <v>2.7452042561012238E-3</v>
      </c>
      <c r="N32" s="5">
        <f t="shared" si="7"/>
        <v>7.4751611266852247E-19</v>
      </c>
      <c r="P32" s="5">
        <f t="shared" si="8"/>
        <v>0.34233515033481382</v>
      </c>
      <c r="Q32" s="5">
        <f t="shared" si="10"/>
        <v>0</v>
      </c>
      <c r="R32" s="5">
        <f t="shared" si="9"/>
        <v>0</v>
      </c>
    </row>
    <row r="33" spans="1:18" x14ac:dyDescent="0.25">
      <c r="A33" s="8">
        <v>21</v>
      </c>
      <c r="B33" s="8">
        <v>1.86</v>
      </c>
      <c r="C33" s="8">
        <v>68</v>
      </c>
      <c r="D33" s="8">
        <v>19.899999999999999</v>
      </c>
      <c r="E33" s="8">
        <v>64</v>
      </c>
      <c r="F33" s="8">
        <v>66</v>
      </c>
      <c r="G33" s="8">
        <v>95</v>
      </c>
      <c r="H33" s="8">
        <v>0</v>
      </c>
      <c r="K33" s="5">
        <f t="shared" si="4"/>
        <v>1.0944468655102139E-8</v>
      </c>
      <c r="L33" s="5">
        <f t="shared" si="5"/>
        <v>1</v>
      </c>
      <c r="M33" s="5">
        <f t="shared" si="6"/>
        <v>0.99999999999795586</v>
      </c>
      <c r="N33" s="5">
        <f t="shared" si="7"/>
        <v>0.96925895939257034</v>
      </c>
      <c r="P33" s="5">
        <f t="shared" si="8"/>
        <v>3.8076657843641254E-2</v>
      </c>
      <c r="Q33" s="5">
        <f t="shared" si="10"/>
        <v>0</v>
      </c>
      <c r="R33" s="5">
        <f t="shared" si="9"/>
        <v>0</v>
      </c>
    </row>
    <row r="34" spans="1:18" x14ac:dyDescent="0.25">
      <c r="A34" s="8">
        <v>22</v>
      </c>
      <c r="B34" s="8">
        <v>1.68</v>
      </c>
      <c r="C34" s="8">
        <v>63</v>
      </c>
      <c r="D34" s="8">
        <v>19.7</v>
      </c>
      <c r="E34" s="8">
        <v>17</v>
      </c>
      <c r="F34" s="8">
        <v>17</v>
      </c>
      <c r="G34" s="8">
        <v>72</v>
      </c>
      <c r="H34" s="8">
        <v>0</v>
      </c>
      <c r="K34" s="5">
        <f t="shared" si="4"/>
        <v>4.3724270079100502E-10</v>
      </c>
      <c r="L34" s="5">
        <f t="shared" si="5"/>
        <v>1</v>
      </c>
      <c r="M34" s="5">
        <f t="shared" si="6"/>
        <v>8.5628000870603908E-3</v>
      </c>
      <c r="N34" s="5">
        <f t="shared" si="7"/>
        <v>1</v>
      </c>
      <c r="P34" s="5">
        <f t="shared" si="8"/>
        <v>3.7668891010149263E-3</v>
      </c>
      <c r="Q34" s="5">
        <f t="shared" si="10"/>
        <v>0</v>
      </c>
      <c r="R34" s="5">
        <f t="shared" si="9"/>
        <v>0</v>
      </c>
    </row>
    <row r="35" spans="1:18" x14ac:dyDescent="0.25">
      <c r="A35" s="8">
        <v>23</v>
      </c>
      <c r="B35" s="8">
        <v>1.88</v>
      </c>
      <c r="C35" s="8">
        <v>75</v>
      </c>
      <c r="D35" s="8">
        <v>18.899999999999999</v>
      </c>
      <c r="E35" s="8">
        <v>56</v>
      </c>
      <c r="F35" s="8">
        <v>85</v>
      </c>
      <c r="G35" s="8">
        <v>74</v>
      </c>
      <c r="H35" s="8">
        <v>1</v>
      </c>
      <c r="K35" s="5">
        <f t="shared" si="4"/>
        <v>0.3478629133323039</v>
      </c>
      <c r="L35" s="5">
        <f t="shared" si="5"/>
        <v>1</v>
      </c>
      <c r="M35" s="5">
        <f t="shared" si="6"/>
        <v>1</v>
      </c>
      <c r="N35" s="5">
        <f t="shared" si="7"/>
        <v>2.7698509256979305E-17</v>
      </c>
      <c r="P35" s="5">
        <f t="shared" si="8"/>
        <v>0.82592370452512398</v>
      </c>
      <c r="Q35" s="5">
        <f t="shared" si="10"/>
        <v>1</v>
      </c>
      <c r="R35" s="5">
        <f t="shared" si="9"/>
        <v>0</v>
      </c>
    </row>
    <row r="36" spans="1:18" x14ac:dyDescent="0.25">
      <c r="A36" s="8">
        <v>24</v>
      </c>
      <c r="B36" s="8">
        <v>1.66</v>
      </c>
      <c r="C36" s="8">
        <v>63</v>
      </c>
      <c r="D36" s="8">
        <v>18</v>
      </c>
      <c r="E36" s="8">
        <v>33</v>
      </c>
      <c r="F36" s="8">
        <v>96</v>
      </c>
      <c r="G36" s="8">
        <v>42</v>
      </c>
      <c r="H36" s="8">
        <v>1</v>
      </c>
      <c r="K36" s="5">
        <f t="shared" si="4"/>
        <v>0.99999999982672017</v>
      </c>
      <c r="L36" s="5">
        <f t="shared" si="5"/>
        <v>1</v>
      </c>
      <c r="M36" s="5">
        <f t="shared" si="6"/>
        <v>1</v>
      </c>
      <c r="N36" s="5">
        <f t="shared" si="7"/>
        <v>7.7642661804702157E-33</v>
      </c>
      <c r="P36" s="5">
        <f t="shared" si="8"/>
        <v>0.82604747788906285</v>
      </c>
      <c r="Q36" s="5">
        <f t="shared" si="10"/>
        <v>1</v>
      </c>
      <c r="R36" s="5">
        <f t="shared" si="9"/>
        <v>0</v>
      </c>
    </row>
    <row r="37" spans="1:18" x14ac:dyDescent="0.25">
      <c r="A37" s="8">
        <v>25</v>
      </c>
      <c r="B37" s="8">
        <v>1.87</v>
      </c>
      <c r="C37" s="8">
        <v>62</v>
      </c>
      <c r="D37" s="8">
        <v>18.600000000000001</v>
      </c>
      <c r="E37" s="8">
        <v>98</v>
      </c>
      <c r="F37" s="8">
        <v>75</v>
      </c>
      <c r="G37" s="8">
        <v>98</v>
      </c>
      <c r="H37" s="8">
        <v>1</v>
      </c>
      <c r="K37" s="5">
        <f t="shared" si="4"/>
        <v>2.1702592681490937E-10</v>
      </c>
      <c r="L37" s="5">
        <f t="shared" si="5"/>
        <v>1</v>
      </c>
      <c r="M37" s="5">
        <f t="shared" si="6"/>
        <v>0.99998069795844002</v>
      </c>
      <c r="N37" s="5">
        <f t="shared" si="7"/>
        <v>7.0929721477431106E-11</v>
      </c>
      <c r="P37" s="5">
        <f t="shared" si="8"/>
        <v>0.82585150243048522</v>
      </c>
      <c r="Q37" s="5">
        <f t="shared" si="10"/>
        <v>1</v>
      </c>
      <c r="R37" s="5">
        <f t="shared" si="9"/>
        <v>0</v>
      </c>
    </row>
    <row r="38" spans="1:18" x14ac:dyDescent="0.25">
      <c r="A38" s="8">
        <v>26</v>
      </c>
      <c r="B38" s="8">
        <v>1.72</v>
      </c>
      <c r="C38" s="8">
        <v>64</v>
      </c>
      <c r="D38" s="8">
        <v>19.7</v>
      </c>
      <c r="E38" s="8">
        <v>70</v>
      </c>
      <c r="F38" s="8">
        <v>63</v>
      </c>
      <c r="G38" s="8">
        <v>24</v>
      </c>
      <c r="H38" s="8">
        <v>0</v>
      </c>
      <c r="K38" s="5">
        <f t="shared" si="4"/>
        <v>0.99974971781509825</v>
      </c>
      <c r="L38" s="5">
        <f t="shared" si="5"/>
        <v>1</v>
      </c>
      <c r="M38" s="5">
        <f t="shared" si="6"/>
        <v>0.99999999918543381</v>
      </c>
      <c r="N38" s="5">
        <f t="shared" si="7"/>
        <v>1.7782707749970444E-26</v>
      </c>
      <c r="P38" s="5">
        <f t="shared" si="8"/>
        <v>0.82604743014040338</v>
      </c>
      <c r="Q38" s="5">
        <f t="shared" si="10"/>
        <v>1</v>
      </c>
      <c r="R38" s="5">
        <f t="shared" si="9"/>
        <v>1</v>
      </c>
    </row>
    <row r="39" spans="1:18" x14ac:dyDescent="0.25">
      <c r="A39" s="8">
        <v>27</v>
      </c>
      <c r="B39" s="8">
        <v>1.68</v>
      </c>
      <c r="C39" s="8">
        <v>49</v>
      </c>
      <c r="D39" s="8">
        <v>18.399999999999999</v>
      </c>
      <c r="E39" s="8">
        <v>78</v>
      </c>
      <c r="F39" s="8">
        <v>87</v>
      </c>
      <c r="G39" s="8">
        <v>89</v>
      </c>
      <c r="H39" s="8">
        <v>1</v>
      </c>
      <c r="K39" s="5">
        <f t="shared" si="4"/>
        <v>2.5789994937403259E-4</v>
      </c>
      <c r="L39" s="5">
        <f t="shared" si="5"/>
        <v>1</v>
      </c>
      <c r="M39" s="5">
        <f t="shared" si="6"/>
        <v>1</v>
      </c>
      <c r="N39" s="5">
        <f t="shared" si="7"/>
        <v>2.9456956234761276E-18</v>
      </c>
      <c r="P39" s="5">
        <f t="shared" si="8"/>
        <v>0.82585770190212338</v>
      </c>
      <c r="Q39" s="5">
        <f t="shared" si="10"/>
        <v>1</v>
      </c>
      <c r="R39" s="5">
        <f t="shared" si="9"/>
        <v>0</v>
      </c>
    </row>
    <row r="40" spans="1:18" x14ac:dyDescent="0.25">
      <c r="A40" s="8">
        <v>28</v>
      </c>
      <c r="B40" s="8">
        <v>1.68</v>
      </c>
      <c r="C40" s="8">
        <v>64</v>
      </c>
      <c r="D40" s="8">
        <v>18.2</v>
      </c>
      <c r="E40" s="8">
        <v>15</v>
      </c>
      <c r="F40" s="8">
        <v>49</v>
      </c>
      <c r="G40" s="8">
        <v>4</v>
      </c>
      <c r="H40" s="8">
        <v>0</v>
      </c>
      <c r="K40" s="5">
        <f t="shared" si="4"/>
        <v>0.9999999983949226</v>
      </c>
      <c r="L40" s="5">
        <f t="shared" si="5"/>
        <v>1</v>
      </c>
      <c r="M40" s="5">
        <f t="shared" si="6"/>
        <v>1</v>
      </c>
      <c r="N40" s="5">
        <f t="shared" si="7"/>
        <v>1.5805001655941471E-16</v>
      </c>
      <c r="P40" s="5">
        <f t="shared" si="8"/>
        <v>0.82604747788879107</v>
      </c>
      <c r="Q40" s="5">
        <f t="shared" si="10"/>
        <v>1</v>
      </c>
      <c r="R40" s="5">
        <f t="shared" si="9"/>
        <v>1</v>
      </c>
    </row>
    <row r="41" spans="1:18" x14ac:dyDescent="0.25">
      <c r="A41" s="8">
        <v>29</v>
      </c>
      <c r="B41" s="8">
        <v>1.93</v>
      </c>
      <c r="C41" s="8">
        <v>83</v>
      </c>
      <c r="D41" s="8">
        <v>18.3</v>
      </c>
      <c r="E41" s="8">
        <v>4</v>
      </c>
      <c r="F41" s="8">
        <v>91</v>
      </c>
      <c r="G41" s="8">
        <v>88</v>
      </c>
      <c r="H41" s="8">
        <v>1</v>
      </c>
      <c r="K41" s="5">
        <f t="shared" si="4"/>
        <v>0.99659277806850255</v>
      </c>
      <c r="L41" s="5">
        <f t="shared" si="5"/>
        <v>1</v>
      </c>
      <c r="M41" s="5">
        <f t="shared" si="6"/>
        <v>1</v>
      </c>
      <c r="N41" s="5">
        <f t="shared" si="7"/>
        <v>1.7560479004697307E-5</v>
      </c>
      <c r="P41" s="5">
        <f t="shared" si="8"/>
        <v>0.82603437168243032</v>
      </c>
      <c r="Q41" s="5">
        <f t="shared" si="10"/>
        <v>1</v>
      </c>
      <c r="R41" s="5">
        <f t="shared" si="9"/>
        <v>0</v>
      </c>
    </row>
    <row r="42" spans="1:18" x14ac:dyDescent="0.25">
      <c r="A42" s="8">
        <v>30</v>
      </c>
      <c r="B42" s="8">
        <v>1.89</v>
      </c>
      <c r="C42" s="8">
        <v>64</v>
      </c>
      <c r="D42" s="8">
        <v>19.7</v>
      </c>
      <c r="E42" s="8">
        <v>2</v>
      </c>
      <c r="F42" s="8">
        <v>94</v>
      </c>
      <c r="G42" s="8">
        <v>26</v>
      </c>
      <c r="H42" s="8">
        <v>1</v>
      </c>
      <c r="K42" s="5">
        <f t="shared" si="4"/>
        <v>0.99999999999999933</v>
      </c>
      <c r="L42" s="5">
        <f t="shared" si="5"/>
        <v>1</v>
      </c>
      <c r="M42" s="5">
        <f t="shared" si="6"/>
        <v>1</v>
      </c>
      <c r="N42" s="5">
        <f t="shared" si="7"/>
        <v>7.6341628782120889E-31</v>
      </c>
      <c r="P42" s="5">
        <f t="shared" si="8"/>
        <v>0.8260474778890956</v>
      </c>
      <c r="Q42" s="5">
        <f t="shared" si="10"/>
        <v>1</v>
      </c>
      <c r="R42" s="5">
        <f t="shared" si="9"/>
        <v>0</v>
      </c>
    </row>
    <row r="43" spans="1:18" x14ac:dyDescent="0.25">
      <c r="A43" s="8">
        <v>31</v>
      </c>
      <c r="B43" s="8">
        <v>1.71</v>
      </c>
      <c r="C43" s="8">
        <v>49</v>
      </c>
      <c r="D43" s="8">
        <v>19.100000000000001</v>
      </c>
      <c r="E43" s="8">
        <v>17</v>
      </c>
      <c r="F43" s="8">
        <v>68</v>
      </c>
      <c r="G43" s="8">
        <v>11</v>
      </c>
      <c r="H43" s="8">
        <v>0</v>
      </c>
      <c r="K43" s="5">
        <f t="shared" si="4"/>
        <v>0.99999999999845102</v>
      </c>
      <c r="L43" s="5">
        <f t="shared" si="5"/>
        <v>1</v>
      </c>
      <c r="M43" s="5">
        <f t="shared" si="6"/>
        <v>1</v>
      </c>
      <c r="N43" s="5">
        <f t="shared" si="7"/>
        <v>2.3153566025136873E-25</v>
      </c>
      <c r="P43" s="5">
        <f t="shared" si="8"/>
        <v>0.82604747788909549</v>
      </c>
      <c r="Q43" s="5">
        <f t="shared" si="10"/>
        <v>1</v>
      </c>
      <c r="R43" s="5">
        <f t="shared" si="9"/>
        <v>1</v>
      </c>
    </row>
    <row r="44" spans="1:18" x14ac:dyDescent="0.25">
      <c r="A44" s="8">
        <v>32</v>
      </c>
      <c r="B44" s="8">
        <v>1.94</v>
      </c>
      <c r="C44" s="8">
        <v>70</v>
      </c>
      <c r="D44" s="8">
        <v>19.8</v>
      </c>
      <c r="E44" s="8">
        <v>59</v>
      </c>
      <c r="F44" s="8">
        <v>69</v>
      </c>
      <c r="G44" s="8">
        <v>39</v>
      </c>
      <c r="H44" s="8">
        <v>1</v>
      </c>
      <c r="K44" s="5">
        <f t="shared" si="4"/>
        <v>0.99863786551839895</v>
      </c>
      <c r="L44" s="5">
        <f t="shared" si="5"/>
        <v>1</v>
      </c>
      <c r="M44" s="5">
        <f t="shared" si="6"/>
        <v>1</v>
      </c>
      <c r="N44" s="5">
        <f t="shared" si="7"/>
        <v>9.8188377457098704E-22</v>
      </c>
      <c r="P44" s="5">
        <f t="shared" si="8"/>
        <v>0.82604721943310078</v>
      </c>
      <c r="Q44" s="5">
        <f t="shared" si="10"/>
        <v>1</v>
      </c>
      <c r="R44" s="5">
        <f t="shared" si="9"/>
        <v>0</v>
      </c>
    </row>
    <row r="45" spans="1:18" x14ac:dyDescent="0.25">
      <c r="A45" s="8">
        <v>33</v>
      </c>
      <c r="B45" s="8">
        <v>1.76</v>
      </c>
      <c r="C45" s="8">
        <v>69</v>
      </c>
      <c r="D45" s="8">
        <v>18.2</v>
      </c>
      <c r="E45" s="8">
        <v>6</v>
      </c>
      <c r="F45" s="8">
        <v>58</v>
      </c>
      <c r="G45" s="8">
        <v>73</v>
      </c>
      <c r="H45" s="8">
        <v>0</v>
      </c>
      <c r="K45" s="5">
        <f t="shared" ref="K45:K76" si="11">1/(1+EXP(-($K$2*B45+$K$3*C45+$K$4*D45+$K$5*E45+$K$6*F45+$K$7*G45-$K$8)))</f>
        <v>8.1548821143230227E-2</v>
      </c>
      <c r="L45" s="5">
        <f t="shared" ref="L45:L76" si="12">1/(1+EXP(-($L$2*B45+$L$3*C45+$L$4*D45+$L$5*E45+$L$6*F45+$L$7*G45-$L$8)))</f>
        <v>1</v>
      </c>
      <c r="M45" s="5">
        <f t="shared" ref="M45:M76" si="13">1/(1+EXP(-($M$2*B45+$M$3*C45+$M$4*D45+$M$5*E45+$M$6*F45+$M$7*G45-$M$8)))</f>
        <v>1</v>
      </c>
      <c r="N45" s="5">
        <f t="shared" ref="N45:N76" si="14">1/(1+EXP(-($N$2*B45+$N$3*C45+$N$4*D45+$N$5*E45+$N$6*F45+$N$7*G45-$N$8)))</f>
        <v>0.99999997768914928</v>
      </c>
      <c r="P45" s="5">
        <f t="shared" ref="P45:P76" si="15">1/(1+EXP(-($K$9*K45+$L$9*L45+$M$9*M45+$N$9*N45-$K$10)))</f>
        <v>3.2894099772874059E-2</v>
      </c>
      <c r="Q45" s="5">
        <f t="shared" si="10"/>
        <v>0</v>
      </c>
      <c r="R45" s="5">
        <f t="shared" ref="R45:R76" si="16">Q45-H45</f>
        <v>0</v>
      </c>
    </row>
    <row r="46" spans="1:18" x14ac:dyDescent="0.25">
      <c r="A46" s="8">
        <v>34</v>
      </c>
      <c r="B46" s="8">
        <v>1.76</v>
      </c>
      <c r="C46" s="8">
        <v>61</v>
      </c>
      <c r="D46" s="8">
        <v>19.7</v>
      </c>
      <c r="E46" s="8">
        <v>91</v>
      </c>
      <c r="F46" s="8">
        <v>85</v>
      </c>
      <c r="G46" s="8">
        <v>20</v>
      </c>
      <c r="H46" s="8">
        <v>1</v>
      </c>
      <c r="K46" s="5">
        <f t="shared" si="11"/>
        <v>0.99999988496524528</v>
      </c>
      <c r="L46" s="5">
        <f t="shared" si="12"/>
        <v>1</v>
      </c>
      <c r="M46" s="5">
        <f t="shared" si="13"/>
        <v>1</v>
      </c>
      <c r="N46" s="5">
        <f t="shared" si="14"/>
        <v>5.2252784244594241E-45</v>
      </c>
      <c r="P46" s="5">
        <f t="shared" si="15"/>
        <v>0.82604747786726862</v>
      </c>
      <c r="Q46" s="5">
        <f t="shared" si="10"/>
        <v>1</v>
      </c>
      <c r="R46" s="5">
        <f t="shared" si="16"/>
        <v>0</v>
      </c>
    </row>
    <row r="47" spans="1:18" x14ac:dyDescent="0.25">
      <c r="A47" s="8">
        <v>35</v>
      </c>
      <c r="B47" s="8">
        <v>1.83</v>
      </c>
      <c r="C47" s="8">
        <v>70</v>
      </c>
      <c r="D47" s="8">
        <v>19.2</v>
      </c>
      <c r="E47" s="8">
        <v>82</v>
      </c>
      <c r="F47" s="8">
        <v>12</v>
      </c>
      <c r="G47" s="8">
        <v>44</v>
      </c>
      <c r="H47" s="8">
        <v>0</v>
      </c>
      <c r="K47" s="5">
        <f t="shared" si="11"/>
        <v>5.2847175291591727E-12</v>
      </c>
      <c r="L47" s="5">
        <f t="shared" si="12"/>
        <v>1</v>
      </c>
      <c r="M47" s="5">
        <f t="shared" si="13"/>
        <v>8.056302839265932E-32</v>
      </c>
      <c r="N47" s="5">
        <f t="shared" si="14"/>
        <v>0.99999999965629116</v>
      </c>
      <c r="P47" s="5">
        <f t="shared" si="15"/>
        <v>3.6963605742642916E-3</v>
      </c>
      <c r="Q47" s="5">
        <f t="shared" si="10"/>
        <v>0</v>
      </c>
      <c r="R47" s="5">
        <f t="shared" si="16"/>
        <v>0</v>
      </c>
    </row>
    <row r="48" spans="1:18" x14ac:dyDescent="0.25">
      <c r="A48" s="8">
        <v>36</v>
      </c>
      <c r="B48" s="8">
        <v>1.7</v>
      </c>
      <c r="C48" s="8">
        <v>61</v>
      </c>
      <c r="D48" s="8">
        <v>18.8</v>
      </c>
      <c r="E48" s="8">
        <v>31</v>
      </c>
      <c r="F48" s="8">
        <v>43</v>
      </c>
      <c r="G48" s="8">
        <v>72</v>
      </c>
      <c r="H48" s="8">
        <v>0</v>
      </c>
      <c r="K48" s="5">
        <f t="shared" si="11"/>
        <v>2.7958428496188311E-6</v>
      </c>
      <c r="L48" s="5">
        <f t="shared" si="12"/>
        <v>1</v>
      </c>
      <c r="M48" s="5">
        <f t="shared" si="13"/>
        <v>0.99999999993643107</v>
      </c>
      <c r="N48" s="5">
        <f t="shared" si="14"/>
        <v>0.99999999999494937</v>
      </c>
      <c r="P48" s="5">
        <f t="shared" si="15"/>
        <v>3.289067092551852E-2</v>
      </c>
      <c r="Q48" s="5">
        <f t="shared" si="10"/>
        <v>0</v>
      </c>
      <c r="R48" s="5">
        <f t="shared" si="16"/>
        <v>0</v>
      </c>
    </row>
    <row r="49" spans="1:18" x14ac:dyDescent="0.25">
      <c r="A49" s="8">
        <v>37</v>
      </c>
      <c r="B49" s="8">
        <v>1.66</v>
      </c>
      <c r="C49" s="8">
        <v>53</v>
      </c>
      <c r="D49" s="8">
        <v>18.100000000000001</v>
      </c>
      <c r="E49" s="8">
        <v>55</v>
      </c>
      <c r="F49" s="8">
        <v>92</v>
      </c>
      <c r="G49" s="8">
        <v>58</v>
      </c>
      <c r="H49" s="8">
        <v>1</v>
      </c>
      <c r="K49" s="5">
        <f t="shared" si="11"/>
        <v>0.99997706598278446</v>
      </c>
      <c r="L49" s="5">
        <f t="shared" si="12"/>
        <v>1</v>
      </c>
      <c r="M49" s="5">
        <f t="shared" si="13"/>
        <v>1</v>
      </c>
      <c r="N49" s="5">
        <f t="shared" si="14"/>
        <v>7.5969542749554391E-29</v>
      </c>
      <c r="P49" s="5">
        <f t="shared" si="15"/>
        <v>0.82604747353752028</v>
      </c>
      <c r="Q49" s="5">
        <f t="shared" si="10"/>
        <v>1</v>
      </c>
      <c r="R49" s="5">
        <f t="shared" si="16"/>
        <v>0</v>
      </c>
    </row>
    <row r="50" spans="1:18" x14ac:dyDescent="0.25">
      <c r="A50" s="8">
        <v>38</v>
      </c>
      <c r="B50" s="8">
        <v>1.66</v>
      </c>
      <c r="C50" s="8">
        <v>63</v>
      </c>
      <c r="D50" s="8">
        <v>19.899999999999999</v>
      </c>
      <c r="E50" s="8">
        <v>61</v>
      </c>
      <c r="F50" s="8">
        <v>88</v>
      </c>
      <c r="G50" s="8">
        <v>50</v>
      </c>
      <c r="H50" s="8">
        <v>1</v>
      </c>
      <c r="K50" s="5">
        <f t="shared" si="11"/>
        <v>0.99998233373381973</v>
      </c>
      <c r="L50" s="5">
        <f t="shared" si="12"/>
        <v>1</v>
      </c>
      <c r="M50" s="5">
        <f t="shared" si="13"/>
        <v>1</v>
      </c>
      <c r="N50" s="5">
        <f t="shared" si="14"/>
        <v>3.4006107854686624E-29</v>
      </c>
      <c r="P50" s="5">
        <f t="shared" si="15"/>
        <v>0.82604747453704075</v>
      </c>
      <c r="Q50" s="5">
        <f t="shared" si="10"/>
        <v>1</v>
      </c>
      <c r="R50" s="5">
        <f t="shared" si="16"/>
        <v>0</v>
      </c>
    </row>
    <row r="51" spans="1:18" x14ac:dyDescent="0.25">
      <c r="A51" s="8">
        <v>39</v>
      </c>
      <c r="B51" s="8">
        <v>1.79</v>
      </c>
      <c r="C51" s="8">
        <v>71</v>
      </c>
      <c r="D51" s="8">
        <v>18.7</v>
      </c>
      <c r="E51" s="8">
        <v>28</v>
      </c>
      <c r="F51" s="8">
        <v>83</v>
      </c>
      <c r="G51" s="8">
        <v>93</v>
      </c>
      <c r="H51" s="8">
        <v>1</v>
      </c>
      <c r="K51" s="5">
        <f t="shared" si="11"/>
        <v>2.8463968563296471E-2</v>
      </c>
      <c r="L51" s="5">
        <f t="shared" si="12"/>
        <v>1</v>
      </c>
      <c r="M51" s="5">
        <f t="shared" si="13"/>
        <v>1</v>
      </c>
      <c r="N51" s="5">
        <f t="shared" si="14"/>
        <v>1.0433850759305394E-3</v>
      </c>
      <c r="P51" s="5">
        <f t="shared" si="15"/>
        <v>0.82512090347550993</v>
      </c>
      <c r="Q51" s="5">
        <f t="shared" si="10"/>
        <v>1</v>
      </c>
      <c r="R51" s="5">
        <f t="shared" si="16"/>
        <v>0</v>
      </c>
    </row>
    <row r="52" spans="1:18" x14ac:dyDescent="0.25">
      <c r="A52" s="8">
        <v>40</v>
      </c>
      <c r="B52" s="8">
        <v>1.78</v>
      </c>
      <c r="C52" s="8">
        <v>56</v>
      </c>
      <c r="D52" s="8">
        <v>18.399999999999999</v>
      </c>
      <c r="E52" s="8">
        <v>97</v>
      </c>
      <c r="F52" s="8">
        <v>82</v>
      </c>
      <c r="G52" s="8">
        <v>8</v>
      </c>
      <c r="H52" s="8">
        <v>1</v>
      </c>
      <c r="K52" s="5">
        <f t="shared" si="11"/>
        <v>0.9999999869984546</v>
      </c>
      <c r="L52" s="5">
        <f t="shared" si="12"/>
        <v>1</v>
      </c>
      <c r="M52" s="5">
        <f t="shared" si="13"/>
        <v>0.99999999999936806</v>
      </c>
      <c r="N52" s="5">
        <f t="shared" si="14"/>
        <v>4.3418728438237414E-50</v>
      </c>
      <c r="P52" s="5">
        <f t="shared" si="15"/>
        <v>0.82604747788642752</v>
      </c>
      <c r="Q52" s="5">
        <f t="shared" si="10"/>
        <v>1</v>
      </c>
      <c r="R52" s="5">
        <f t="shared" si="16"/>
        <v>0</v>
      </c>
    </row>
    <row r="53" spans="1:18" x14ac:dyDescent="0.25">
      <c r="A53" s="8">
        <v>41</v>
      </c>
      <c r="B53" s="8">
        <v>1.66</v>
      </c>
      <c r="C53" s="8">
        <v>63</v>
      </c>
      <c r="D53" s="8">
        <v>18.8</v>
      </c>
      <c r="E53" s="8">
        <v>80</v>
      </c>
      <c r="F53" s="8">
        <v>96</v>
      </c>
      <c r="G53" s="8">
        <v>63</v>
      </c>
      <c r="H53" s="8">
        <v>1</v>
      </c>
      <c r="K53" s="5">
        <f t="shared" si="11"/>
        <v>0.99363595928380521</v>
      </c>
      <c r="L53" s="5">
        <f t="shared" si="12"/>
        <v>1</v>
      </c>
      <c r="M53" s="5">
        <f t="shared" si="13"/>
        <v>1</v>
      </c>
      <c r="N53" s="5">
        <f t="shared" si="14"/>
        <v>3.8784535003653659E-33</v>
      </c>
      <c r="P53" s="5">
        <f t="shared" si="15"/>
        <v>0.82604627035192557</v>
      </c>
      <c r="Q53" s="5">
        <f t="shared" si="10"/>
        <v>1</v>
      </c>
      <c r="R53" s="5">
        <f t="shared" si="16"/>
        <v>0</v>
      </c>
    </row>
    <row r="54" spans="1:18" x14ac:dyDescent="0.25">
      <c r="A54" s="8">
        <v>42</v>
      </c>
      <c r="B54" s="8">
        <v>1.87</v>
      </c>
      <c r="C54" s="8">
        <v>62</v>
      </c>
      <c r="D54" s="8">
        <v>19.7</v>
      </c>
      <c r="E54" s="8">
        <v>74</v>
      </c>
      <c r="F54" s="8">
        <v>44</v>
      </c>
      <c r="G54" s="8">
        <v>12</v>
      </c>
      <c r="H54" s="8">
        <v>0</v>
      </c>
      <c r="K54" s="5">
        <f t="shared" si="11"/>
        <v>0.98120324131053116</v>
      </c>
      <c r="L54" s="5">
        <f t="shared" si="12"/>
        <v>1</v>
      </c>
      <c r="M54" s="5">
        <f t="shared" si="13"/>
        <v>9.3700893229691026E-6</v>
      </c>
      <c r="N54" s="5">
        <f t="shared" si="14"/>
        <v>7.1128040645654376E-21</v>
      </c>
      <c r="P54" s="5">
        <f t="shared" si="15"/>
        <v>0.34125307354409851</v>
      </c>
      <c r="Q54" s="5">
        <f t="shared" si="10"/>
        <v>0</v>
      </c>
      <c r="R54" s="5">
        <f t="shared" si="16"/>
        <v>0</v>
      </c>
    </row>
    <row r="55" spans="1:18" x14ac:dyDescent="0.25">
      <c r="A55" s="8">
        <v>43</v>
      </c>
      <c r="B55" s="8">
        <v>1.72</v>
      </c>
      <c r="C55" s="8">
        <v>64</v>
      </c>
      <c r="D55" s="8">
        <v>18.2</v>
      </c>
      <c r="E55" s="8">
        <v>24</v>
      </c>
      <c r="F55" s="8">
        <v>26</v>
      </c>
      <c r="G55" s="8">
        <v>67</v>
      </c>
      <c r="H55" s="8">
        <v>0</v>
      </c>
      <c r="K55" s="5">
        <f t="shared" si="11"/>
        <v>2.3486642537480362E-8</v>
      </c>
      <c r="L55" s="5">
        <f t="shared" si="12"/>
        <v>1</v>
      </c>
      <c r="M55" s="5">
        <f t="shared" si="13"/>
        <v>0.95851635985817107</v>
      </c>
      <c r="N55" s="5">
        <f t="shared" si="14"/>
        <v>1</v>
      </c>
      <c r="P55" s="5">
        <f t="shared" si="15"/>
        <v>3.0089344517710049E-2</v>
      </c>
      <c r="Q55" s="5">
        <f t="shared" si="10"/>
        <v>0</v>
      </c>
      <c r="R55" s="5">
        <f t="shared" si="16"/>
        <v>0</v>
      </c>
    </row>
    <row r="56" spans="1:18" x14ac:dyDescent="0.25">
      <c r="A56" s="8">
        <v>44</v>
      </c>
      <c r="B56" s="8">
        <v>1.68</v>
      </c>
      <c r="C56" s="8">
        <v>49</v>
      </c>
      <c r="D56" s="8">
        <v>19.399999999999999</v>
      </c>
      <c r="E56" s="8">
        <v>49</v>
      </c>
      <c r="F56" s="8">
        <v>8</v>
      </c>
      <c r="G56" s="8">
        <v>91</v>
      </c>
      <c r="H56" s="8">
        <v>0</v>
      </c>
      <c r="K56" s="5">
        <f t="shared" si="11"/>
        <v>1.6510419174229212E-17</v>
      </c>
      <c r="L56" s="5">
        <f t="shared" si="12"/>
        <v>1</v>
      </c>
      <c r="M56" s="5">
        <f t="shared" si="13"/>
        <v>4.9701698967667415E-21</v>
      </c>
      <c r="N56" s="5">
        <f t="shared" si="14"/>
        <v>1</v>
      </c>
      <c r="P56" s="5">
        <f t="shared" si="15"/>
        <v>3.6963605680142802E-3</v>
      </c>
      <c r="Q56" s="5">
        <f t="shared" si="10"/>
        <v>0</v>
      </c>
      <c r="R56" s="5">
        <f t="shared" si="16"/>
        <v>0</v>
      </c>
    </row>
    <row r="57" spans="1:18" x14ac:dyDescent="0.25">
      <c r="A57" s="8">
        <v>45</v>
      </c>
      <c r="B57" s="8">
        <v>1.68</v>
      </c>
      <c r="C57" s="8">
        <v>64</v>
      </c>
      <c r="D57" s="8">
        <v>18.7</v>
      </c>
      <c r="E57" s="8">
        <v>54</v>
      </c>
      <c r="F57" s="8">
        <v>32</v>
      </c>
      <c r="G57" s="8">
        <v>65</v>
      </c>
      <c r="H57" s="8">
        <v>0</v>
      </c>
      <c r="K57" s="5">
        <f t="shared" si="11"/>
        <v>2.7636488614290492E-9</v>
      </c>
      <c r="L57" s="5">
        <f t="shared" si="12"/>
        <v>1</v>
      </c>
      <c r="M57" s="5">
        <f t="shared" si="13"/>
        <v>3.7733144285072076E-7</v>
      </c>
      <c r="N57" s="5">
        <f t="shared" si="14"/>
        <v>0.99999999997944355</v>
      </c>
      <c r="P57" s="5">
        <f t="shared" si="15"/>
        <v>3.6963636471685581E-3</v>
      </c>
      <c r="Q57" s="5">
        <f t="shared" si="10"/>
        <v>0</v>
      </c>
      <c r="R57" s="5">
        <f t="shared" si="16"/>
        <v>0</v>
      </c>
    </row>
    <row r="58" spans="1:18" x14ac:dyDescent="0.25">
      <c r="A58" s="8">
        <v>46</v>
      </c>
      <c r="B58" s="8">
        <v>1.93</v>
      </c>
      <c r="C58" s="8">
        <v>83</v>
      </c>
      <c r="D58" s="8">
        <v>19.600000000000001</v>
      </c>
      <c r="E58" s="8">
        <v>46</v>
      </c>
      <c r="F58" s="8">
        <v>24</v>
      </c>
      <c r="G58" s="8">
        <v>83</v>
      </c>
      <c r="H58" s="8">
        <v>1</v>
      </c>
      <c r="K58" s="5">
        <f t="shared" si="11"/>
        <v>7.3994705577850572E-14</v>
      </c>
      <c r="L58" s="5">
        <f t="shared" si="12"/>
        <v>1</v>
      </c>
      <c r="M58" s="5">
        <f t="shared" si="13"/>
        <v>3.7752145132433687E-11</v>
      </c>
      <c r="N58" s="5">
        <f t="shared" si="14"/>
        <v>1</v>
      </c>
      <c r="P58" s="5">
        <f t="shared" si="15"/>
        <v>3.6963605683223129E-3</v>
      </c>
      <c r="Q58" s="5">
        <f t="shared" si="10"/>
        <v>0</v>
      </c>
      <c r="R58" s="5">
        <f t="shared" si="16"/>
        <v>-1</v>
      </c>
    </row>
    <row r="59" spans="1:18" x14ac:dyDescent="0.25">
      <c r="A59" s="8">
        <v>47</v>
      </c>
      <c r="B59" s="8">
        <v>1.89</v>
      </c>
      <c r="C59" s="8">
        <v>64</v>
      </c>
      <c r="D59" s="8">
        <v>19.600000000000001</v>
      </c>
      <c r="E59" s="8">
        <v>88</v>
      </c>
      <c r="F59" s="8">
        <v>66</v>
      </c>
      <c r="G59" s="8">
        <v>96</v>
      </c>
      <c r="H59" s="8">
        <v>1</v>
      </c>
      <c r="K59" s="5">
        <f t="shared" si="11"/>
        <v>7.8930984436113586E-11</v>
      </c>
      <c r="L59" s="5">
        <f t="shared" si="12"/>
        <v>1</v>
      </c>
      <c r="M59" s="5">
        <f t="shared" si="13"/>
        <v>0.9963222494209234</v>
      </c>
      <c r="N59" s="5">
        <f t="shared" si="14"/>
        <v>9.0086043802598058E-4</v>
      </c>
      <c r="P59" s="5">
        <f t="shared" si="15"/>
        <v>0.82403862124318561</v>
      </c>
      <c r="Q59" s="5">
        <f t="shared" si="10"/>
        <v>1</v>
      </c>
      <c r="R59" s="5">
        <f t="shared" si="16"/>
        <v>0</v>
      </c>
    </row>
    <row r="60" spans="1:18" x14ac:dyDescent="0.25">
      <c r="A60" s="8">
        <v>48</v>
      </c>
      <c r="B60" s="8">
        <v>1.71</v>
      </c>
      <c r="C60" s="8">
        <v>49</v>
      </c>
      <c r="D60" s="8">
        <v>19.100000000000001</v>
      </c>
      <c r="E60" s="8">
        <v>11</v>
      </c>
      <c r="F60" s="8">
        <v>96</v>
      </c>
      <c r="G60" s="8">
        <v>19</v>
      </c>
      <c r="H60" s="8">
        <v>1</v>
      </c>
      <c r="K60" s="5">
        <f t="shared" si="11"/>
        <v>1</v>
      </c>
      <c r="L60" s="5">
        <f t="shared" si="12"/>
        <v>1</v>
      </c>
      <c r="M60" s="5">
        <f t="shared" si="13"/>
        <v>1</v>
      </c>
      <c r="N60" s="5">
        <f t="shared" si="14"/>
        <v>1.8019423812828777E-37</v>
      </c>
      <c r="P60" s="5">
        <f t="shared" si="15"/>
        <v>0.8260474778890956</v>
      </c>
      <c r="Q60" s="5">
        <f t="shared" si="10"/>
        <v>1</v>
      </c>
      <c r="R60" s="5">
        <f t="shared" si="16"/>
        <v>0</v>
      </c>
    </row>
    <row r="61" spans="1:18" x14ac:dyDescent="0.25">
      <c r="A61" s="8">
        <v>49</v>
      </c>
      <c r="B61" s="8">
        <v>1.94</v>
      </c>
      <c r="C61" s="8">
        <v>70</v>
      </c>
      <c r="D61" s="8">
        <v>19.899999999999999</v>
      </c>
      <c r="E61" s="8">
        <v>93</v>
      </c>
      <c r="F61" s="8">
        <v>35</v>
      </c>
      <c r="G61" s="8">
        <v>3</v>
      </c>
      <c r="H61" s="8">
        <v>1</v>
      </c>
      <c r="K61" s="5">
        <f t="shared" si="11"/>
        <v>0.32325317272742943</v>
      </c>
      <c r="L61" s="5">
        <f t="shared" si="12"/>
        <v>1</v>
      </c>
      <c r="M61" s="5">
        <f t="shared" si="13"/>
        <v>9.3454563318398468E-20</v>
      </c>
      <c r="N61" s="5">
        <f t="shared" si="14"/>
        <v>2.9311658665057331E-22</v>
      </c>
      <c r="P61" s="5">
        <f t="shared" si="15"/>
        <v>0.34105312749596961</v>
      </c>
      <c r="Q61" s="5">
        <f t="shared" si="10"/>
        <v>0</v>
      </c>
      <c r="R61" s="5">
        <f t="shared" si="16"/>
        <v>-1</v>
      </c>
    </row>
    <row r="62" spans="1:18" x14ac:dyDescent="0.25">
      <c r="A62" s="8">
        <v>50</v>
      </c>
      <c r="B62" s="8">
        <v>1.91</v>
      </c>
      <c r="C62" s="8">
        <v>78</v>
      </c>
      <c r="D62" s="8">
        <v>19.100000000000001</v>
      </c>
      <c r="E62" s="8">
        <v>0</v>
      </c>
      <c r="F62" s="8">
        <v>88</v>
      </c>
      <c r="G62" s="8">
        <v>50</v>
      </c>
      <c r="H62" s="8">
        <v>1</v>
      </c>
      <c r="K62" s="5">
        <f t="shared" si="11"/>
        <v>0.99999999945908002</v>
      </c>
      <c r="L62" s="5">
        <f t="shared" si="12"/>
        <v>1</v>
      </c>
      <c r="M62" s="5">
        <f t="shared" si="13"/>
        <v>1</v>
      </c>
      <c r="N62" s="5">
        <f t="shared" si="14"/>
        <v>2.0067665093232484E-17</v>
      </c>
      <c r="P62" s="5">
        <f t="shared" si="15"/>
        <v>0.82604747788899302</v>
      </c>
      <c r="Q62" s="5">
        <f t="shared" si="10"/>
        <v>1</v>
      </c>
      <c r="R62" s="5">
        <f t="shared" si="16"/>
        <v>0</v>
      </c>
    </row>
    <row r="63" spans="1:18" x14ac:dyDescent="0.25">
      <c r="A63" s="9">
        <v>51</v>
      </c>
      <c r="B63" s="9">
        <v>1.85</v>
      </c>
      <c r="C63" s="9">
        <v>76</v>
      </c>
      <c r="D63" s="9">
        <v>18.8</v>
      </c>
      <c r="E63" s="9">
        <v>26</v>
      </c>
      <c r="F63" s="9">
        <v>88</v>
      </c>
      <c r="G63" s="9">
        <v>58</v>
      </c>
      <c r="H63" s="9">
        <v>1</v>
      </c>
      <c r="K63" s="5">
        <f t="shared" si="11"/>
        <v>0.99999776220785419</v>
      </c>
      <c r="L63" s="5">
        <f t="shared" si="12"/>
        <v>1</v>
      </c>
      <c r="M63" s="5">
        <f t="shared" si="13"/>
        <v>1</v>
      </c>
      <c r="N63" s="5">
        <f t="shared" si="14"/>
        <v>1.4971265792218901E-19</v>
      </c>
      <c r="P63" s="5">
        <f t="shared" si="15"/>
        <v>0.82604747746448981</v>
      </c>
      <c r="Q63" s="5">
        <f t="shared" si="10"/>
        <v>1</v>
      </c>
      <c r="R63" s="5">
        <f t="shared" si="16"/>
        <v>0</v>
      </c>
    </row>
    <row r="64" spans="1:18" x14ac:dyDescent="0.25">
      <c r="A64" s="9">
        <v>52</v>
      </c>
      <c r="B64" s="9">
        <v>1.92</v>
      </c>
      <c r="C64" s="9">
        <v>79</v>
      </c>
      <c r="D64" s="9">
        <v>18.7</v>
      </c>
      <c r="E64" s="9">
        <v>66</v>
      </c>
      <c r="F64" s="9">
        <v>31</v>
      </c>
      <c r="G64" s="9">
        <v>83</v>
      </c>
      <c r="H64" s="9">
        <v>1</v>
      </c>
      <c r="K64" s="5">
        <f t="shared" si="11"/>
        <v>3.2036535847831988E-14</v>
      </c>
      <c r="L64" s="5">
        <f t="shared" si="12"/>
        <v>1</v>
      </c>
      <c r="M64" s="5">
        <f t="shared" si="13"/>
        <v>5.1194590570476206E-14</v>
      </c>
      <c r="N64" s="5">
        <f t="shared" si="14"/>
        <v>1</v>
      </c>
      <c r="P64" s="5">
        <f t="shared" si="15"/>
        <v>3.6963605680146987E-3</v>
      </c>
      <c r="Q64" s="5">
        <f t="shared" si="10"/>
        <v>0</v>
      </c>
      <c r="R64" s="5">
        <f t="shared" si="16"/>
        <v>-1</v>
      </c>
    </row>
    <row r="65" spans="1:18" x14ac:dyDescent="0.25">
      <c r="A65" s="9">
        <v>53</v>
      </c>
      <c r="B65" s="9">
        <v>1.85</v>
      </c>
      <c r="C65" s="9">
        <v>78</v>
      </c>
      <c r="D65" s="9">
        <v>19.8</v>
      </c>
      <c r="E65" s="9">
        <v>32</v>
      </c>
      <c r="F65" s="9">
        <v>36</v>
      </c>
      <c r="G65" s="9">
        <v>85</v>
      </c>
      <c r="H65" s="9">
        <v>0</v>
      </c>
      <c r="K65" s="5">
        <f t="shared" si="11"/>
        <v>1.9065966849378956E-10</v>
      </c>
      <c r="L65" s="5">
        <f t="shared" si="12"/>
        <v>1</v>
      </c>
      <c r="M65" s="5">
        <f t="shared" si="13"/>
        <v>0.99972799819701319</v>
      </c>
      <c r="N65" s="5">
        <f t="shared" si="14"/>
        <v>1</v>
      </c>
      <c r="P65" s="5">
        <f t="shared" si="15"/>
        <v>3.2871506843480731E-2</v>
      </c>
      <c r="Q65" s="5">
        <f t="shared" si="10"/>
        <v>0</v>
      </c>
      <c r="R65" s="5">
        <f t="shared" si="16"/>
        <v>0</v>
      </c>
    </row>
    <row r="66" spans="1:18" x14ac:dyDescent="0.25">
      <c r="A66" s="9">
        <v>54</v>
      </c>
      <c r="B66" s="9">
        <v>1.72</v>
      </c>
      <c r="C66" s="9">
        <v>65</v>
      </c>
      <c r="D66" s="9">
        <v>18.8</v>
      </c>
      <c r="E66" s="9">
        <v>99</v>
      </c>
      <c r="F66" s="9">
        <v>35</v>
      </c>
      <c r="G66" s="9">
        <v>65</v>
      </c>
      <c r="H66" s="9">
        <v>1</v>
      </c>
      <c r="K66" s="5">
        <f t="shared" si="11"/>
        <v>1.5003464389067044E-12</v>
      </c>
      <c r="L66" s="5">
        <f t="shared" si="12"/>
        <v>1</v>
      </c>
      <c r="M66" s="5">
        <f t="shared" si="13"/>
        <v>5.0380254468022124E-23</v>
      </c>
      <c r="N66" s="5">
        <f t="shared" si="14"/>
        <v>0.74569935066623982</v>
      </c>
      <c r="P66" s="5">
        <f t="shared" si="15"/>
        <v>1.2855430129462077E-2</v>
      </c>
      <c r="Q66" s="5">
        <f t="shared" si="10"/>
        <v>0</v>
      </c>
      <c r="R66" s="5">
        <f t="shared" si="16"/>
        <v>-1</v>
      </c>
    </row>
    <row r="67" spans="1:18" x14ac:dyDescent="0.25">
      <c r="A67" s="9">
        <v>55</v>
      </c>
      <c r="B67" s="9">
        <v>1.86</v>
      </c>
      <c r="C67" s="9">
        <v>68</v>
      </c>
      <c r="D67" s="9">
        <v>18.8</v>
      </c>
      <c r="E67" s="9">
        <v>92</v>
      </c>
      <c r="F67" s="9">
        <v>17</v>
      </c>
      <c r="G67" s="9">
        <v>86</v>
      </c>
      <c r="H67" s="9">
        <v>0</v>
      </c>
      <c r="K67" s="5">
        <f t="shared" si="11"/>
        <v>2.6093288469913403E-19</v>
      </c>
      <c r="L67" s="5">
        <f t="shared" si="12"/>
        <v>1</v>
      </c>
      <c r="M67" s="5">
        <f t="shared" si="13"/>
        <v>3.8790878881591643E-33</v>
      </c>
      <c r="N67" s="5">
        <f t="shared" si="14"/>
        <v>1</v>
      </c>
      <c r="P67" s="5">
        <f t="shared" si="15"/>
        <v>3.6963605680142802E-3</v>
      </c>
      <c r="Q67" s="5">
        <f t="shared" si="10"/>
        <v>0</v>
      </c>
      <c r="R67" s="5">
        <f t="shared" si="16"/>
        <v>0</v>
      </c>
    </row>
    <row r="68" spans="1:18" x14ac:dyDescent="0.25">
      <c r="A68" s="9">
        <v>56</v>
      </c>
      <c r="B68" s="9">
        <v>1.68</v>
      </c>
      <c r="C68" s="9">
        <v>63</v>
      </c>
      <c r="D68" s="9">
        <v>18.899999999999999</v>
      </c>
      <c r="E68" s="9">
        <v>39</v>
      </c>
      <c r="F68" s="9">
        <v>84</v>
      </c>
      <c r="G68" s="9">
        <v>63</v>
      </c>
      <c r="H68" s="9">
        <v>1</v>
      </c>
      <c r="K68" s="5">
        <f t="shared" si="11"/>
        <v>0.99955603810648042</v>
      </c>
      <c r="L68" s="5">
        <f t="shared" si="12"/>
        <v>1</v>
      </c>
      <c r="M68" s="5">
        <f t="shared" si="13"/>
        <v>1</v>
      </c>
      <c r="N68" s="5">
        <f t="shared" si="14"/>
        <v>2.9896275180405736E-18</v>
      </c>
      <c r="P68" s="5">
        <f t="shared" si="15"/>
        <v>0.82604739365030055</v>
      </c>
      <c r="Q68" s="5">
        <f t="shared" si="10"/>
        <v>1</v>
      </c>
      <c r="R68" s="5">
        <f t="shared" si="16"/>
        <v>0</v>
      </c>
    </row>
    <row r="69" spans="1:18" x14ac:dyDescent="0.25">
      <c r="A69" s="9">
        <v>57</v>
      </c>
      <c r="B69" s="9">
        <v>1.88</v>
      </c>
      <c r="C69" s="9">
        <v>75</v>
      </c>
      <c r="D69" s="9">
        <v>19.7</v>
      </c>
      <c r="E69" s="9">
        <v>77</v>
      </c>
      <c r="F69" s="9">
        <v>75</v>
      </c>
      <c r="G69" s="9">
        <v>64</v>
      </c>
      <c r="H69" s="9">
        <v>0</v>
      </c>
      <c r="K69" s="5">
        <f t="shared" si="11"/>
        <v>7.8015654233475505E-3</v>
      </c>
      <c r="L69" s="5">
        <f t="shared" si="12"/>
        <v>1</v>
      </c>
      <c r="M69" s="5">
        <f t="shared" si="13"/>
        <v>0.99999999999985523</v>
      </c>
      <c r="N69" s="5">
        <f t="shared" si="14"/>
        <v>8.0621982578183049E-19</v>
      </c>
      <c r="P69" s="5">
        <f t="shared" si="15"/>
        <v>0.82585913448950465</v>
      </c>
      <c r="Q69" s="5">
        <f t="shared" si="10"/>
        <v>1</v>
      </c>
      <c r="R69" s="5">
        <f t="shared" si="16"/>
        <v>1</v>
      </c>
    </row>
    <row r="70" spans="1:18" x14ac:dyDescent="0.25">
      <c r="A70" s="9">
        <v>58</v>
      </c>
      <c r="B70" s="9">
        <v>1.92</v>
      </c>
      <c r="C70" s="9">
        <v>64</v>
      </c>
      <c r="D70" s="9">
        <v>20</v>
      </c>
      <c r="E70" s="9">
        <v>2</v>
      </c>
      <c r="F70" s="9">
        <v>2</v>
      </c>
      <c r="G70" s="9">
        <v>23</v>
      </c>
      <c r="H70" s="9">
        <v>1</v>
      </c>
      <c r="K70" s="5">
        <f t="shared" si="11"/>
        <v>4.4888348990731446E-3</v>
      </c>
      <c r="L70" s="5">
        <f t="shared" si="12"/>
        <v>1</v>
      </c>
      <c r="M70" s="5">
        <f t="shared" si="13"/>
        <v>4.1250194405810363E-6</v>
      </c>
      <c r="N70" s="5">
        <f t="shared" si="14"/>
        <v>1</v>
      </c>
      <c r="P70" s="5">
        <f t="shared" si="15"/>
        <v>3.6964160545808577E-3</v>
      </c>
      <c r="Q70" s="5">
        <f t="shared" si="10"/>
        <v>0</v>
      </c>
      <c r="R70" s="5">
        <f t="shared" si="16"/>
        <v>-1</v>
      </c>
    </row>
    <row r="71" spans="1:18" x14ac:dyDescent="0.25">
      <c r="A71" s="9">
        <v>59</v>
      </c>
      <c r="B71" s="9">
        <v>1.67</v>
      </c>
      <c r="C71" s="9">
        <v>49</v>
      </c>
      <c r="D71" s="9">
        <v>19.5</v>
      </c>
      <c r="E71" s="9">
        <v>40</v>
      </c>
      <c r="F71" s="9">
        <v>19</v>
      </c>
      <c r="G71" s="9">
        <v>11</v>
      </c>
      <c r="H71" s="9">
        <v>0</v>
      </c>
      <c r="K71" s="5">
        <f t="shared" si="11"/>
        <v>0.67156936783192445</v>
      </c>
      <c r="L71" s="5">
        <f t="shared" si="12"/>
        <v>1</v>
      </c>
      <c r="M71" s="5">
        <f t="shared" si="13"/>
        <v>2.643997706909744E-8</v>
      </c>
      <c r="N71" s="5">
        <f t="shared" si="14"/>
        <v>0.41836863804027352</v>
      </c>
      <c r="P71" s="5">
        <f t="shared" si="15"/>
        <v>6.1577039376867218E-2</v>
      </c>
      <c r="Q71" s="5">
        <f t="shared" si="10"/>
        <v>0</v>
      </c>
      <c r="R71" s="5">
        <f t="shared" si="16"/>
        <v>0</v>
      </c>
    </row>
    <row r="72" spans="1:18" x14ac:dyDescent="0.25">
      <c r="A72" s="9">
        <v>60</v>
      </c>
      <c r="B72" s="9">
        <v>1.81</v>
      </c>
      <c r="C72" s="9">
        <v>62</v>
      </c>
      <c r="D72" s="9">
        <v>18.8</v>
      </c>
      <c r="E72" s="9">
        <v>75</v>
      </c>
      <c r="F72" s="9">
        <v>99</v>
      </c>
      <c r="G72" s="9">
        <v>85</v>
      </c>
      <c r="H72" s="9">
        <v>1</v>
      </c>
      <c r="K72" s="5">
        <f t="shared" si="11"/>
        <v>0.18193464781178634</v>
      </c>
      <c r="L72" s="5">
        <f t="shared" si="12"/>
        <v>1</v>
      </c>
      <c r="M72" s="5">
        <f t="shared" si="13"/>
        <v>1</v>
      </c>
      <c r="N72" s="5">
        <f t="shared" si="14"/>
        <v>1.9566395399812378E-25</v>
      </c>
      <c r="P72" s="5">
        <f t="shared" si="15"/>
        <v>0.82589220082374759</v>
      </c>
      <c r="Q72" s="5">
        <f t="shared" si="10"/>
        <v>1</v>
      </c>
      <c r="R72" s="5">
        <f t="shared" si="16"/>
        <v>0</v>
      </c>
    </row>
    <row r="73" spans="1:18" x14ac:dyDescent="0.25">
      <c r="A73" s="9">
        <v>61</v>
      </c>
      <c r="B73" s="9">
        <v>1.75</v>
      </c>
      <c r="C73" s="9">
        <v>54</v>
      </c>
      <c r="D73" s="9">
        <v>19.8</v>
      </c>
      <c r="E73" s="9">
        <v>20</v>
      </c>
      <c r="F73" s="9">
        <v>5</v>
      </c>
      <c r="G73" s="9">
        <v>6</v>
      </c>
      <c r="H73" s="9">
        <v>0</v>
      </c>
      <c r="K73" s="5">
        <f t="shared" si="11"/>
        <v>0.51848727101441483</v>
      </c>
      <c r="L73" s="5">
        <f t="shared" si="12"/>
        <v>1</v>
      </c>
      <c r="M73" s="5">
        <f t="shared" si="13"/>
        <v>3.9032883518355832E-10</v>
      </c>
      <c r="N73" s="5">
        <f t="shared" si="14"/>
        <v>0.99999999995129851</v>
      </c>
      <c r="P73" s="5">
        <f t="shared" si="15"/>
        <v>3.6988827885281604E-3</v>
      </c>
      <c r="Q73" s="5">
        <f t="shared" si="10"/>
        <v>0</v>
      </c>
      <c r="R73" s="5">
        <f t="shared" si="16"/>
        <v>0</v>
      </c>
    </row>
    <row r="74" spans="1:18" x14ac:dyDescent="0.25">
      <c r="A74" s="9">
        <v>62</v>
      </c>
      <c r="B74" s="9">
        <v>1.84</v>
      </c>
      <c r="C74" s="9">
        <v>70</v>
      </c>
      <c r="D74" s="9">
        <v>18.7</v>
      </c>
      <c r="E74" s="9">
        <v>16</v>
      </c>
      <c r="F74" s="9">
        <v>20</v>
      </c>
      <c r="G74" s="9">
        <v>31</v>
      </c>
      <c r="H74" s="9">
        <v>0</v>
      </c>
      <c r="K74" s="5">
        <f t="shared" si="11"/>
        <v>1.3101478590856031E-2</v>
      </c>
      <c r="L74" s="5">
        <f t="shared" si="12"/>
        <v>1</v>
      </c>
      <c r="M74" s="5">
        <f t="shared" si="13"/>
        <v>0.8578199022465598</v>
      </c>
      <c r="N74" s="5">
        <f t="shared" si="14"/>
        <v>0.99999999999901568</v>
      </c>
      <c r="P74" s="5">
        <f t="shared" si="15"/>
        <v>2.4218622560869502E-2</v>
      </c>
      <c r="Q74" s="5">
        <f t="shared" si="10"/>
        <v>0</v>
      </c>
      <c r="R74" s="5">
        <f t="shared" si="16"/>
        <v>0</v>
      </c>
    </row>
    <row r="75" spans="1:18" x14ac:dyDescent="0.25">
      <c r="A75" s="9">
        <v>63</v>
      </c>
      <c r="B75" s="9">
        <v>1.66</v>
      </c>
      <c r="C75" s="9">
        <v>61</v>
      </c>
      <c r="D75" s="9">
        <v>19.7</v>
      </c>
      <c r="E75" s="9">
        <v>89</v>
      </c>
      <c r="F75" s="9">
        <v>81</v>
      </c>
      <c r="G75" s="9">
        <v>41</v>
      </c>
      <c r="H75" s="9">
        <v>1</v>
      </c>
      <c r="K75" s="5">
        <f t="shared" si="11"/>
        <v>0.99757893531376129</v>
      </c>
      <c r="L75" s="5">
        <f t="shared" si="12"/>
        <v>1</v>
      </c>
      <c r="M75" s="5">
        <f t="shared" si="13"/>
        <v>0.99999999999997624</v>
      </c>
      <c r="N75" s="5">
        <f t="shared" si="14"/>
        <v>3.8101099680096572E-34</v>
      </c>
      <c r="P75" s="5">
        <f t="shared" si="15"/>
        <v>0.82604701850789186</v>
      </c>
      <c r="Q75" s="5">
        <f t="shared" si="10"/>
        <v>1</v>
      </c>
      <c r="R75" s="5">
        <f t="shared" si="16"/>
        <v>0</v>
      </c>
    </row>
    <row r="76" spans="1:18" x14ac:dyDescent="0.25">
      <c r="A76" s="9">
        <v>64</v>
      </c>
      <c r="B76" s="9">
        <v>1.76</v>
      </c>
      <c r="C76" s="9">
        <v>69</v>
      </c>
      <c r="D76" s="9">
        <v>19.100000000000001</v>
      </c>
      <c r="E76" s="9">
        <v>97</v>
      </c>
      <c r="F76" s="9">
        <v>73</v>
      </c>
      <c r="G76" s="9">
        <v>87</v>
      </c>
      <c r="H76" s="9">
        <v>1</v>
      </c>
      <c r="K76" s="5">
        <f t="shared" si="11"/>
        <v>6.7607431914528099E-9</v>
      </c>
      <c r="L76" s="5">
        <f t="shared" si="12"/>
        <v>1</v>
      </c>
      <c r="M76" s="5">
        <f t="shared" si="13"/>
        <v>0.99969825361842835</v>
      </c>
      <c r="N76" s="5">
        <f t="shared" si="14"/>
        <v>3.5435307467424241E-13</v>
      </c>
      <c r="P76" s="5">
        <f t="shared" si="15"/>
        <v>0.82576148419772721</v>
      </c>
      <c r="Q76" s="5">
        <f t="shared" si="10"/>
        <v>1</v>
      </c>
      <c r="R76" s="5">
        <f t="shared" si="16"/>
        <v>0</v>
      </c>
    </row>
    <row r="77" spans="1:18" x14ac:dyDescent="0.25">
      <c r="A77" s="9">
        <v>65</v>
      </c>
      <c r="B77" s="9">
        <v>1.76</v>
      </c>
      <c r="C77" s="9">
        <v>61</v>
      </c>
      <c r="D77" s="9">
        <v>19.7</v>
      </c>
      <c r="E77" s="9">
        <v>57</v>
      </c>
      <c r="F77" s="9">
        <v>78</v>
      </c>
      <c r="G77" s="9">
        <v>53</v>
      </c>
      <c r="H77" s="9">
        <v>1</v>
      </c>
      <c r="K77" s="5">
        <f t="shared" ref="K77:K92" si="17">1/(1+EXP(-($K$2*B77+$K$3*C77+$K$4*D77+$K$5*E77+$K$6*F77+$K$7*G77-$K$8)))</f>
        <v>0.99765317764291284</v>
      </c>
      <c r="L77" s="5">
        <f t="shared" ref="L77:L92" si="18">1/(1+EXP(-($L$2*B77+$L$3*C77+$L$4*D77+$L$5*E77+$L$6*F77+$L$7*G77-$L$8)))</f>
        <v>1</v>
      </c>
      <c r="M77" s="5">
        <f t="shared" ref="M77:M92" si="19">1/(1+EXP(-($M$2*B77+$M$3*C77+$M$4*D77+$M$5*E77+$M$6*F77+$M$7*G77-$M$8)))</f>
        <v>1</v>
      </c>
      <c r="N77" s="5">
        <f t="shared" ref="N77:N92" si="20">1/(1+EXP(-($N$2*B77+$N$3*C77+$N$4*D77+$N$5*E77+$N$6*F77+$N$7*G77-$N$8)))</f>
        <v>1.2392831186811618E-21</v>
      </c>
      <c r="P77" s="5">
        <f t="shared" ref="P77:P92" si="21">1/(1+EXP(-($K$9*K77+$L$9*L77+$M$9*M77+$N$9*N77-$K$10)))</f>
        <v>0.8260470325949103</v>
      </c>
      <c r="Q77" s="5">
        <f t="shared" si="10"/>
        <v>1</v>
      </c>
      <c r="R77" s="5">
        <f t="shared" ref="R77:R108" si="22">Q77-H77</f>
        <v>0</v>
      </c>
    </row>
    <row r="78" spans="1:18" x14ac:dyDescent="0.25">
      <c r="A78" s="9">
        <v>66</v>
      </c>
      <c r="B78" s="9">
        <v>1.83</v>
      </c>
      <c r="C78" s="9">
        <v>70</v>
      </c>
      <c r="D78" s="9">
        <v>19.7</v>
      </c>
      <c r="E78" s="9">
        <v>35</v>
      </c>
      <c r="F78" s="9">
        <v>41</v>
      </c>
      <c r="G78" s="9">
        <v>76</v>
      </c>
      <c r="H78" s="9">
        <v>0</v>
      </c>
      <c r="K78" s="5">
        <f t="shared" si="17"/>
        <v>7.2176187099071687E-8</v>
      </c>
      <c r="L78" s="5">
        <f t="shared" si="18"/>
        <v>1</v>
      </c>
      <c r="M78" s="5">
        <f t="shared" si="19"/>
        <v>0.99999968622003588</v>
      </c>
      <c r="N78" s="5">
        <f t="shared" si="20"/>
        <v>0.99999999999999378</v>
      </c>
      <c r="P78" s="5">
        <f t="shared" si="21"/>
        <v>3.2890648701126617E-2</v>
      </c>
      <c r="Q78" s="5">
        <f t="shared" ref="Q78:Q92" si="23">IF(P78&gt;0.5,1,0)</f>
        <v>0</v>
      </c>
      <c r="R78" s="5">
        <f t="shared" si="22"/>
        <v>0</v>
      </c>
    </row>
    <row r="79" spans="1:18" x14ac:dyDescent="0.25">
      <c r="A79" s="9">
        <v>67</v>
      </c>
      <c r="B79" s="9">
        <v>1.7</v>
      </c>
      <c r="C79" s="9">
        <v>61</v>
      </c>
      <c r="D79" s="9">
        <v>18.8</v>
      </c>
      <c r="E79" s="9">
        <v>9</v>
      </c>
      <c r="F79" s="9">
        <v>21</v>
      </c>
      <c r="G79" s="9">
        <v>33</v>
      </c>
      <c r="H79" s="9">
        <v>0</v>
      </c>
      <c r="K79" s="5">
        <f t="shared" si="17"/>
        <v>7.3811495703484997E-2</v>
      </c>
      <c r="L79" s="5">
        <f t="shared" si="18"/>
        <v>1</v>
      </c>
      <c r="M79" s="5">
        <f t="shared" si="19"/>
        <v>0.99998473445510772</v>
      </c>
      <c r="N79" s="5">
        <f t="shared" si="20"/>
        <v>0.99999999999993761</v>
      </c>
      <c r="P79" s="5">
        <f t="shared" si="21"/>
        <v>3.2892695325065655E-2</v>
      </c>
      <c r="Q79" s="5">
        <f t="shared" si="23"/>
        <v>0</v>
      </c>
      <c r="R79" s="5">
        <f t="shared" si="22"/>
        <v>0</v>
      </c>
    </row>
    <row r="80" spans="1:18" x14ac:dyDescent="0.25">
      <c r="A80" s="9">
        <v>68</v>
      </c>
      <c r="B80" s="9">
        <v>1.66</v>
      </c>
      <c r="C80" s="9">
        <v>53</v>
      </c>
      <c r="D80" s="9">
        <v>18.600000000000001</v>
      </c>
      <c r="E80" s="9">
        <v>24</v>
      </c>
      <c r="F80" s="9">
        <v>31</v>
      </c>
      <c r="G80" s="9">
        <v>44</v>
      </c>
      <c r="H80" s="9">
        <v>0</v>
      </c>
      <c r="K80" s="5">
        <f t="shared" si="17"/>
        <v>7.5726030721726661E-3</v>
      </c>
      <c r="L80" s="5">
        <f t="shared" si="18"/>
        <v>1</v>
      </c>
      <c r="M80" s="5">
        <f t="shared" si="19"/>
        <v>0.99999894156030489</v>
      </c>
      <c r="N80" s="5">
        <f t="shared" si="20"/>
        <v>0.99999999504363934</v>
      </c>
      <c r="P80" s="5">
        <f t="shared" si="21"/>
        <v>3.2890915068461458E-2</v>
      </c>
      <c r="Q80" s="5">
        <f t="shared" si="23"/>
        <v>0</v>
      </c>
      <c r="R80" s="5">
        <f t="shared" si="22"/>
        <v>0</v>
      </c>
    </row>
    <row r="81" spans="1:18" x14ac:dyDescent="0.25">
      <c r="A81" s="9">
        <v>69</v>
      </c>
      <c r="B81" s="9">
        <v>1.66</v>
      </c>
      <c r="C81" s="9">
        <v>63</v>
      </c>
      <c r="D81" s="9">
        <v>19.600000000000001</v>
      </c>
      <c r="E81" s="9">
        <v>61</v>
      </c>
      <c r="F81" s="9">
        <v>73</v>
      </c>
      <c r="G81" s="9">
        <v>17</v>
      </c>
      <c r="H81" s="9">
        <v>0</v>
      </c>
      <c r="K81" s="5">
        <f t="shared" si="17"/>
        <v>0.99999997413929131</v>
      </c>
      <c r="L81" s="5">
        <f t="shared" si="18"/>
        <v>1</v>
      </c>
      <c r="M81" s="5">
        <f t="shared" si="19"/>
        <v>1</v>
      </c>
      <c r="N81" s="5">
        <f t="shared" si="20"/>
        <v>1.9858842449283918E-33</v>
      </c>
      <c r="P81" s="5">
        <f t="shared" si="21"/>
        <v>0.82604747788418886</v>
      </c>
      <c r="Q81" s="5">
        <f t="shared" si="23"/>
        <v>1</v>
      </c>
      <c r="R81" s="5">
        <f t="shared" si="22"/>
        <v>1</v>
      </c>
    </row>
    <row r="82" spans="1:18" x14ac:dyDescent="0.25">
      <c r="A82" s="9">
        <v>70</v>
      </c>
      <c r="B82" s="9">
        <v>1.79</v>
      </c>
      <c r="C82" s="9">
        <v>71</v>
      </c>
      <c r="D82" s="9">
        <v>19.5</v>
      </c>
      <c r="E82" s="9">
        <v>21</v>
      </c>
      <c r="F82" s="9">
        <v>82</v>
      </c>
      <c r="G82" s="9">
        <v>38</v>
      </c>
      <c r="H82" s="9">
        <v>1</v>
      </c>
      <c r="K82" s="5">
        <f t="shared" si="17"/>
        <v>0.99999999820827212</v>
      </c>
      <c r="L82" s="5">
        <f t="shared" si="18"/>
        <v>1</v>
      </c>
      <c r="M82" s="5">
        <f t="shared" si="19"/>
        <v>1</v>
      </c>
      <c r="N82" s="5">
        <f t="shared" si="20"/>
        <v>1.2498449070699784E-22</v>
      </c>
      <c r="P82" s="5">
        <f t="shared" si="21"/>
        <v>0.82604747788875577</v>
      </c>
      <c r="Q82" s="5">
        <f t="shared" si="23"/>
        <v>1</v>
      </c>
      <c r="R82" s="5">
        <f t="shared" si="22"/>
        <v>0</v>
      </c>
    </row>
    <row r="83" spans="1:18" x14ac:dyDescent="0.25">
      <c r="A83" s="9">
        <v>71</v>
      </c>
      <c r="B83" s="9">
        <v>1.78</v>
      </c>
      <c r="C83" s="9">
        <v>56</v>
      </c>
      <c r="D83" s="9">
        <v>19.8</v>
      </c>
      <c r="E83" s="9">
        <v>82</v>
      </c>
      <c r="F83" s="9">
        <v>40</v>
      </c>
      <c r="G83" s="9">
        <v>68</v>
      </c>
      <c r="H83" s="9">
        <v>0</v>
      </c>
      <c r="K83" s="5">
        <f t="shared" si="17"/>
        <v>3.7997916365907666E-10</v>
      </c>
      <c r="L83" s="5">
        <f t="shared" si="18"/>
        <v>1</v>
      </c>
      <c r="M83" s="5">
        <f t="shared" si="19"/>
        <v>2.060862998363852E-12</v>
      </c>
      <c r="N83" s="5">
        <f t="shared" si="20"/>
        <v>0.99373196852204193</v>
      </c>
      <c r="P83" s="5">
        <f t="shared" si="21"/>
        <v>3.8121068129352968E-3</v>
      </c>
      <c r="Q83" s="5">
        <f t="shared" si="23"/>
        <v>0</v>
      </c>
      <c r="R83" s="5">
        <f t="shared" si="22"/>
        <v>0</v>
      </c>
    </row>
    <row r="84" spans="1:18" x14ac:dyDescent="0.25">
      <c r="A84" s="9">
        <v>72</v>
      </c>
      <c r="B84" s="9">
        <v>1.79</v>
      </c>
      <c r="C84" s="9">
        <v>74</v>
      </c>
      <c r="D84" s="9">
        <v>19.7</v>
      </c>
      <c r="E84" s="9">
        <v>97</v>
      </c>
      <c r="F84" s="9">
        <v>18</v>
      </c>
      <c r="G84" s="9">
        <v>73</v>
      </c>
      <c r="H84" s="9">
        <v>0</v>
      </c>
      <c r="K84" s="5">
        <f t="shared" si="17"/>
        <v>2.8236540136335426E-17</v>
      </c>
      <c r="L84" s="5">
        <f t="shared" si="18"/>
        <v>1</v>
      </c>
      <c r="M84" s="5">
        <f t="shared" si="19"/>
        <v>1.3700893335518891E-34</v>
      </c>
      <c r="N84" s="5">
        <f t="shared" si="20"/>
        <v>0.99999999999999845</v>
      </c>
      <c r="P84" s="5">
        <f t="shared" si="21"/>
        <v>3.6963605680143097E-3</v>
      </c>
      <c r="Q84" s="5">
        <f t="shared" si="23"/>
        <v>0</v>
      </c>
      <c r="R84" s="5">
        <f t="shared" si="22"/>
        <v>0</v>
      </c>
    </row>
    <row r="85" spans="1:18" x14ac:dyDescent="0.25">
      <c r="A85" s="9">
        <v>73</v>
      </c>
      <c r="B85" s="9">
        <v>1.82</v>
      </c>
      <c r="C85" s="9">
        <v>75</v>
      </c>
      <c r="D85" s="9">
        <v>20</v>
      </c>
      <c r="E85" s="9">
        <v>81</v>
      </c>
      <c r="F85" s="9">
        <v>15</v>
      </c>
      <c r="G85" s="9">
        <v>77</v>
      </c>
      <c r="H85" s="9">
        <v>0</v>
      </c>
      <c r="K85" s="5">
        <f t="shared" si="17"/>
        <v>3.4686315758972704E-17</v>
      </c>
      <c r="L85" s="5">
        <f t="shared" si="18"/>
        <v>1</v>
      </c>
      <c r="M85" s="5">
        <f t="shared" si="19"/>
        <v>1.8641284005646608E-30</v>
      </c>
      <c r="N85" s="5">
        <f t="shared" si="20"/>
        <v>1</v>
      </c>
      <c r="P85" s="5">
        <f t="shared" si="21"/>
        <v>3.6963605680142802E-3</v>
      </c>
      <c r="Q85" s="5">
        <f t="shared" si="23"/>
        <v>0</v>
      </c>
      <c r="R85" s="5">
        <f t="shared" si="22"/>
        <v>0</v>
      </c>
    </row>
    <row r="86" spans="1:18" x14ac:dyDescent="0.25">
      <c r="A86" s="9">
        <v>74</v>
      </c>
      <c r="B86" s="9">
        <v>1.76</v>
      </c>
      <c r="C86" s="9">
        <v>70</v>
      </c>
      <c r="D86" s="9">
        <v>18.899999999999999</v>
      </c>
      <c r="E86" s="9">
        <v>10</v>
      </c>
      <c r="F86" s="9">
        <v>26</v>
      </c>
      <c r="G86" s="9">
        <v>42</v>
      </c>
      <c r="H86" s="9">
        <v>0</v>
      </c>
      <c r="K86" s="5">
        <f t="shared" si="17"/>
        <v>8.0313766254966629E-3</v>
      </c>
      <c r="L86" s="5">
        <f t="shared" si="18"/>
        <v>1</v>
      </c>
      <c r="M86" s="5">
        <f t="shared" si="19"/>
        <v>0.99999990063952293</v>
      </c>
      <c r="N86" s="5">
        <f t="shared" si="20"/>
        <v>0.9999999999999909</v>
      </c>
      <c r="P86" s="5">
        <f t="shared" si="21"/>
        <v>3.2891001151775325E-2</v>
      </c>
      <c r="Q86" s="5">
        <f t="shared" si="23"/>
        <v>0</v>
      </c>
      <c r="R86" s="5">
        <f t="shared" si="22"/>
        <v>0</v>
      </c>
    </row>
    <row r="87" spans="1:18" x14ac:dyDescent="0.25">
      <c r="A87" s="9">
        <v>75</v>
      </c>
      <c r="B87" s="9">
        <v>1.89</v>
      </c>
      <c r="C87" s="9">
        <v>69</v>
      </c>
      <c r="D87" s="9">
        <v>19</v>
      </c>
      <c r="E87" s="9">
        <v>11</v>
      </c>
      <c r="F87" s="9">
        <v>34</v>
      </c>
      <c r="G87" s="9">
        <v>38</v>
      </c>
      <c r="H87" s="9">
        <v>0</v>
      </c>
      <c r="K87" s="5">
        <f t="shared" si="17"/>
        <v>0.58516595200694077</v>
      </c>
      <c r="L87" s="5">
        <f t="shared" si="18"/>
        <v>1</v>
      </c>
      <c r="M87" s="5">
        <f t="shared" si="19"/>
        <v>0.99999999999930078</v>
      </c>
      <c r="N87" s="5">
        <f t="shared" si="20"/>
        <v>0.99999997745338309</v>
      </c>
      <c r="P87" s="5">
        <f t="shared" si="21"/>
        <v>3.2915261876276969E-2</v>
      </c>
      <c r="Q87" s="5">
        <f t="shared" si="23"/>
        <v>0</v>
      </c>
      <c r="R87" s="5">
        <f t="shared" si="22"/>
        <v>0</v>
      </c>
    </row>
    <row r="88" spans="1:18" x14ac:dyDescent="0.25">
      <c r="A88" s="9">
        <v>76</v>
      </c>
      <c r="B88" s="9">
        <v>1.78</v>
      </c>
      <c r="C88" s="9">
        <v>64</v>
      </c>
      <c r="D88" s="9">
        <v>19.7</v>
      </c>
      <c r="E88" s="9">
        <v>67</v>
      </c>
      <c r="F88" s="9">
        <v>60</v>
      </c>
      <c r="G88" s="9">
        <v>15</v>
      </c>
      <c r="H88" s="9">
        <v>0</v>
      </c>
      <c r="K88" s="5">
        <f t="shared" si="17"/>
        <v>0.99998612290973832</v>
      </c>
      <c r="L88" s="5">
        <f t="shared" si="18"/>
        <v>1</v>
      </c>
      <c r="M88" s="5">
        <f t="shared" si="19"/>
        <v>0.99999999621026103</v>
      </c>
      <c r="N88" s="5">
        <f t="shared" si="20"/>
        <v>1.2142406363145062E-27</v>
      </c>
      <c r="P88" s="5">
        <f t="shared" si="21"/>
        <v>0.82604747404949652</v>
      </c>
      <c r="Q88" s="5">
        <f t="shared" si="23"/>
        <v>1</v>
      </c>
      <c r="R88" s="5">
        <f t="shared" si="22"/>
        <v>1</v>
      </c>
    </row>
    <row r="89" spans="1:18" x14ac:dyDescent="0.25">
      <c r="A89" s="9">
        <v>77</v>
      </c>
      <c r="B89" s="9">
        <v>1.68</v>
      </c>
      <c r="C89" s="9">
        <v>60</v>
      </c>
      <c r="D89" s="9">
        <v>18.899999999999999</v>
      </c>
      <c r="E89" s="9">
        <v>60</v>
      </c>
      <c r="F89" s="9">
        <v>16</v>
      </c>
      <c r="G89" s="9">
        <v>6</v>
      </c>
      <c r="H89" s="9">
        <v>0</v>
      </c>
      <c r="K89" s="5">
        <f t="shared" si="17"/>
        <v>2.4582832497288806E-2</v>
      </c>
      <c r="L89" s="5">
        <f t="shared" si="18"/>
        <v>1</v>
      </c>
      <c r="M89" s="5">
        <f t="shared" si="19"/>
        <v>7.1807509471078032E-19</v>
      </c>
      <c r="N89" s="5">
        <f t="shared" si="20"/>
        <v>8.8888819480917146E-5</v>
      </c>
      <c r="P89" s="5">
        <f t="shared" si="21"/>
        <v>0.34086588192355599</v>
      </c>
      <c r="Q89" s="5">
        <f t="shared" si="23"/>
        <v>0</v>
      </c>
      <c r="R89" s="5">
        <f t="shared" si="22"/>
        <v>0</v>
      </c>
    </row>
    <row r="90" spans="1:18" x14ac:dyDescent="0.25">
      <c r="A90" s="9">
        <v>78</v>
      </c>
      <c r="B90" s="9">
        <v>1.69</v>
      </c>
      <c r="C90" s="9">
        <v>63</v>
      </c>
      <c r="D90" s="9">
        <v>18.399999999999999</v>
      </c>
      <c r="E90" s="9">
        <v>65</v>
      </c>
      <c r="F90" s="9">
        <v>60</v>
      </c>
      <c r="G90" s="9">
        <v>8</v>
      </c>
      <c r="H90" s="9">
        <v>0</v>
      </c>
      <c r="K90" s="5">
        <f t="shared" si="17"/>
        <v>0.99999912047831008</v>
      </c>
      <c r="L90" s="5">
        <f t="shared" si="18"/>
        <v>1</v>
      </c>
      <c r="M90" s="5">
        <f t="shared" si="19"/>
        <v>0.99999999968590481</v>
      </c>
      <c r="N90" s="5">
        <f t="shared" si="20"/>
        <v>7.6116359960954935E-31</v>
      </c>
      <c r="P90" s="5">
        <f t="shared" si="21"/>
        <v>0.82604747762221586</v>
      </c>
      <c r="Q90" s="5">
        <f t="shared" si="23"/>
        <v>1</v>
      </c>
      <c r="R90" s="5">
        <f t="shared" si="22"/>
        <v>1</v>
      </c>
    </row>
    <row r="91" spans="1:18" x14ac:dyDescent="0.25">
      <c r="A91" s="9">
        <v>79</v>
      </c>
      <c r="B91" s="9">
        <v>1.76</v>
      </c>
      <c r="C91" s="9">
        <v>56</v>
      </c>
      <c r="D91" s="9">
        <v>18.5</v>
      </c>
      <c r="E91" s="9">
        <v>60</v>
      </c>
      <c r="F91" s="9">
        <v>93</v>
      </c>
      <c r="G91" s="9">
        <v>14</v>
      </c>
      <c r="H91" s="9">
        <v>1</v>
      </c>
      <c r="K91" s="5">
        <f t="shared" si="17"/>
        <v>0.99999999999930544</v>
      </c>
      <c r="L91" s="5">
        <f t="shared" si="18"/>
        <v>1</v>
      </c>
      <c r="M91" s="5">
        <f t="shared" si="19"/>
        <v>1</v>
      </c>
      <c r="N91" s="5">
        <f t="shared" si="20"/>
        <v>4.497391611421165E-47</v>
      </c>
      <c r="P91" s="5">
        <f t="shared" si="21"/>
        <v>0.8260474778890956</v>
      </c>
      <c r="Q91" s="5">
        <f t="shared" si="23"/>
        <v>1</v>
      </c>
      <c r="R91" s="5">
        <f t="shared" si="22"/>
        <v>0</v>
      </c>
    </row>
    <row r="92" spans="1:18" x14ac:dyDescent="0.25">
      <c r="A92" s="9">
        <v>80</v>
      </c>
      <c r="B92" s="9">
        <v>1.93</v>
      </c>
      <c r="C92" s="9">
        <v>82</v>
      </c>
      <c r="D92" s="9">
        <v>19.7</v>
      </c>
      <c r="E92" s="9">
        <v>5</v>
      </c>
      <c r="F92" s="9">
        <v>91</v>
      </c>
      <c r="G92" s="9">
        <v>82</v>
      </c>
      <c r="H92" s="9">
        <v>1</v>
      </c>
      <c r="K92" s="5">
        <f t="shared" si="17"/>
        <v>0.9998200474761576</v>
      </c>
      <c r="L92" s="5">
        <f t="shared" si="18"/>
        <v>1</v>
      </c>
      <c r="M92" s="5">
        <f t="shared" si="19"/>
        <v>1</v>
      </c>
      <c r="N92" s="5">
        <f t="shared" si="20"/>
        <v>3.6829900992345611E-7</v>
      </c>
      <c r="P92" s="5">
        <f t="shared" si="21"/>
        <v>0.82604718243262221</v>
      </c>
      <c r="Q92" s="5">
        <f t="shared" si="23"/>
        <v>1</v>
      </c>
      <c r="R92" s="5">
        <f t="shared" si="22"/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2"/>
  <sheetViews>
    <sheetView tabSelected="1" workbookViewId="0">
      <selection activeCell="T5" sqref="T5"/>
    </sheetView>
  </sheetViews>
  <sheetFormatPr defaultRowHeight="15.75" x14ac:dyDescent="0.25"/>
  <cols>
    <col min="1" max="15" width="8.88671875" style="5"/>
    <col min="19" max="16384" width="8.88671875" style="5"/>
  </cols>
  <sheetData>
    <row r="1" spans="1:22" x14ac:dyDescent="0.25">
      <c r="A1" s="5" t="s">
        <v>8</v>
      </c>
      <c r="B1" s="5">
        <f>AVERAGE(B13:B92)</f>
        <v>1.786</v>
      </c>
      <c r="C1" s="5">
        <f t="shared" ref="C1:H1" si="0">AVERAGE(C13:C92)</f>
        <v>65.674999999999997</v>
      </c>
      <c r="D1" s="5">
        <f t="shared" si="0"/>
        <v>19.062500000000004</v>
      </c>
      <c r="E1" s="5">
        <f t="shared" si="0"/>
        <v>51.9375</v>
      </c>
      <c r="F1" s="5">
        <f t="shared" si="0"/>
        <v>53.975000000000001</v>
      </c>
      <c r="G1" s="5">
        <f t="shared" si="0"/>
        <v>49.1875</v>
      </c>
      <c r="H1" s="5">
        <f t="shared" si="0"/>
        <v>0.48749999999999999</v>
      </c>
      <c r="K1" s="5" t="s">
        <v>52</v>
      </c>
    </row>
    <row r="2" spans="1:22" x14ac:dyDescent="0.25">
      <c r="A2" s="5" t="s">
        <v>9</v>
      </c>
      <c r="B2" s="5">
        <f>STDEV(B13:B92)</f>
        <v>9.1590724200072096E-2</v>
      </c>
      <c r="C2" s="5">
        <f t="shared" ref="C2:H2" si="1">STDEV(C13:C92)</f>
        <v>8.7363274733447831</v>
      </c>
      <c r="D2" s="5">
        <f t="shared" si="1"/>
        <v>0.58469401280293165</v>
      </c>
      <c r="E2" s="5">
        <f t="shared" si="1"/>
        <v>30.437461823852544</v>
      </c>
      <c r="F2" s="5">
        <f t="shared" si="1"/>
        <v>31.138715777198723</v>
      </c>
      <c r="G2" s="5">
        <f t="shared" si="1"/>
        <v>30.139378232690277</v>
      </c>
      <c r="H2" s="5">
        <f t="shared" si="1"/>
        <v>0.50299734503665527</v>
      </c>
      <c r="J2" s="5" t="s">
        <v>36</v>
      </c>
      <c r="K2" s="5">
        <v>-9.0096368070904292E-2</v>
      </c>
      <c r="L2" s="5">
        <v>-0.21328954338242548</v>
      </c>
      <c r="M2" s="5">
        <v>-0.46728341027021497</v>
      </c>
      <c r="N2" s="10">
        <v>0.11186942078495016</v>
      </c>
    </row>
    <row r="3" spans="1:22" x14ac:dyDescent="0.25">
      <c r="A3" s="5" t="s">
        <v>10</v>
      </c>
      <c r="B3" s="5">
        <f>MAX(B13:B92)</f>
        <v>1.94</v>
      </c>
      <c r="C3" s="5">
        <f t="shared" ref="C3:H3" si="2">MAX(C13:C92)</f>
        <v>83</v>
      </c>
      <c r="D3" s="5">
        <f t="shared" si="2"/>
        <v>20</v>
      </c>
      <c r="E3" s="5">
        <f t="shared" si="2"/>
        <v>99</v>
      </c>
      <c r="F3" s="5">
        <f t="shared" si="2"/>
        <v>99</v>
      </c>
      <c r="G3" s="5">
        <f t="shared" si="2"/>
        <v>98</v>
      </c>
      <c r="H3" s="5">
        <f t="shared" si="2"/>
        <v>1</v>
      </c>
      <c r="J3" s="5" t="s">
        <v>37</v>
      </c>
      <c r="K3" s="5">
        <v>-8.0428878400872136E-2</v>
      </c>
      <c r="L3" s="5">
        <v>1.3256779009544668</v>
      </c>
      <c r="M3" s="5">
        <v>-0.15400335559016062</v>
      </c>
      <c r="N3" s="5">
        <v>9.8197942031412494E-2</v>
      </c>
    </row>
    <row r="4" spans="1:22" x14ac:dyDescent="0.25">
      <c r="A4" s="10" t="s">
        <v>11</v>
      </c>
      <c r="B4" s="5">
        <f>MIN(B13:B92)</f>
        <v>1.66</v>
      </c>
      <c r="C4" s="5">
        <f t="shared" ref="C4:H4" si="3">MIN(C13:C92)</f>
        <v>49</v>
      </c>
      <c r="D4" s="5">
        <f t="shared" si="3"/>
        <v>18</v>
      </c>
      <c r="E4" s="5">
        <f t="shared" si="3"/>
        <v>0</v>
      </c>
      <c r="F4" s="5">
        <f t="shared" si="3"/>
        <v>0</v>
      </c>
      <c r="G4" s="5">
        <f t="shared" si="3"/>
        <v>1</v>
      </c>
      <c r="H4" s="5">
        <f t="shared" si="3"/>
        <v>0</v>
      </c>
      <c r="J4" s="5" t="s">
        <v>38</v>
      </c>
      <c r="K4" s="5">
        <v>0.44067275713789311</v>
      </c>
      <c r="L4" s="5">
        <v>4.6140649985610079E-2</v>
      </c>
      <c r="M4" s="5">
        <v>-9.7886780740043852E-2</v>
      </c>
      <c r="N4" s="5">
        <v>1.4529212775712856</v>
      </c>
      <c r="S4" s="5" t="s">
        <v>27</v>
      </c>
    </row>
    <row r="5" spans="1:22" x14ac:dyDescent="0.25">
      <c r="A5" s="10"/>
      <c r="J5" s="10" t="s">
        <v>39</v>
      </c>
      <c r="K5" s="10">
        <v>-0.19631818376329996</v>
      </c>
      <c r="L5" s="10">
        <v>1.0593641909052109E-2</v>
      </c>
      <c r="M5" s="10">
        <v>-0.91236424349648693</v>
      </c>
      <c r="N5" s="5">
        <v>-0.43877034949076243</v>
      </c>
      <c r="S5" s="5" t="s">
        <v>50</v>
      </c>
      <c r="T5" s="13">
        <f>SUMXMY2(S13:S62,H13:H62)</f>
        <v>6.7997147918013718</v>
      </c>
      <c r="U5" s="5" t="s">
        <v>51</v>
      </c>
      <c r="V5" s="5">
        <f>(COUNTIF(U13:U62,1)+COUNTIF(U13:U62,-1))/50</f>
        <v>0.16</v>
      </c>
    </row>
    <row r="6" spans="1:22" x14ac:dyDescent="0.25">
      <c r="A6" s="10"/>
      <c r="J6" s="10" t="s">
        <v>40</v>
      </c>
      <c r="K6" s="10">
        <v>0.45189087596508293</v>
      </c>
      <c r="L6" s="10">
        <v>1.0800973123984308</v>
      </c>
      <c r="M6" s="10">
        <v>1.562190972363303</v>
      </c>
      <c r="N6" s="5">
        <v>-1.3451145717960626</v>
      </c>
      <c r="S6" s="5" t="s">
        <v>49</v>
      </c>
    </row>
    <row r="7" spans="1:22" x14ac:dyDescent="0.25">
      <c r="J7" s="10" t="s">
        <v>41</v>
      </c>
      <c r="K7" s="10">
        <v>-0.40719000201862421</v>
      </c>
      <c r="L7" s="5">
        <v>1.9033687668082642</v>
      </c>
      <c r="M7" s="5">
        <v>-4.8902265282413898E-2</v>
      </c>
      <c r="N7" s="10">
        <v>0.89360828319785301</v>
      </c>
      <c r="S7" s="5" t="s">
        <v>50</v>
      </c>
      <c r="T7" s="5">
        <f>SUMXMY2(S63:S92,H63:H92)</f>
        <v>6.0884205092208736</v>
      </c>
      <c r="U7" s="5" t="s">
        <v>51</v>
      </c>
      <c r="V7" s="5">
        <f>(COUNTIF(U63:U92,1)+COUNTIF(U63:U92,-1))/30</f>
        <v>0.23333333333333334</v>
      </c>
    </row>
    <row r="8" spans="1:22" x14ac:dyDescent="0.25">
      <c r="J8" s="10" t="s">
        <v>43</v>
      </c>
      <c r="K8" s="10">
        <v>4.0460395269116295E-2</v>
      </c>
      <c r="L8" s="10">
        <v>-0.28942442913060146</v>
      </c>
      <c r="M8" s="10">
        <v>-0.13779746375920016</v>
      </c>
      <c r="N8" s="10">
        <v>0.38166017160736021</v>
      </c>
    </row>
    <row r="9" spans="1:22" x14ac:dyDescent="0.25">
      <c r="J9" s="5" t="s">
        <v>42</v>
      </c>
      <c r="K9" s="5">
        <v>1.3204763554130711E-3</v>
      </c>
      <c r="L9" s="5">
        <v>-0.48362319063572085</v>
      </c>
      <c r="M9" s="5">
        <v>2.2155808710613458</v>
      </c>
      <c r="N9" s="10">
        <v>-4.9376718678774552</v>
      </c>
    </row>
    <row r="10" spans="1:22" x14ac:dyDescent="0.25">
      <c r="J10" s="10" t="s">
        <v>44</v>
      </c>
      <c r="K10" s="10">
        <v>0.17540830617680225</v>
      </c>
    </row>
    <row r="12" spans="1:22" x14ac:dyDescent="0.25">
      <c r="A12" s="6" t="s">
        <v>0</v>
      </c>
      <c r="B12" s="7" t="s">
        <v>1</v>
      </c>
      <c r="C12" s="7" t="s">
        <v>2</v>
      </c>
      <c r="D12" s="7" t="s">
        <v>3</v>
      </c>
      <c r="E12" s="7" t="s">
        <v>4</v>
      </c>
      <c r="F12" s="7" t="s">
        <v>5</v>
      </c>
      <c r="G12" s="7" t="s">
        <v>6</v>
      </c>
      <c r="H12" s="7" t="s">
        <v>7</v>
      </c>
      <c r="K12" s="7" t="s">
        <v>12</v>
      </c>
      <c r="L12" s="7" t="s">
        <v>13</v>
      </c>
      <c r="M12" s="7" t="s">
        <v>14</v>
      </c>
      <c r="N12" s="7" t="s">
        <v>15</v>
      </c>
      <c r="S12" s="7" t="s">
        <v>22</v>
      </c>
      <c r="T12" s="7" t="s">
        <v>46</v>
      </c>
      <c r="U12" s="7" t="s">
        <v>25</v>
      </c>
    </row>
    <row r="13" spans="1:22" x14ac:dyDescent="0.25">
      <c r="A13" s="8">
        <v>1</v>
      </c>
      <c r="B13" s="8">
        <v>1.92</v>
      </c>
      <c r="C13" s="8">
        <v>64</v>
      </c>
      <c r="D13" s="8">
        <v>18.899999999999999</v>
      </c>
      <c r="E13" s="8">
        <v>44</v>
      </c>
      <c r="F13" s="8">
        <v>94</v>
      </c>
      <c r="G13" s="8">
        <v>24</v>
      </c>
      <c r="H13" s="8">
        <v>1</v>
      </c>
      <c r="K13" s="5">
        <f t="shared" ref="K13:K76" si="4">1/(1+EXP(-($K$2*B13+$K$3*C13+$K$4*D13+$K$5*E13+$K$6*F13+$K$7*G13-$K$8)))</f>
        <v>0.99999999999818523</v>
      </c>
      <c r="L13" s="5">
        <f t="shared" ref="L13:L76" si="5">1/(1+EXP(-($L$2*B13+$L$3*C13+$L$4*D13+$L$5*E13+$L$6*F13+$L$7*G13-$L$8)))</f>
        <v>1</v>
      </c>
      <c r="M13" s="5">
        <f t="shared" ref="M13:M76" si="6">1/(1+EXP(-($M$2*B13+$M$3*C13+$M$4*D13+$M$5*E13+$M$6*F13+$M$7*G13-$M$8)))</f>
        <v>1</v>
      </c>
      <c r="N13" s="5">
        <f t="shared" ref="N13:N76" si="7">1/(1+EXP(-($N$2*B13+$N$3*C13+$N$4*D13+$N$5*E13+$N$6*F13+$N$7*G13-$N$8)))</f>
        <v>3.9802591987676986E-40</v>
      </c>
      <c r="S13" s="5">
        <f>1/(1+EXP(-($K$9*K13+$L$9*L13+$M$9*M13+$N$9*N13-$K$10)))</f>
        <v>0.82604747788909527</v>
      </c>
      <c r="T13" s="5">
        <f>IF(S13&gt;0.5,1,0)</f>
        <v>1</v>
      </c>
      <c r="U13" s="5">
        <f>T13-H13</f>
        <v>0</v>
      </c>
    </row>
    <row r="14" spans="1:22" x14ac:dyDescent="0.25">
      <c r="A14" s="8">
        <v>2</v>
      </c>
      <c r="B14" s="8">
        <v>1.67</v>
      </c>
      <c r="C14" s="8">
        <v>49</v>
      </c>
      <c r="D14" s="8">
        <v>18.2</v>
      </c>
      <c r="E14" s="8">
        <v>71</v>
      </c>
      <c r="F14" s="8">
        <v>9</v>
      </c>
      <c r="G14" s="8">
        <v>95</v>
      </c>
      <c r="H14" s="8">
        <v>0</v>
      </c>
      <c r="K14" s="5">
        <f t="shared" si="4"/>
        <v>3.9963694558143047E-20</v>
      </c>
      <c r="L14" s="5">
        <f t="shared" si="5"/>
        <v>1</v>
      </c>
      <c r="M14" s="5">
        <f t="shared" si="6"/>
        <v>4.2242439296718174E-29</v>
      </c>
      <c r="N14" s="5">
        <f t="shared" si="7"/>
        <v>1</v>
      </c>
      <c r="S14" s="5">
        <f>1/(1+EXP(-($K$9*K14+$L$9*L14+$M$9*M14+$N$9*N14-$K$10)))</f>
        <v>3.6963605680142802E-3</v>
      </c>
      <c r="T14" s="5">
        <f t="shared" ref="T14:T77" si="8">IF(S14&gt;0.5,1,0)</f>
        <v>0</v>
      </c>
      <c r="U14" s="5">
        <f>T14-H14</f>
        <v>0</v>
      </c>
    </row>
    <row r="15" spans="1:22" x14ac:dyDescent="0.25">
      <c r="A15" s="8">
        <v>3</v>
      </c>
      <c r="B15" s="8">
        <v>1.81</v>
      </c>
      <c r="C15" s="8">
        <v>62</v>
      </c>
      <c r="D15" s="8">
        <v>19.5</v>
      </c>
      <c r="E15" s="8">
        <v>44</v>
      </c>
      <c r="F15" s="8">
        <v>55</v>
      </c>
      <c r="G15" s="8">
        <v>85</v>
      </c>
      <c r="H15" s="8">
        <v>0</v>
      </c>
      <c r="K15" s="5">
        <f t="shared" si="4"/>
        <v>3.0831035797882858E-7</v>
      </c>
      <c r="L15" s="5">
        <f t="shared" si="5"/>
        <v>1</v>
      </c>
      <c r="M15" s="5">
        <f t="shared" si="6"/>
        <v>0.99999999999983857</v>
      </c>
      <c r="N15" s="5">
        <f t="shared" si="7"/>
        <v>0.99999995472759218</v>
      </c>
      <c r="S15" s="5">
        <f>1/(1+EXP(-($K$9*K15+$L$9*L15+$M$9*M15+$N$9*N15-$K$10)))</f>
        <v>3.2890677935276356E-2</v>
      </c>
      <c r="T15" s="5">
        <f t="shared" si="8"/>
        <v>0</v>
      </c>
      <c r="U15" s="5">
        <f>T15-H15</f>
        <v>0</v>
      </c>
    </row>
    <row r="16" spans="1:22" x14ac:dyDescent="0.25">
      <c r="A16" s="8">
        <v>4</v>
      </c>
      <c r="B16" s="8">
        <v>1.75</v>
      </c>
      <c r="C16" s="8">
        <v>54</v>
      </c>
      <c r="D16" s="8">
        <v>18.100000000000001</v>
      </c>
      <c r="E16" s="8">
        <v>28</v>
      </c>
      <c r="F16" s="8">
        <v>61</v>
      </c>
      <c r="G16" s="8">
        <v>7</v>
      </c>
      <c r="H16" s="8">
        <v>0</v>
      </c>
      <c r="K16" s="5">
        <f t="shared" si="4"/>
        <v>0.99999999985481214</v>
      </c>
      <c r="L16" s="5">
        <f t="shared" si="5"/>
        <v>1</v>
      </c>
      <c r="M16" s="5">
        <f t="shared" si="6"/>
        <v>1</v>
      </c>
      <c r="N16" s="5">
        <f t="shared" si="7"/>
        <v>2.4522401419147506E-25</v>
      </c>
      <c r="S16" s="5">
        <f>1/(1+EXP(-($K$9*K16+$L$9*L16+$M$9*M16+$N$9*N16-$K$10)))</f>
        <v>0.82604747788906818</v>
      </c>
      <c r="T16" s="5">
        <f t="shared" si="8"/>
        <v>1</v>
      </c>
      <c r="U16" s="5">
        <f>T16-H16</f>
        <v>1</v>
      </c>
    </row>
    <row r="17" spans="1:21" x14ac:dyDescent="0.25">
      <c r="A17" s="8">
        <v>5</v>
      </c>
      <c r="B17" s="8">
        <v>1.84</v>
      </c>
      <c r="C17" s="8">
        <v>70</v>
      </c>
      <c r="D17" s="8">
        <v>19.600000000000001</v>
      </c>
      <c r="E17" s="8">
        <v>29</v>
      </c>
      <c r="F17" s="8">
        <v>88</v>
      </c>
      <c r="G17" s="8">
        <v>8</v>
      </c>
      <c r="H17" s="8">
        <v>1</v>
      </c>
      <c r="K17" s="5">
        <f t="shared" si="4"/>
        <v>0.99999999999999756</v>
      </c>
      <c r="L17" s="5">
        <f t="shared" si="5"/>
        <v>1</v>
      </c>
      <c r="M17" s="5">
        <f t="shared" si="6"/>
        <v>1</v>
      </c>
      <c r="N17" s="5">
        <f t="shared" si="7"/>
        <v>2.802620813709585E-39</v>
      </c>
      <c r="S17" s="5">
        <f>1/(1+EXP(-($K$9*K17+$L$9*L17+$M$9*M17+$N$9*N17-$K$10)))</f>
        <v>0.8260474778890956</v>
      </c>
      <c r="T17" s="5">
        <f t="shared" si="8"/>
        <v>1</v>
      </c>
      <c r="U17" s="5">
        <f>T17-H17</f>
        <v>0</v>
      </c>
    </row>
    <row r="18" spans="1:21" x14ac:dyDescent="0.25">
      <c r="A18" s="8">
        <v>6</v>
      </c>
      <c r="B18" s="8">
        <v>1.66</v>
      </c>
      <c r="C18" s="8">
        <v>61</v>
      </c>
      <c r="D18" s="8">
        <v>18.600000000000001</v>
      </c>
      <c r="E18" s="8">
        <v>85</v>
      </c>
      <c r="F18" s="8">
        <v>63</v>
      </c>
      <c r="G18" s="8">
        <v>52</v>
      </c>
      <c r="H18" s="8">
        <v>1</v>
      </c>
      <c r="K18" s="5">
        <f t="shared" si="4"/>
        <v>1.8486132251357434E-3</v>
      </c>
      <c r="L18" s="5">
        <f t="shared" si="5"/>
        <v>1</v>
      </c>
      <c r="M18" s="5">
        <f t="shared" si="6"/>
        <v>0.99845527114146804</v>
      </c>
      <c r="N18" s="5">
        <f t="shared" si="7"/>
        <v>2.7115029003500243E-19</v>
      </c>
      <c r="S18" s="5">
        <f>1/(1+EXP(-($K$9*K18+$L$9*L18+$M$9*M18+$N$9*N18-$K$10)))</f>
        <v>0.8253652468152326</v>
      </c>
      <c r="T18" s="5">
        <f t="shared" si="8"/>
        <v>1</v>
      </c>
      <c r="U18" s="5">
        <f>T18-H18</f>
        <v>0</v>
      </c>
    </row>
    <row r="19" spans="1:21" x14ac:dyDescent="0.25">
      <c r="A19" s="8">
        <v>7</v>
      </c>
      <c r="B19" s="8">
        <v>1.79</v>
      </c>
      <c r="C19" s="8">
        <v>74</v>
      </c>
      <c r="D19" s="8">
        <v>19.7</v>
      </c>
      <c r="E19" s="8">
        <v>61</v>
      </c>
      <c r="F19" s="8">
        <v>89</v>
      </c>
      <c r="G19" s="8">
        <v>84</v>
      </c>
      <c r="H19" s="8">
        <v>1</v>
      </c>
      <c r="K19" s="5">
        <f t="shared" si="4"/>
        <v>3.1270871379414603E-2</v>
      </c>
      <c r="L19" s="5">
        <f t="shared" si="5"/>
        <v>1</v>
      </c>
      <c r="M19" s="5">
        <f t="shared" si="6"/>
        <v>1</v>
      </c>
      <c r="N19" s="5">
        <f t="shared" si="7"/>
        <v>3.1020154264719874E-16</v>
      </c>
      <c r="S19" s="5">
        <f>1/(1+EXP(-($K$9*K19+$L$9*L19+$M$9*M19+$N$9*N19-$K$10)))</f>
        <v>0.82586359139237731</v>
      </c>
      <c r="T19" s="5">
        <f t="shared" si="8"/>
        <v>1</v>
      </c>
      <c r="U19" s="5">
        <f>T19-H19</f>
        <v>0</v>
      </c>
    </row>
    <row r="20" spans="1:21" x14ac:dyDescent="0.25">
      <c r="A20" s="8">
        <v>8</v>
      </c>
      <c r="B20" s="8">
        <v>1.82</v>
      </c>
      <c r="C20" s="8">
        <v>75</v>
      </c>
      <c r="D20" s="8">
        <v>19.2</v>
      </c>
      <c r="E20" s="8">
        <v>8</v>
      </c>
      <c r="F20" s="8">
        <v>7</v>
      </c>
      <c r="G20" s="8">
        <v>20</v>
      </c>
      <c r="H20" s="8">
        <v>0</v>
      </c>
      <c r="K20" s="5">
        <f t="shared" si="4"/>
        <v>1.303760445336566E-2</v>
      </c>
      <c r="L20" s="5">
        <f t="shared" si="5"/>
        <v>1</v>
      </c>
      <c r="M20" s="5">
        <f t="shared" si="6"/>
        <v>1.0293798377532904E-5</v>
      </c>
      <c r="N20" s="5">
        <f t="shared" si="7"/>
        <v>1</v>
      </c>
      <c r="S20" s="5">
        <f>1/(1+EXP(-($K$9*K20+$L$9*L20+$M$9*M20+$N$9*N20-$K$10)))</f>
        <v>3.6965079620379739E-3</v>
      </c>
      <c r="T20" s="5">
        <f t="shared" si="8"/>
        <v>0</v>
      </c>
      <c r="U20" s="5">
        <f>T20-H20</f>
        <v>0</v>
      </c>
    </row>
    <row r="21" spans="1:21" x14ac:dyDescent="0.25">
      <c r="A21" s="8">
        <v>9</v>
      </c>
      <c r="B21" s="8">
        <v>1.76</v>
      </c>
      <c r="C21" s="8">
        <v>70</v>
      </c>
      <c r="D21" s="8">
        <v>19</v>
      </c>
      <c r="E21" s="8">
        <v>87</v>
      </c>
      <c r="F21" s="8">
        <v>6</v>
      </c>
      <c r="G21" s="8">
        <v>83</v>
      </c>
      <c r="H21" s="8">
        <v>0</v>
      </c>
      <c r="K21" s="5">
        <f t="shared" si="4"/>
        <v>1.537758528534587E-20</v>
      </c>
      <c r="L21" s="5">
        <f t="shared" si="5"/>
        <v>1</v>
      </c>
      <c r="M21" s="5">
        <f t="shared" si="6"/>
        <v>1.1186214753406731E-38</v>
      </c>
      <c r="N21" s="5">
        <f t="shared" si="7"/>
        <v>1</v>
      </c>
      <c r="S21" s="5">
        <f>1/(1+EXP(-($K$9*K21+$L$9*L21+$M$9*M21+$N$9*N21-$K$10)))</f>
        <v>3.6963605680142802E-3</v>
      </c>
      <c r="T21" s="5">
        <f t="shared" si="8"/>
        <v>0</v>
      </c>
      <c r="U21" s="5">
        <f>T21-H21</f>
        <v>0</v>
      </c>
    </row>
    <row r="22" spans="1:21" x14ac:dyDescent="0.25">
      <c r="A22" s="8">
        <v>10</v>
      </c>
      <c r="B22" s="8">
        <v>1.89</v>
      </c>
      <c r="C22" s="8">
        <v>69</v>
      </c>
      <c r="D22" s="8">
        <v>18.600000000000001</v>
      </c>
      <c r="E22" s="8">
        <v>48</v>
      </c>
      <c r="F22" s="8">
        <v>6</v>
      </c>
      <c r="G22" s="8">
        <v>53</v>
      </c>
      <c r="H22" s="8">
        <v>0</v>
      </c>
      <c r="K22" s="5">
        <f t="shared" si="4"/>
        <v>5.8955721509535075E-12</v>
      </c>
      <c r="L22" s="5">
        <f t="shared" si="5"/>
        <v>1</v>
      </c>
      <c r="M22" s="5">
        <f t="shared" si="6"/>
        <v>1.5721125578226803E-22</v>
      </c>
      <c r="N22" s="5">
        <f t="shared" si="7"/>
        <v>1</v>
      </c>
      <c r="S22" s="5">
        <f>1/(1+EXP(-($K$9*K22+$L$9*L22+$M$9*M22+$N$9*N22-$K$10)))</f>
        <v>3.6963605680143097E-3</v>
      </c>
      <c r="T22" s="5">
        <f t="shared" si="8"/>
        <v>0</v>
      </c>
      <c r="U22" s="5">
        <f>T22-H22</f>
        <v>0</v>
      </c>
    </row>
    <row r="23" spans="1:21" x14ac:dyDescent="0.25">
      <c r="A23" s="8">
        <v>11</v>
      </c>
      <c r="B23" s="8">
        <v>1.78</v>
      </c>
      <c r="C23" s="8">
        <v>64</v>
      </c>
      <c r="D23" s="8">
        <v>18.2</v>
      </c>
      <c r="E23" s="8">
        <v>80</v>
      </c>
      <c r="F23" s="8">
        <v>3</v>
      </c>
      <c r="G23" s="8">
        <v>21</v>
      </c>
      <c r="H23" s="8">
        <v>0</v>
      </c>
      <c r="K23" s="5">
        <f t="shared" si="4"/>
        <v>1.6396089225920716E-9</v>
      </c>
      <c r="L23" s="5">
        <f t="shared" si="5"/>
        <v>1</v>
      </c>
      <c r="M23" s="5">
        <f t="shared" si="6"/>
        <v>3.4274894022230676E-36</v>
      </c>
      <c r="N23" s="5">
        <f t="shared" si="7"/>
        <v>0.99999483760724694</v>
      </c>
      <c r="S23" s="5">
        <f>1/(1+EXP(-($K$9*K23+$L$9*L23+$M$9*M23+$N$9*N23-$K$10)))</f>
        <v>3.6964544419107147E-3</v>
      </c>
      <c r="T23" s="5">
        <f t="shared" si="8"/>
        <v>0</v>
      </c>
      <c r="U23" s="5">
        <f>T23-H23</f>
        <v>0</v>
      </c>
    </row>
    <row r="24" spans="1:21" x14ac:dyDescent="0.25">
      <c r="A24" s="8">
        <v>12</v>
      </c>
      <c r="B24" s="8">
        <v>1.68</v>
      </c>
      <c r="C24" s="8">
        <v>60</v>
      </c>
      <c r="D24" s="8">
        <v>18.8</v>
      </c>
      <c r="E24" s="8">
        <v>89</v>
      </c>
      <c r="F24" s="8">
        <v>0</v>
      </c>
      <c r="G24" s="8">
        <v>26</v>
      </c>
      <c r="H24" s="8">
        <v>0</v>
      </c>
      <c r="K24" s="5">
        <f t="shared" si="4"/>
        <v>1.7096188518434884E-11</v>
      </c>
      <c r="L24" s="5">
        <f t="shared" si="5"/>
        <v>1</v>
      </c>
      <c r="M24" s="5">
        <f t="shared" si="6"/>
        <v>1.2292457444651043E-41</v>
      </c>
      <c r="N24" s="5">
        <f t="shared" si="7"/>
        <v>0.99999996598047747</v>
      </c>
      <c r="S24" s="5">
        <f>1/(1+EXP(-($K$9*K24+$L$9*L24+$M$9*M24+$N$9*N24-$K$10)))</f>
        <v>3.6963611866237733E-3</v>
      </c>
      <c r="T24" s="5">
        <f t="shared" si="8"/>
        <v>0</v>
      </c>
      <c r="U24" s="5">
        <f>T24-H24</f>
        <v>0</v>
      </c>
    </row>
    <row r="25" spans="1:21" x14ac:dyDescent="0.25">
      <c r="A25" s="8">
        <v>13</v>
      </c>
      <c r="B25" s="8">
        <v>1.69</v>
      </c>
      <c r="C25" s="8">
        <v>63</v>
      </c>
      <c r="D25" s="8">
        <v>18.100000000000001</v>
      </c>
      <c r="E25" s="8">
        <v>28</v>
      </c>
      <c r="F25" s="8">
        <v>28</v>
      </c>
      <c r="G25" s="8">
        <v>70</v>
      </c>
      <c r="H25" s="8">
        <v>0</v>
      </c>
      <c r="K25" s="5">
        <f t="shared" si="4"/>
        <v>8.104628974822746E-9</v>
      </c>
      <c r="L25" s="5">
        <f t="shared" si="5"/>
        <v>1</v>
      </c>
      <c r="M25" s="5">
        <f t="shared" si="6"/>
        <v>0.93377121104790295</v>
      </c>
      <c r="N25" s="5">
        <f t="shared" si="7"/>
        <v>1</v>
      </c>
      <c r="S25" s="5">
        <f>1/(1+EXP(-($K$9*K25+$L$9*L25+$M$9*M25+$N$9*N25-$K$10)))</f>
        <v>2.8529902758415066E-2</v>
      </c>
      <c r="T25" s="5">
        <f t="shared" si="8"/>
        <v>0</v>
      </c>
      <c r="U25" s="5">
        <f>T25-H25</f>
        <v>0</v>
      </c>
    </row>
    <row r="26" spans="1:21" x14ac:dyDescent="0.25">
      <c r="A26" s="8">
        <v>14</v>
      </c>
      <c r="B26" s="8">
        <v>1.76</v>
      </c>
      <c r="C26" s="8">
        <v>56</v>
      </c>
      <c r="D26" s="8">
        <v>18.8</v>
      </c>
      <c r="E26" s="8">
        <v>8</v>
      </c>
      <c r="F26" s="8">
        <v>91</v>
      </c>
      <c r="G26" s="8">
        <v>37</v>
      </c>
      <c r="H26" s="8">
        <v>1</v>
      </c>
      <c r="K26" s="5">
        <f t="shared" si="4"/>
        <v>0.99999999999935341</v>
      </c>
      <c r="L26" s="5">
        <f t="shared" si="5"/>
        <v>1</v>
      </c>
      <c r="M26" s="5">
        <f t="shared" si="6"/>
        <v>1</v>
      </c>
      <c r="N26" s="5">
        <f t="shared" si="7"/>
        <v>7.0072823280671565E-27</v>
      </c>
      <c r="S26" s="5">
        <f>1/(1+EXP(-($K$9*K26+$L$9*L26+$M$9*M26+$N$9*N26-$K$10)))</f>
        <v>0.8260474778890956</v>
      </c>
      <c r="T26" s="5">
        <f t="shared" si="8"/>
        <v>1</v>
      </c>
      <c r="U26" s="5">
        <f>T26-H26</f>
        <v>0</v>
      </c>
    </row>
    <row r="27" spans="1:21" x14ac:dyDescent="0.25">
      <c r="A27" s="8">
        <v>15</v>
      </c>
      <c r="B27" s="8">
        <v>1.93</v>
      </c>
      <c r="C27" s="8">
        <v>82</v>
      </c>
      <c r="D27" s="8">
        <v>18.5</v>
      </c>
      <c r="E27" s="8">
        <v>42</v>
      </c>
      <c r="F27" s="8">
        <v>22</v>
      </c>
      <c r="G27" s="8">
        <v>70</v>
      </c>
      <c r="H27" s="8">
        <v>1</v>
      </c>
      <c r="K27" s="5">
        <f t="shared" si="4"/>
        <v>8.7310716773883104E-12</v>
      </c>
      <c r="L27" s="5">
        <f t="shared" si="5"/>
        <v>1</v>
      </c>
      <c r="M27" s="5">
        <f t="shared" si="6"/>
        <v>1.565735066864362E-10</v>
      </c>
      <c r="N27" s="5">
        <f t="shared" si="7"/>
        <v>1</v>
      </c>
      <c r="S27" s="5">
        <f>1/(1+EXP(-($K$9*K27+$L$9*L27+$M$9*M27+$N$9*N27-$K$10)))</f>
        <v>3.6963605692918546E-3</v>
      </c>
      <c r="T27" s="5">
        <f t="shared" si="8"/>
        <v>0</v>
      </c>
      <c r="U27" s="5">
        <f>T27-H27</f>
        <v>-1</v>
      </c>
    </row>
    <row r="28" spans="1:21" x14ac:dyDescent="0.25">
      <c r="A28" s="8">
        <v>16</v>
      </c>
      <c r="B28" s="8">
        <v>1.91</v>
      </c>
      <c r="C28" s="8">
        <v>78</v>
      </c>
      <c r="D28" s="8">
        <v>19.399999999999999</v>
      </c>
      <c r="E28" s="8">
        <v>80</v>
      </c>
      <c r="F28" s="8">
        <v>60</v>
      </c>
      <c r="G28" s="8">
        <v>3</v>
      </c>
      <c r="H28" s="8">
        <v>1</v>
      </c>
      <c r="K28" s="5">
        <f t="shared" si="4"/>
        <v>0.99999521242794676</v>
      </c>
      <c r="L28" s="5">
        <f t="shared" si="5"/>
        <v>1</v>
      </c>
      <c r="M28" s="5">
        <f t="shared" si="6"/>
        <v>0.99734759595089961</v>
      </c>
      <c r="N28" s="5">
        <f t="shared" si="7"/>
        <v>2.3125213661809539E-34</v>
      </c>
      <c r="S28" s="5">
        <f>1/(1+EXP(-($K$9*K28+$L$9*L28+$M$9*M28+$N$9*N28-$K$10)))</f>
        <v>0.82520142955428011</v>
      </c>
      <c r="T28" s="5">
        <f t="shared" si="8"/>
        <v>1</v>
      </c>
      <c r="U28" s="5">
        <f>T28-H28</f>
        <v>0</v>
      </c>
    </row>
    <row r="29" spans="1:21" x14ac:dyDescent="0.25">
      <c r="A29" s="8">
        <v>17</v>
      </c>
      <c r="B29" s="8">
        <v>1.85</v>
      </c>
      <c r="C29" s="8">
        <v>76</v>
      </c>
      <c r="D29" s="8">
        <v>19.5</v>
      </c>
      <c r="E29" s="8">
        <v>72</v>
      </c>
      <c r="F29" s="8">
        <v>76</v>
      </c>
      <c r="G29" s="8">
        <v>1</v>
      </c>
      <c r="H29" s="8">
        <v>0</v>
      </c>
      <c r="K29" s="5">
        <f t="shared" si="4"/>
        <v>0.99999999974120701</v>
      </c>
      <c r="L29" s="5">
        <f t="shared" si="5"/>
        <v>1</v>
      </c>
      <c r="M29" s="5">
        <f t="shared" si="6"/>
        <v>1</v>
      </c>
      <c r="N29" s="5">
        <f t="shared" si="7"/>
        <v>5.500843400228933E-43</v>
      </c>
      <c r="S29" s="5">
        <f>1/(1+EXP(-($K$9*K29+$L$9*L29+$M$9*M29+$N$9*N29-$K$10)))</f>
        <v>0.82604747788904653</v>
      </c>
      <c r="T29" s="5">
        <f t="shared" si="8"/>
        <v>1</v>
      </c>
      <c r="U29" s="5">
        <f>T29-H29</f>
        <v>1</v>
      </c>
    </row>
    <row r="30" spans="1:21" x14ac:dyDescent="0.25">
      <c r="A30" s="8">
        <v>18</v>
      </c>
      <c r="B30" s="8">
        <v>1.92</v>
      </c>
      <c r="C30" s="8">
        <v>79</v>
      </c>
      <c r="D30" s="8">
        <v>18.399999999999999</v>
      </c>
      <c r="E30" s="8">
        <v>87</v>
      </c>
      <c r="F30" s="8">
        <v>66</v>
      </c>
      <c r="G30" s="8">
        <v>54</v>
      </c>
      <c r="H30" s="8">
        <v>1</v>
      </c>
      <c r="K30" s="5">
        <f t="shared" si="4"/>
        <v>4.5167658884394911E-4</v>
      </c>
      <c r="L30" s="5">
        <f t="shared" si="5"/>
        <v>1</v>
      </c>
      <c r="M30" s="5">
        <f t="shared" si="6"/>
        <v>0.99827607143217778</v>
      </c>
      <c r="N30" s="5">
        <f t="shared" si="7"/>
        <v>5.3681591783334135E-20</v>
      </c>
      <c r="S30" s="5">
        <f>1/(1+EXP(-($K$9*K30+$L$9*L30+$M$9*M30+$N$9*N30-$K$10)))</f>
        <v>0.82530774637153759</v>
      </c>
      <c r="T30" s="5">
        <f t="shared" si="8"/>
        <v>1</v>
      </c>
      <c r="U30" s="5">
        <f>T30-H30</f>
        <v>0</v>
      </c>
    </row>
    <row r="31" spans="1:21" x14ac:dyDescent="0.25">
      <c r="A31" s="8">
        <v>19</v>
      </c>
      <c r="B31" s="8">
        <v>1.85</v>
      </c>
      <c r="C31" s="8">
        <v>78</v>
      </c>
      <c r="D31" s="8">
        <v>18.5</v>
      </c>
      <c r="E31" s="8">
        <v>86</v>
      </c>
      <c r="F31" s="8">
        <v>80</v>
      </c>
      <c r="G31" s="8">
        <v>7</v>
      </c>
      <c r="H31" s="8">
        <v>1</v>
      </c>
      <c r="K31" s="5">
        <f t="shared" si="4"/>
        <v>0.99999998607292562</v>
      </c>
      <c r="L31" s="5">
        <f t="shared" si="5"/>
        <v>1</v>
      </c>
      <c r="M31" s="5">
        <f t="shared" si="6"/>
        <v>0.99999999999998157</v>
      </c>
      <c r="N31" s="5">
        <f t="shared" si="7"/>
        <v>3.3020313199035478E-46</v>
      </c>
      <c r="S31" s="5">
        <f>1/(1+EXP(-($K$9*K31+$L$9*L31+$M$9*M31+$N$9*N31-$K$10)))</f>
        <v>0.82604747788644728</v>
      </c>
      <c r="T31" s="5">
        <f t="shared" si="8"/>
        <v>1</v>
      </c>
      <c r="U31" s="5">
        <f>T31-H31</f>
        <v>0</v>
      </c>
    </row>
    <row r="32" spans="1:21" x14ac:dyDescent="0.25">
      <c r="A32" s="8">
        <v>20</v>
      </c>
      <c r="B32" s="8">
        <v>1.72</v>
      </c>
      <c r="C32" s="8">
        <v>65</v>
      </c>
      <c r="D32" s="8">
        <v>18.399999999999999</v>
      </c>
      <c r="E32" s="8">
        <v>80</v>
      </c>
      <c r="F32" s="8">
        <v>52</v>
      </c>
      <c r="G32" s="8">
        <v>34</v>
      </c>
      <c r="H32" s="8">
        <v>0</v>
      </c>
      <c r="K32" s="5">
        <f t="shared" si="4"/>
        <v>3.3358543449526094E-2</v>
      </c>
      <c r="L32" s="5">
        <f t="shared" si="5"/>
        <v>1</v>
      </c>
      <c r="M32" s="5">
        <f t="shared" si="6"/>
        <v>2.7452042561012238E-3</v>
      </c>
      <c r="N32" s="5">
        <f t="shared" si="7"/>
        <v>7.4751611266852247E-19</v>
      </c>
      <c r="S32" s="5">
        <f>1/(1+EXP(-($K$9*K32+$L$9*L32+$M$9*M32+$N$9*N32-$K$10)))</f>
        <v>0.34233515033481382</v>
      </c>
      <c r="T32" s="5">
        <f t="shared" si="8"/>
        <v>0</v>
      </c>
      <c r="U32" s="5">
        <f>T32-H32</f>
        <v>0</v>
      </c>
    </row>
    <row r="33" spans="1:21" x14ac:dyDescent="0.25">
      <c r="A33" s="8">
        <v>21</v>
      </c>
      <c r="B33" s="8">
        <v>1.86</v>
      </c>
      <c r="C33" s="8">
        <v>68</v>
      </c>
      <c r="D33" s="8">
        <v>19.899999999999999</v>
      </c>
      <c r="E33" s="8">
        <v>64</v>
      </c>
      <c r="F33" s="8">
        <v>66</v>
      </c>
      <c r="G33" s="8">
        <v>95</v>
      </c>
      <c r="H33" s="8">
        <v>0</v>
      </c>
      <c r="K33" s="5">
        <f t="shared" si="4"/>
        <v>1.0944468655102139E-8</v>
      </c>
      <c r="L33" s="5">
        <f t="shared" si="5"/>
        <v>1</v>
      </c>
      <c r="M33" s="5">
        <f t="shared" si="6"/>
        <v>0.99999999999795586</v>
      </c>
      <c r="N33" s="5">
        <f t="shared" si="7"/>
        <v>0.96925895939257034</v>
      </c>
      <c r="S33" s="5">
        <f>1/(1+EXP(-($K$9*K33+$L$9*L33+$M$9*M33+$N$9*N33-$K$10)))</f>
        <v>3.8076657843641254E-2</v>
      </c>
      <c r="T33" s="5">
        <f t="shared" si="8"/>
        <v>0</v>
      </c>
      <c r="U33" s="5">
        <f>T33-H33</f>
        <v>0</v>
      </c>
    </row>
    <row r="34" spans="1:21" x14ac:dyDescent="0.25">
      <c r="A34" s="8">
        <v>22</v>
      </c>
      <c r="B34" s="8">
        <v>1.68</v>
      </c>
      <c r="C34" s="8">
        <v>63</v>
      </c>
      <c r="D34" s="8">
        <v>19.7</v>
      </c>
      <c r="E34" s="8">
        <v>17</v>
      </c>
      <c r="F34" s="8">
        <v>17</v>
      </c>
      <c r="G34" s="8">
        <v>72</v>
      </c>
      <c r="H34" s="8">
        <v>0</v>
      </c>
      <c r="K34" s="5">
        <f t="shared" si="4"/>
        <v>4.3724270079100502E-10</v>
      </c>
      <c r="L34" s="5">
        <f t="shared" si="5"/>
        <v>1</v>
      </c>
      <c r="M34" s="5">
        <f t="shared" si="6"/>
        <v>8.5628000870603908E-3</v>
      </c>
      <c r="N34" s="5">
        <f t="shared" si="7"/>
        <v>1</v>
      </c>
      <c r="S34" s="5">
        <f>1/(1+EXP(-($K$9*K34+$L$9*L34+$M$9*M34+$N$9*N34-$K$10)))</f>
        <v>3.7668891010149263E-3</v>
      </c>
      <c r="T34" s="5">
        <f t="shared" si="8"/>
        <v>0</v>
      </c>
      <c r="U34" s="5">
        <f>T34-H34</f>
        <v>0</v>
      </c>
    </row>
    <row r="35" spans="1:21" x14ac:dyDescent="0.25">
      <c r="A35" s="8">
        <v>23</v>
      </c>
      <c r="B35" s="8">
        <v>1.88</v>
      </c>
      <c r="C35" s="8">
        <v>75</v>
      </c>
      <c r="D35" s="8">
        <v>18.899999999999999</v>
      </c>
      <c r="E35" s="8">
        <v>56</v>
      </c>
      <c r="F35" s="8">
        <v>85</v>
      </c>
      <c r="G35" s="8">
        <v>74</v>
      </c>
      <c r="H35" s="8">
        <v>1</v>
      </c>
      <c r="K35" s="5">
        <f t="shared" si="4"/>
        <v>0.3478629133323039</v>
      </c>
      <c r="L35" s="5">
        <f t="shared" si="5"/>
        <v>1</v>
      </c>
      <c r="M35" s="5">
        <f t="shared" si="6"/>
        <v>1</v>
      </c>
      <c r="N35" s="5">
        <f t="shared" si="7"/>
        <v>2.7698509256979305E-17</v>
      </c>
      <c r="S35" s="5">
        <f>1/(1+EXP(-($K$9*K35+$L$9*L35+$M$9*M35+$N$9*N35-$K$10)))</f>
        <v>0.82592370452512398</v>
      </c>
      <c r="T35" s="5">
        <f t="shared" si="8"/>
        <v>1</v>
      </c>
      <c r="U35" s="5">
        <f>T35-H35</f>
        <v>0</v>
      </c>
    </row>
    <row r="36" spans="1:21" x14ac:dyDescent="0.25">
      <c r="A36" s="8">
        <v>24</v>
      </c>
      <c r="B36" s="8">
        <v>1.66</v>
      </c>
      <c r="C36" s="8">
        <v>63</v>
      </c>
      <c r="D36" s="8">
        <v>18</v>
      </c>
      <c r="E36" s="8">
        <v>33</v>
      </c>
      <c r="F36" s="8">
        <v>96</v>
      </c>
      <c r="G36" s="8">
        <v>42</v>
      </c>
      <c r="H36" s="8">
        <v>1</v>
      </c>
      <c r="K36" s="5">
        <f t="shared" si="4"/>
        <v>0.99999999982672017</v>
      </c>
      <c r="L36" s="5">
        <f t="shared" si="5"/>
        <v>1</v>
      </c>
      <c r="M36" s="5">
        <f t="shared" si="6"/>
        <v>1</v>
      </c>
      <c r="N36" s="5">
        <f t="shared" si="7"/>
        <v>7.7642661804702157E-33</v>
      </c>
      <c r="S36" s="5">
        <f>1/(1+EXP(-($K$9*K36+$L$9*L36+$M$9*M36+$N$9*N36-$K$10)))</f>
        <v>0.82604747788906285</v>
      </c>
      <c r="T36" s="5">
        <f t="shared" si="8"/>
        <v>1</v>
      </c>
      <c r="U36" s="5">
        <f>T36-H36</f>
        <v>0</v>
      </c>
    </row>
    <row r="37" spans="1:21" x14ac:dyDescent="0.25">
      <c r="A37" s="8">
        <v>25</v>
      </c>
      <c r="B37" s="8">
        <v>1.87</v>
      </c>
      <c r="C37" s="8">
        <v>62</v>
      </c>
      <c r="D37" s="8">
        <v>18.600000000000001</v>
      </c>
      <c r="E37" s="8">
        <v>98</v>
      </c>
      <c r="F37" s="8">
        <v>75</v>
      </c>
      <c r="G37" s="8">
        <v>98</v>
      </c>
      <c r="H37" s="8">
        <v>1</v>
      </c>
      <c r="K37" s="5">
        <f t="shared" si="4"/>
        <v>2.1702592681490937E-10</v>
      </c>
      <c r="L37" s="5">
        <f t="shared" si="5"/>
        <v>1</v>
      </c>
      <c r="M37" s="5">
        <f t="shared" si="6"/>
        <v>0.99998069795844002</v>
      </c>
      <c r="N37" s="5">
        <f t="shared" si="7"/>
        <v>7.0929721477431106E-11</v>
      </c>
      <c r="S37" s="5">
        <f>1/(1+EXP(-($K$9*K37+$L$9*L37+$M$9*M37+$N$9*N37-$K$10)))</f>
        <v>0.82585150243048522</v>
      </c>
      <c r="T37" s="5">
        <f t="shared" si="8"/>
        <v>1</v>
      </c>
      <c r="U37" s="5">
        <f>T37-H37</f>
        <v>0</v>
      </c>
    </row>
    <row r="38" spans="1:21" x14ac:dyDescent="0.25">
      <c r="A38" s="8">
        <v>26</v>
      </c>
      <c r="B38" s="8">
        <v>1.72</v>
      </c>
      <c r="C38" s="8">
        <v>64</v>
      </c>
      <c r="D38" s="8">
        <v>19.7</v>
      </c>
      <c r="E38" s="8">
        <v>70</v>
      </c>
      <c r="F38" s="8">
        <v>63</v>
      </c>
      <c r="G38" s="8">
        <v>24</v>
      </c>
      <c r="H38" s="8">
        <v>0</v>
      </c>
      <c r="K38" s="5">
        <f t="shared" si="4"/>
        <v>0.99974971781509825</v>
      </c>
      <c r="L38" s="5">
        <f t="shared" si="5"/>
        <v>1</v>
      </c>
      <c r="M38" s="5">
        <f t="shared" si="6"/>
        <v>0.99999999918543381</v>
      </c>
      <c r="N38" s="5">
        <f t="shared" si="7"/>
        <v>1.7782707749970444E-26</v>
      </c>
      <c r="S38" s="5">
        <f>1/(1+EXP(-($K$9*K38+$L$9*L38+$M$9*M38+$N$9*N38-$K$10)))</f>
        <v>0.82604743014040338</v>
      </c>
      <c r="T38" s="5">
        <f t="shared" si="8"/>
        <v>1</v>
      </c>
      <c r="U38" s="5">
        <f>T38-H38</f>
        <v>1</v>
      </c>
    </row>
    <row r="39" spans="1:21" x14ac:dyDescent="0.25">
      <c r="A39" s="8">
        <v>27</v>
      </c>
      <c r="B39" s="8">
        <v>1.68</v>
      </c>
      <c r="C39" s="8">
        <v>49</v>
      </c>
      <c r="D39" s="8">
        <v>18.399999999999999</v>
      </c>
      <c r="E39" s="8">
        <v>78</v>
      </c>
      <c r="F39" s="8">
        <v>87</v>
      </c>
      <c r="G39" s="8">
        <v>89</v>
      </c>
      <c r="H39" s="8">
        <v>1</v>
      </c>
      <c r="K39" s="5">
        <f t="shared" si="4"/>
        <v>2.5789994937403259E-4</v>
      </c>
      <c r="L39" s="5">
        <f t="shared" si="5"/>
        <v>1</v>
      </c>
      <c r="M39" s="5">
        <f t="shared" si="6"/>
        <v>1</v>
      </c>
      <c r="N39" s="5">
        <f t="shared" si="7"/>
        <v>2.9456956234761276E-18</v>
      </c>
      <c r="S39" s="5">
        <f>1/(1+EXP(-($K$9*K39+$L$9*L39+$M$9*M39+$N$9*N39-$K$10)))</f>
        <v>0.82585770190212338</v>
      </c>
      <c r="T39" s="5">
        <f t="shared" si="8"/>
        <v>1</v>
      </c>
      <c r="U39" s="5">
        <f>T39-H39</f>
        <v>0</v>
      </c>
    </row>
    <row r="40" spans="1:21" x14ac:dyDescent="0.25">
      <c r="A40" s="8">
        <v>28</v>
      </c>
      <c r="B40" s="8">
        <v>1.68</v>
      </c>
      <c r="C40" s="8">
        <v>64</v>
      </c>
      <c r="D40" s="8">
        <v>18.2</v>
      </c>
      <c r="E40" s="8">
        <v>15</v>
      </c>
      <c r="F40" s="8">
        <v>49</v>
      </c>
      <c r="G40" s="8">
        <v>4</v>
      </c>
      <c r="H40" s="8">
        <v>0</v>
      </c>
      <c r="K40" s="5">
        <f t="shared" si="4"/>
        <v>0.9999999983949226</v>
      </c>
      <c r="L40" s="5">
        <f t="shared" si="5"/>
        <v>1</v>
      </c>
      <c r="M40" s="5">
        <f t="shared" si="6"/>
        <v>1</v>
      </c>
      <c r="N40" s="5">
        <f t="shared" si="7"/>
        <v>1.5805001655941471E-16</v>
      </c>
      <c r="S40" s="5">
        <f>1/(1+EXP(-($K$9*K40+$L$9*L40+$M$9*M40+$N$9*N40-$K$10)))</f>
        <v>0.82604747788879107</v>
      </c>
      <c r="T40" s="5">
        <f t="shared" si="8"/>
        <v>1</v>
      </c>
      <c r="U40" s="5">
        <f>T40-H40</f>
        <v>1</v>
      </c>
    </row>
    <row r="41" spans="1:21" x14ac:dyDescent="0.25">
      <c r="A41" s="8">
        <v>29</v>
      </c>
      <c r="B41" s="8">
        <v>1.93</v>
      </c>
      <c r="C41" s="8">
        <v>83</v>
      </c>
      <c r="D41" s="8">
        <v>18.3</v>
      </c>
      <c r="E41" s="8">
        <v>4</v>
      </c>
      <c r="F41" s="8">
        <v>91</v>
      </c>
      <c r="G41" s="8">
        <v>88</v>
      </c>
      <c r="H41" s="8">
        <v>1</v>
      </c>
      <c r="K41" s="5">
        <f t="shared" si="4"/>
        <v>0.99659277806850255</v>
      </c>
      <c r="L41" s="5">
        <f t="shared" si="5"/>
        <v>1</v>
      </c>
      <c r="M41" s="5">
        <f t="shared" si="6"/>
        <v>1</v>
      </c>
      <c r="N41" s="5">
        <f t="shared" si="7"/>
        <v>1.7560479004697307E-5</v>
      </c>
      <c r="S41" s="5">
        <f>1/(1+EXP(-($K$9*K41+$L$9*L41+$M$9*M41+$N$9*N41-$K$10)))</f>
        <v>0.82603437168243032</v>
      </c>
      <c r="T41" s="5">
        <f t="shared" si="8"/>
        <v>1</v>
      </c>
      <c r="U41" s="5">
        <f>T41-H41</f>
        <v>0</v>
      </c>
    </row>
    <row r="42" spans="1:21" x14ac:dyDescent="0.25">
      <c r="A42" s="8">
        <v>30</v>
      </c>
      <c r="B42" s="8">
        <v>1.89</v>
      </c>
      <c r="C42" s="8">
        <v>64</v>
      </c>
      <c r="D42" s="8">
        <v>19.7</v>
      </c>
      <c r="E42" s="8">
        <v>2</v>
      </c>
      <c r="F42" s="8">
        <v>94</v>
      </c>
      <c r="G42" s="8">
        <v>26</v>
      </c>
      <c r="H42" s="8">
        <v>1</v>
      </c>
      <c r="K42" s="5">
        <f t="shared" si="4"/>
        <v>0.99999999999999933</v>
      </c>
      <c r="L42" s="5">
        <f t="shared" si="5"/>
        <v>1</v>
      </c>
      <c r="M42" s="5">
        <f t="shared" si="6"/>
        <v>1</v>
      </c>
      <c r="N42" s="5">
        <f t="shared" si="7"/>
        <v>7.6341628782120889E-31</v>
      </c>
      <c r="S42" s="5">
        <f>1/(1+EXP(-($K$9*K42+$L$9*L42+$M$9*M42+$N$9*N42-$K$10)))</f>
        <v>0.8260474778890956</v>
      </c>
      <c r="T42" s="5">
        <f t="shared" si="8"/>
        <v>1</v>
      </c>
      <c r="U42" s="5">
        <f>T42-H42</f>
        <v>0</v>
      </c>
    </row>
    <row r="43" spans="1:21" x14ac:dyDescent="0.25">
      <c r="A43" s="8">
        <v>31</v>
      </c>
      <c r="B43" s="8">
        <v>1.71</v>
      </c>
      <c r="C43" s="8">
        <v>49</v>
      </c>
      <c r="D43" s="8">
        <v>19.100000000000001</v>
      </c>
      <c r="E43" s="8">
        <v>17</v>
      </c>
      <c r="F43" s="8">
        <v>68</v>
      </c>
      <c r="G43" s="8">
        <v>11</v>
      </c>
      <c r="H43" s="8">
        <v>0</v>
      </c>
      <c r="K43" s="5">
        <f t="shared" si="4"/>
        <v>0.99999999999845102</v>
      </c>
      <c r="L43" s="5">
        <f t="shared" si="5"/>
        <v>1</v>
      </c>
      <c r="M43" s="5">
        <f t="shared" si="6"/>
        <v>1</v>
      </c>
      <c r="N43" s="5">
        <f t="shared" si="7"/>
        <v>2.3153566025136873E-25</v>
      </c>
      <c r="S43" s="5">
        <f>1/(1+EXP(-($K$9*K43+$L$9*L43+$M$9*M43+$N$9*N43-$K$10)))</f>
        <v>0.82604747788909549</v>
      </c>
      <c r="T43" s="5">
        <f t="shared" si="8"/>
        <v>1</v>
      </c>
      <c r="U43" s="5">
        <f>T43-H43</f>
        <v>1</v>
      </c>
    </row>
    <row r="44" spans="1:21" x14ac:dyDescent="0.25">
      <c r="A44" s="8">
        <v>32</v>
      </c>
      <c r="B44" s="8">
        <v>1.94</v>
      </c>
      <c r="C44" s="8">
        <v>70</v>
      </c>
      <c r="D44" s="8">
        <v>19.8</v>
      </c>
      <c r="E44" s="8">
        <v>59</v>
      </c>
      <c r="F44" s="8">
        <v>69</v>
      </c>
      <c r="G44" s="8">
        <v>39</v>
      </c>
      <c r="H44" s="8">
        <v>1</v>
      </c>
      <c r="K44" s="5">
        <f t="shared" si="4"/>
        <v>0.99863786551839895</v>
      </c>
      <c r="L44" s="5">
        <f t="shared" si="5"/>
        <v>1</v>
      </c>
      <c r="M44" s="5">
        <f t="shared" si="6"/>
        <v>1</v>
      </c>
      <c r="N44" s="5">
        <f t="shared" si="7"/>
        <v>9.8188377457098704E-22</v>
      </c>
      <c r="S44" s="5">
        <f>1/(1+EXP(-($K$9*K44+$L$9*L44+$M$9*M44+$N$9*N44-$K$10)))</f>
        <v>0.82604721943310078</v>
      </c>
      <c r="T44" s="5">
        <f t="shared" si="8"/>
        <v>1</v>
      </c>
      <c r="U44" s="5">
        <f>T44-H44</f>
        <v>0</v>
      </c>
    </row>
    <row r="45" spans="1:21" x14ac:dyDescent="0.25">
      <c r="A45" s="8">
        <v>33</v>
      </c>
      <c r="B45" s="8">
        <v>1.76</v>
      </c>
      <c r="C45" s="8">
        <v>69</v>
      </c>
      <c r="D45" s="8">
        <v>18.2</v>
      </c>
      <c r="E45" s="8">
        <v>6</v>
      </c>
      <c r="F45" s="8">
        <v>58</v>
      </c>
      <c r="G45" s="8">
        <v>73</v>
      </c>
      <c r="H45" s="8">
        <v>0</v>
      </c>
      <c r="K45" s="5">
        <f t="shared" si="4"/>
        <v>8.1548821143230227E-2</v>
      </c>
      <c r="L45" s="5">
        <f t="shared" si="5"/>
        <v>1</v>
      </c>
      <c r="M45" s="5">
        <f t="shared" si="6"/>
        <v>1</v>
      </c>
      <c r="N45" s="5">
        <f t="shared" si="7"/>
        <v>0.99999997768914928</v>
      </c>
      <c r="S45" s="5">
        <f>1/(1+EXP(-($K$9*K45+$L$9*L45+$M$9*M45+$N$9*N45-$K$10)))</f>
        <v>3.2894099772874059E-2</v>
      </c>
      <c r="T45" s="5">
        <f t="shared" si="8"/>
        <v>0</v>
      </c>
      <c r="U45" s="5">
        <f>T45-H45</f>
        <v>0</v>
      </c>
    </row>
    <row r="46" spans="1:21" x14ac:dyDescent="0.25">
      <c r="A46" s="8">
        <v>34</v>
      </c>
      <c r="B46" s="8">
        <v>1.76</v>
      </c>
      <c r="C46" s="8">
        <v>61</v>
      </c>
      <c r="D46" s="8">
        <v>19.7</v>
      </c>
      <c r="E46" s="8">
        <v>91</v>
      </c>
      <c r="F46" s="8">
        <v>85</v>
      </c>
      <c r="G46" s="8">
        <v>20</v>
      </c>
      <c r="H46" s="8">
        <v>1</v>
      </c>
      <c r="K46" s="5">
        <f t="shared" si="4"/>
        <v>0.99999988496524528</v>
      </c>
      <c r="L46" s="5">
        <f t="shared" si="5"/>
        <v>1</v>
      </c>
      <c r="M46" s="5">
        <f t="shared" si="6"/>
        <v>1</v>
      </c>
      <c r="N46" s="5">
        <f t="shared" si="7"/>
        <v>5.2252784244594241E-45</v>
      </c>
      <c r="S46" s="5">
        <f>1/(1+EXP(-($K$9*K46+$L$9*L46+$M$9*M46+$N$9*N46-$K$10)))</f>
        <v>0.82604747786726862</v>
      </c>
      <c r="T46" s="5">
        <f t="shared" si="8"/>
        <v>1</v>
      </c>
      <c r="U46" s="5">
        <f>T46-H46</f>
        <v>0</v>
      </c>
    </row>
    <row r="47" spans="1:21" x14ac:dyDescent="0.25">
      <c r="A47" s="8">
        <v>35</v>
      </c>
      <c r="B47" s="8">
        <v>1.83</v>
      </c>
      <c r="C47" s="8">
        <v>70</v>
      </c>
      <c r="D47" s="8">
        <v>19.2</v>
      </c>
      <c r="E47" s="8">
        <v>82</v>
      </c>
      <c r="F47" s="8">
        <v>12</v>
      </c>
      <c r="G47" s="8">
        <v>44</v>
      </c>
      <c r="H47" s="8">
        <v>0</v>
      </c>
      <c r="K47" s="5">
        <f t="shared" si="4"/>
        <v>5.2847175291591727E-12</v>
      </c>
      <c r="L47" s="5">
        <f t="shared" si="5"/>
        <v>1</v>
      </c>
      <c r="M47" s="5">
        <f t="shared" si="6"/>
        <v>8.056302839265932E-32</v>
      </c>
      <c r="N47" s="5">
        <f t="shared" si="7"/>
        <v>0.99999999965629116</v>
      </c>
      <c r="S47" s="5">
        <f>1/(1+EXP(-($K$9*K47+$L$9*L47+$M$9*M47+$N$9*N47-$K$10)))</f>
        <v>3.6963605742642916E-3</v>
      </c>
      <c r="T47" s="5">
        <f t="shared" si="8"/>
        <v>0</v>
      </c>
      <c r="U47" s="5">
        <f>T47-H47</f>
        <v>0</v>
      </c>
    </row>
    <row r="48" spans="1:21" x14ac:dyDescent="0.25">
      <c r="A48" s="8">
        <v>36</v>
      </c>
      <c r="B48" s="8">
        <v>1.7</v>
      </c>
      <c r="C48" s="8">
        <v>61</v>
      </c>
      <c r="D48" s="8">
        <v>18.8</v>
      </c>
      <c r="E48" s="8">
        <v>31</v>
      </c>
      <c r="F48" s="8">
        <v>43</v>
      </c>
      <c r="G48" s="8">
        <v>72</v>
      </c>
      <c r="H48" s="8">
        <v>0</v>
      </c>
      <c r="K48" s="5">
        <f t="shared" si="4"/>
        <v>2.7958428496188311E-6</v>
      </c>
      <c r="L48" s="5">
        <f t="shared" si="5"/>
        <v>1</v>
      </c>
      <c r="M48" s="5">
        <f t="shared" si="6"/>
        <v>0.99999999993643107</v>
      </c>
      <c r="N48" s="5">
        <f t="shared" si="7"/>
        <v>0.99999999999494937</v>
      </c>
      <c r="S48" s="5">
        <f>1/(1+EXP(-($K$9*K48+$L$9*L48+$M$9*M48+$N$9*N48-$K$10)))</f>
        <v>3.289067092551852E-2</v>
      </c>
      <c r="T48" s="5">
        <f t="shared" si="8"/>
        <v>0</v>
      </c>
      <c r="U48" s="5">
        <f>T48-H48</f>
        <v>0</v>
      </c>
    </row>
    <row r="49" spans="1:21" x14ac:dyDescent="0.25">
      <c r="A49" s="8">
        <v>37</v>
      </c>
      <c r="B49" s="8">
        <v>1.66</v>
      </c>
      <c r="C49" s="8">
        <v>53</v>
      </c>
      <c r="D49" s="8">
        <v>18.100000000000001</v>
      </c>
      <c r="E49" s="8">
        <v>55</v>
      </c>
      <c r="F49" s="8">
        <v>92</v>
      </c>
      <c r="G49" s="8">
        <v>58</v>
      </c>
      <c r="H49" s="8">
        <v>1</v>
      </c>
      <c r="K49" s="5">
        <f t="shared" si="4"/>
        <v>0.99997706598278446</v>
      </c>
      <c r="L49" s="5">
        <f t="shared" si="5"/>
        <v>1</v>
      </c>
      <c r="M49" s="5">
        <f t="shared" si="6"/>
        <v>1</v>
      </c>
      <c r="N49" s="5">
        <f t="shared" si="7"/>
        <v>7.5969542749554391E-29</v>
      </c>
      <c r="S49" s="5">
        <f>1/(1+EXP(-($K$9*K49+$L$9*L49+$M$9*M49+$N$9*N49-$K$10)))</f>
        <v>0.82604747353752028</v>
      </c>
      <c r="T49" s="5">
        <f t="shared" si="8"/>
        <v>1</v>
      </c>
      <c r="U49" s="5">
        <f>T49-H49</f>
        <v>0</v>
      </c>
    </row>
    <row r="50" spans="1:21" x14ac:dyDescent="0.25">
      <c r="A50" s="8">
        <v>38</v>
      </c>
      <c r="B50" s="8">
        <v>1.66</v>
      </c>
      <c r="C50" s="8">
        <v>63</v>
      </c>
      <c r="D50" s="8">
        <v>19.899999999999999</v>
      </c>
      <c r="E50" s="8">
        <v>61</v>
      </c>
      <c r="F50" s="8">
        <v>88</v>
      </c>
      <c r="G50" s="8">
        <v>50</v>
      </c>
      <c r="H50" s="8">
        <v>1</v>
      </c>
      <c r="K50" s="5">
        <f t="shared" si="4"/>
        <v>0.99998233373381973</v>
      </c>
      <c r="L50" s="5">
        <f t="shared" si="5"/>
        <v>1</v>
      </c>
      <c r="M50" s="5">
        <f t="shared" si="6"/>
        <v>1</v>
      </c>
      <c r="N50" s="5">
        <f t="shared" si="7"/>
        <v>3.4006107854686624E-29</v>
      </c>
      <c r="S50" s="5">
        <f>1/(1+EXP(-($K$9*K50+$L$9*L50+$M$9*M50+$N$9*N50-$K$10)))</f>
        <v>0.82604747453704075</v>
      </c>
      <c r="T50" s="5">
        <f t="shared" si="8"/>
        <v>1</v>
      </c>
      <c r="U50" s="5">
        <f>T50-H50</f>
        <v>0</v>
      </c>
    </row>
    <row r="51" spans="1:21" x14ac:dyDescent="0.25">
      <c r="A51" s="8">
        <v>39</v>
      </c>
      <c r="B51" s="8">
        <v>1.79</v>
      </c>
      <c r="C51" s="8">
        <v>71</v>
      </c>
      <c r="D51" s="8">
        <v>18.7</v>
      </c>
      <c r="E51" s="8">
        <v>28</v>
      </c>
      <c r="F51" s="8">
        <v>83</v>
      </c>
      <c r="G51" s="8">
        <v>93</v>
      </c>
      <c r="H51" s="8">
        <v>1</v>
      </c>
      <c r="K51" s="5">
        <f t="shared" si="4"/>
        <v>2.8463968563296471E-2</v>
      </c>
      <c r="L51" s="5">
        <f t="shared" si="5"/>
        <v>1</v>
      </c>
      <c r="M51" s="5">
        <f t="shared" si="6"/>
        <v>1</v>
      </c>
      <c r="N51" s="5">
        <f t="shared" si="7"/>
        <v>1.0433850759305394E-3</v>
      </c>
      <c r="S51" s="5">
        <f>1/(1+EXP(-($K$9*K51+$L$9*L51+$M$9*M51+$N$9*N51-$K$10)))</f>
        <v>0.82512090347550993</v>
      </c>
      <c r="T51" s="5">
        <f t="shared" si="8"/>
        <v>1</v>
      </c>
      <c r="U51" s="5">
        <f>T51-H51</f>
        <v>0</v>
      </c>
    </row>
    <row r="52" spans="1:21" x14ac:dyDescent="0.25">
      <c r="A52" s="8">
        <v>40</v>
      </c>
      <c r="B52" s="8">
        <v>1.78</v>
      </c>
      <c r="C52" s="8">
        <v>56</v>
      </c>
      <c r="D52" s="8">
        <v>18.399999999999999</v>
      </c>
      <c r="E52" s="8">
        <v>97</v>
      </c>
      <c r="F52" s="8">
        <v>82</v>
      </c>
      <c r="G52" s="8">
        <v>8</v>
      </c>
      <c r="H52" s="8">
        <v>1</v>
      </c>
      <c r="K52" s="5">
        <f t="shared" si="4"/>
        <v>0.9999999869984546</v>
      </c>
      <c r="L52" s="5">
        <f t="shared" si="5"/>
        <v>1</v>
      </c>
      <c r="M52" s="5">
        <f t="shared" si="6"/>
        <v>0.99999999999936806</v>
      </c>
      <c r="N52" s="5">
        <f t="shared" si="7"/>
        <v>4.3418728438237414E-50</v>
      </c>
      <c r="S52" s="5">
        <f>1/(1+EXP(-($K$9*K52+$L$9*L52+$M$9*M52+$N$9*N52-$K$10)))</f>
        <v>0.82604747788642752</v>
      </c>
      <c r="T52" s="5">
        <f t="shared" si="8"/>
        <v>1</v>
      </c>
      <c r="U52" s="5">
        <f>T52-H52</f>
        <v>0</v>
      </c>
    </row>
    <row r="53" spans="1:21" x14ac:dyDescent="0.25">
      <c r="A53" s="8">
        <v>41</v>
      </c>
      <c r="B53" s="8">
        <v>1.66</v>
      </c>
      <c r="C53" s="8">
        <v>63</v>
      </c>
      <c r="D53" s="8">
        <v>18.8</v>
      </c>
      <c r="E53" s="8">
        <v>80</v>
      </c>
      <c r="F53" s="8">
        <v>96</v>
      </c>
      <c r="G53" s="8">
        <v>63</v>
      </c>
      <c r="H53" s="8">
        <v>1</v>
      </c>
      <c r="K53" s="5">
        <f t="shared" si="4"/>
        <v>0.99363595928380521</v>
      </c>
      <c r="L53" s="5">
        <f t="shared" si="5"/>
        <v>1</v>
      </c>
      <c r="M53" s="5">
        <f t="shared" si="6"/>
        <v>1</v>
      </c>
      <c r="N53" s="5">
        <f t="shared" si="7"/>
        <v>3.8784535003653659E-33</v>
      </c>
      <c r="S53" s="5">
        <f>1/(1+EXP(-($K$9*K53+$L$9*L53+$M$9*M53+$N$9*N53-$K$10)))</f>
        <v>0.82604627035192557</v>
      </c>
      <c r="T53" s="5">
        <f t="shared" si="8"/>
        <v>1</v>
      </c>
      <c r="U53" s="5">
        <f>T53-H53</f>
        <v>0</v>
      </c>
    </row>
    <row r="54" spans="1:21" x14ac:dyDescent="0.25">
      <c r="A54" s="8">
        <v>42</v>
      </c>
      <c r="B54" s="8">
        <v>1.87</v>
      </c>
      <c r="C54" s="8">
        <v>62</v>
      </c>
      <c r="D54" s="8">
        <v>19.7</v>
      </c>
      <c r="E54" s="8">
        <v>74</v>
      </c>
      <c r="F54" s="8">
        <v>44</v>
      </c>
      <c r="G54" s="8">
        <v>12</v>
      </c>
      <c r="H54" s="8">
        <v>0</v>
      </c>
      <c r="K54" s="5">
        <f t="shared" si="4"/>
        <v>0.98120324131053116</v>
      </c>
      <c r="L54" s="5">
        <f t="shared" si="5"/>
        <v>1</v>
      </c>
      <c r="M54" s="5">
        <f t="shared" si="6"/>
        <v>9.3700893229691026E-6</v>
      </c>
      <c r="N54" s="5">
        <f t="shared" si="7"/>
        <v>7.1128040645654376E-21</v>
      </c>
      <c r="S54" s="5">
        <f>1/(1+EXP(-($K$9*K54+$L$9*L54+$M$9*M54+$N$9*N54-$K$10)))</f>
        <v>0.34125307354409851</v>
      </c>
      <c r="T54" s="5">
        <f t="shared" si="8"/>
        <v>0</v>
      </c>
      <c r="U54" s="5">
        <f>T54-H54</f>
        <v>0</v>
      </c>
    </row>
    <row r="55" spans="1:21" x14ac:dyDescent="0.25">
      <c r="A55" s="8">
        <v>43</v>
      </c>
      <c r="B55" s="8">
        <v>1.72</v>
      </c>
      <c r="C55" s="8">
        <v>64</v>
      </c>
      <c r="D55" s="8">
        <v>18.2</v>
      </c>
      <c r="E55" s="8">
        <v>24</v>
      </c>
      <c r="F55" s="8">
        <v>26</v>
      </c>
      <c r="G55" s="8">
        <v>67</v>
      </c>
      <c r="H55" s="8">
        <v>0</v>
      </c>
      <c r="K55" s="5">
        <f t="shared" si="4"/>
        <v>2.3486642537480362E-8</v>
      </c>
      <c r="L55" s="5">
        <f t="shared" si="5"/>
        <v>1</v>
      </c>
      <c r="M55" s="5">
        <f t="shared" si="6"/>
        <v>0.95851635985817107</v>
      </c>
      <c r="N55" s="5">
        <f t="shared" si="7"/>
        <v>1</v>
      </c>
      <c r="S55" s="5">
        <f>1/(1+EXP(-($K$9*K55+$L$9*L55+$M$9*M55+$N$9*N55-$K$10)))</f>
        <v>3.0089344517710049E-2</v>
      </c>
      <c r="T55" s="5">
        <f t="shared" si="8"/>
        <v>0</v>
      </c>
      <c r="U55" s="5">
        <f>T55-H55</f>
        <v>0</v>
      </c>
    </row>
    <row r="56" spans="1:21" x14ac:dyDescent="0.25">
      <c r="A56" s="8">
        <v>44</v>
      </c>
      <c r="B56" s="8">
        <v>1.68</v>
      </c>
      <c r="C56" s="8">
        <v>49</v>
      </c>
      <c r="D56" s="8">
        <v>19.399999999999999</v>
      </c>
      <c r="E56" s="8">
        <v>49</v>
      </c>
      <c r="F56" s="8">
        <v>8</v>
      </c>
      <c r="G56" s="8">
        <v>91</v>
      </c>
      <c r="H56" s="8">
        <v>0</v>
      </c>
      <c r="K56" s="5">
        <f t="shared" si="4"/>
        <v>1.6510419174229212E-17</v>
      </c>
      <c r="L56" s="5">
        <f t="shared" si="5"/>
        <v>1</v>
      </c>
      <c r="M56" s="5">
        <f t="shared" si="6"/>
        <v>4.9701698967667415E-21</v>
      </c>
      <c r="N56" s="5">
        <f t="shared" si="7"/>
        <v>1</v>
      </c>
      <c r="S56" s="5">
        <f>1/(1+EXP(-($K$9*K56+$L$9*L56+$M$9*M56+$N$9*N56-$K$10)))</f>
        <v>3.6963605680142802E-3</v>
      </c>
      <c r="T56" s="5">
        <f t="shared" si="8"/>
        <v>0</v>
      </c>
      <c r="U56" s="5">
        <f>T56-H56</f>
        <v>0</v>
      </c>
    </row>
    <row r="57" spans="1:21" x14ac:dyDescent="0.25">
      <c r="A57" s="8">
        <v>45</v>
      </c>
      <c r="B57" s="8">
        <v>1.68</v>
      </c>
      <c r="C57" s="8">
        <v>64</v>
      </c>
      <c r="D57" s="8">
        <v>18.7</v>
      </c>
      <c r="E57" s="8">
        <v>54</v>
      </c>
      <c r="F57" s="8">
        <v>32</v>
      </c>
      <c r="G57" s="8">
        <v>65</v>
      </c>
      <c r="H57" s="8">
        <v>0</v>
      </c>
      <c r="K57" s="5">
        <f t="shared" si="4"/>
        <v>2.7636488614290492E-9</v>
      </c>
      <c r="L57" s="5">
        <f t="shared" si="5"/>
        <v>1</v>
      </c>
      <c r="M57" s="5">
        <f t="shared" si="6"/>
        <v>3.7733144285072076E-7</v>
      </c>
      <c r="N57" s="5">
        <f t="shared" si="7"/>
        <v>0.99999999997944355</v>
      </c>
      <c r="S57" s="5">
        <f>1/(1+EXP(-($K$9*K57+$L$9*L57+$M$9*M57+$N$9*N57-$K$10)))</f>
        <v>3.6963636471685581E-3</v>
      </c>
      <c r="T57" s="5">
        <f t="shared" si="8"/>
        <v>0</v>
      </c>
      <c r="U57" s="5">
        <f>T57-H57</f>
        <v>0</v>
      </c>
    </row>
    <row r="58" spans="1:21" x14ac:dyDescent="0.25">
      <c r="A58" s="8">
        <v>46</v>
      </c>
      <c r="B58" s="8">
        <v>1.93</v>
      </c>
      <c r="C58" s="8">
        <v>83</v>
      </c>
      <c r="D58" s="8">
        <v>19.600000000000001</v>
      </c>
      <c r="E58" s="8">
        <v>46</v>
      </c>
      <c r="F58" s="8">
        <v>24</v>
      </c>
      <c r="G58" s="8">
        <v>83</v>
      </c>
      <c r="H58" s="8">
        <v>1</v>
      </c>
      <c r="K58" s="5">
        <f t="shared" si="4"/>
        <v>7.3994705577850572E-14</v>
      </c>
      <c r="L58" s="5">
        <f t="shared" si="5"/>
        <v>1</v>
      </c>
      <c r="M58" s="5">
        <f t="shared" si="6"/>
        <v>3.7752145132433687E-11</v>
      </c>
      <c r="N58" s="5">
        <f t="shared" si="7"/>
        <v>1</v>
      </c>
      <c r="S58" s="5">
        <f>1/(1+EXP(-($K$9*K58+$L$9*L58+$M$9*M58+$N$9*N58-$K$10)))</f>
        <v>3.6963605683223129E-3</v>
      </c>
      <c r="T58" s="5">
        <f t="shared" si="8"/>
        <v>0</v>
      </c>
      <c r="U58" s="5">
        <f>T58-H58</f>
        <v>-1</v>
      </c>
    </row>
    <row r="59" spans="1:21" x14ac:dyDescent="0.25">
      <c r="A59" s="8">
        <v>47</v>
      </c>
      <c r="B59" s="8">
        <v>1.89</v>
      </c>
      <c r="C59" s="8">
        <v>64</v>
      </c>
      <c r="D59" s="8">
        <v>19.600000000000001</v>
      </c>
      <c r="E59" s="8">
        <v>88</v>
      </c>
      <c r="F59" s="8">
        <v>66</v>
      </c>
      <c r="G59" s="8">
        <v>96</v>
      </c>
      <c r="H59" s="8">
        <v>1</v>
      </c>
      <c r="K59" s="5">
        <f t="shared" si="4"/>
        <v>7.8930984436113586E-11</v>
      </c>
      <c r="L59" s="5">
        <f t="shared" si="5"/>
        <v>1</v>
      </c>
      <c r="M59" s="5">
        <f t="shared" si="6"/>
        <v>0.9963222494209234</v>
      </c>
      <c r="N59" s="5">
        <f t="shared" si="7"/>
        <v>9.0086043802598058E-4</v>
      </c>
      <c r="S59" s="5">
        <f>1/(1+EXP(-($K$9*K59+$L$9*L59+$M$9*M59+$N$9*N59-$K$10)))</f>
        <v>0.82403862124318561</v>
      </c>
      <c r="T59" s="5">
        <f t="shared" si="8"/>
        <v>1</v>
      </c>
      <c r="U59" s="5">
        <f>T59-H59</f>
        <v>0</v>
      </c>
    </row>
    <row r="60" spans="1:21" x14ac:dyDescent="0.25">
      <c r="A60" s="8">
        <v>48</v>
      </c>
      <c r="B60" s="8">
        <v>1.71</v>
      </c>
      <c r="C60" s="8">
        <v>49</v>
      </c>
      <c r="D60" s="8">
        <v>19.100000000000001</v>
      </c>
      <c r="E60" s="8">
        <v>11</v>
      </c>
      <c r="F60" s="8">
        <v>96</v>
      </c>
      <c r="G60" s="8">
        <v>19</v>
      </c>
      <c r="H60" s="8">
        <v>1</v>
      </c>
      <c r="K60" s="5">
        <f t="shared" si="4"/>
        <v>1</v>
      </c>
      <c r="L60" s="5">
        <f t="shared" si="5"/>
        <v>1</v>
      </c>
      <c r="M60" s="5">
        <f t="shared" si="6"/>
        <v>1</v>
      </c>
      <c r="N60" s="5">
        <f t="shared" si="7"/>
        <v>1.8019423812828777E-37</v>
      </c>
      <c r="S60" s="5">
        <f>1/(1+EXP(-($K$9*K60+$L$9*L60+$M$9*M60+$N$9*N60-$K$10)))</f>
        <v>0.8260474778890956</v>
      </c>
      <c r="T60" s="5">
        <f t="shared" si="8"/>
        <v>1</v>
      </c>
      <c r="U60" s="5">
        <f>T60-H60</f>
        <v>0</v>
      </c>
    </row>
    <row r="61" spans="1:21" x14ac:dyDescent="0.25">
      <c r="A61" s="8">
        <v>49</v>
      </c>
      <c r="B61" s="8">
        <v>1.94</v>
      </c>
      <c r="C61" s="8">
        <v>70</v>
      </c>
      <c r="D61" s="8">
        <v>19.899999999999999</v>
      </c>
      <c r="E61" s="8">
        <v>93</v>
      </c>
      <c r="F61" s="8">
        <v>35</v>
      </c>
      <c r="G61" s="8">
        <v>3</v>
      </c>
      <c r="H61" s="8">
        <v>1</v>
      </c>
      <c r="K61" s="5">
        <f t="shared" si="4"/>
        <v>0.32325317272742943</v>
      </c>
      <c r="L61" s="5">
        <f t="shared" si="5"/>
        <v>1</v>
      </c>
      <c r="M61" s="5">
        <f t="shared" si="6"/>
        <v>9.3454563318398468E-20</v>
      </c>
      <c r="N61" s="5">
        <f t="shared" si="7"/>
        <v>2.9311658665057331E-22</v>
      </c>
      <c r="S61" s="5">
        <f>1/(1+EXP(-($K$9*K61+$L$9*L61+$M$9*M61+$N$9*N61-$K$10)))</f>
        <v>0.34105312749596961</v>
      </c>
      <c r="T61" s="5">
        <f t="shared" si="8"/>
        <v>0</v>
      </c>
      <c r="U61" s="5">
        <f>T61-H61</f>
        <v>-1</v>
      </c>
    </row>
    <row r="62" spans="1:21" x14ac:dyDescent="0.25">
      <c r="A62" s="8">
        <v>50</v>
      </c>
      <c r="B62" s="8">
        <v>1.91</v>
      </c>
      <c r="C62" s="8">
        <v>78</v>
      </c>
      <c r="D62" s="8">
        <v>19.100000000000001</v>
      </c>
      <c r="E62" s="8">
        <v>0</v>
      </c>
      <c r="F62" s="8">
        <v>88</v>
      </c>
      <c r="G62" s="8">
        <v>50</v>
      </c>
      <c r="H62" s="8">
        <v>1</v>
      </c>
      <c r="K62" s="5">
        <f t="shared" si="4"/>
        <v>0.99999999945908002</v>
      </c>
      <c r="L62" s="5">
        <f t="shared" si="5"/>
        <v>1</v>
      </c>
      <c r="M62" s="5">
        <f t="shared" si="6"/>
        <v>1</v>
      </c>
      <c r="N62" s="5">
        <f t="shared" si="7"/>
        <v>2.0067665093232484E-17</v>
      </c>
      <c r="S62" s="5">
        <f>1/(1+EXP(-($K$9*K62+$L$9*L62+$M$9*M62+$N$9*N62-$K$10)))</f>
        <v>0.82604747788899302</v>
      </c>
      <c r="T62" s="5">
        <f t="shared" si="8"/>
        <v>1</v>
      </c>
      <c r="U62" s="5">
        <f>T62-H62</f>
        <v>0</v>
      </c>
    </row>
    <row r="63" spans="1:21" x14ac:dyDescent="0.25">
      <c r="A63" s="9">
        <v>51</v>
      </c>
      <c r="B63" s="9">
        <v>1.85</v>
      </c>
      <c r="C63" s="9">
        <v>76</v>
      </c>
      <c r="D63" s="9">
        <v>18.8</v>
      </c>
      <c r="E63" s="9">
        <v>26</v>
      </c>
      <c r="F63" s="9">
        <v>88</v>
      </c>
      <c r="G63" s="9">
        <v>58</v>
      </c>
      <c r="H63" s="9">
        <v>1</v>
      </c>
      <c r="K63" s="5">
        <f t="shared" si="4"/>
        <v>0.99999776220785419</v>
      </c>
      <c r="L63" s="5">
        <f t="shared" si="5"/>
        <v>1</v>
      </c>
      <c r="M63" s="5">
        <f t="shared" si="6"/>
        <v>1</v>
      </c>
      <c r="N63" s="5">
        <f t="shared" si="7"/>
        <v>1.4971265792218901E-19</v>
      </c>
      <c r="S63" s="5">
        <f>1/(1+EXP(-($K$9*K63+$L$9*L63+$M$9*M63+$N$9*N63-$K$10)))</f>
        <v>0.82604747746448981</v>
      </c>
      <c r="T63" s="5">
        <f t="shared" si="8"/>
        <v>1</v>
      </c>
      <c r="U63" s="5">
        <f>T63-H63</f>
        <v>0</v>
      </c>
    </row>
    <row r="64" spans="1:21" x14ac:dyDescent="0.25">
      <c r="A64" s="9">
        <v>52</v>
      </c>
      <c r="B64" s="9">
        <v>1.92</v>
      </c>
      <c r="C64" s="9">
        <v>79</v>
      </c>
      <c r="D64" s="9">
        <v>18.7</v>
      </c>
      <c r="E64" s="9">
        <v>66</v>
      </c>
      <c r="F64" s="9">
        <v>31</v>
      </c>
      <c r="G64" s="9">
        <v>83</v>
      </c>
      <c r="H64" s="9">
        <v>1</v>
      </c>
      <c r="K64" s="5">
        <f t="shared" si="4"/>
        <v>3.2036535847831988E-14</v>
      </c>
      <c r="L64" s="5">
        <f t="shared" si="5"/>
        <v>1</v>
      </c>
      <c r="M64" s="5">
        <f t="shared" si="6"/>
        <v>5.1194590570476206E-14</v>
      </c>
      <c r="N64" s="5">
        <f t="shared" si="7"/>
        <v>1</v>
      </c>
      <c r="S64" s="5">
        <f>1/(1+EXP(-($K$9*K64+$L$9*L64+$M$9*M64+$N$9*N64-$K$10)))</f>
        <v>3.6963605680146987E-3</v>
      </c>
      <c r="T64" s="5">
        <f t="shared" si="8"/>
        <v>0</v>
      </c>
      <c r="U64" s="5">
        <f>T64-H64</f>
        <v>-1</v>
      </c>
    </row>
    <row r="65" spans="1:21" x14ac:dyDescent="0.25">
      <c r="A65" s="9">
        <v>53</v>
      </c>
      <c r="B65" s="9">
        <v>1.85</v>
      </c>
      <c r="C65" s="9">
        <v>78</v>
      </c>
      <c r="D65" s="9">
        <v>19.8</v>
      </c>
      <c r="E65" s="9">
        <v>32</v>
      </c>
      <c r="F65" s="9">
        <v>36</v>
      </c>
      <c r="G65" s="9">
        <v>85</v>
      </c>
      <c r="H65" s="9">
        <v>0</v>
      </c>
      <c r="K65" s="5">
        <f t="shared" si="4"/>
        <v>1.9065966849378956E-10</v>
      </c>
      <c r="L65" s="5">
        <f t="shared" si="5"/>
        <v>1</v>
      </c>
      <c r="M65" s="5">
        <f t="shared" si="6"/>
        <v>0.99972799819701319</v>
      </c>
      <c r="N65" s="5">
        <f t="shared" si="7"/>
        <v>1</v>
      </c>
      <c r="S65" s="5">
        <f>1/(1+EXP(-($K$9*K65+$L$9*L65+$M$9*M65+$N$9*N65-$K$10)))</f>
        <v>3.2871506843480731E-2</v>
      </c>
      <c r="T65" s="5">
        <f t="shared" si="8"/>
        <v>0</v>
      </c>
      <c r="U65" s="5">
        <f>T65-H65</f>
        <v>0</v>
      </c>
    </row>
    <row r="66" spans="1:21" x14ac:dyDescent="0.25">
      <c r="A66" s="9">
        <v>54</v>
      </c>
      <c r="B66" s="9">
        <v>1.72</v>
      </c>
      <c r="C66" s="9">
        <v>65</v>
      </c>
      <c r="D66" s="9">
        <v>18.8</v>
      </c>
      <c r="E66" s="9">
        <v>99</v>
      </c>
      <c r="F66" s="9">
        <v>35</v>
      </c>
      <c r="G66" s="9">
        <v>65</v>
      </c>
      <c r="H66" s="9">
        <v>1</v>
      </c>
      <c r="K66" s="5">
        <f t="shared" si="4"/>
        <v>1.5003464389067044E-12</v>
      </c>
      <c r="L66" s="5">
        <f t="shared" si="5"/>
        <v>1</v>
      </c>
      <c r="M66" s="5">
        <f t="shared" si="6"/>
        <v>5.0380254468022124E-23</v>
      </c>
      <c r="N66" s="5">
        <f t="shared" si="7"/>
        <v>0.74569935066623982</v>
      </c>
      <c r="S66" s="5">
        <f>1/(1+EXP(-($K$9*K66+$L$9*L66+$M$9*M66+$N$9*N66-$K$10)))</f>
        <v>1.2855430129462077E-2</v>
      </c>
      <c r="T66" s="5">
        <f t="shared" si="8"/>
        <v>0</v>
      </c>
      <c r="U66" s="5">
        <f>T66-H66</f>
        <v>-1</v>
      </c>
    </row>
    <row r="67" spans="1:21" x14ac:dyDescent="0.25">
      <c r="A67" s="9">
        <v>55</v>
      </c>
      <c r="B67" s="9">
        <v>1.86</v>
      </c>
      <c r="C67" s="9">
        <v>68</v>
      </c>
      <c r="D67" s="9">
        <v>18.8</v>
      </c>
      <c r="E67" s="9">
        <v>92</v>
      </c>
      <c r="F67" s="9">
        <v>17</v>
      </c>
      <c r="G67" s="9">
        <v>86</v>
      </c>
      <c r="H67" s="9">
        <v>0</v>
      </c>
      <c r="K67" s="5">
        <f t="shared" si="4"/>
        <v>2.6093288469913403E-19</v>
      </c>
      <c r="L67" s="5">
        <f t="shared" si="5"/>
        <v>1</v>
      </c>
      <c r="M67" s="5">
        <f t="shared" si="6"/>
        <v>3.8790878881591643E-33</v>
      </c>
      <c r="N67" s="5">
        <f t="shared" si="7"/>
        <v>1</v>
      </c>
      <c r="S67" s="5">
        <f>1/(1+EXP(-($K$9*K67+$L$9*L67+$M$9*M67+$N$9*N67-$K$10)))</f>
        <v>3.6963605680142802E-3</v>
      </c>
      <c r="T67" s="5">
        <f t="shared" si="8"/>
        <v>0</v>
      </c>
      <c r="U67" s="5">
        <f>T67-H67</f>
        <v>0</v>
      </c>
    </row>
    <row r="68" spans="1:21" x14ac:dyDescent="0.25">
      <c r="A68" s="9">
        <v>56</v>
      </c>
      <c r="B68" s="9">
        <v>1.68</v>
      </c>
      <c r="C68" s="9">
        <v>63</v>
      </c>
      <c r="D68" s="9">
        <v>18.899999999999999</v>
      </c>
      <c r="E68" s="9">
        <v>39</v>
      </c>
      <c r="F68" s="9">
        <v>84</v>
      </c>
      <c r="G68" s="9">
        <v>63</v>
      </c>
      <c r="H68" s="9">
        <v>1</v>
      </c>
      <c r="K68" s="5">
        <f t="shared" si="4"/>
        <v>0.99955603810648042</v>
      </c>
      <c r="L68" s="5">
        <f t="shared" si="5"/>
        <v>1</v>
      </c>
      <c r="M68" s="5">
        <f t="shared" si="6"/>
        <v>1</v>
      </c>
      <c r="N68" s="5">
        <f t="shared" si="7"/>
        <v>2.9896275180405736E-18</v>
      </c>
      <c r="S68" s="5">
        <f>1/(1+EXP(-($K$9*K68+$L$9*L68+$M$9*M68+$N$9*N68-$K$10)))</f>
        <v>0.82604739365030055</v>
      </c>
      <c r="T68" s="5">
        <f t="shared" si="8"/>
        <v>1</v>
      </c>
      <c r="U68" s="5">
        <f>T68-H68</f>
        <v>0</v>
      </c>
    </row>
    <row r="69" spans="1:21" x14ac:dyDescent="0.25">
      <c r="A69" s="9">
        <v>57</v>
      </c>
      <c r="B69" s="9">
        <v>1.88</v>
      </c>
      <c r="C69" s="9">
        <v>75</v>
      </c>
      <c r="D69" s="9">
        <v>19.7</v>
      </c>
      <c r="E69" s="9">
        <v>77</v>
      </c>
      <c r="F69" s="9">
        <v>75</v>
      </c>
      <c r="G69" s="9">
        <v>64</v>
      </c>
      <c r="H69" s="9">
        <v>0</v>
      </c>
      <c r="K69" s="5">
        <f t="shared" si="4"/>
        <v>7.8015654233475505E-3</v>
      </c>
      <c r="L69" s="5">
        <f t="shared" si="5"/>
        <v>1</v>
      </c>
      <c r="M69" s="5">
        <f t="shared" si="6"/>
        <v>0.99999999999985523</v>
      </c>
      <c r="N69" s="5">
        <f t="shared" si="7"/>
        <v>8.0621982578183049E-19</v>
      </c>
      <c r="S69" s="5">
        <f>1/(1+EXP(-($K$9*K69+$L$9*L69+$M$9*M69+$N$9*N69-$K$10)))</f>
        <v>0.82585913448950465</v>
      </c>
      <c r="T69" s="5">
        <f t="shared" si="8"/>
        <v>1</v>
      </c>
      <c r="U69" s="5">
        <f>T69-H69</f>
        <v>1</v>
      </c>
    </row>
    <row r="70" spans="1:21" x14ac:dyDescent="0.25">
      <c r="A70" s="9">
        <v>58</v>
      </c>
      <c r="B70" s="9">
        <v>1.92</v>
      </c>
      <c r="C70" s="9">
        <v>64</v>
      </c>
      <c r="D70" s="9">
        <v>20</v>
      </c>
      <c r="E70" s="9">
        <v>2</v>
      </c>
      <c r="F70" s="9">
        <v>2</v>
      </c>
      <c r="G70" s="9">
        <v>23</v>
      </c>
      <c r="H70" s="9">
        <v>1</v>
      </c>
      <c r="K70" s="5">
        <f t="shared" si="4"/>
        <v>4.4888348990731446E-3</v>
      </c>
      <c r="L70" s="5">
        <f t="shared" si="5"/>
        <v>1</v>
      </c>
      <c r="M70" s="5">
        <f t="shared" si="6"/>
        <v>4.1250194405810363E-6</v>
      </c>
      <c r="N70" s="5">
        <f t="shared" si="7"/>
        <v>1</v>
      </c>
      <c r="S70" s="5">
        <f>1/(1+EXP(-($K$9*K70+$L$9*L70+$M$9*M70+$N$9*N70-$K$10)))</f>
        <v>3.6964160545808577E-3</v>
      </c>
      <c r="T70" s="5">
        <f t="shared" si="8"/>
        <v>0</v>
      </c>
      <c r="U70" s="5">
        <f>T70-H70</f>
        <v>-1</v>
      </c>
    </row>
    <row r="71" spans="1:21" x14ac:dyDescent="0.25">
      <c r="A71" s="9">
        <v>59</v>
      </c>
      <c r="B71" s="9">
        <v>1.67</v>
      </c>
      <c r="C71" s="9">
        <v>49</v>
      </c>
      <c r="D71" s="9">
        <v>19.5</v>
      </c>
      <c r="E71" s="9">
        <v>40</v>
      </c>
      <c r="F71" s="9">
        <v>19</v>
      </c>
      <c r="G71" s="9">
        <v>11</v>
      </c>
      <c r="H71" s="9">
        <v>0</v>
      </c>
      <c r="K71" s="5">
        <f t="shared" si="4"/>
        <v>0.67156936783192445</v>
      </c>
      <c r="L71" s="5">
        <f t="shared" si="5"/>
        <v>1</v>
      </c>
      <c r="M71" s="5">
        <f t="shared" si="6"/>
        <v>2.643997706909744E-8</v>
      </c>
      <c r="N71" s="5">
        <f t="shared" si="7"/>
        <v>0.41836863804027352</v>
      </c>
      <c r="S71" s="5">
        <f>1/(1+EXP(-($K$9*K71+$L$9*L71+$M$9*M71+$N$9*N71-$K$10)))</f>
        <v>6.1577039376867218E-2</v>
      </c>
      <c r="T71" s="5">
        <f t="shared" si="8"/>
        <v>0</v>
      </c>
      <c r="U71" s="5">
        <f>T71-H71</f>
        <v>0</v>
      </c>
    </row>
    <row r="72" spans="1:21" x14ac:dyDescent="0.25">
      <c r="A72" s="9">
        <v>60</v>
      </c>
      <c r="B72" s="9">
        <v>1.81</v>
      </c>
      <c r="C72" s="9">
        <v>62</v>
      </c>
      <c r="D72" s="9">
        <v>18.8</v>
      </c>
      <c r="E72" s="9">
        <v>75</v>
      </c>
      <c r="F72" s="9">
        <v>99</v>
      </c>
      <c r="G72" s="9">
        <v>85</v>
      </c>
      <c r="H72" s="9">
        <v>1</v>
      </c>
      <c r="K72" s="5">
        <f t="shared" si="4"/>
        <v>0.18193464781178634</v>
      </c>
      <c r="L72" s="5">
        <f t="shared" si="5"/>
        <v>1</v>
      </c>
      <c r="M72" s="5">
        <f t="shared" si="6"/>
        <v>1</v>
      </c>
      <c r="N72" s="5">
        <f t="shared" si="7"/>
        <v>1.9566395399812378E-25</v>
      </c>
      <c r="S72" s="5">
        <f>1/(1+EXP(-($K$9*K72+$L$9*L72+$M$9*M72+$N$9*N72-$K$10)))</f>
        <v>0.82589220082374759</v>
      </c>
      <c r="T72" s="5">
        <f t="shared" si="8"/>
        <v>1</v>
      </c>
      <c r="U72" s="5">
        <f>T72-H72</f>
        <v>0</v>
      </c>
    </row>
    <row r="73" spans="1:21" x14ac:dyDescent="0.25">
      <c r="A73" s="9">
        <v>61</v>
      </c>
      <c r="B73" s="9">
        <v>1.75</v>
      </c>
      <c r="C73" s="9">
        <v>54</v>
      </c>
      <c r="D73" s="9">
        <v>19.8</v>
      </c>
      <c r="E73" s="9">
        <v>20</v>
      </c>
      <c r="F73" s="9">
        <v>5</v>
      </c>
      <c r="G73" s="9">
        <v>6</v>
      </c>
      <c r="H73" s="9">
        <v>0</v>
      </c>
      <c r="K73" s="5">
        <f t="shared" si="4"/>
        <v>0.51848727101441483</v>
      </c>
      <c r="L73" s="5">
        <f t="shared" si="5"/>
        <v>1</v>
      </c>
      <c r="M73" s="5">
        <f t="shared" si="6"/>
        <v>3.9032883518355832E-10</v>
      </c>
      <c r="N73" s="5">
        <f t="shared" si="7"/>
        <v>0.99999999995129851</v>
      </c>
      <c r="S73" s="5">
        <f>1/(1+EXP(-($K$9*K73+$L$9*L73+$M$9*M73+$N$9*N73-$K$10)))</f>
        <v>3.6988827885281604E-3</v>
      </c>
      <c r="T73" s="5">
        <f t="shared" si="8"/>
        <v>0</v>
      </c>
      <c r="U73" s="5">
        <f>T73-H73</f>
        <v>0</v>
      </c>
    </row>
    <row r="74" spans="1:21" x14ac:dyDescent="0.25">
      <c r="A74" s="9">
        <v>62</v>
      </c>
      <c r="B74" s="9">
        <v>1.84</v>
      </c>
      <c r="C74" s="9">
        <v>70</v>
      </c>
      <c r="D74" s="9">
        <v>18.7</v>
      </c>
      <c r="E74" s="9">
        <v>16</v>
      </c>
      <c r="F74" s="9">
        <v>20</v>
      </c>
      <c r="G74" s="9">
        <v>31</v>
      </c>
      <c r="H74" s="9">
        <v>0</v>
      </c>
      <c r="K74" s="5">
        <f t="shared" si="4"/>
        <v>1.3101478590856031E-2</v>
      </c>
      <c r="L74" s="5">
        <f t="shared" si="5"/>
        <v>1</v>
      </c>
      <c r="M74" s="5">
        <f t="shared" si="6"/>
        <v>0.8578199022465598</v>
      </c>
      <c r="N74" s="5">
        <f t="shared" si="7"/>
        <v>0.99999999999901568</v>
      </c>
      <c r="S74" s="5">
        <f>1/(1+EXP(-($K$9*K74+$L$9*L74+$M$9*M74+$N$9*N74-$K$10)))</f>
        <v>2.4218622560869502E-2</v>
      </c>
      <c r="T74" s="5">
        <f t="shared" si="8"/>
        <v>0</v>
      </c>
      <c r="U74" s="5">
        <f>T74-H74</f>
        <v>0</v>
      </c>
    </row>
    <row r="75" spans="1:21" x14ac:dyDescent="0.25">
      <c r="A75" s="9">
        <v>63</v>
      </c>
      <c r="B75" s="9">
        <v>1.66</v>
      </c>
      <c r="C75" s="9">
        <v>61</v>
      </c>
      <c r="D75" s="9">
        <v>19.7</v>
      </c>
      <c r="E75" s="9">
        <v>89</v>
      </c>
      <c r="F75" s="9">
        <v>81</v>
      </c>
      <c r="G75" s="9">
        <v>41</v>
      </c>
      <c r="H75" s="9">
        <v>1</v>
      </c>
      <c r="K75" s="5">
        <f t="shared" si="4"/>
        <v>0.99757893531376129</v>
      </c>
      <c r="L75" s="5">
        <f t="shared" si="5"/>
        <v>1</v>
      </c>
      <c r="M75" s="5">
        <f t="shared" si="6"/>
        <v>0.99999999999997624</v>
      </c>
      <c r="N75" s="5">
        <f t="shared" si="7"/>
        <v>3.8101099680096572E-34</v>
      </c>
      <c r="S75" s="5">
        <f>1/(1+EXP(-($K$9*K75+$L$9*L75+$M$9*M75+$N$9*N75-$K$10)))</f>
        <v>0.82604701850789186</v>
      </c>
      <c r="T75" s="5">
        <f t="shared" si="8"/>
        <v>1</v>
      </c>
      <c r="U75" s="5">
        <f>T75-H75</f>
        <v>0</v>
      </c>
    </row>
    <row r="76" spans="1:21" x14ac:dyDescent="0.25">
      <c r="A76" s="9">
        <v>64</v>
      </c>
      <c r="B76" s="9">
        <v>1.76</v>
      </c>
      <c r="C76" s="9">
        <v>69</v>
      </c>
      <c r="D76" s="9">
        <v>19.100000000000001</v>
      </c>
      <c r="E76" s="9">
        <v>97</v>
      </c>
      <c r="F76" s="9">
        <v>73</v>
      </c>
      <c r="G76" s="9">
        <v>87</v>
      </c>
      <c r="H76" s="9">
        <v>1</v>
      </c>
      <c r="K76" s="5">
        <f t="shared" si="4"/>
        <v>6.7607431914528099E-9</v>
      </c>
      <c r="L76" s="5">
        <f t="shared" si="5"/>
        <v>1</v>
      </c>
      <c r="M76" s="5">
        <f t="shared" si="6"/>
        <v>0.99969825361842835</v>
      </c>
      <c r="N76" s="5">
        <f t="shared" si="7"/>
        <v>3.5435307467424241E-13</v>
      </c>
      <c r="S76" s="5">
        <f>1/(1+EXP(-($K$9*K76+$L$9*L76+$M$9*M76+$N$9*N76-$K$10)))</f>
        <v>0.82576148419772721</v>
      </c>
      <c r="T76" s="5">
        <f t="shared" si="8"/>
        <v>1</v>
      </c>
      <c r="U76" s="5">
        <f>T76-H76</f>
        <v>0</v>
      </c>
    </row>
    <row r="77" spans="1:21" x14ac:dyDescent="0.25">
      <c r="A77" s="9">
        <v>65</v>
      </c>
      <c r="B77" s="9">
        <v>1.76</v>
      </c>
      <c r="C77" s="9">
        <v>61</v>
      </c>
      <c r="D77" s="9">
        <v>19.7</v>
      </c>
      <c r="E77" s="9">
        <v>57</v>
      </c>
      <c r="F77" s="9">
        <v>78</v>
      </c>
      <c r="G77" s="9">
        <v>53</v>
      </c>
      <c r="H77" s="9">
        <v>1</v>
      </c>
      <c r="K77" s="5">
        <f t="shared" ref="K77:K92" si="9">1/(1+EXP(-($K$2*B77+$K$3*C77+$K$4*D77+$K$5*E77+$K$6*F77+$K$7*G77-$K$8)))</f>
        <v>0.99765317764291284</v>
      </c>
      <c r="L77" s="5">
        <f t="shared" ref="L77:L92" si="10">1/(1+EXP(-($L$2*B77+$L$3*C77+$L$4*D77+$L$5*E77+$L$6*F77+$L$7*G77-$L$8)))</f>
        <v>1</v>
      </c>
      <c r="M77" s="5">
        <f t="shared" ref="M77:M92" si="11">1/(1+EXP(-($M$2*B77+$M$3*C77+$M$4*D77+$M$5*E77+$M$6*F77+$M$7*G77-$M$8)))</f>
        <v>1</v>
      </c>
      <c r="N77" s="5">
        <f t="shared" ref="N77:N92" si="12">1/(1+EXP(-($N$2*B77+$N$3*C77+$N$4*D77+$N$5*E77+$N$6*F77+$N$7*G77-$N$8)))</f>
        <v>1.2392831186811618E-21</v>
      </c>
      <c r="S77" s="5">
        <f>1/(1+EXP(-($K$9*K77+$L$9*L77+$M$9*M77+$N$9*N77-$K$10)))</f>
        <v>0.8260470325949103</v>
      </c>
      <c r="T77" s="5">
        <f t="shared" si="8"/>
        <v>1</v>
      </c>
      <c r="U77" s="5">
        <f>T77-H77</f>
        <v>0</v>
      </c>
    </row>
    <row r="78" spans="1:21" x14ac:dyDescent="0.25">
      <c r="A78" s="9">
        <v>66</v>
      </c>
      <c r="B78" s="9">
        <v>1.83</v>
      </c>
      <c r="C78" s="9">
        <v>70</v>
      </c>
      <c r="D78" s="9">
        <v>19.7</v>
      </c>
      <c r="E78" s="9">
        <v>35</v>
      </c>
      <c r="F78" s="9">
        <v>41</v>
      </c>
      <c r="G78" s="9">
        <v>76</v>
      </c>
      <c r="H78" s="9">
        <v>0</v>
      </c>
      <c r="K78" s="5">
        <f t="shared" si="9"/>
        <v>7.2176187099071687E-8</v>
      </c>
      <c r="L78" s="5">
        <f t="shared" si="10"/>
        <v>1</v>
      </c>
      <c r="M78" s="5">
        <f t="shared" si="11"/>
        <v>0.99999968622003588</v>
      </c>
      <c r="N78" s="5">
        <f t="shared" si="12"/>
        <v>0.99999999999999378</v>
      </c>
      <c r="S78" s="5">
        <f>1/(1+EXP(-($K$9*K78+$L$9*L78+$M$9*M78+$N$9*N78-$K$10)))</f>
        <v>3.2890648701126617E-2</v>
      </c>
      <c r="T78" s="5">
        <f t="shared" ref="T78:T92" si="13">IF(S78&gt;0.5,1,0)</f>
        <v>0</v>
      </c>
      <c r="U78" s="5">
        <f>T78-H78</f>
        <v>0</v>
      </c>
    </row>
    <row r="79" spans="1:21" x14ac:dyDescent="0.25">
      <c r="A79" s="9">
        <v>67</v>
      </c>
      <c r="B79" s="9">
        <v>1.7</v>
      </c>
      <c r="C79" s="9">
        <v>61</v>
      </c>
      <c r="D79" s="9">
        <v>18.8</v>
      </c>
      <c r="E79" s="9">
        <v>9</v>
      </c>
      <c r="F79" s="9">
        <v>21</v>
      </c>
      <c r="G79" s="9">
        <v>33</v>
      </c>
      <c r="H79" s="9">
        <v>0</v>
      </c>
      <c r="K79" s="5">
        <f t="shared" si="9"/>
        <v>7.3811495703484997E-2</v>
      </c>
      <c r="L79" s="5">
        <f t="shared" si="10"/>
        <v>1</v>
      </c>
      <c r="M79" s="5">
        <f t="shared" si="11"/>
        <v>0.99998473445510772</v>
      </c>
      <c r="N79" s="5">
        <f t="shared" si="12"/>
        <v>0.99999999999993761</v>
      </c>
      <c r="S79" s="5">
        <f>1/(1+EXP(-($K$9*K79+$L$9*L79+$M$9*M79+$N$9*N79-$K$10)))</f>
        <v>3.2892695325065655E-2</v>
      </c>
      <c r="T79" s="5">
        <f t="shared" si="13"/>
        <v>0</v>
      </c>
      <c r="U79" s="5">
        <f>T79-H79</f>
        <v>0</v>
      </c>
    </row>
    <row r="80" spans="1:21" x14ac:dyDescent="0.25">
      <c r="A80" s="9">
        <v>68</v>
      </c>
      <c r="B80" s="9">
        <v>1.66</v>
      </c>
      <c r="C80" s="9">
        <v>53</v>
      </c>
      <c r="D80" s="9">
        <v>18.600000000000001</v>
      </c>
      <c r="E80" s="9">
        <v>24</v>
      </c>
      <c r="F80" s="9">
        <v>31</v>
      </c>
      <c r="G80" s="9">
        <v>44</v>
      </c>
      <c r="H80" s="9">
        <v>0</v>
      </c>
      <c r="K80" s="5">
        <f t="shared" si="9"/>
        <v>7.5726030721726661E-3</v>
      </c>
      <c r="L80" s="5">
        <f t="shared" si="10"/>
        <v>1</v>
      </c>
      <c r="M80" s="5">
        <f t="shared" si="11"/>
        <v>0.99999894156030489</v>
      </c>
      <c r="N80" s="5">
        <f t="shared" si="12"/>
        <v>0.99999999504363934</v>
      </c>
      <c r="S80" s="5">
        <f>1/(1+EXP(-($K$9*K80+$L$9*L80+$M$9*M80+$N$9*N80-$K$10)))</f>
        <v>3.2890915068461458E-2</v>
      </c>
      <c r="T80" s="5">
        <f t="shared" si="13"/>
        <v>0</v>
      </c>
      <c r="U80" s="5">
        <f>T80-H80</f>
        <v>0</v>
      </c>
    </row>
    <row r="81" spans="1:21" x14ac:dyDescent="0.25">
      <c r="A81" s="9">
        <v>69</v>
      </c>
      <c r="B81" s="9">
        <v>1.66</v>
      </c>
      <c r="C81" s="9">
        <v>63</v>
      </c>
      <c r="D81" s="9">
        <v>19.600000000000001</v>
      </c>
      <c r="E81" s="9">
        <v>61</v>
      </c>
      <c r="F81" s="9">
        <v>73</v>
      </c>
      <c r="G81" s="9">
        <v>17</v>
      </c>
      <c r="H81" s="9">
        <v>0</v>
      </c>
      <c r="K81" s="5">
        <f t="shared" si="9"/>
        <v>0.99999997413929131</v>
      </c>
      <c r="L81" s="5">
        <f t="shared" si="10"/>
        <v>1</v>
      </c>
      <c r="M81" s="5">
        <f t="shared" si="11"/>
        <v>1</v>
      </c>
      <c r="N81" s="5">
        <f t="shared" si="12"/>
        <v>1.9858842449283918E-33</v>
      </c>
      <c r="S81" s="5">
        <f>1/(1+EXP(-($K$9*K81+$L$9*L81+$M$9*M81+$N$9*N81-$K$10)))</f>
        <v>0.82604747788418886</v>
      </c>
      <c r="T81" s="5">
        <f t="shared" si="13"/>
        <v>1</v>
      </c>
      <c r="U81" s="5">
        <f>T81-H81</f>
        <v>1</v>
      </c>
    </row>
    <row r="82" spans="1:21" x14ac:dyDescent="0.25">
      <c r="A82" s="9">
        <v>70</v>
      </c>
      <c r="B82" s="9">
        <v>1.79</v>
      </c>
      <c r="C82" s="9">
        <v>71</v>
      </c>
      <c r="D82" s="9">
        <v>19.5</v>
      </c>
      <c r="E82" s="9">
        <v>21</v>
      </c>
      <c r="F82" s="9">
        <v>82</v>
      </c>
      <c r="G82" s="9">
        <v>38</v>
      </c>
      <c r="H82" s="9">
        <v>1</v>
      </c>
      <c r="K82" s="5">
        <f t="shared" si="9"/>
        <v>0.99999999820827212</v>
      </c>
      <c r="L82" s="5">
        <f t="shared" si="10"/>
        <v>1</v>
      </c>
      <c r="M82" s="5">
        <f t="shared" si="11"/>
        <v>1</v>
      </c>
      <c r="N82" s="5">
        <f t="shared" si="12"/>
        <v>1.2498449070699784E-22</v>
      </c>
      <c r="S82" s="5">
        <f>1/(1+EXP(-($K$9*K82+$L$9*L82+$M$9*M82+$N$9*N82-$K$10)))</f>
        <v>0.82604747788875577</v>
      </c>
      <c r="T82" s="5">
        <f t="shared" si="13"/>
        <v>1</v>
      </c>
      <c r="U82" s="5">
        <f>T82-H82</f>
        <v>0</v>
      </c>
    </row>
    <row r="83" spans="1:21" x14ac:dyDescent="0.25">
      <c r="A83" s="9">
        <v>71</v>
      </c>
      <c r="B83" s="9">
        <v>1.78</v>
      </c>
      <c r="C83" s="9">
        <v>56</v>
      </c>
      <c r="D83" s="9">
        <v>19.8</v>
      </c>
      <c r="E83" s="9">
        <v>82</v>
      </c>
      <c r="F83" s="9">
        <v>40</v>
      </c>
      <c r="G83" s="9">
        <v>68</v>
      </c>
      <c r="H83" s="9">
        <v>0</v>
      </c>
      <c r="K83" s="5">
        <f t="shared" si="9"/>
        <v>3.7997916365907666E-10</v>
      </c>
      <c r="L83" s="5">
        <f t="shared" si="10"/>
        <v>1</v>
      </c>
      <c r="M83" s="5">
        <f t="shared" si="11"/>
        <v>2.060862998363852E-12</v>
      </c>
      <c r="N83" s="5">
        <f t="shared" si="12"/>
        <v>0.99373196852204193</v>
      </c>
      <c r="S83" s="5">
        <f>1/(1+EXP(-($K$9*K83+$L$9*L83+$M$9*M83+$N$9*N83-$K$10)))</f>
        <v>3.8121068129352968E-3</v>
      </c>
      <c r="T83" s="5">
        <f t="shared" si="13"/>
        <v>0</v>
      </c>
      <c r="U83" s="5">
        <f>T83-H83</f>
        <v>0</v>
      </c>
    </row>
    <row r="84" spans="1:21" x14ac:dyDescent="0.25">
      <c r="A84" s="9">
        <v>72</v>
      </c>
      <c r="B84" s="9">
        <v>1.79</v>
      </c>
      <c r="C84" s="9">
        <v>74</v>
      </c>
      <c r="D84" s="9">
        <v>19.7</v>
      </c>
      <c r="E84" s="9">
        <v>97</v>
      </c>
      <c r="F84" s="9">
        <v>18</v>
      </c>
      <c r="G84" s="9">
        <v>73</v>
      </c>
      <c r="H84" s="9">
        <v>0</v>
      </c>
      <c r="K84" s="5">
        <f t="shared" si="9"/>
        <v>2.8236540136335426E-17</v>
      </c>
      <c r="L84" s="5">
        <f t="shared" si="10"/>
        <v>1</v>
      </c>
      <c r="M84" s="5">
        <f t="shared" si="11"/>
        <v>1.3700893335518891E-34</v>
      </c>
      <c r="N84" s="5">
        <f t="shared" si="12"/>
        <v>0.99999999999999845</v>
      </c>
      <c r="S84" s="5">
        <f>1/(1+EXP(-($K$9*K84+$L$9*L84+$M$9*M84+$N$9*N84-$K$10)))</f>
        <v>3.6963605680143097E-3</v>
      </c>
      <c r="T84" s="5">
        <f t="shared" si="13"/>
        <v>0</v>
      </c>
      <c r="U84" s="5">
        <f>T84-H84</f>
        <v>0</v>
      </c>
    </row>
    <row r="85" spans="1:21" x14ac:dyDescent="0.25">
      <c r="A85" s="9">
        <v>73</v>
      </c>
      <c r="B85" s="9">
        <v>1.82</v>
      </c>
      <c r="C85" s="9">
        <v>75</v>
      </c>
      <c r="D85" s="9">
        <v>20</v>
      </c>
      <c r="E85" s="9">
        <v>81</v>
      </c>
      <c r="F85" s="9">
        <v>15</v>
      </c>
      <c r="G85" s="9">
        <v>77</v>
      </c>
      <c r="H85" s="9">
        <v>0</v>
      </c>
      <c r="K85" s="5">
        <f t="shared" si="9"/>
        <v>3.4686315758972704E-17</v>
      </c>
      <c r="L85" s="5">
        <f t="shared" si="10"/>
        <v>1</v>
      </c>
      <c r="M85" s="5">
        <f t="shared" si="11"/>
        <v>1.8641284005646608E-30</v>
      </c>
      <c r="N85" s="5">
        <f t="shared" si="12"/>
        <v>1</v>
      </c>
      <c r="S85" s="5">
        <f>1/(1+EXP(-($K$9*K85+$L$9*L85+$M$9*M85+$N$9*N85-$K$10)))</f>
        <v>3.6963605680142802E-3</v>
      </c>
      <c r="T85" s="5">
        <f t="shared" si="13"/>
        <v>0</v>
      </c>
      <c r="U85" s="5">
        <f>T85-H85</f>
        <v>0</v>
      </c>
    </row>
    <row r="86" spans="1:21" x14ac:dyDescent="0.25">
      <c r="A86" s="9">
        <v>74</v>
      </c>
      <c r="B86" s="9">
        <v>1.76</v>
      </c>
      <c r="C86" s="9">
        <v>70</v>
      </c>
      <c r="D86" s="9">
        <v>18.899999999999999</v>
      </c>
      <c r="E86" s="9">
        <v>10</v>
      </c>
      <c r="F86" s="9">
        <v>26</v>
      </c>
      <c r="G86" s="9">
        <v>42</v>
      </c>
      <c r="H86" s="9">
        <v>0</v>
      </c>
      <c r="K86" s="5">
        <f t="shared" si="9"/>
        <v>8.0313766254966629E-3</v>
      </c>
      <c r="L86" s="5">
        <f t="shared" si="10"/>
        <v>1</v>
      </c>
      <c r="M86" s="5">
        <f t="shared" si="11"/>
        <v>0.99999990063952293</v>
      </c>
      <c r="N86" s="5">
        <f t="shared" si="12"/>
        <v>0.9999999999999909</v>
      </c>
      <c r="S86" s="5">
        <f>1/(1+EXP(-($K$9*K86+$L$9*L86+$M$9*M86+$N$9*N86-$K$10)))</f>
        <v>3.2891001151775325E-2</v>
      </c>
      <c r="T86" s="5">
        <f t="shared" si="13"/>
        <v>0</v>
      </c>
      <c r="U86" s="5">
        <f>T86-H86</f>
        <v>0</v>
      </c>
    </row>
    <row r="87" spans="1:21" x14ac:dyDescent="0.25">
      <c r="A87" s="9">
        <v>75</v>
      </c>
      <c r="B87" s="9">
        <v>1.89</v>
      </c>
      <c r="C87" s="9">
        <v>69</v>
      </c>
      <c r="D87" s="9">
        <v>19</v>
      </c>
      <c r="E87" s="9">
        <v>11</v>
      </c>
      <c r="F87" s="9">
        <v>34</v>
      </c>
      <c r="G87" s="9">
        <v>38</v>
      </c>
      <c r="H87" s="9">
        <v>0</v>
      </c>
      <c r="K87" s="5">
        <f t="shared" si="9"/>
        <v>0.58516595200694077</v>
      </c>
      <c r="L87" s="5">
        <f t="shared" si="10"/>
        <v>1</v>
      </c>
      <c r="M87" s="5">
        <f t="shared" si="11"/>
        <v>0.99999999999930078</v>
      </c>
      <c r="N87" s="5">
        <f t="shared" si="12"/>
        <v>0.99999997745338309</v>
      </c>
      <c r="S87" s="5">
        <f>1/(1+EXP(-($K$9*K87+$L$9*L87+$M$9*M87+$N$9*N87-$K$10)))</f>
        <v>3.2915261876276969E-2</v>
      </c>
      <c r="T87" s="5">
        <f t="shared" si="13"/>
        <v>0</v>
      </c>
      <c r="U87" s="5">
        <f>T87-H87</f>
        <v>0</v>
      </c>
    </row>
    <row r="88" spans="1:21" x14ac:dyDescent="0.25">
      <c r="A88" s="9">
        <v>76</v>
      </c>
      <c r="B88" s="9">
        <v>1.78</v>
      </c>
      <c r="C88" s="9">
        <v>64</v>
      </c>
      <c r="D88" s="9">
        <v>19.7</v>
      </c>
      <c r="E88" s="9">
        <v>67</v>
      </c>
      <c r="F88" s="9">
        <v>60</v>
      </c>
      <c r="G88" s="9">
        <v>15</v>
      </c>
      <c r="H88" s="9">
        <v>0</v>
      </c>
      <c r="K88" s="5">
        <f t="shared" si="9"/>
        <v>0.99998612290973832</v>
      </c>
      <c r="L88" s="5">
        <f t="shared" si="10"/>
        <v>1</v>
      </c>
      <c r="M88" s="5">
        <f t="shared" si="11"/>
        <v>0.99999999621026103</v>
      </c>
      <c r="N88" s="5">
        <f t="shared" si="12"/>
        <v>1.2142406363145062E-27</v>
      </c>
      <c r="S88" s="5">
        <f>1/(1+EXP(-($K$9*K88+$L$9*L88+$M$9*M88+$N$9*N88-$K$10)))</f>
        <v>0.82604747404949652</v>
      </c>
      <c r="T88" s="5">
        <f t="shared" si="13"/>
        <v>1</v>
      </c>
      <c r="U88" s="5">
        <f>T88-H88</f>
        <v>1</v>
      </c>
    </row>
    <row r="89" spans="1:21" x14ac:dyDescent="0.25">
      <c r="A89" s="9">
        <v>77</v>
      </c>
      <c r="B89" s="9">
        <v>1.68</v>
      </c>
      <c r="C89" s="9">
        <v>60</v>
      </c>
      <c r="D89" s="9">
        <v>18.899999999999999</v>
      </c>
      <c r="E89" s="9">
        <v>60</v>
      </c>
      <c r="F89" s="9">
        <v>16</v>
      </c>
      <c r="G89" s="9">
        <v>6</v>
      </c>
      <c r="H89" s="9">
        <v>0</v>
      </c>
      <c r="K89" s="5">
        <f t="shared" si="9"/>
        <v>2.4582832497288806E-2</v>
      </c>
      <c r="L89" s="5">
        <f t="shared" si="10"/>
        <v>1</v>
      </c>
      <c r="M89" s="5">
        <f t="shared" si="11"/>
        <v>7.1807509471078032E-19</v>
      </c>
      <c r="N89" s="5">
        <f t="shared" si="12"/>
        <v>8.8888819480917146E-5</v>
      </c>
      <c r="S89" s="5">
        <f>1/(1+EXP(-($K$9*K89+$L$9*L89+$M$9*M89+$N$9*N89-$K$10)))</f>
        <v>0.34086588192355599</v>
      </c>
      <c r="T89" s="5">
        <f t="shared" si="13"/>
        <v>0</v>
      </c>
      <c r="U89" s="5">
        <f>T89-H89</f>
        <v>0</v>
      </c>
    </row>
    <row r="90" spans="1:21" x14ac:dyDescent="0.25">
      <c r="A90" s="9">
        <v>78</v>
      </c>
      <c r="B90" s="9">
        <v>1.69</v>
      </c>
      <c r="C90" s="9">
        <v>63</v>
      </c>
      <c r="D90" s="9">
        <v>18.399999999999999</v>
      </c>
      <c r="E90" s="9">
        <v>65</v>
      </c>
      <c r="F90" s="9">
        <v>60</v>
      </c>
      <c r="G90" s="9">
        <v>8</v>
      </c>
      <c r="H90" s="9">
        <v>0</v>
      </c>
      <c r="K90" s="5">
        <f t="shared" si="9"/>
        <v>0.99999912047831008</v>
      </c>
      <c r="L90" s="5">
        <f t="shared" si="10"/>
        <v>1</v>
      </c>
      <c r="M90" s="5">
        <f t="shared" si="11"/>
        <v>0.99999999968590481</v>
      </c>
      <c r="N90" s="5">
        <f t="shared" si="12"/>
        <v>7.6116359960954935E-31</v>
      </c>
      <c r="S90" s="5">
        <f>1/(1+EXP(-($K$9*K90+$L$9*L90+$M$9*M90+$N$9*N90-$K$10)))</f>
        <v>0.82604747762221586</v>
      </c>
      <c r="T90" s="5">
        <f t="shared" si="13"/>
        <v>1</v>
      </c>
      <c r="U90" s="5">
        <f>T90-H90</f>
        <v>1</v>
      </c>
    </row>
    <row r="91" spans="1:21" x14ac:dyDescent="0.25">
      <c r="A91" s="9">
        <v>79</v>
      </c>
      <c r="B91" s="9">
        <v>1.76</v>
      </c>
      <c r="C91" s="9">
        <v>56</v>
      </c>
      <c r="D91" s="9">
        <v>18.5</v>
      </c>
      <c r="E91" s="9">
        <v>60</v>
      </c>
      <c r="F91" s="9">
        <v>93</v>
      </c>
      <c r="G91" s="9">
        <v>14</v>
      </c>
      <c r="H91" s="9">
        <v>1</v>
      </c>
      <c r="K91" s="5">
        <f t="shared" si="9"/>
        <v>0.99999999999930544</v>
      </c>
      <c r="L91" s="5">
        <f t="shared" si="10"/>
        <v>1</v>
      </c>
      <c r="M91" s="5">
        <f t="shared" si="11"/>
        <v>1</v>
      </c>
      <c r="N91" s="5">
        <f t="shared" si="12"/>
        <v>4.497391611421165E-47</v>
      </c>
      <c r="S91" s="5">
        <f>1/(1+EXP(-($K$9*K91+$L$9*L91+$M$9*M91+$N$9*N91-$K$10)))</f>
        <v>0.8260474778890956</v>
      </c>
      <c r="T91" s="5">
        <f t="shared" si="13"/>
        <v>1</v>
      </c>
      <c r="U91" s="5">
        <f>T91-H91</f>
        <v>0</v>
      </c>
    </row>
    <row r="92" spans="1:21" x14ac:dyDescent="0.25">
      <c r="A92" s="9">
        <v>80</v>
      </c>
      <c r="B92" s="9">
        <v>1.93</v>
      </c>
      <c r="C92" s="9">
        <v>82</v>
      </c>
      <c r="D92" s="9">
        <v>19.7</v>
      </c>
      <c r="E92" s="9">
        <v>5</v>
      </c>
      <c r="F92" s="9">
        <v>91</v>
      </c>
      <c r="G92" s="9">
        <v>82</v>
      </c>
      <c r="H92" s="9">
        <v>1</v>
      </c>
      <c r="K92" s="5">
        <f t="shared" si="9"/>
        <v>0.9998200474761576</v>
      </c>
      <c r="L92" s="5">
        <f t="shared" si="10"/>
        <v>1</v>
      </c>
      <c r="M92" s="5">
        <f t="shared" si="11"/>
        <v>1</v>
      </c>
      <c r="N92" s="5">
        <f t="shared" si="12"/>
        <v>3.6829900992345611E-7</v>
      </c>
      <c r="S92" s="5">
        <f>1/(1+EXP(-($K$9*K92+$L$9*L92+$M$9*M92+$N$9*N92-$K$10)))</f>
        <v>0.82604718243262221</v>
      </c>
      <c r="T92" s="5">
        <f t="shared" si="13"/>
        <v>1</v>
      </c>
      <c r="U92" s="5">
        <f>T92-H92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</vt:lpstr>
      <vt:lpstr>Data整理</vt:lpstr>
      <vt:lpstr>KNN</vt:lpstr>
      <vt:lpstr>LR</vt:lpstr>
      <vt:lpstr>ANN第一層</vt:lpstr>
      <vt:lpstr>ANN第二層(來不及了啊啊啊啊啊QuQQQ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2021-12-30T09:45:56Z</dcterms:created>
  <dcterms:modified xsi:type="dcterms:W3CDTF">2022-01-04T04:28:29Z</dcterms:modified>
</cp:coreProperties>
</file>