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Excel\"/>
    </mc:Choice>
  </mc:AlternateContent>
  <bookViews>
    <workbookView xWindow="0" yWindow="0" windowWidth="23250" windowHeight="12270" activeTab="2"/>
  </bookViews>
  <sheets>
    <sheet name="Data" sheetId="1" r:id="rId1"/>
    <sheet name="KNN 規劃求解" sheetId="3" r:id="rId2"/>
    <sheet name="LR 規劃求解" sheetId="5" r:id="rId3"/>
  </sheets>
  <definedNames>
    <definedName name="solver_adj" localSheetId="1" hidden="1">'KNN 規劃求解'!$I$4:$K$4</definedName>
    <definedName name="solver_adj" localSheetId="2" hidden="1">'LR 規劃求解'!$J$5:$L$5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</definedName>
    <definedName name="solver_itr" localSheetId="2" hidden="1">10</definedName>
    <definedName name="solver_lhs1" localSheetId="1" hidden="1">'KNN 規劃求解'!$I$4:$K$4</definedName>
    <definedName name="solver_lhs1" localSheetId="2" hidden="1">'LR 規劃求解'!$J$5:$L$5</definedName>
    <definedName name="solver_lhs2" localSheetId="1" hidden="1">'KNN 規劃求解'!$I$4:$K$4</definedName>
    <definedName name="solver_lhs2" localSheetId="2" hidden="1">'LR 規劃求解'!$J$5:$L$5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'KNN 規劃求解'!$I$6</definedName>
    <definedName name="solver_opt" localSheetId="2" hidden="1">'LR 規劃求解'!$I$7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hs1" localSheetId="1" hidden="1">10</definedName>
    <definedName name="solver_rhs1" localSheetId="2" hidden="1">10</definedName>
    <definedName name="solver_rhs2" localSheetId="1" hidden="1">1</definedName>
    <definedName name="solver_rhs2" localSheetId="2" hidden="1">-10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300</definedName>
    <definedName name="solver_tim" localSheetId="2" hidden="1">300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Q15" i="5"/>
  <c r="Q16" i="5"/>
  <c r="O9" i="5" s="1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14" i="5"/>
  <c r="P9" i="5"/>
  <c r="P14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P43" i="5"/>
  <c r="I43" i="5"/>
  <c r="P42" i="5"/>
  <c r="I42" i="5"/>
  <c r="P41" i="5"/>
  <c r="I41" i="5"/>
  <c r="P40" i="5"/>
  <c r="I40" i="5"/>
  <c r="P39" i="5"/>
  <c r="I39" i="5"/>
  <c r="P38" i="5"/>
  <c r="I38" i="5"/>
  <c r="P37" i="5"/>
  <c r="I37" i="5"/>
  <c r="P36" i="5"/>
  <c r="I36" i="5"/>
  <c r="P35" i="5"/>
  <c r="I35" i="5"/>
  <c r="P34" i="5"/>
  <c r="I34" i="5"/>
  <c r="P33" i="5"/>
  <c r="I33" i="5"/>
  <c r="P32" i="5"/>
  <c r="I32" i="5"/>
  <c r="P31" i="5"/>
  <c r="I31" i="5"/>
  <c r="P30" i="5"/>
  <c r="I30" i="5"/>
  <c r="P29" i="5"/>
  <c r="I29" i="5"/>
  <c r="P28" i="5"/>
  <c r="I28" i="5"/>
  <c r="P27" i="5"/>
  <c r="I27" i="5"/>
  <c r="P26" i="5"/>
  <c r="I26" i="5"/>
  <c r="P25" i="5"/>
  <c r="I25" i="5"/>
  <c r="P24" i="5"/>
  <c r="I24" i="5"/>
  <c r="P23" i="5"/>
  <c r="I23" i="5"/>
  <c r="P22" i="5"/>
  <c r="I22" i="5"/>
  <c r="P21" i="5"/>
  <c r="I21" i="5"/>
  <c r="P20" i="5"/>
  <c r="I20" i="5"/>
  <c r="P19" i="5"/>
  <c r="I19" i="5"/>
  <c r="P18" i="5"/>
  <c r="I18" i="5"/>
  <c r="P17" i="5"/>
  <c r="I17" i="5"/>
  <c r="P16" i="5"/>
  <c r="I16" i="5"/>
  <c r="P15" i="5"/>
  <c r="I15" i="5"/>
  <c r="I14" i="5"/>
  <c r="I13" i="5"/>
  <c r="D4" i="5"/>
  <c r="C4" i="5"/>
  <c r="B4" i="5"/>
  <c r="D3" i="5"/>
  <c r="C3" i="5"/>
  <c r="B3" i="5"/>
  <c r="I9" i="3"/>
  <c r="L7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O10" i="3"/>
  <c r="J7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O9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F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F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F53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F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F47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F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F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F38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F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F32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F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F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F23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F20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F17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F14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D4" i="3"/>
  <c r="C4" i="3"/>
  <c r="B4" i="3"/>
  <c r="D3" i="3"/>
  <c r="C3" i="3"/>
  <c r="G112" i="3" s="1"/>
  <c r="B3" i="3"/>
  <c r="F112" i="3" s="1"/>
  <c r="I7" i="5" l="1"/>
  <c r="M7" i="5"/>
  <c r="AQ7" i="3"/>
  <c r="AE7" i="3"/>
  <c r="S7" i="3"/>
  <c r="Z6" i="3"/>
  <c r="AO6" i="3"/>
  <c r="AC6" i="3"/>
  <c r="Z7" i="3"/>
  <c r="AL7" i="3"/>
  <c r="W7" i="3"/>
  <c r="AI7" i="3"/>
  <c r="AL6" i="3"/>
  <c r="AA6" i="3"/>
  <c r="AM6" i="3"/>
  <c r="T6" i="3"/>
  <c r="AF6" i="3"/>
  <c r="AR6" i="3"/>
  <c r="O6" i="3"/>
  <c r="Q6" i="3"/>
  <c r="U7" i="3"/>
  <c r="AG7" i="3"/>
  <c r="T7" i="3"/>
  <c r="AF7" i="3"/>
  <c r="AR7" i="3"/>
  <c r="AB6" i="3"/>
  <c r="P6" i="3"/>
  <c r="AN6" i="3"/>
  <c r="X6" i="3"/>
  <c r="AJ6" i="3"/>
  <c r="Q7" i="3"/>
  <c r="AC7" i="3"/>
  <c r="AO7" i="3"/>
  <c r="Y6" i="3"/>
  <c r="AK6" i="3"/>
  <c r="AB7" i="3"/>
  <c r="O7" i="3"/>
  <c r="AA7" i="3"/>
  <c r="AM7" i="3"/>
  <c r="AN7" i="3"/>
  <c r="P7" i="3"/>
  <c r="V7" i="3"/>
  <c r="AH7" i="3"/>
  <c r="R7" i="3"/>
  <c r="AD7" i="3"/>
  <c r="AP7" i="3"/>
  <c r="W6" i="3"/>
  <c r="W8" i="3" s="1"/>
  <c r="AI6" i="3"/>
  <c r="AI8" i="3" s="1"/>
  <c r="F62" i="3"/>
  <c r="F68" i="3"/>
  <c r="F74" i="3"/>
  <c r="F80" i="3"/>
  <c r="F89" i="3"/>
  <c r="F107" i="3"/>
  <c r="R6" i="3"/>
  <c r="AD6" i="3"/>
  <c r="AP6" i="3"/>
  <c r="X7" i="3"/>
  <c r="AJ7" i="3"/>
  <c r="G14" i="3"/>
  <c r="G17" i="3"/>
  <c r="G20" i="3"/>
  <c r="G23" i="3"/>
  <c r="G26" i="3"/>
  <c r="G29" i="3"/>
  <c r="G32" i="3"/>
  <c r="G35" i="3"/>
  <c r="G38" i="3"/>
  <c r="G41" i="3"/>
  <c r="G44" i="3"/>
  <c r="G47" i="3"/>
  <c r="G50" i="3"/>
  <c r="G53" i="3"/>
  <c r="G56" i="3"/>
  <c r="G59" i="3"/>
  <c r="G62" i="3"/>
  <c r="G65" i="3"/>
  <c r="G68" i="3"/>
  <c r="G71" i="3"/>
  <c r="G74" i="3"/>
  <c r="G77" i="3"/>
  <c r="G80" i="3"/>
  <c r="G83" i="3"/>
  <c r="G89" i="3"/>
  <c r="G95" i="3"/>
  <c r="G101" i="3"/>
  <c r="G107" i="3"/>
  <c r="F65" i="3"/>
  <c r="F71" i="3"/>
  <c r="F77" i="3"/>
  <c r="F83" i="3"/>
  <c r="F95" i="3"/>
  <c r="F101" i="3"/>
  <c r="S6" i="3"/>
  <c r="AE6" i="3"/>
  <c r="AQ6" i="3"/>
  <c r="Y7" i="3"/>
  <c r="AK7" i="3"/>
  <c r="F84" i="3"/>
  <c r="F90" i="3"/>
  <c r="F96" i="3"/>
  <c r="F102" i="3"/>
  <c r="F108" i="3"/>
  <c r="G84" i="3"/>
  <c r="G90" i="3"/>
  <c r="G96" i="3"/>
  <c r="G102" i="3"/>
  <c r="G108" i="3"/>
  <c r="AG6" i="3"/>
  <c r="F13" i="3"/>
  <c r="F16" i="3"/>
  <c r="F19" i="3"/>
  <c r="F22" i="3"/>
  <c r="F25" i="3"/>
  <c r="F28" i="3"/>
  <c r="F31" i="3"/>
  <c r="F34" i="3"/>
  <c r="F37" i="3"/>
  <c r="F40" i="3"/>
  <c r="F43" i="3"/>
  <c r="F46" i="3"/>
  <c r="F49" i="3"/>
  <c r="F52" i="3"/>
  <c r="F55" i="3"/>
  <c r="F58" i="3"/>
  <c r="F61" i="3"/>
  <c r="F64" i="3"/>
  <c r="F67" i="3"/>
  <c r="F70" i="3"/>
  <c r="F73" i="3"/>
  <c r="F76" i="3"/>
  <c r="F79" i="3"/>
  <c r="F82" i="3"/>
  <c r="F85" i="3"/>
  <c r="F91" i="3"/>
  <c r="F97" i="3"/>
  <c r="F103" i="3"/>
  <c r="F109" i="3"/>
  <c r="U6" i="3"/>
  <c r="V6" i="3"/>
  <c r="AH6" i="3"/>
  <c r="G13" i="3"/>
  <c r="G16" i="3"/>
  <c r="G19" i="3"/>
  <c r="G22" i="3"/>
  <c r="G25" i="3"/>
  <c r="G28" i="3"/>
  <c r="G31" i="3"/>
  <c r="G34" i="3"/>
  <c r="G37" i="3"/>
  <c r="G40" i="3"/>
  <c r="G43" i="3"/>
  <c r="G46" i="3"/>
  <c r="G49" i="3"/>
  <c r="G52" i="3"/>
  <c r="G55" i="3"/>
  <c r="G58" i="3"/>
  <c r="G61" i="3"/>
  <c r="G64" i="3"/>
  <c r="G67" i="3"/>
  <c r="G70" i="3"/>
  <c r="G73" i="3"/>
  <c r="G76" i="3"/>
  <c r="G79" i="3"/>
  <c r="G82" i="3"/>
  <c r="G85" i="3"/>
  <c r="G91" i="3"/>
  <c r="G97" i="3"/>
  <c r="G103" i="3"/>
  <c r="G109" i="3"/>
  <c r="F86" i="3"/>
  <c r="F92" i="3"/>
  <c r="F98" i="3"/>
  <c r="F104" i="3"/>
  <c r="F110" i="3"/>
  <c r="G86" i="3"/>
  <c r="G92" i="3"/>
  <c r="G98" i="3"/>
  <c r="G104" i="3"/>
  <c r="G110" i="3"/>
  <c r="F15" i="3"/>
  <c r="F18" i="3"/>
  <c r="F21" i="3"/>
  <c r="F24" i="3"/>
  <c r="F27" i="3"/>
  <c r="F30" i="3"/>
  <c r="F33" i="3"/>
  <c r="F36" i="3"/>
  <c r="F39" i="3"/>
  <c r="F42" i="3"/>
  <c r="F45" i="3"/>
  <c r="F48" i="3"/>
  <c r="F51" i="3"/>
  <c r="F54" i="3"/>
  <c r="F57" i="3"/>
  <c r="F60" i="3"/>
  <c r="F63" i="3"/>
  <c r="F66" i="3"/>
  <c r="F69" i="3"/>
  <c r="F72" i="3"/>
  <c r="F75" i="3"/>
  <c r="F78" i="3"/>
  <c r="F81" i="3"/>
  <c r="F87" i="3"/>
  <c r="F93" i="3"/>
  <c r="F99" i="3"/>
  <c r="F105" i="3"/>
  <c r="F111" i="3"/>
  <c r="G15" i="3"/>
  <c r="G18" i="3"/>
  <c r="G21" i="3"/>
  <c r="G24" i="3"/>
  <c r="G27" i="3"/>
  <c r="G30" i="3"/>
  <c r="G33" i="3"/>
  <c r="G36" i="3"/>
  <c r="G39" i="3"/>
  <c r="G42" i="3"/>
  <c r="G45" i="3"/>
  <c r="G48" i="3"/>
  <c r="G51" i="3"/>
  <c r="G54" i="3"/>
  <c r="G57" i="3"/>
  <c r="G60" i="3"/>
  <c r="G63" i="3"/>
  <c r="G66" i="3"/>
  <c r="G69" i="3"/>
  <c r="G72" i="3"/>
  <c r="G75" i="3"/>
  <c r="G78" i="3"/>
  <c r="G81" i="3"/>
  <c r="G87" i="3"/>
  <c r="G93" i="3"/>
  <c r="G99" i="3"/>
  <c r="G105" i="3"/>
  <c r="G111" i="3"/>
  <c r="F88" i="3"/>
  <c r="F94" i="3"/>
  <c r="F100" i="3"/>
  <c r="F106" i="3"/>
  <c r="G88" i="3"/>
  <c r="G94" i="3"/>
  <c r="G100" i="3"/>
  <c r="G106" i="3"/>
  <c r="Z8" i="3" l="1"/>
  <c r="AE8" i="3"/>
  <c r="AQ8" i="3"/>
  <c r="AH8" i="3"/>
  <c r="AL8" i="3"/>
  <c r="AD8" i="3"/>
  <c r="U8" i="3"/>
  <c r="S8" i="3"/>
  <c r="X8" i="3"/>
  <c r="AO8" i="3"/>
  <c r="R8" i="3"/>
  <c r="AC8" i="3"/>
  <c r="AR8" i="3"/>
  <c r="AJ8" i="3"/>
  <c r="AF8" i="3"/>
  <c r="AA8" i="3"/>
  <c r="AB8" i="3"/>
  <c r="AM8" i="3"/>
  <c r="T8" i="3"/>
  <c r="V8" i="3"/>
  <c r="O8" i="3"/>
  <c r="AP8" i="3"/>
  <c r="Q8" i="3"/>
  <c r="AN8" i="3"/>
  <c r="P8" i="3"/>
  <c r="AK8" i="3"/>
  <c r="AG8" i="3"/>
  <c r="Y8" i="3"/>
  <c r="I6" i="3" l="1"/>
</calcChain>
</file>

<file path=xl/sharedStrings.xml><?xml version="1.0" encoding="utf-8"?>
<sst xmlns="http://schemas.openxmlformats.org/spreadsheetml/2006/main" count="61" uniqueCount="39">
  <si>
    <t>NO.</t>
  </si>
  <si>
    <t>Age</t>
  </si>
  <si>
    <t>Income</t>
  </si>
  <si>
    <t>Y</t>
  </si>
  <si>
    <t>標準化</t>
    <phoneticPr fontId="1" type="noConversion"/>
  </si>
  <si>
    <t>Age</t>
    <phoneticPr fontId="1" type="noConversion"/>
  </si>
  <si>
    <t>Income</t>
    <phoneticPr fontId="1" type="noConversion"/>
  </si>
  <si>
    <t>AVERAGE</t>
    <phoneticPr fontId="1" type="noConversion"/>
  </si>
  <si>
    <t>STDEV</t>
    <phoneticPr fontId="1" type="noConversion"/>
  </si>
  <si>
    <t>列表</t>
    <phoneticPr fontId="1" type="noConversion"/>
  </si>
  <si>
    <t>Age</t>
    <phoneticPr fontId="1" type="noConversion"/>
  </si>
  <si>
    <t>Income</t>
    <phoneticPr fontId="1" type="noConversion"/>
  </si>
  <si>
    <t>Income</t>
    <phoneticPr fontId="1" type="noConversion"/>
  </si>
  <si>
    <t>Y</t>
    <phoneticPr fontId="1" type="noConversion"/>
  </si>
  <si>
    <t>Y</t>
    <phoneticPr fontId="1" type="noConversion"/>
  </si>
  <si>
    <t>wAGE</t>
    <phoneticPr fontId="1" type="noConversion"/>
  </si>
  <si>
    <t>wINCOME</t>
    <phoneticPr fontId="1" type="noConversion"/>
  </si>
  <si>
    <t>半徑平方</t>
    <phoneticPr fontId="1" type="noConversion"/>
  </si>
  <si>
    <t>sum w*y</t>
    <phoneticPr fontId="1" type="noConversion"/>
  </si>
  <si>
    <t>sum w</t>
    <phoneticPr fontId="1" type="noConversion"/>
  </si>
  <si>
    <t>Ypredict</t>
    <phoneticPr fontId="1" type="noConversion"/>
  </si>
  <si>
    <t>誤差平方和</t>
    <phoneticPr fontId="1" type="noConversion"/>
  </si>
  <si>
    <t>SUMXMY2()</t>
    <phoneticPr fontId="1" type="noConversion"/>
  </si>
  <si>
    <t>SST</t>
    <phoneticPr fontId="1" type="noConversion"/>
  </si>
  <si>
    <t>SSE</t>
    <phoneticPr fontId="1" type="noConversion"/>
  </si>
  <si>
    <t>y-ybar平</t>
    <phoneticPr fontId="1" type="noConversion"/>
  </si>
  <si>
    <t>y-yi平</t>
    <phoneticPr fontId="1" type="noConversion"/>
  </si>
  <si>
    <t>R^2</t>
    <phoneticPr fontId="1" type="noConversion"/>
  </si>
  <si>
    <t>y =</t>
    <phoneticPr fontId="1" type="noConversion"/>
  </si>
  <si>
    <t>w0 +</t>
    <phoneticPr fontId="1" type="noConversion"/>
  </si>
  <si>
    <r>
      <t>w2</t>
    </r>
    <r>
      <rPr>
        <sz val="12"/>
        <color theme="0" tint="-0.249977111117893"/>
        <rFont val="微軟正黑體"/>
        <family val="2"/>
        <charset val="136"/>
      </rPr>
      <t xml:space="preserve"> * x2</t>
    </r>
    <phoneticPr fontId="1" type="noConversion"/>
  </si>
  <si>
    <r>
      <t>w1</t>
    </r>
    <r>
      <rPr>
        <sz val="12"/>
        <color theme="0" tint="-0.249977111117893"/>
        <rFont val="微軟正黑體"/>
        <family val="2"/>
        <charset val="136"/>
      </rPr>
      <t xml:space="preserve"> * x1 </t>
    </r>
    <r>
      <rPr>
        <sz val="12"/>
        <color theme="1"/>
        <rFont val="微軟正黑體"/>
        <family val="2"/>
        <charset val="136"/>
      </rPr>
      <t>+</t>
    </r>
    <phoneticPr fontId="1" type="noConversion"/>
  </si>
  <si>
    <t>訓練</t>
    <phoneticPr fontId="1" type="noConversion"/>
  </si>
  <si>
    <t>測試</t>
    <phoneticPr fontId="1" type="noConversion"/>
  </si>
  <si>
    <t>Ypre</t>
    <phoneticPr fontId="1" type="noConversion"/>
  </si>
  <si>
    <t>R^2</t>
    <phoneticPr fontId="1" type="noConversion"/>
  </si>
  <si>
    <t>SST</t>
    <phoneticPr fontId="1" type="noConversion"/>
  </si>
  <si>
    <t>SSE</t>
    <phoneticPr fontId="1" type="noConversion"/>
  </si>
  <si>
    <t>Y-Ybar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</si>
</sst>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0" tint="-0.249977111117893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sheetData>
    <row r="1" spans="1:4" x14ac:dyDescent="0.25">
      <c r="A1" s="3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58</v>
      </c>
      <c r="C2" s="2">
        <v>9</v>
      </c>
      <c r="D2" s="2">
        <v>10</v>
      </c>
    </row>
    <row r="3" spans="1:4" x14ac:dyDescent="0.25">
      <c r="A3" s="2">
        <v>2</v>
      </c>
      <c r="B3" s="2">
        <v>30</v>
      </c>
      <c r="C3" s="2">
        <v>6</v>
      </c>
      <c r="D3" s="2">
        <v>4.8</v>
      </c>
    </row>
    <row r="4" spans="1:4" x14ac:dyDescent="0.25">
      <c r="A4" s="2">
        <v>3</v>
      </c>
      <c r="B4" s="2">
        <v>37</v>
      </c>
      <c r="C4" s="2">
        <v>12</v>
      </c>
      <c r="D4" s="2">
        <v>12.8</v>
      </c>
    </row>
    <row r="5" spans="1:4" x14ac:dyDescent="0.25">
      <c r="A5" s="2">
        <v>4</v>
      </c>
      <c r="B5" s="2">
        <v>70</v>
      </c>
      <c r="C5" s="2">
        <v>12</v>
      </c>
      <c r="D5" s="2">
        <v>5.0999999999999996</v>
      </c>
    </row>
    <row r="6" spans="1:4" x14ac:dyDescent="0.25">
      <c r="A6" s="2">
        <v>5</v>
      </c>
      <c r="B6" s="2">
        <v>40</v>
      </c>
      <c r="C6" s="2">
        <v>5</v>
      </c>
      <c r="D6" s="2">
        <v>5.3</v>
      </c>
    </row>
    <row r="7" spans="1:4" x14ac:dyDescent="0.25">
      <c r="A7" s="2">
        <v>6</v>
      </c>
      <c r="B7" s="2">
        <v>27</v>
      </c>
      <c r="C7" s="2">
        <v>7</v>
      </c>
      <c r="D7" s="2">
        <v>6.2</v>
      </c>
    </row>
    <row r="8" spans="1:4" x14ac:dyDescent="0.25">
      <c r="A8" s="2">
        <v>7</v>
      </c>
      <c r="B8" s="2">
        <v>39</v>
      </c>
      <c r="C8" s="2">
        <v>13</v>
      </c>
      <c r="D8" s="2">
        <v>11.7</v>
      </c>
    </row>
    <row r="9" spans="1:4" x14ac:dyDescent="0.25">
      <c r="A9" s="2">
        <v>8</v>
      </c>
      <c r="B9" s="2">
        <v>52</v>
      </c>
      <c r="C9" s="2">
        <v>6</v>
      </c>
      <c r="D9" s="2">
        <v>5.7</v>
      </c>
    </row>
    <row r="10" spans="1:4" x14ac:dyDescent="0.25">
      <c r="A10" s="2">
        <v>9</v>
      </c>
      <c r="B10" s="2">
        <v>61</v>
      </c>
      <c r="C10" s="2">
        <v>8</v>
      </c>
      <c r="D10" s="2">
        <v>10.8</v>
      </c>
    </row>
    <row r="11" spans="1:4" x14ac:dyDescent="0.25">
      <c r="A11" s="2">
        <v>10</v>
      </c>
      <c r="B11" s="2">
        <v>44</v>
      </c>
      <c r="C11" s="2">
        <v>14</v>
      </c>
      <c r="D11" s="2">
        <v>15.2</v>
      </c>
    </row>
    <row r="12" spans="1:4" x14ac:dyDescent="0.25">
      <c r="A12" s="2">
        <v>11</v>
      </c>
      <c r="B12" s="2">
        <v>62</v>
      </c>
      <c r="C12" s="2">
        <v>17</v>
      </c>
      <c r="D12" s="2">
        <v>6.2</v>
      </c>
    </row>
    <row r="13" spans="1:4" x14ac:dyDescent="0.25">
      <c r="A13" s="2">
        <v>12</v>
      </c>
      <c r="B13" s="2">
        <v>18</v>
      </c>
      <c r="C13" s="2">
        <v>5</v>
      </c>
      <c r="D13" s="2">
        <v>4.9000000000000004</v>
      </c>
    </row>
    <row r="14" spans="1:4" x14ac:dyDescent="0.25">
      <c r="A14" s="2">
        <v>13</v>
      </c>
      <c r="B14" s="2">
        <v>16</v>
      </c>
      <c r="C14" s="2">
        <v>0</v>
      </c>
      <c r="D14" s="2">
        <v>2.9</v>
      </c>
    </row>
    <row r="15" spans="1:4" x14ac:dyDescent="0.25">
      <c r="A15" s="2">
        <v>14</v>
      </c>
      <c r="B15" s="2">
        <v>18</v>
      </c>
      <c r="C15" s="2">
        <v>12</v>
      </c>
      <c r="D15" s="2">
        <v>4.5999999999999996</v>
      </c>
    </row>
    <row r="16" spans="1:4" x14ac:dyDescent="0.25">
      <c r="A16" s="2">
        <v>15</v>
      </c>
      <c r="B16" s="2">
        <v>71</v>
      </c>
      <c r="C16" s="2">
        <v>2</v>
      </c>
      <c r="D16" s="2">
        <v>5</v>
      </c>
    </row>
    <row r="17" spans="1:4" x14ac:dyDescent="0.25">
      <c r="A17" s="2">
        <v>16</v>
      </c>
      <c r="B17" s="2">
        <v>60</v>
      </c>
      <c r="C17" s="2">
        <v>8</v>
      </c>
      <c r="D17" s="2">
        <v>11</v>
      </c>
    </row>
    <row r="18" spans="1:4" x14ac:dyDescent="0.25">
      <c r="A18" s="2">
        <v>17</v>
      </c>
      <c r="B18" s="2">
        <v>46</v>
      </c>
      <c r="C18" s="2">
        <v>9</v>
      </c>
      <c r="D18" s="2">
        <v>10.4</v>
      </c>
    </row>
    <row r="19" spans="1:4" x14ac:dyDescent="0.25">
      <c r="A19" s="2">
        <v>18</v>
      </c>
      <c r="B19" s="2">
        <v>58</v>
      </c>
      <c r="C19" s="2">
        <v>9</v>
      </c>
      <c r="D19" s="2">
        <v>13.9</v>
      </c>
    </row>
    <row r="20" spans="1:4" x14ac:dyDescent="0.25">
      <c r="A20" s="2">
        <v>19</v>
      </c>
      <c r="B20" s="2">
        <v>48</v>
      </c>
      <c r="C20" s="2">
        <v>5</v>
      </c>
      <c r="D20" s="2">
        <v>9.1</v>
      </c>
    </row>
    <row r="21" spans="1:4" x14ac:dyDescent="0.25">
      <c r="A21" s="2">
        <v>20</v>
      </c>
      <c r="B21" s="2">
        <v>46</v>
      </c>
      <c r="C21" s="2">
        <v>6</v>
      </c>
      <c r="D21" s="2">
        <v>10.3</v>
      </c>
    </row>
    <row r="22" spans="1:4" x14ac:dyDescent="0.25">
      <c r="A22" s="2">
        <v>21</v>
      </c>
      <c r="B22" s="2">
        <v>47</v>
      </c>
      <c r="C22" s="2">
        <v>10</v>
      </c>
      <c r="D22" s="2">
        <v>10.8</v>
      </c>
    </row>
    <row r="23" spans="1:4" x14ac:dyDescent="0.25">
      <c r="A23" s="2">
        <v>22</v>
      </c>
      <c r="B23" s="2">
        <v>36</v>
      </c>
      <c r="C23" s="2">
        <v>18</v>
      </c>
      <c r="D23" s="2">
        <v>9.5</v>
      </c>
    </row>
    <row r="24" spans="1:4" x14ac:dyDescent="0.25">
      <c r="A24" s="2">
        <v>23</v>
      </c>
      <c r="B24" s="2">
        <v>34</v>
      </c>
      <c r="C24" s="2">
        <v>8</v>
      </c>
      <c r="D24" s="2">
        <v>6.7</v>
      </c>
    </row>
    <row r="25" spans="1:4" x14ac:dyDescent="0.25">
      <c r="A25" s="2">
        <v>24</v>
      </c>
      <c r="B25" s="2">
        <v>64</v>
      </c>
      <c r="C25" s="2">
        <v>12</v>
      </c>
      <c r="D25" s="2">
        <v>9.9</v>
      </c>
    </row>
    <row r="26" spans="1:4" x14ac:dyDescent="0.25">
      <c r="A26" s="2">
        <v>25</v>
      </c>
      <c r="B26" s="2">
        <v>63</v>
      </c>
      <c r="C26" s="2">
        <v>3</v>
      </c>
      <c r="D26" s="2">
        <v>3.2</v>
      </c>
    </row>
    <row r="27" spans="1:4" x14ac:dyDescent="0.25">
      <c r="A27" s="2">
        <v>26</v>
      </c>
      <c r="B27" s="2">
        <v>41</v>
      </c>
      <c r="C27" s="2">
        <v>15</v>
      </c>
      <c r="D27" s="2">
        <v>13.3</v>
      </c>
    </row>
    <row r="28" spans="1:4" x14ac:dyDescent="0.25">
      <c r="A28" s="2">
        <v>27</v>
      </c>
      <c r="B28" s="2">
        <v>25</v>
      </c>
      <c r="C28" s="2">
        <v>2</v>
      </c>
      <c r="D28" s="2">
        <v>1.9</v>
      </c>
    </row>
    <row r="29" spans="1:4" x14ac:dyDescent="0.25">
      <c r="A29" s="2">
        <v>28</v>
      </c>
      <c r="B29" s="2">
        <v>37</v>
      </c>
      <c r="C29" s="2">
        <v>5</v>
      </c>
      <c r="D29" s="2">
        <v>5.6</v>
      </c>
    </row>
    <row r="30" spans="1:4" x14ac:dyDescent="0.25">
      <c r="A30" s="2">
        <v>29</v>
      </c>
      <c r="B30" s="2">
        <v>22</v>
      </c>
      <c r="C30" s="2">
        <v>7</v>
      </c>
      <c r="D30" s="2">
        <v>2.1</v>
      </c>
    </row>
    <row r="31" spans="1:4" x14ac:dyDescent="0.25">
      <c r="A31" s="2">
        <v>30</v>
      </c>
      <c r="B31" s="2">
        <v>49</v>
      </c>
      <c r="C31" s="2">
        <v>11</v>
      </c>
      <c r="D31" s="2">
        <v>13.8</v>
      </c>
    </row>
    <row r="32" spans="1:4" x14ac:dyDescent="0.25">
      <c r="A32" s="2">
        <v>31</v>
      </c>
      <c r="B32" s="2">
        <v>48</v>
      </c>
      <c r="C32" s="2">
        <v>18</v>
      </c>
      <c r="D32" s="2">
        <v>8.1</v>
      </c>
    </row>
    <row r="33" spans="1:4" x14ac:dyDescent="0.25">
      <c r="A33" s="2">
        <v>32</v>
      </c>
      <c r="B33" s="2">
        <v>45</v>
      </c>
      <c r="C33" s="2">
        <v>15</v>
      </c>
      <c r="D33" s="2">
        <v>14.5</v>
      </c>
    </row>
    <row r="34" spans="1:4" x14ac:dyDescent="0.25">
      <c r="A34" s="2">
        <v>33</v>
      </c>
      <c r="B34" s="2">
        <v>66</v>
      </c>
      <c r="C34" s="2">
        <v>6</v>
      </c>
      <c r="D34" s="2">
        <v>6.2</v>
      </c>
    </row>
    <row r="35" spans="1:4" x14ac:dyDescent="0.25">
      <c r="A35" s="2">
        <v>34</v>
      </c>
      <c r="B35" s="2">
        <v>42</v>
      </c>
      <c r="C35" s="2">
        <v>12</v>
      </c>
      <c r="D35" s="2">
        <v>12.6</v>
      </c>
    </row>
    <row r="36" spans="1:4" x14ac:dyDescent="0.25">
      <c r="A36" s="2">
        <v>35</v>
      </c>
      <c r="B36" s="2">
        <v>22</v>
      </c>
      <c r="C36" s="2">
        <v>13</v>
      </c>
      <c r="D36" s="2">
        <v>5.5</v>
      </c>
    </row>
    <row r="37" spans="1:4" x14ac:dyDescent="0.25">
      <c r="A37" s="2">
        <v>36</v>
      </c>
      <c r="B37" s="2">
        <v>30</v>
      </c>
      <c r="C37" s="2">
        <v>12</v>
      </c>
      <c r="D37" s="2">
        <v>9.6</v>
      </c>
    </row>
    <row r="38" spans="1:4" x14ac:dyDescent="0.25">
      <c r="A38" s="2">
        <v>37</v>
      </c>
      <c r="B38" s="2">
        <v>66</v>
      </c>
      <c r="C38" s="2">
        <v>6</v>
      </c>
      <c r="D38" s="2">
        <v>5.0999999999999996</v>
      </c>
    </row>
    <row r="39" spans="1:4" x14ac:dyDescent="0.25">
      <c r="A39" s="2">
        <v>38</v>
      </c>
      <c r="B39" s="2">
        <v>32</v>
      </c>
      <c r="C39" s="2">
        <v>12</v>
      </c>
      <c r="D39" s="2">
        <v>11</v>
      </c>
    </row>
    <row r="40" spans="1:4" x14ac:dyDescent="0.25">
      <c r="A40" s="2">
        <v>39</v>
      </c>
      <c r="B40" s="2">
        <v>62</v>
      </c>
      <c r="C40" s="2">
        <v>5</v>
      </c>
      <c r="D40" s="2">
        <v>5.4</v>
      </c>
    </row>
    <row r="41" spans="1:4" x14ac:dyDescent="0.25">
      <c r="A41" s="2">
        <v>40</v>
      </c>
      <c r="B41" s="2">
        <v>59</v>
      </c>
      <c r="C41" s="2">
        <v>0</v>
      </c>
      <c r="D41" s="2">
        <v>1.9</v>
      </c>
    </row>
    <row r="42" spans="1:4" x14ac:dyDescent="0.25">
      <c r="A42" s="2">
        <v>41</v>
      </c>
      <c r="B42" s="2">
        <v>58</v>
      </c>
      <c r="C42" s="2">
        <v>13</v>
      </c>
      <c r="D42" s="2">
        <v>15.8</v>
      </c>
    </row>
    <row r="43" spans="1:4" x14ac:dyDescent="0.25">
      <c r="A43" s="2">
        <v>42</v>
      </c>
      <c r="B43" s="2">
        <v>72</v>
      </c>
      <c r="C43" s="2">
        <v>1</v>
      </c>
      <c r="D43" s="2">
        <v>4</v>
      </c>
    </row>
    <row r="44" spans="1:4" x14ac:dyDescent="0.25">
      <c r="A44" s="2">
        <v>43</v>
      </c>
      <c r="B44" s="2">
        <v>45</v>
      </c>
      <c r="C44" s="2">
        <v>11</v>
      </c>
      <c r="D44" s="2">
        <v>15.1</v>
      </c>
    </row>
    <row r="45" spans="1:4" x14ac:dyDescent="0.25">
      <c r="A45" s="2">
        <v>44</v>
      </c>
      <c r="B45" s="2">
        <v>40</v>
      </c>
      <c r="C45" s="2">
        <v>9</v>
      </c>
      <c r="D45" s="2">
        <v>9.1999999999999993</v>
      </c>
    </row>
    <row r="46" spans="1:4" x14ac:dyDescent="0.25">
      <c r="A46" s="2">
        <v>45</v>
      </c>
      <c r="B46" s="2">
        <v>38</v>
      </c>
      <c r="C46" s="2">
        <v>10</v>
      </c>
      <c r="D46" s="2">
        <v>10.4</v>
      </c>
    </row>
    <row r="47" spans="1:4" x14ac:dyDescent="0.25">
      <c r="A47" s="2">
        <v>46</v>
      </c>
      <c r="B47" s="2">
        <v>48</v>
      </c>
      <c r="C47" s="2">
        <v>9</v>
      </c>
      <c r="D47" s="2">
        <v>10.6</v>
      </c>
    </row>
    <row r="48" spans="1:4" x14ac:dyDescent="0.25">
      <c r="A48" s="2">
        <v>47</v>
      </c>
      <c r="B48" s="2">
        <v>64</v>
      </c>
      <c r="C48" s="2">
        <v>12</v>
      </c>
      <c r="D48" s="2">
        <v>13.2</v>
      </c>
    </row>
    <row r="49" spans="1:4" x14ac:dyDescent="0.25">
      <c r="A49" s="2">
        <v>48</v>
      </c>
      <c r="B49" s="2">
        <v>34</v>
      </c>
      <c r="C49" s="2">
        <v>5</v>
      </c>
      <c r="D49" s="2">
        <v>7.2</v>
      </c>
    </row>
    <row r="50" spans="1:4" x14ac:dyDescent="0.25">
      <c r="A50" s="2">
        <v>49</v>
      </c>
      <c r="B50" s="2">
        <v>57</v>
      </c>
      <c r="C50" s="2">
        <v>15</v>
      </c>
      <c r="D50" s="2">
        <v>12.4</v>
      </c>
    </row>
    <row r="51" spans="1:4" x14ac:dyDescent="0.25">
      <c r="A51" s="2">
        <v>50</v>
      </c>
      <c r="B51" s="2">
        <v>46</v>
      </c>
      <c r="C51" s="2">
        <v>10</v>
      </c>
      <c r="D51" s="2">
        <v>16.2</v>
      </c>
    </row>
    <row r="52" spans="1:4" x14ac:dyDescent="0.25">
      <c r="A52" s="2">
        <v>51</v>
      </c>
      <c r="B52" s="2">
        <v>69</v>
      </c>
      <c r="C52" s="2">
        <v>14</v>
      </c>
      <c r="D52" s="2">
        <v>5.4</v>
      </c>
    </row>
    <row r="53" spans="1:4" x14ac:dyDescent="0.25">
      <c r="A53" s="2">
        <v>52</v>
      </c>
      <c r="B53" s="2">
        <v>52</v>
      </c>
      <c r="C53" s="2">
        <v>7</v>
      </c>
      <c r="D53" s="2">
        <v>10.3</v>
      </c>
    </row>
    <row r="54" spans="1:4" x14ac:dyDescent="0.25">
      <c r="A54" s="2">
        <v>53</v>
      </c>
      <c r="B54" s="2">
        <v>71</v>
      </c>
      <c r="C54" s="2">
        <v>7</v>
      </c>
      <c r="D54" s="2">
        <v>6.1</v>
      </c>
    </row>
    <row r="55" spans="1:4" x14ac:dyDescent="0.25">
      <c r="A55" s="2">
        <v>54</v>
      </c>
      <c r="B55" s="2">
        <v>74</v>
      </c>
      <c r="C55" s="2">
        <v>10</v>
      </c>
      <c r="D55" s="2">
        <v>5.3</v>
      </c>
    </row>
    <row r="56" spans="1:4" x14ac:dyDescent="0.25">
      <c r="A56" s="2">
        <v>55</v>
      </c>
      <c r="B56" s="2">
        <v>55</v>
      </c>
      <c r="C56" s="2">
        <v>18</v>
      </c>
      <c r="D56" s="2">
        <v>8.5</v>
      </c>
    </row>
    <row r="57" spans="1:4" x14ac:dyDescent="0.25">
      <c r="A57" s="2">
        <v>56</v>
      </c>
      <c r="B57" s="2">
        <v>50</v>
      </c>
      <c r="C57" s="2">
        <v>15</v>
      </c>
      <c r="D57" s="2">
        <v>10.7</v>
      </c>
    </row>
    <row r="58" spans="1:4" x14ac:dyDescent="0.25">
      <c r="A58" s="2">
        <v>57</v>
      </c>
      <c r="B58" s="2">
        <v>18</v>
      </c>
      <c r="C58" s="2">
        <v>9</v>
      </c>
      <c r="D58" s="2">
        <v>1.7</v>
      </c>
    </row>
    <row r="59" spans="1:4" x14ac:dyDescent="0.25">
      <c r="A59" s="2">
        <v>58</v>
      </c>
      <c r="B59" s="2">
        <v>37</v>
      </c>
      <c r="C59" s="2">
        <v>16</v>
      </c>
      <c r="D59" s="2">
        <v>13.8</v>
      </c>
    </row>
    <row r="60" spans="1:4" x14ac:dyDescent="0.25">
      <c r="A60" s="2">
        <v>59</v>
      </c>
      <c r="B60" s="2">
        <v>29</v>
      </c>
      <c r="C60" s="2">
        <v>3</v>
      </c>
      <c r="D60" s="2">
        <v>1</v>
      </c>
    </row>
    <row r="61" spans="1:4" x14ac:dyDescent="0.25">
      <c r="A61" s="2">
        <v>60</v>
      </c>
      <c r="B61" s="2">
        <v>43</v>
      </c>
      <c r="C61" s="2">
        <v>8</v>
      </c>
      <c r="D61" s="2">
        <v>12.6</v>
      </c>
    </row>
    <row r="62" spans="1:4" x14ac:dyDescent="0.25">
      <c r="A62" s="2">
        <v>61</v>
      </c>
      <c r="B62" s="2">
        <v>52</v>
      </c>
      <c r="C62" s="2">
        <v>12</v>
      </c>
      <c r="D62" s="2">
        <v>14.4</v>
      </c>
    </row>
    <row r="63" spans="1:4" x14ac:dyDescent="0.25">
      <c r="A63" s="2">
        <v>62</v>
      </c>
      <c r="B63" s="2">
        <v>64</v>
      </c>
      <c r="C63" s="2">
        <v>1</v>
      </c>
      <c r="D63" s="2">
        <v>4.9000000000000004</v>
      </c>
    </row>
    <row r="64" spans="1:4" x14ac:dyDescent="0.25">
      <c r="A64" s="2">
        <v>63</v>
      </c>
      <c r="B64" s="2">
        <v>33</v>
      </c>
      <c r="C64" s="2">
        <v>6</v>
      </c>
      <c r="D64" s="2">
        <v>7.8</v>
      </c>
    </row>
    <row r="65" spans="1:4" x14ac:dyDescent="0.25">
      <c r="A65" s="2">
        <v>64</v>
      </c>
      <c r="B65" s="2">
        <v>40</v>
      </c>
      <c r="C65" s="2">
        <v>15</v>
      </c>
      <c r="D65" s="2">
        <v>11</v>
      </c>
    </row>
    <row r="66" spans="1:4" x14ac:dyDescent="0.25">
      <c r="A66" s="2">
        <v>65</v>
      </c>
      <c r="B66" s="2">
        <v>43</v>
      </c>
      <c r="C66" s="2">
        <v>11</v>
      </c>
      <c r="D66" s="2">
        <v>12.3</v>
      </c>
    </row>
    <row r="67" spans="1:4" x14ac:dyDescent="0.25">
      <c r="A67" s="2">
        <v>66</v>
      </c>
      <c r="B67" s="2">
        <v>50</v>
      </c>
      <c r="C67" s="2">
        <v>9</v>
      </c>
      <c r="D67" s="2">
        <v>9.6999999999999993</v>
      </c>
    </row>
    <row r="68" spans="1:4" x14ac:dyDescent="0.25">
      <c r="A68" s="2">
        <v>67</v>
      </c>
      <c r="B68" s="2">
        <v>25</v>
      </c>
      <c r="C68" s="2">
        <v>15</v>
      </c>
      <c r="D68" s="2">
        <v>6.4</v>
      </c>
    </row>
    <row r="69" spans="1:4" x14ac:dyDescent="0.25">
      <c r="A69" s="2">
        <v>68</v>
      </c>
      <c r="B69" s="2">
        <v>48</v>
      </c>
      <c r="C69" s="2">
        <v>19</v>
      </c>
      <c r="D69" s="2">
        <v>11.1</v>
      </c>
    </row>
    <row r="70" spans="1:4" x14ac:dyDescent="0.25">
      <c r="A70" s="2">
        <v>69</v>
      </c>
      <c r="B70" s="2">
        <v>17</v>
      </c>
      <c r="C70" s="2">
        <v>10</v>
      </c>
      <c r="D70" s="2">
        <v>6.4</v>
      </c>
    </row>
    <row r="71" spans="1:4" x14ac:dyDescent="0.25">
      <c r="A71" s="2">
        <v>70</v>
      </c>
      <c r="B71" s="2">
        <v>57</v>
      </c>
      <c r="C71" s="2">
        <v>14</v>
      </c>
      <c r="D71" s="2">
        <v>10.4</v>
      </c>
    </row>
    <row r="72" spans="1:4" x14ac:dyDescent="0.25">
      <c r="A72" s="4">
        <v>71</v>
      </c>
      <c r="B72" s="4">
        <v>37</v>
      </c>
      <c r="C72" s="4">
        <v>6</v>
      </c>
      <c r="D72" s="4">
        <v>9.1999999999999993</v>
      </c>
    </row>
    <row r="73" spans="1:4" x14ac:dyDescent="0.25">
      <c r="A73" s="4">
        <v>72</v>
      </c>
      <c r="B73" s="4">
        <v>72</v>
      </c>
      <c r="C73" s="4">
        <v>2</v>
      </c>
      <c r="D73" s="4">
        <v>0.3</v>
      </c>
    </row>
    <row r="74" spans="1:4" x14ac:dyDescent="0.25">
      <c r="A74" s="4">
        <v>73</v>
      </c>
      <c r="B74" s="4">
        <v>44</v>
      </c>
      <c r="C74" s="4">
        <v>8</v>
      </c>
      <c r="D74" s="4">
        <v>8.5</v>
      </c>
    </row>
    <row r="75" spans="1:4" x14ac:dyDescent="0.25">
      <c r="A75" s="4">
        <v>74</v>
      </c>
      <c r="B75" s="4">
        <v>43</v>
      </c>
      <c r="C75" s="4">
        <v>8</v>
      </c>
      <c r="D75" s="4">
        <v>7.4</v>
      </c>
    </row>
    <row r="76" spans="1:4" x14ac:dyDescent="0.25">
      <c r="A76" s="4">
        <v>75</v>
      </c>
      <c r="B76" s="4">
        <v>49</v>
      </c>
      <c r="C76" s="4">
        <v>17</v>
      </c>
      <c r="D76" s="4">
        <v>10.7</v>
      </c>
    </row>
    <row r="77" spans="1:4" x14ac:dyDescent="0.25">
      <c r="A77" s="4">
        <v>76</v>
      </c>
      <c r="B77" s="4">
        <v>62</v>
      </c>
      <c r="C77" s="4">
        <v>4</v>
      </c>
      <c r="D77" s="4">
        <v>2.6</v>
      </c>
    </row>
    <row r="78" spans="1:4" x14ac:dyDescent="0.25">
      <c r="A78" s="4">
        <v>77</v>
      </c>
      <c r="B78" s="4">
        <v>45</v>
      </c>
      <c r="C78" s="4">
        <v>16</v>
      </c>
      <c r="D78" s="4">
        <v>14.2</v>
      </c>
    </row>
    <row r="79" spans="1:4" x14ac:dyDescent="0.25">
      <c r="A79" s="4">
        <v>78</v>
      </c>
      <c r="B79" s="4">
        <v>21</v>
      </c>
      <c r="C79" s="4">
        <v>12</v>
      </c>
      <c r="D79" s="4">
        <v>5.6</v>
      </c>
    </row>
    <row r="80" spans="1:4" x14ac:dyDescent="0.25">
      <c r="A80" s="4">
        <v>79</v>
      </c>
      <c r="B80" s="4">
        <v>23</v>
      </c>
      <c r="C80" s="4">
        <v>12</v>
      </c>
      <c r="D80" s="4">
        <v>3.7</v>
      </c>
    </row>
    <row r="81" spans="1:4" x14ac:dyDescent="0.25">
      <c r="A81" s="4">
        <v>80</v>
      </c>
      <c r="B81" s="4">
        <v>35</v>
      </c>
      <c r="C81" s="4">
        <v>8</v>
      </c>
      <c r="D81" s="4">
        <v>9.4</v>
      </c>
    </row>
    <row r="82" spans="1:4" x14ac:dyDescent="0.25">
      <c r="A82" s="4">
        <v>81</v>
      </c>
      <c r="B82" s="4">
        <v>48</v>
      </c>
      <c r="C82" s="4">
        <v>13</v>
      </c>
      <c r="D82" s="4">
        <v>12.4</v>
      </c>
    </row>
    <row r="83" spans="1:4" x14ac:dyDescent="0.25">
      <c r="A83" s="4">
        <v>82</v>
      </c>
      <c r="B83" s="4">
        <v>48</v>
      </c>
      <c r="C83" s="4">
        <v>9</v>
      </c>
      <c r="D83" s="4">
        <v>15.1</v>
      </c>
    </row>
    <row r="84" spans="1:4" x14ac:dyDescent="0.25">
      <c r="A84" s="4">
        <v>83</v>
      </c>
      <c r="B84" s="4">
        <v>28</v>
      </c>
      <c r="C84" s="4">
        <v>2</v>
      </c>
      <c r="D84" s="4">
        <v>2.5</v>
      </c>
    </row>
    <row r="85" spans="1:4" x14ac:dyDescent="0.25">
      <c r="A85" s="4">
        <v>84</v>
      </c>
      <c r="B85" s="4">
        <v>63</v>
      </c>
      <c r="C85" s="4">
        <v>5</v>
      </c>
      <c r="D85" s="4">
        <v>8.1</v>
      </c>
    </row>
    <row r="86" spans="1:4" x14ac:dyDescent="0.25">
      <c r="A86" s="4">
        <v>85</v>
      </c>
      <c r="B86" s="4">
        <v>44</v>
      </c>
      <c r="C86" s="4">
        <v>10</v>
      </c>
      <c r="D86" s="4">
        <v>15.8</v>
      </c>
    </row>
    <row r="87" spans="1:4" x14ac:dyDescent="0.25">
      <c r="A87" s="4">
        <v>86</v>
      </c>
      <c r="B87" s="4">
        <v>48</v>
      </c>
      <c r="C87" s="4">
        <v>17</v>
      </c>
      <c r="D87" s="4">
        <v>12.6</v>
      </c>
    </row>
    <row r="88" spans="1:4" x14ac:dyDescent="0.25">
      <c r="A88" s="4">
        <v>87</v>
      </c>
      <c r="B88" s="4">
        <v>40</v>
      </c>
      <c r="C88" s="4">
        <v>20</v>
      </c>
      <c r="D88" s="4">
        <v>8.1</v>
      </c>
    </row>
    <row r="89" spans="1:4" x14ac:dyDescent="0.25">
      <c r="A89" s="4">
        <v>88</v>
      </c>
      <c r="B89" s="4">
        <v>72</v>
      </c>
      <c r="C89" s="4">
        <v>9</v>
      </c>
      <c r="D89" s="4">
        <v>6.7</v>
      </c>
    </row>
    <row r="90" spans="1:4" x14ac:dyDescent="0.25">
      <c r="A90" s="4">
        <v>89</v>
      </c>
      <c r="B90" s="4">
        <v>63</v>
      </c>
      <c r="C90" s="4">
        <v>5</v>
      </c>
      <c r="D90" s="4">
        <v>4.5</v>
      </c>
    </row>
    <row r="91" spans="1:4" x14ac:dyDescent="0.25">
      <c r="A91" s="4">
        <v>90</v>
      </c>
      <c r="B91" s="4">
        <v>28</v>
      </c>
      <c r="C91" s="4">
        <v>10</v>
      </c>
      <c r="D91" s="4">
        <v>4.5999999999999996</v>
      </c>
    </row>
    <row r="92" spans="1:4" x14ac:dyDescent="0.25">
      <c r="A92" s="4">
        <v>91</v>
      </c>
      <c r="B92" s="4">
        <v>16</v>
      </c>
      <c r="C92" s="4">
        <v>1</v>
      </c>
      <c r="D92" s="4">
        <v>3.1</v>
      </c>
    </row>
    <row r="93" spans="1:4" x14ac:dyDescent="0.25">
      <c r="A93" s="4">
        <v>92</v>
      </c>
      <c r="B93" s="4">
        <v>23</v>
      </c>
      <c r="C93" s="4">
        <v>3</v>
      </c>
      <c r="D93" s="4">
        <v>5.7</v>
      </c>
    </row>
    <row r="94" spans="1:4" x14ac:dyDescent="0.25">
      <c r="A94" s="4">
        <v>93</v>
      </c>
      <c r="B94" s="4">
        <v>64</v>
      </c>
      <c r="C94" s="4">
        <v>1</v>
      </c>
      <c r="D94" s="4">
        <v>5.5</v>
      </c>
    </row>
    <row r="95" spans="1:4" x14ac:dyDescent="0.25">
      <c r="A95" s="4">
        <v>94</v>
      </c>
      <c r="B95" s="4">
        <v>32</v>
      </c>
      <c r="C95" s="4">
        <v>16</v>
      </c>
      <c r="D95" s="4">
        <v>9.3000000000000007</v>
      </c>
    </row>
    <row r="96" spans="1:4" x14ac:dyDescent="0.25">
      <c r="A96" s="4">
        <v>95</v>
      </c>
      <c r="B96" s="4">
        <v>41</v>
      </c>
      <c r="C96" s="4">
        <v>8</v>
      </c>
      <c r="D96" s="4">
        <v>12.1</v>
      </c>
    </row>
    <row r="97" spans="1:4" x14ac:dyDescent="0.25">
      <c r="A97" s="4">
        <v>96</v>
      </c>
      <c r="B97" s="4">
        <v>55</v>
      </c>
      <c r="C97" s="4">
        <v>14</v>
      </c>
      <c r="D97" s="4">
        <v>14.1</v>
      </c>
    </row>
    <row r="98" spans="1:4" x14ac:dyDescent="0.25">
      <c r="A98" s="4">
        <v>97</v>
      </c>
      <c r="B98" s="4">
        <v>56</v>
      </c>
      <c r="C98" s="4">
        <v>3</v>
      </c>
      <c r="D98" s="4">
        <v>6.5</v>
      </c>
    </row>
    <row r="99" spans="1:4" x14ac:dyDescent="0.25">
      <c r="A99" s="4">
        <v>98</v>
      </c>
      <c r="B99" s="4">
        <v>38</v>
      </c>
      <c r="C99" s="4">
        <v>19</v>
      </c>
      <c r="D99" s="4">
        <v>9</v>
      </c>
    </row>
    <row r="100" spans="1:4" x14ac:dyDescent="0.25">
      <c r="A100" s="4">
        <v>99</v>
      </c>
      <c r="B100" s="4">
        <v>45</v>
      </c>
      <c r="C100" s="4">
        <v>17</v>
      </c>
      <c r="D100" s="4">
        <v>8.5</v>
      </c>
    </row>
    <row r="101" spans="1:4" x14ac:dyDescent="0.25">
      <c r="A101" s="4">
        <v>100</v>
      </c>
      <c r="B101" s="4">
        <v>45</v>
      </c>
      <c r="C101" s="4">
        <v>10</v>
      </c>
      <c r="D101" s="4">
        <v>13.5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12"/>
  <sheetViews>
    <sheetView workbookViewId="0">
      <pane xSplit="1" ySplit="12" topLeftCell="B13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34" width="8.88671875" style="5"/>
    <col min="35" max="35" width="8.88671875" style="5" customWidth="1"/>
    <col min="36" max="16384" width="8.88671875" style="5"/>
  </cols>
  <sheetData>
    <row r="3" spans="1:44" x14ac:dyDescent="0.25">
      <c r="A3" s="5" t="s">
        <v>7</v>
      </c>
      <c r="B3" s="5">
        <f>AVERAGE(B13:B112)</f>
        <v>45.48</v>
      </c>
      <c r="C3" s="5">
        <f>AVERAGE(C13:C112)</f>
        <v>9.5399999999999991</v>
      </c>
      <c r="D3" s="5">
        <f>AVERAGE(D13:D112)</f>
        <v>8.5580000000000016</v>
      </c>
      <c r="I3" s="5" t="s">
        <v>15</v>
      </c>
      <c r="J3" s="5" t="s">
        <v>16</v>
      </c>
      <c r="K3" s="5" t="s">
        <v>17</v>
      </c>
      <c r="N3" s="5" t="s">
        <v>5</v>
      </c>
      <c r="O3" s="6">
        <v>-0.5572130398866687</v>
      </c>
      <c r="P3" s="6">
        <v>1.7426049313436864</v>
      </c>
      <c r="Q3" s="6">
        <v>-9.7249445640597676E-2</v>
      </c>
      <c r="R3" s="6">
        <v>-0.16295853053289353</v>
      </c>
      <c r="S3" s="6">
        <v>0.23129597882088165</v>
      </c>
      <c r="T3" s="6">
        <v>1.0855140824207279</v>
      </c>
      <c r="U3" s="6">
        <v>-3.1540360748301806E-2</v>
      </c>
      <c r="V3" s="6">
        <v>-1.6085583981634026</v>
      </c>
      <c r="W3" s="6">
        <v>-1.4771402283788109</v>
      </c>
      <c r="X3" s="6">
        <v>-0.68863120967126046</v>
      </c>
      <c r="Y3" s="6">
        <v>0.16558689392858578</v>
      </c>
      <c r="Z3" s="6">
        <v>0.16558689392858578</v>
      </c>
      <c r="AA3" s="6">
        <v>-1.1485948039173315</v>
      </c>
      <c r="AB3" s="6">
        <v>1.1512231673130238</v>
      </c>
      <c r="AC3" s="6">
        <v>-9.7249445640597676E-2</v>
      </c>
      <c r="AD3" s="6">
        <v>0.16558689392858578</v>
      </c>
      <c r="AE3" s="6">
        <v>-0.36008578520978113</v>
      </c>
      <c r="AF3" s="6">
        <v>1.7426049313436864</v>
      </c>
      <c r="AG3" s="6">
        <v>1.1512231673130238</v>
      </c>
      <c r="AH3" s="6">
        <v>-1.1485948039173315</v>
      </c>
      <c r="AI3" s="6">
        <v>-1.9371038226248818</v>
      </c>
      <c r="AJ3" s="6">
        <v>-1.4771402283788109</v>
      </c>
      <c r="AK3" s="6">
        <v>1.2169322522053196</v>
      </c>
      <c r="AL3" s="6">
        <v>-0.88575846434814798</v>
      </c>
      <c r="AM3" s="6">
        <v>-0.29437670031748525</v>
      </c>
      <c r="AN3" s="6">
        <v>0.62555048817465686</v>
      </c>
      <c r="AO3" s="6">
        <v>0.69125957306695263</v>
      </c>
      <c r="AP3" s="6">
        <v>-0.49150395499437283</v>
      </c>
      <c r="AQ3" s="6">
        <v>-3.1540360748301806E-2</v>
      </c>
      <c r="AR3" s="6">
        <v>-3.1540360748301806E-2</v>
      </c>
    </row>
    <row r="4" spans="1:44" x14ac:dyDescent="0.25">
      <c r="A4" s="5" t="s">
        <v>8</v>
      </c>
      <c r="B4" s="5">
        <f>STDEV(B13:B112)</f>
        <v>15.218595748808642</v>
      </c>
      <c r="C4" s="5">
        <f>STDEV(C13:C112)</f>
        <v>4.9592684374152842</v>
      </c>
      <c r="D4" s="5">
        <f>STDEV(D13:D112)</f>
        <v>3.9695349955389037</v>
      </c>
      <c r="I4" s="5">
        <v>4.9016618073005276</v>
      </c>
      <c r="J4" s="5">
        <v>4.7490555149880871</v>
      </c>
      <c r="K4" s="5">
        <v>1.2959680899888526</v>
      </c>
      <c r="N4" s="5" t="s">
        <v>12</v>
      </c>
      <c r="O4" s="6">
        <v>-0.71381495974132181</v>
      </c>
      <c r="P4" s="6">
        <v>-1.5203855357202167</v>
      </c>
      <c r="Q4" s="6">
        <v>-0.31052967175187435</v>
      </c>
      <c r="R4" s="6">
        <v>-0.31052967175187435</v>
      </c>
      <c r="S4" s="6">
        <v>1.5042541242006393</v>
      </c>
      <c r="T4" s="6">
        <v>-1.1171002477307692</v>
      </c>
      <c r="U4" s="6">
        <v>1.3026114802059154</v>
      </c>
      <c r="V4" s="6">
        <v>0.49604090422702057</v>
      </c>
      <c r="W4" s="6">
        <v>0.49604090422702057</v>
      </c>
      <c r="X4" s="6">
        <v>-0.31052967175187435</v>
      </c>
      <c r="Y4" s="6">
        <v>0.69768354822174428</v>
      </c>
      <c r="Z4" s="6">
        <v>-0.10888702775715065</v>
      </c>
      <c r="AA4" s="6">
        <v>-1.5203855357202167</v>
      </c>
      <c r="AB4" s="6">
        <v>-0.91545760373604557</v>
      </c>
      <c r="AC4" s="6">
        <v>9.2755616237573085E-2</v>
      </c>
      <c r="AD4" s="6">
        <v>1.5042541242006393</v>
      </c>
      <c r="AE4" s="6">
        <v>2.1091820561848102</v>
      </c>
      <c r="AF4" s="6">
        <v>-0.10888702775715065</v>
      </c>
      <c r="AG4" s="6">
        <v>-0.91545760373604557</v>
      </c>
      <c r="AH4" s="6">
        <v>9.2755616237573085E-2</v>
      </c>
      <c r="AI4" s="6">
        <v>-1.7220281797149404</v>
      </c>
      <c r="AJ4" s="6">
        <v>-1.3187428917254931</v>
      </c>
      <c r="AK4" s="6">
        <v>-1.7220281797149404</v>
      </c>
      <c r="AL4" s="6">
        <v>1.3026114802059154</v>
      </c>
      <c r="AM4" s="6">
        <v>-0.31052967175187435</v>
      </c>
      <c r="AN4" s="6">
        <v>0.89932619221646803</v>
      </c>
      <c r="AO4" s="6">
        <v>-1.3187428917254931</v>
      </c>
      <c r="AP4" s="6">
        <v>1.9075394121900866</v>
      </c>
      <c r="AQ4" s="6">
        <v>1.5042541242006393</v>
      </c>
      <c r="AR4" s="6">
        <v>9.2755616237573085E-2</v>
      </c>
    </row>
    <row r="5" spans="1:44" x14ac:dyDescent="0.25">
      <c r="I5" s="5" t="s">
        <v>21</v>
      </c>
      <c r="J5" s="5" t="s">
        <v>22</v>
      </c>
      <c r="N5" s="5" t="s">
        <v>13</v>
      </c>
      <c r="O5" s="6">
        <v>9.1999999999999993</v>
      </c>
      <c r="P5" s="6">
        <v>0.3</v>
      </c>
      <c r="Q5" s="6">
        <v>8.5</v>
      </c>
      <c r="R5" s="6">
        <v>7.4</v>
      </c>
      <c r="S5" s="6">
        <v>10.7</v>
      </c>
      <c r="T5" s="6">
        <v>2.6</v>
      </c>
      <c r="U5" s="6">
        <v>14.2</v>
      </c>
      <c r="V5" s="6">
        <v>5.6</v>
      </c>
      <c r="W5" s="6">
        <v>3.7</v>
      </c>
      <c r="X5" s="6">
        <v>9.4</v>
      </c>
      <c r="Y5" s="6">
        <v>12.4</v>
      </c>
      <c r="Z5" s="6">
        <v>15.1</v>
      </c>
      <c r="AA5" s="6">
        <v>2.5</v>
      </c>
      <c r="AB5" s="6">
        <v>8.1</v>
      </c>
      <c r="AC5" s="6">
        <v>15.8</v>
      </c>
      <c r="AD5" s="6">
        <v>12.6</v>
      </c>
      <c r="AE5" s="6">
        <v>8.1</v>
      </c>
      <c r="AF5" s="6">
        <v>6.7</v>
      </c>
      <c r="AG5" s="6">
        <v>4.5</v>
      </c>
      <c r="AH5" s="6">
        <v>4.5999999999999996</v>
      </c>
      <c r="AI5" s="6">
        <v>3.1</v>
      </c>
      <c r="AJ5" s="6">
        <v>5.7</v>
      </c>
      <c r="AK5" s="6">
        <v>5.5</v>
      </c>
      <c r="AL5" s="6">
        <v>9.3000000000000007</v>
      </c>
      <c r="AM5" s="6">
        <v>12.1</v>
      </c>
      <c r="AN5" s="6">
        <v>14.1</v>
      </c>
      <c r="AO5" s="6">
        <v>6.5</v>
      </c>
      <c r="AP5" s="6">
        <v>9</v>
      </c>
      <c r="AQ5" s="6">
        <v>8.5</v>
      </c>
      <c r="AR5" s="6">
        <v>13.5</v>
      </c>
    </row>
    <row r="6" spans="1:44" x14ac:dyDescent="0.25">
      <c r="I6" s="7">
        <f>SUMXMY2(O8:AR8,O5:AR5)</f>
        <v>143.94469353470484</v>
      </c>
      <c r="N6" s="5" t="s">
        <v>18</v>
      </c>
      <c r="O6" s="5">
        <f>SUMPRODUCT(O13:O82,$L$13:$L$82)</f>
        <v>40.118605225681421</v>
      </c>
      <c r="P6" s="5">
        <f t="shared" ref="P6:AR6" si="0">SUMPRODUCT(P13:P82,$L$13:$L$82)</f>
        <v>11.664114770126801</v>
      </c>
      <c r="Q6" s="5">
        <f t="shared" si="0"/>
        <v>83.87149000117968</v>
      </c>
      <c r="R6" s="5">
        <f t="shared" si="0"/>
        <v>80.454931342768987</v>
      </c>
      <c r="S6" s="5">
        <f t="shared" si="0"/>
        <v>42.395996847533112</v>
      </c>
      <c r="T6" s="5">
        <f t="shared" si="0"/>
        <v>18.843303026732226</v>
      </c>
      <c r="U6" s="5">
        <f t="shared" si="0"/>
        <v>62.260936127675031</v>
      </c>
      <c r="V6" s="5">
        <f t="shared" si="0"/>
        <v>17.643788433984707</v>
      </c>
      <c r="W6" s="5">
        <f t="shared" si="0"/>
        <v>20.064103978628935</v>
      </c>
      <c r="X6" s="5">
        <f t="shared" si="0"/>
        <v>43.520878543009815</v>
      </c>
      <c r="Y6" s="5">
        <f t="shared" si="0"/>
        <v>87.023645994212913</v>
      </c>
      <c r="Z6" s="5">
        <f t="shared" si="0"/>
        <v>105.10881609447098</v>
      </c>
      <c r="AA6" s="5">
        <f t="shared" si="0"/>
        <v>5.5550338284675576</v>
      </c>
      <c r="AB6" s="5">
        <f t="shared" si="0"/>
        <v>26.21678459245366</v>
      </c>
      <c r="AC6" s="5">
        <f t="shared" si="0"/>
        <v>116.58821536846651</v>
      </c>
      <c r="AD6" s="5">
        <f t="shared" si="0"/>
        <v>43.766983047781359</v>
      </c>
      <c r="AE6" s="5">
        <f t="shared" si="0"/>
        <v>11.116634869587552</v>
      </c>
      <c r="AF6" s="5">
        <f t="shared" si="0"/>
        <v>16.074022424478745</v>
      </c>
      <c r="AG6" s="5">
        <f t="shared" si="0"/>
        <v>26.21678459245366</v>
      </c>
      <c r="AH6" s="5">
        <f t="shared" si="0"/>
        <v>23.444596632109057</v>
      </c>
      <c r="AI6" s="5">
        <f t="shared" si="0"/>
        <v>3.4124905448963556</v>
      </c>
      <c r="AJ6" s="5">
        <f t="shared" si="0"/>
        <v>6.551485122131302</v>
      </c>
      <c r="AK6" s="5">
        <f t="shared" si="0"/>
        <v>11.844041467895392</v>
      </c>
      <c r="AL6" s="5">
        <f t="shared" si="0"/>
        <v>28.448660741229357</v>
      </c>
      <c r="AM6" s="5">
        <f t="shared" si="0"/>
        <v>71.576414830198161</v>
      </c>
      <c r="AN6" s="5">
        <f t="shared" si="0"/>
        <v>60.812935625277603</v>
      </c>
      <c r="AO6" s="5">
        <f t="shared" si="0"/>
        <v>9.9867752624287842</v>
      </c>
      <c r="AP6" s="5">
        <f t="shared" si="0"/>
        <v>17.841009517213209</v>
      </c>
      <c r="AQ6" s="5">
        <f t="shared" si="0"/>
        <v>47.001312517933073</v>
      </c>
      <c r="AR6" s="5">
        <f t="shared" si="0"/>
        <v>118.74514820460611</v>
      </c>
    </row>
    <row r="7" spans="1:44" x14ac:dyDescent="0.25">
      <c r="I7" s="5" t="s">
        <v>23</v>
      </c>
      <c r="J7" s="5">
        <f>SUM(O9:AR9)</f>
        <v>493.95211999999992</v>
      </c>
      <c r="K7" s="5" t="s">
        <v>24</v>
      </c>
      <c r="L7" s="5">
        <f>SUM(O10:AR10)</f>
        <v>143.94469353470484</v>
      </c>
      <c r="N7" s="5" t="s">
        <v>19</v>
      </c>
      <c r="O7" s="5">
        <f t="shared" ref="O7:AB7" si="1">SUM(O13:O82)</f>
        <v>5.5976512049734639</v>
      </c>
      <c r="P7" s="5">
        <f t="shared" si="1"/>
        <v>2.5913832733517772</v>
      </c>
      <c r="Q7" s="5">
        <f t="shared" si="1"/>
        <v>7.7635918818210667</v>
      </c>
      <c r="R7" s="5">
        <f t="shared" si="1"/>
        <v>7.5263182067085213</v>
      </c>
      <c r="S7" s="5">
        <f t="shared" si="1"/>
        <v>3.9257162662158911</v>
      </c>
      <c r="T7" s="5">
        <f t="shared" si="1"/>
        <v>3.5715910211722908</v>
      </c>
      <c r="U7" s="5">
        <f t="shared" si="1"/>
        <v>5.0664636434496604</v>
      </c>
      <c r="V7" s="5">
        <f t="shared" si="1"/>
        <v>3.0420554320036772</v>
      </c>
      <c r="W7" s="5">
        <f t="shared" si="1"/>
        <v>3.0948704921508448</v>
      </c>
      <c r="X7" s="5">
        <f t="shared" si="1"/>
        <v>5.2044495340646835</v>
      </c>
      <c r="Y7" s="5">
        <f t="shared" si="1"/>
        <v>6.6197268675609937</v>
      </c>
      <c r="Z7" s="5">
        <f t="shared" si="1"/>
        <v>9.0718793812317973</v>
      </c>
      <c r="AA7" s="5">
        <f t="shared" si="1"/>
        <v>2.2429646272409869</v>
      </c>
      <c r="AB7" s="5">
        <f t="shared" si="1"/>
        <v>4.2798416024859378</v>
      </c>
      <c r="AC7" s="5">
        <f t="shared" ref="AC7:AR7" si="2">SUM(AC13:AC82)</f>
        <v>9.6490687112550866</v>
      </c>
      <c r="AD7" s="5">
        <f t="shared" si="2"/>
        <v>3.985796156300093</v>
      </c>
      <c r="AE7" s="5">
        <f t="shared" si="2"/>
        <v>1.088608794574462</v>
      </c>
      <c r="AF7" s="5">
        <f t="shared" si="2"/>
        <v>2.3992866715715051</v>
      </c>
      <c r="AG7" s="5">
        <f t="shared" si="2"/>
        <v>4.2798416024859378</v>
      </c>
      <c r="AH7" s="5">
        <f t="shared" si="2"/>
        <v>2.9531420811909301</v>
      </c>
      <c r="AI7" s="5">
        <f t="shared" si="2"/>
        <v>1.2173917400344565</v>
      </c>
      <c r="AJ7" s="5">
        <f t="shared" si="2"/>
        <v>2.2874594022769199</v>
      </c>
      <c r="AK7" s="5">
        <f t="shared" si="2"/>
        <v>2.9926701386225347</v>
      </c>
      <c r="AL7" s="5">
        <f t="shared" si="2"/>
        <v>2.5714169955188302</v>
      </c>
      <c r="AM7" s="5">
        <f t="shared" si="2"/>
        <v>6.9365088634747103</v>
      </c>
      <c r="AN7" s="5">
        <f t="shared" si="2"/>
        <v>4.9259851028913442</v>
      </c>
      <c r="AO7" s="5">
        <f t="shared" si="2"/>
        <v>1.8877394742080786</v>
      </c>
      <c r="AP7" s="5">
        <f t="shared" si="2"/>
        <v>1.6780938513989576</v>
      </c>
      <c r="AQ7" s="5">
        <f t="shared" si="2"/>
        <v>4.0867109123822347</v>
      </c>
      <c r="AR7" s="5">
        <f t="shared" si="2"/>
        <v>9.7832447221495666</v>
      </c>
    </row>
    <row r="8" spans="1:44" x14ac:dyDescent="0.25">
      <c r="I8" s="5" t="s">
        <v>27</v>
      </c>
      <c r="N8" s="5" t="s">
        <v>20</v>
      </c>
      <c r="O8" s="5">
        <f>O6/O7</f>
        <v>7.1670427035604494</v>
      </c>
      <c r="P8" s="5">
        <f t="shared" ref="P8:AR8" si="3">P6/P7</f>
        <v>4.5011152499414209</v>
      </c>
      <c r="Q8" s="5">
        <f t="shared" si="3"/>
        <v>10.803181217906365</v>
      </c>
      <c r="R8" s="5">
        <f t="shared" si="3"/>
        <v>10.689812619277266</v>
      </c>
      <c r="S8" s="5">
        <f t="shared" si="3"/>
        <v>10.799557067429076</v>
      </c>
      <c r="T8" s="5">
        <f t="shared" si="3"/>
        <v>5.2758848689644635</v>
      </c>
      <c r="U8" s="5">
        <f t="shared" si="3"/>
        <v>12.288835074968134</v>
      </c>
      <c r="V8" s="5">
        <f t="shared" si="3"/>
        <v>5.7999562560118987</v>
      </c>
      <c r="W8" s="5">
        <f t="shared" si="3"/>
        <v>6.4830189274527505</v>
      </c>
      <c r="X8" s="5">
        <f t="shared" si="3"/>
        <v>8.362244317704036</v>
      </c>
      <c r="Y8" s="5">
        <f t="shared" si="3"/>
        <v>13.146108251181722</v>
      </c>
      <c r="Z8" s="5">
        <f t="shared" si="3"/>
        <v>11.586222840652352</v>
      </c>
      <c r="AA8" s="5">
        <f t="shared" si="3"/>
        <v>2.476647986776618</v>
      </c>
      <c r="AB8" s="5">
        <f t="shared" si="3"/>
        <v>6.1256436633602727</v>
      </c>
      <c r="AC8" s="5">
        <f t="shared" si="3"/>
        <v>12.082846423559305</v>
      </c>
      <c r="AD8" s="5">
        <f t="shared" si="3"/>
        <v>10.980737933273804</v>
      </c>
      <c r="AE8" s="5">
        <f t="shared" si="3"/>
        <v>10.211781243171981</v>
      </c>
      <c r="AF8" s="5">
        <f t="shared" si="3"/>
        <v>6.6995005702884374</v>
      </c>
      <c r="AG8" s="5">
        <f t="shared" si="3"/>
        <v>6.1256436633602727</v>
      </c>
      <c r="AH8" s="5">
        <f t="shared" si="3"/>
        <v>7.9388651096172191</v>
      </c>
      <c r="AI8" s="5">
        <f t="shared" si="3"/>
        <v>2.8031162301132175</v>
      </c>
      <c r="AJ8" s="5">
        <f t="shared" si="3"/>
        <v>2.864088042659906</v>
      </c>
      <c r="AK8" s="5">
        <f t="shared" si="3"/>
        <v>3.9576835799708165</v>
      </c>
      <c r="AL8" s="5">
        <f t="shared" si="3"/>
        <v>11.063417870694023</v>
      </c>
      <c r="AM8" s="5">
        <f t="shared" si="3"/>
        <v>10.31879526703918</v>
      </c>
      <c r="AN8" s="5">
        <f t="shared" si="3"/>
        <v>12.345334862986693</v>
      </c>
      <c r="AO8" s="5">
        <f t="shared" si="3"/>
        <v>5.2903355568269363</v>
      </c>
      <c r="AP8" s="5">
        <f t="shared" si="3"/>
        <v>10.631711392268016</v>
      </c>
      <c r="AQ8" s="5">
        <f t="shared" si="3"/>
        <v>11.50101231176515</v>
      </c>
      <c r="AR8" s="5">
        <f t="shared" si="3"/>
        <v>12.137603788624794</v>
      </c>
    </row>
    <row r="9" spans="1:44" x14ac:dyDescent="0.25">
      <c r="I9" s="7">
        <f>(J7-L7)/J7</f>
        <v>0.70858573593184526</v>
      </c>
      <c r="N9" s="5" t="s">
        <v>25</v>
      </c>
      <c r="O9" s="5">
        <f>(O5-$D$3)^2</f>
        <v>0.41216399999999703</v>
      </c>
      <c r="P9" s="5">
        <f t="shared" ref="P9:AR9" si="4">(P5-$D$3)^2</f>
        <v>68.194564000000014</v>
      </c>
      <c r="Q9" s="5">
        <f t="shared" si="4"/>
        <v>3.3640000000001863E-3</v>
      </c>
      <c r="R9" s="5">
        <f t="shared" si="4"/>
        <v>1.3409640000000029</v>
      </c>
      <c r="S9" s="5">
        <f t="shared" si="4"/>
        <v>4.5881639999999901</v>
      </c>
      <c r="T9" s="5">
        <f t="shared" si="4"/>
        <v>35.497764000000025</v>
      </c>
      <c r="U9" s="5">
        <f t="shared" si="4"/>
        <v>31.832163999999974</v>
      </c>
      <c r="V9" s="5">
        <f t="shared" si="4"/>
        <v>8.7497640000000114</v>
      </c>
      <c r="W9" s="5">
        <f t="shared" si="4"/>
        <v>23.600164000000014</v>
      </c>
      <c r="X9" s="5">
        <f t="shared" si="4"/>
        <v>0.70896399999999793</v>
      </c>
      <c r="Y9" s="5">
        <f t="shared" si="4"/>
        <v>14.760963999999991</v>
      </c>
      <c r="Z9" s="5">
        <f t="shared" si="4"/>
        <v>42.797763999999972</v>
      </c>
      <c r="AA9" s="5">
        <f t="shared" si="4"/>
        <v>36.699364000000017</v>
      </c>
      <c r="AB9" s="5">
        <f t="shared" si="4"/>
        <v>0.20976400000000181</v>
      </c>
      <c r="AC9" s="5">
        <f t="shared" si="4"/>
        <v>52.446563999999988</v>
      </c>
      <c r="AD9" s="5">
        <f t="shared" si="4"/>
        <v>16.337763999999986</v>
      </c>
      <c r="AE9" s="5">
        <f t="shared" si="4"/>
        <v>0.20976400000000181</v>
      </c>
      <c r="AF9" s="5">
        <f t="shared" si="4"/>
        <v>3.4521640000000051</v>
      </c>
      <c r="AG9" s="5">
        <f t="shared" si="4"/>
        <v>16.467364000000014</v>
      </c>
      <c r="AH9" s="5">
        <f t="shared" si="4"/>
        <v>15.665764000000015</v>
      </c>
      <c r="AI9" s="5">
        <f t="shared" si="4"/>
        <v>29.789764000000023</v>
      </c>
      <c r="AJ9" s="5">
        <f t="shared" si="4"/>
        <v>8.168164000000008</v>
      </c>
      <c r="AK9" s="5">
        <f t="shared" si="4"/>
        <v>9.3513640000000091</v>
      </c>
      <c r="AL9" s="5">
        <f t="shared" si="4"/>
        <v>0.55056399999999872</v>
      </c>
      <c r="AM9" s="5">
        <f t="shared" si="4"/>
        <v>12.545763999999986</v>
      </c>
      <c r="AN9" s="5">
        <f t="shared" si="4"/>
        <v>30.71376399999998</v>
      </c>
      <c r="AO9" s="5">
        <f t="shared" si="4"/>
        <v>4.2353640000000068</v>
      </c>
      <c r="AP9" s="5">
        <f t="shared" si="4"/>
        <v>0.19536399999999857</v>
      </c>
      <c r="AQ9" s="5">
        <f t="shared" si="4"/>
        <v>3.3640000000001863E-3</v>
      </c>
      <c r="AR9" s="5">
        <f t="shared" si="4"/>
        <v>24.423363999999985</v>
      </c>
    </row>
    <row r="10" spans="1:44" x14ac:dyDescent="0.25">
      <c r="N10" s="5" t="s">
        <v>26</v>
      </c>
      <c r="O10" s="5">
        <f>(O5-O8)^2</f>
        <v>4.1329153691468044</v>
      </c>
      <c r="P10" s="5">
        <f t="shared" ref="P10:AR10" si="5">(P5-P8)^2</f>
        <v>17.649369343290367</v>
      </c>
      <c r="Q10" s="5">
        <f t="shared" si="5"/>
        <v>5.3046437225166478</v>
      </c>
      <c r="R10" s="5">
        <f t="shared" si="5"/>
        <v>10.822867069955942</v>
      </c>
      <c r="S10" s="5">
        <f t="shared" si="5"/>
        <v>9.9116096750776726E-3</v>
      </c>
      <c r="T10" s="5">
        <f t="shared" si="5"/>
        <v>7.160359831952964</v>
      </c>
      <c r="U10" s="5">
        <f t="shared" si="5"/>
        <v>3.6525513706720565</v>
      </c>
      <c r="V10" s="5">
        <f t="shared" si="5"/>
        <v>3.9982504318296107E-2</v>
      </c>
      <c r="W10" s="5">
        <f t="shared" si="5"/>
        <v>7.745194350560257</v>
      </c>
      <c r="X10" s="5">
        <f t="shared" si="5"/>
        <v>1.0769368561375625</v>
      </c>
      <c r="Y10" s="5">
        <f t="shared" si="5"/>
        <v>0.55667752248144764</v>
      </c>
      <c r="Z10" s="5">
        <f t="shared" si="5"/>
        <v>12.346629925553222</v>
      </c>
      <c r="AA10" s="5">
        <f t="shared" si="5"/>
        <v>5.4531652158500707E-4</v>
      </c>
      <c r="AB10" s="5">
        <f t="shared" si="5"/>
        <v>3.8980829440294431</v>
      </c>
      <c r="AC10" s="5">
        <f t="shared" si="5"/>
        <v>13.817230710845855</v>
      </c>
      <c r="AD10" s="5">
        <f t="shared" si="5"/>
        <v>2.6220096407383893</v>
      </c>
      <c r="AE10" s="5">
        <f t="shared" si="5"/>
        <v>4.4596200190129975</v>
      </c>
      <c r="AF10" s="5">
        <f t="shared" si="5"/>
        <v>2.4943003679170598E-7</v>
      </c>
      <c r="AG10" s="5">
        <f t="shared" si="5"/>
        <v>2.6427173202234076</v>
      </c>
      <c r="AH10" s="5">
        <f t="shared" si="5"/>
        <v>11.148020220219207</v>
      </c>
      <c r="AI10" s="5">
        <f t="shared" si="5"/>
        <v>8.8139972822188051E-2</v>
      </c>
      <c r="AJ10" s="5">
        <f t="shared" si="5"/>
        <v>8.0423966297845233</v>
      </c>
      <c r="AK10" s="5">
        <f t="shared" si="5"/>
        <v>2.3787399394916364</v>
      </c>
      <c r="AL10" s="5">
        <f t="shared" si="5"/>
        <v>3.1096425866830395</v>
      </c>
      <c r="AM10" s="5">
        <f t="shared" si="5"/>
        <v>3.1726903007220253</v>
      </c>
      <c r="AN10" s="5">
        <f t="shared" si="5"/>
        <v>3.078849743049926</v>
      </c>
      <c r="AO10" s="5">
        <f t="shared" si="5"/>
        <v>1.4632880650771982</v>
      </c>
      <c r="AP10" s="5">
        <f t="shared" si="5"/>
        <v>2.6624820676572285</v>
      </c>
      <c r="AQ10" s="5">
        <f t="shared" si="5"/>
        <v>9.0060748953660088</v>
      </c>
      <c r="AR10" s="5">
        <f t="shared" si="5"/>
        <v>1.8561234367695143</v>
      </c>
    </row>
    <row r="12" spans="1:44" x14ac:dyDescent="0.2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I12" s="5" t="s">
        <v>9</v>
      </c>
      <c r="J12" s="5" t="s">
        <v>10</v>
      </c>
      <c r="K12" s="5" t="s">
        <v>11</v>
      </c>
      <c r="L12" s="5" t="s">
        <v>14</v>
      </c>
    </row>
    <row r="13" spans="1:44" x14ac:dyDescent="0.25">
      <c r="A13" s="5">
        <v>1</v>
      </c>
      <c r="B13" s="5">
        <v>58</v>
      </c>
      <c r="C13" s="5">
        <v>9</v>
      </c>
      <c r="D13" s="5">
        <v>10</v>
      </c>
      <c r="F13" s="5">
        <f t="shared" ref="F13:F44" si="6">(B13-$B$3)/$B$4</f>
        <v>0.82267774285154438</v>
      </c>
      <c r="G13" s="5">
        <f t="shared" ref="G13:G44" si="7">(C13-$C$3)/$C$4</f>
        <v>-0.10888702775715065</v>
      </c>
      <c r="J13" s="5">
        <v>0.82267774285154438</v>
      </c>
      <c r="K13" s="5">
        <v>-0.10888702775715065</v>
      </c>
      <c r="L13" s="5">
        <v>10</v>
      </c>
      <c r="O13" s="5">
        <f>EXP(-(1/$K$4)*($I$4*(J13-$O$3)^2+$J$4*(K13-$O$4)^2))</f>
        <v>1.949571929469191E-4</v>
      </c>
      <c r="P13" s="5">
        <f>EXP(-(1/$K$4)*($I$4*(J13-$P$3)^2+$J$4*(K13-$P$4)^2))</f>
        <v>2.749141117284312E-5</v>
      </c>
      <c r="Q13" s="5">
        <f>EXP(-(1/$K$4)*($I$4*(J13-$Q$3)^2+$J$4*(K13-$Q$4)^2))</f>
        <v>3.5092145592048936E-2</v>
      </c>
      <c r="R13" s="5">
        <f>EXP(-(1/$K$4)*($I$4*(J13-$R$3)^2+$J$4*(K13-$R$4)^2))</f>
        <v>2.1854184345533906E-2</v>
      </c>
      <c r="S13" s="5">
        <f>EXP(-(1/$K$4)*($I$4*(J13-$S$3)^2+$J$4*(K13-$S$4)^2))</f>
        <v>1.9238758123732067E-5</v>
      </c>
      <c r="T13" s="5">
        <f>EXP(-(1/$K$4)*($I$4*(J13-$T$3)^2+$J$4*(K13-$T$4)^2))</f>
        <v>1.8569872193815493E-2</v>
      </c>
      <c r="U13" s="5">
        <f>EXP(-(1/$K$4)*($I$4*(J13-$U$3)^2+$J$4*(K13-$U$4)^2))</f>
        <v>4.2725568381445508E-5</v>
      </c>
      <c r="V13" s="5">
        <f>EXP(-(1/$K$4)*($I$4*(J13-$V$3)^2+$J$4*(K13-$V$4)^2))</f>
        <v>5.1089189293674293E-11</v>
      </c>
      <c r="W13" s="5">
        <f>EXP(-(1/$K$4)*($I$4*(J13-$W$3)^2+$J$4*(K13-$W$4)^2))</f>
        <v>5.3655390576439067E-10</v>
      </c>
      <c r="X13" s="5">
        <f>EXP(-(1/$K$4)*($I$4*(J13-$X$3)^2+$J$4*(K13-$X$4)^2))</f>
        <v>1.5257727858795412E-4</v>
      </c>
      <c r="Y13" s="5">
        <f>EXP(-(1/$K$4)*($I$4*(J13-$Y$3)^2+$J$4*(K13-$Y$4)^2))</f>
        <v>1.8006824325471571E-2</v>
      </c>
      <c r="Z13" s="5">
        <f>EXP(-(1/$K$4)*($I$4*(J13-$Z$3)^2+$J$4*(K13-$Z$4)^2))</f>
        <v>0.19533261191597093</v>
      </c>
      <c r="AA13" s="5">
        <f>EXP(-(1/$K$4)*($I$4*(J13-$AA$3)^2+$J$4*(K13-$AA$4)^2))</f>
        <v>2.7941603460842714E-10</v>
      </c>
      <c r="AB13" s="5">
        <f>EXP(-(1/$K$4)*($I$4*(J13-$AB$3)^2+$J$4*(K13-$AB$4)^2))</f>
        <v>6.1285263768256097E-2</v>
      </c>
      <c r="AC13" s="5">
        <f>EXP(-(1/$K$4)*($I$4*(J13-$AC$3)^2+$J$4*(K13-$AC$4)^2))</f>
        <v>3.5092145592048936E-2</v>
      </c>
      <c r="AD13" s="5">
        <f>EXP(-(1/$K$4)*($I$4*(J13-$AD$3)^2+$J$4*(K13-$AD$4)^2))</f>
        <v>1.4106661279806546E-5</v>
      </c>
      <c r="AE13" s="5">
        <f>EXP(-(1/$K$4)*($I$4*(J13-$AE$3)^2+$J$4*(K13-$AE$4)^2))</f>
        <v>7.4536567488956151E-11</v>
      </c>
      <c r="AF13" s="5">
        <f>EXP(-(1/$K$4)*($I$4*(J13-$AF$3)^2+$J$4*(K13-$AF$4)^2))</f>
        <v>4.0730385857056309E-2</v>
      </c>
      <c r="AG13" s="5">
        <f>EXP(-(1/$K$4)*($I$4*(J13-$AG$3)^2+$J$4*(K13-$AG$4)^2))</f>
        <v>6.1285263768256097E-2</v>
      </c>
      <c r="AH13" s="5">
        <f>EXP(-(1/$K$4)*($I$4*(J13-$AH$3)^2+$J$4*(K13-$AH$4)^2))</f>
        <v>3.5666805554594118E-7</v>
      </c>
      <c r="AI13" s="5">
        <f>EXP(-(1/$K$4)*($I$4*(J13-$AI$3)^2+$J$4*(K13-$AI$4)^2))</f>
        <v>2.2280052018012536E-17</v>
      </c>
      <c r="AJ13" s="5">
        <f>EXP(-(1/$K$4)*($I$4*(J13-$AJ$3)^2+$J$4*(K13-$AJ$4)^2))</f>
        <v>9.604640422934385E-12</v>
      </c>
      <c r="AK13" s="5">
        <f>EXP(-(1/$K$4)*($I$4*(J13-$AK$3)^2+$J$4*(K13-$AK$4)^2))</f>
        <v>4.0116994947272553E-5</v>
      </c>
      <c r="AL13" s="5">
        <f>EXP(-(1/$K$4)*($I$4*(J13-$AL$3)^2+$J$4*(K13-$AL$4)^2))</f>
        <v>1.0837169562420066E-8</v>
      </c>
      <c r="AM13" s="5">
        <f>EXP(-(1/$K$4)*($I$4*(J13-$AM$3)^2+$J$4*(K13-$AM$4)^2))</f>
        <v>7.684762443301075E-3</v>
      </c>
      <c r="AN13" s="5">
        <f>EXP(-(1/$K$4)*($I$4*(J13-$AN$3)^2+$J$4*(K13-$AN$4)^2))</f>
        <v>2.081875151923164E-2</v>
      </c>
      <c r="AO13" s="5">
        <f>EXP(-(1/$K$4)*($I$4*(J13-$AO$3)^2+$J$4*(K13-$AO$4)^2))</f>
        <v>4.3865322173769535E-3</v>
      </c>
      <c r="AP13" s="5">
        <f>EXP(-(1/$K$4)*($I$4*(J13-$AP$3)^2+$J$4*(K13-$AP$4)^2))</f>
        <v>4.9231021103977268E-10</v>
      </c>
      <c r="AQ13" s="5">
        <f>EXP(-(1/$K$4)*($I$4*(J13-$AQ$3)^2+$J$4*(K13-$AQ$4)^2))</f>
        <v>4.5715010202061357E-6</v>
      </c>
      <c r="AR13" s="5">
        <f>EXP(-(1/$K$4)*($I$4*(J13-$AR$3)^2+$J$4*(K13-$AR$4)^2))</f>
        <v>5.4538192190941998E-2</v>
      </c>
    </row>
    <row r="14" spans="1:44" x14ac:dyDescent="0.25">
      <c r="A14" s="5">
        <v>2</v>
      </c>
      <c r="B14" s="5">
        <v>30</v>
      </c>
      <c r="C14" s="5">
        <v>6</v>
      </c>
      <c r="D14" s="5">
        <v>4.8</v>
      </c>
      <c r="F14" s="5">
        <f t="shared" si="6"/>
        <v>-1.0171766341327397</v>
      </c>
      <c r="G14" s="5">
        <f t="shared" si="7"/>
        <v>-0.71381495974132181</v>
      </c>
      <c r="J14" s="5">
        <v>-1.0171766341327397</v>
      </c>
      <c r="K14" s="5">
        <v>-0.71381495974132181</v>
      </c>
      <c r="L14" s="5">
        <v>4.8</v>
      </c>
      <c r="O14" s="5">
        <f t="shared" ref="O14:O77" si="8">EXP(-(1/$K$4)*($I$4*(J14-$O$3)^2+$J$4*(K14-$O$4)^2))</f>
        <v>0.4492412542480384</v>
      </c>
      <c r="P14" s="5">
        <f t="shared" ref="P14:P77" si="9">EXP(-(1/$K$4)*($I$4*(J14-$P$3)^2+$J$4*(K14-$P$4)^2))</f>
        <v>2.843996709731868E-14</v>
      </c>
      <c r="Q14" s="5">
        <f t="shared" ref="Q14:Q77" si="10">EXP(-(1/$K$4)*($I$4*(J14-$Q$3)^2+$J$4*(K14-$Q$4)^2))</f>
        <v>2.2443165753189293E-2</v>
      </c>
      <c r="R14" s="5">
        <f t="shared" ref="R14:R77" si="11">EXP(-(1/$K$4)*($I$4*(J14-$R$3)^2+$J$4*(K14-$R$4)^2))</f>
        <v>3.4879876011284346E-2</v>
      </c>
      <c r="S14" s="5">
        <f t="shared" ref="S14:S77" si="12">EXP(-(1/$K$4)*($I$4*(J14-$S$3)^2+$J$4*(K14-$S$4)^2))</f>
        <v>4.0733905285291695E-11</v>
      </c>
      <c r="T14" s="5">
        <f t="shared" ref="T14:T77" si="13">EXP(-(1/$K$4)*($I$4*(J14-$T$3)^2+$J$4*(K14-$T$4)^2))</f>
        <v>3.0109192454609396E-8</v>
      </c>
      <c r="U14" s="5">
        <f t="shared" ref="U14:U77" si="14">EXP(-(1/$K$4)*($I$4*(J14-$U$3)^2+$J$4*(K14-$U$4)^2))</f>
        <v>8.5779402786373178E-9</v>
      </c>
      <c r="V14" s="5">
        <f t="shared" ref="V14:V77" si="15">EXP(-(1/$K$4)*($I$4*(J14-$V$3)^2+$J$4*(K14-$V$4)^2))</f>
        <v>1.2474348892445733E-3</v>
      </c>
      <c r="W14" s="5">
        <f t="shared" ref="W14:W77" si="16">EXP(-(1/$K$4)*($I$4*(J14-$W$3)^2+$J$4*(K14-$W$4)^2))</f>
        <v>2.1036329476570429E-3</v>
      </c>
      <c r="X14" s="5">
        <f t="shared" ref="X14:X77" si="17">EXP(-(1/$K$4)*($I$4*(J14-$X$3)^2+$J$4*(K14-$X$4)^2))</f>
        <v>0.3663188624672416</v>
      </c>
      <c r="Y14" s="5">
        <f t="shared" ref="Y14:Y77" si="18">EXP(-(1/$K$4)*($I$4*(J14-$Y$3)^2+$J$4*(K14-$Y$4)^2))</f>
        <v>3.3992939611866753E-6</v>
      </c>
      <c r="Z14" s="5">
        <f t="shared" ref="Z14:Z77" si="19">EXP(-(1/$K$4)*($I$4*(J14-$Z$3)^2+$J$4*(K14-$Z$4)^2))</f>
        <v>1.3174459205960529E-3</v>
      </c>
      <c r="AA14" s="5">
        <f t="shared" ref="AA14:AA77" si="20">EXP(-(1/$K$4)*($I$4*(J14-$AA$3)^2+$J$4*(K14-$AA$4)^2))</f>
        <v>8.6356167607900075E-2</v>
      </c>
      <c r="AB14" s="5">
        <f t="shared" ref="AB14:AB77" si="21">EXP(-(1/$K$4)*($I$4*(J14-$AB$3)^2+$J$4*(K14-$AB$4)^2))</f>
        <v>1.6286527820730361E-8</v>
      </c>
      <c r="AC14" s="5">
        <f t="shared" ref="AC14:AC77" si="22">EXP(-(1/$K$4)*($I$4*(J14-$AC$3)^2+$J$4*(K14-$AC$4)^2))</f>
        <v>3.7547488647322871E-3</v>
      </c>
      <c r="AD14" s="5">
        <f t="shared" ref="AD14:AD77" si="23">EXP(-(1/$K$4)*($I$4*(J14-$AD$3)^2+$J$4*(K14-$AD$4)^2))</f>
        <v>7.453656748895535E-11</v>
      </c>
      <c r="AE14" s="5">
        <f t="shared" ref="AE14:AE77" si="24">EXP(-(1/$K$4)*($I$4*(J14-$AE$3)^2+$J$4*(K14-$AE$4)^2))</f>
        <v>4.0540471305636345E-14</v>
      </c>
      <c r="AF14" s="5">
        <f t="shared" ref="AF14:AF77" si="25">EXP(-(1/$K$4)*($I$4*(J14-$AF$3)^2+$J$4*(K14-$AF$4)^2))</f>
        <v>8.0702930021507026E-14</v>
      </c>
      <c r="AG14" s="5">
        <f t="shared" ref="AG14:AG77" si="26">EXP(-(1/$K$4)*($I$4*(J14-$AG$3)^2+$J$4*(K14-$AG$4)^2))</f>
        <v>1.6286527820730361E-8</v>
      </c>
      <c r="AH14" s="5">
        <f t="shared" ref="AH14:AH77" si="27">EXP(-(1/$K$4)*($I$4*(J14-$AH$3)^2+$J$4*(K14-$AH$4)^2))</f>
        <v>8.6356167607900075E-2</v>
      </c>
      <c r="AI14" s="5">
        <f t="shared" ref="AI14:AI77" si="28">EXP(-(1/$K$4)*($I$4*(J14-$AI$3)^2+$J$4*(K14-$AI$4)^2))</f>
        <v>9.8220802450819738E-4</v>
      </c>
      <c r="AJ14" s="5">
        <f t="shared" ref="AJ14:AJ77" si="29">EXP(-(1/$K$4)*($I$4*(J14-$AJ$3)^2+$J$4*(K14-$AJ$4)^2))</f>
        <v>0.11751741081996708</v>
      </c>
      <c r="AK14" s="5">
        <f t="shared" ref="AK14:AK77" si="30">EXP(-(1/$K$4)*($I$4*(J14-$AK$3)^2+$J$4*(K14-$AK$4)^2))</f>
        <v>1.5263043723203304E-10</v>
      </c>
      <c r="AL14" s="5">
        <f t="shared" ref="AL14:AL77" si="31">EXP(-(1/$K$4)*($I$4*(J14-$AL$3)^2+$J$4*(K14-$AL$4)^2))</f>
        <v>3.16789519049257E-7</v>
      </c>
      <c r="AM14" s="5">
        <f t="shared" ref="AM14:AM77" si="32">EXP(-(1/$K$4)*($I$4*(J14-$AM$3)^2+$J$4*(K14-$AM$4)^2))</f>
        <v>7.6384114606664819E-2</v>
      </c>
      <c r="AN14" s="5">
        <f t="shared" ref="AN14:AN77" si="33">EXP(-(1/$K$4)*($I$4*(J14-$AN$3)^2+$J$4*(K14-$AN$4)^2))</f>
        <v>2.6668077862278791E-9</v>
      </c>
      <c r="AO14" s="5">
        <f t="shared" ref="AO14:AO77" si="34">EXP(-(1/$K$4)*($I$4*(J14-$AO$3)^2+$J$4*(K14-$AO$4)^2))</f>
        <v>4.2001030195793568E-6</v>
      </c>
      <c r="AP14" s="5">
        <f t="shared" ref="AP14:AP77" si="35">EXP(-(1/$K$4)*($I$4*(J14-$AP$3)^2+$J$4*(K14-$AP$4)^2))</f>
        <v>4.0770133244402896E-12</v>
      </c>
      <c r="AQ14" s="5">
        <f t="shared" ref="AQ14:AQ77" si="36">EXP(-(1/$K$4)*($I$4*(J14-$AQ$3)^2+$J$4*(K14-$AQ$4)^2))</f>
        <v>3.7540701111795209E-10</v>
      </c>
      <c r="AR14" s="5">
        <f t="shared" ref="AR14:AR77" si="37">EXP(-(1/$K$4)*($I$4*(J14-$AR$3)^2+$J$4*(K14-$AR$4)^2))</f>
        <v>2.3383287763298188E-3</v>
      </c>
    </row>
    <row r="15" spans="1:44" x14ac:dyDescent="0.25">
      <c r="A15" s="5">
        <v>3</v>
      </c>
      <c r="B15" s="5">
        <v>37</v>
      </c>
      <c r="C15" s="5">
        <v>12</v>
      </c>
      <c r="D15" s="5">
        <v>12.8</v>
      </c>
      <c r="F15" s="5">
        <f t="shared" si="6"/>
        <v>-0.5572130398866687</v>
      </c>
      <c r="G15" s="5">
        <f t="shared" si="7"/>
        <v>0.49604090422702057</v>
      </c>
      <c r="J15" s="5">
        <v>-0.5572130398866687</v>
      </c>
      <c r="K15" s="5">
        <v>0.49604090422702057</v>
      </c>
      <c r="L15" s="5">
        <v>12.8</v>
      </c>
      <c r="O15" s="5">
        <f t="shared" si="8"/>
        <v>4.6826352828575517E-3</v>
      </c>
      <c r="P15" s="5">
        <f t="shared" si="9"/>
        <v>6.9363434928602674E-16</v>
      </c>
      <c r="Q15" s="5">
        <f t="shared" si="10"/>
        <v>4.141350625301049E-2</v>
      </c>
      <c r="R15" s="5">
        <f t="shared" si="11"/>
        <v>5.1208409002875661E-2</v>
      </c>
      <c r="S15" s="5">
        <f t="shared" si="12"/>
        <v>2.2961518421725008E-3</v>
      </c>
      <c r="T15" s="5">
        <f t="shared" si="13"/>
        <v>2.6668077862278791E-9</v>
      </c>
      <c r="U15" s="5">
        <f t="shared" si="14"/>
        <v>3.2415909781694799E-2</v>
      </c>
      <c r="V15" s="5">
        <f t="shared" si="15"/>
        <v>1.5289151312397588E-2</v>
      </c>
      <c r="W15" s="5">
        <f t="shared" si="16"/>
        <v>4.0730385857056274E-2</v>
      </c>
      <c r="X15" s="5">
        <f t="shared" si="17"/>
        <v>8.6356167607900075E-2</v>
      </c>
      <c r="Y15" s="5">
        <f t="shared" si="18"/>
        <v>0.11943424114826237</v>
      </c>
      <c r="Z15" s="5">
        <f t="shared" si="19"/>
        <v>3.6262691864807059E-2</v>
      </c>
      <c r="AA15" s="5">
        <f t="shared" si="20"/>
        <v>9.0088087588550272E-8</v>
      </c>
      <c r="AB15" s="5">
        <f t="shared" si="21"/>
        <v>1.0837169562420066E-8</v>
      </c>
      <c r="AC15" s="5">
        <f t="shared" si="22"/>
        <v>0.24753990712593904</v>
      </c>
      <c r="AD15" s="5">
        <f t="shared" si="23"/>
        <v>3.3428924928275033E-3</v>
      </c>
      <c r="AE15" s="5">
        <f t="shared" si="24"/>
        <v>6.2347523744832773E-5</v>
      </c>
      <c r="AF15" s="5">
        <f t="shared" si="25"/>
        <v>5.3655390576439067E-10</v>
      </c>
      <c r="AG15" s="5">
        <f t="shared" si="26"/>
        <v>1.0837169562420066E-8</v>
      </c>
      <c r="AH15" s="5">
        <f t="shared" si="27"/>
        <v>0.14678887634517135</v>
      </c>
      <c r="AI15" s="5">
        <f t="shared" si="28"/>
        <v>1.1030008702726174E-11</v>
      </c>
      <c r="AJ15" s="5">
        <f t="shared" si="29"/>
        <v>2.3362632309366142E-7</v>
      </c>
      <c r="AK15" s="5">
        <f t="shared" si="30"/>
        <v>1.000016477932149E-13</v>
      </c>
      <c r="AL15" s="5">
        <f t="shared" si="31"/>
        <v>6.1285263768256153E-2</v>
      </c>
      <c r="AM15" s="5">
        <f t="shared" si="32"/>
        <v>7.0988227338974044E-2</v>
      </c>
      <c r="AN15" s="5">
        <f t="shared" si="33"/>
        <v>2.7750819095852964E-3</v>
      </c>
      <c r="AO15" s="5">
        <f t="shared" si="34"/>
        <v>1.5787018704707629E-8</v>
      </c>
      <c r="AP15" s="5">
        <f t="shared" si="35"/>
        <v>6.6402779199953256E-4</v>
      </c>
      <c r="AQ15" s="5">
        <f t="shared" si="36"/>
        <v>8.4797060619350977E-3</v>
      </c>
      <c r="AR15" s="5">
        <f t="shared" si="37"/>
        <v>0.19375880051644342</v>
      </c>
    </row>
    <row r="16" spans="1:44" x14ac:dyDescent="0.25">
      <c r="A16" s="5">
        <v>4</v>
      </c>
      <c r="B16" s="5">
        <v>70</v>
      </c>
      <c r="C16" s="5">
        <v>12</v>
      </c>
      <c r="D16" s="5">
        <v>5.0999999999999996</v>
      </c>
      <c r="F16" s="5">
        <f t="shared" si="6"/>
        <v>1.6111867615590947</v>
      </c>
      <c r="G16" s="5">
        <f t="shared" si="7"/>
        <v>0.49604090422702057</v>
      </c>
      <c r="J16" s="5">
        <v>1.6111867615590947</v>
      </c>
      <c r="K16" s="5">
        <v>0.49604090422702057</v>
      </c>
      <c r="L16" s="5">
        <v>5.0999999999999996</v>
      </c>
      <c r="O16" s="5">
        <f t="shared" si="8"/>
        <v>8.851715367783367E-11</v>
      </c>
      <c r="P16" s="5">
        <f t="shared" si="9"/>
        <v>3.16789519049257E-7</v>
      </c>
      <c r="Q16" s="5">
        <f t="shared" si="10"/>
        <v>1.4801295523019121E-6</v>
      </c>
      <c r="R16" s="5">
        <f t="shared" si="11"/>
        <v>6.2288855506163953E-7</v>
      </c>
      <c r="S16" s="5">
        <f t="shared" si="12"/>
        <v>1.797221615964686E-5</v>
      </c>
      <c r="T16" s="5">
        <f t="shared" si="13"/>
        <v>2.5394830931975734E-5</v>
      </c>
      <c r="U16" s="5">
        <f t="shared" si="14"/>
        <v>3.4041179811374536E-6</v>
      </c>
      <c r="V16" s="5">
        <f t="shared" si="15"/>
        <v>9.3648736768473323E-18</v>
      </c>
      <c r="W16" s="5">
        <f t="shared" si="16"/>
        <v>2.1538447177140296E-16</v>
      </c>
      <c r="X16" s="5">
        <f t="shared" si="17"/>
        <v>1.8908328882000295E-10</v>
      </c>
      <c r="Y16" s="5">
        <f t="shared" si="18"/>
        <v>3.1815681006098947E-4</v>
      </c>
      <c r="Z16" s="5">
        <f t="shared" si="19"/>
        <v>9.6598950661139273E-5</v>
      </c>
      <c r="AA16" s="5">
        <f t="shared" si="20"/>
        <v>1.0432935768344691E-19</v>
      </c>
      <c r="AB16" s="5">
        <f t="shared" si="21"/>
        <v>3.0322020713675533E-4</v>
      </c>
      <c r="AC16" s="5">
        <f t="shared" si="22"/>
        <v>8.8471410672825824E-6</v>
      </c>
      <c r="AD16" s="5">
        <f t="shared" si="23"/>
        <v>8.9050175365919434E-6</v>
      </c>
      <c r="AE16" s="5">
        <f t="shared" si="24"/>
        <v>2.9896634162252625E-11</v>
      </c>
      <c r="AF16" s="5">
        <f t="shared" si="25"/>
        <v>0.24504936055439203</v>
      </c>
      <c r="AG16" s="5">
        <f t="shared" si="26"/>
        <v>3.0322020713675533E-4</v>
      </c>
      <c r="AH16" s="5">
        <f t="shared" si="27"/>
        <v>1.6999349852014202E-13</v>
      </c>
      <c r="AI16" s="5">
        <f t="shared" si="28"/>
        <v>3.0849710939085114E-29</v>
      </c>
      <c r="AJ16" s="5">
        <f t="shared" si="29"/>
        <v>1.2354285659856047E-21</v>
      </c>
      <c r="AK16" s="5">
        <f t="shared" si="30"/>
        <v>8.2212544114728591E-9</v>
      </c>
      <c r="AL16" s="5">
        <f t="shared" si="31"/>
        <v>5.289929280917133E-12</v>
      </c>
      <c r="AM16" s="5">
        <f t="shared" si="32"/>
        <v>1.000179800724465E-7</v>
      </c>
      <c r="AN16" s="5">
        <f t="shared" si="33"/>
        <v>1.3976833658717729E-2</v>
      </c>
      <c r="AO16" s="5">
        <f t="shared" si="34"/>
        <v>2.3362632309366182E-7</v>
      </c>
      <c r="AP16" s="5">
        <f t="shared" si="35"/>
        <v>3.6881792834164266E-11</v>
      </c>
      <c r="AQ16" s="5">
        <f t="shared" si="36"/>
        <v>8.9048618640017549E-7</v>
      </c>
      <c r="AR16" s="5">
        <f t="shared" si="37"/>
        <v>2.034734861009861E-5</v>
      </c>
    </row>
    <row r="17" spans="1:44" x14ac:dyDescent="0.25">
      <c r="A17" s="5">
        <v>5</v>
      </c>
      <c r="B17" s="5">
        <v>40</v>
      </c>
      <c r="C17" s="5">
        <v>5</v>
      </c>
      <c r="D17" s="5">
        <v>5.3</v>
      </c>
      <c r="F17" s="5">
        <f t="shared" si="6"/>
        <v>-0.36008578520978113</v>
      </c>
      <c r="G17" s="5">
        <f t="shared" si="7"/>
        <v>-0.91545760373604557</v>
      </c>
      <c r="J17" s="5">
        <v>-0.36008578520978113</v>
      </c>
      <c r="K17" s="5">
        <v>-0.91545760373604557</v>
      </c>
      <c r="L17" s="5">
        <v>5.3</v>
      </c>
      <c r="O17" s="5">
        <f t="shared" si="8"/>
        <v>0.7438084816333842</v>
      </c>
      <c r="P17" s="5">
        <f t="shared" si="9"/>
        <v>1.4294076378341717E-8</v>
      </c>
      <c r="Q17" s="5">
        <f t="shared" si="10"/>
        <v>0.2014403857671192</v>
      </c>
      <c r="R17" s="5">
        <f t="shared" si="11"/>
        <v>0.22583555198729405</v>
      </c>
      <c r="S17" s="5">
        <f t="shared" si="12"/>
        <v>1.2808223166480471E-10</v>
      </c>
      <c r="T17" s="5">
        <f t="shared" si="13"/>
        <v>3.1815681006098893E-4</v>
      </c>
      <c r="U17" s="5">
        <f t="shared" si="14"/>
        <v>9.8390431361528817E-9</v>
      </c>
      <c r="V17" s="5">
        <f t="shared" si="15"/>
        <v>1.8576991524644524E-6</v>
      </c>
      <c r="W17" s="5">
        <f t="shared" si="16"/>
        <v>6.0202920206246987E-6</v>
      </c>
      <c r="X17" s="5">
        <f t="shared" si="17"/>
        <v>0.17390668337677059</v>
      </c>
      <c r="Y17" s="5">
        <f t="shared" si="18"/>
        <v>2.5394830931975734E-5</v>
      </c>
      <c r="Z17" s="5">
        <f t="shared" si="19"/>
        <v>3.2415909781694785E-2</v>
      </c>
      <c r="AA17" s="5">
        <f t="shared" si="20"/>
        <v>2.4907964257349792E-2</v>
      </c>
      <c r="AB17" s="5">
        <f t="shared" si="21"/>
        <v>1.7709180573202156E-4</v>
      </c>
      <c r="AC17" s="5">
        <f t="shared" si="22"/>
        <v>1.8569872193815468E-2</v>
      </c>
      <c r="AD17" s="5">
        <f t="shared" si="23"/>
        <v>1.6906635020820564E-10</v>
      </c>
      <c r="AE17" s="5">
        <f t="shared" si="24"/>
        <v>2.7578115244296893E-15</v>
      </c>
      <c r="AF17" s="5">
        <f t="shared" si="25"/>
        <v>5.0372776029105978E-9</v>
      </c>
      <c r="AG17" s="5">
        <f t="shared" si="26"/>
        <v>1.7709180573202156E-4</v>
      </c>
      <c r="AH17" s="5">
        <f t="shared" si="27"/>
        <v>2.2961518421725008E-3</v>
      </c>
      <c r="AI17" s="5">
        <f t="shared" si="28"/>
        <v>7.5774830315515707E-6</v>
      </c>
      <c r="AJ17" s="5">
        <f t="shared" si="29"/>
        <v>4.9147863255180318E-3</v>
      </c>
      <c r="AK17" s="5">
        <f t="shared" si="30"/>
        <v>7.5774830315515436E-6</v>
      </c>
      <c r="AL17" s="5">
        <f t="shared" si="31"/>
        <v>5.2042124815808787E-9</v>
      </c>
      <c r="AM17" s="5">
        <f t="shared" si="32"/>
        <v>0.25735364923449883</v>
      </c>
      <c r="AN17" s="5">
        <f t="shared" si="33"/>
        <v>1.4549445885164103E-7</v>
      </c>
      <c r="AO17" s="5">
        <f t="shared" si="34"/>
        <v>8.4245938237357681E-3</v>
      </c>
      <c r="AP17" s="5">
        <f t="shared" si="35"/>
        <v>1.9442182984039797E-13</v>
      </c>
      <c r="AQ17" s="5">
        <f t="shared" si="36"/>
        <v>3.1963551035970766E-10</v>
      </c>
      <c r="AR17" s="5">
        <f t="shared" si="37"/>
        <v>1.6031665505696704E-2</v>
      </c>
    </row>
    <row r="18" spans="1:44" x14ac:dyDescent="0.25">
      <c r="A18" s="5">
        <v>6</v>
      </c>
      <c r="B18" s="5">
        <v>27</v>
      </c>
      <c r="C18" s="5">
        <v>7</v>
      </c>
      <c r="D18" s="5">
        <v>6.2</v>
      </c>
      <c r="F18" s="5">
        <f t="shared" si="6"/>
        <v>-1.2143038888096274</v>
      </c>
      <c r="G18" s="5">
        <f t="shared" si="7"/>
        <v>-0.51217231574659805</v>
      </c>
      <c r="J18" s="5">
        <v>-1.2143038888096274</v>
      </c>
      <c r="K18" s="5">
        <v>-0.51217231574659805</v>
      </c>
      <c r="L18" s="5">
        <v>6.2</v>
      </c>
      <c r="O18" s="5">
        <f t="shared" si="8"/>
        <v>0.16829303999934755</v>
      </c>
      <c r="P18" s="5">
        <f t="shared" si="9"/>
        <v>1.0482715265725177E-16</v>
      </c>
      <c r="Q18" s="5">
        <f t="shared" si="10"/>
        <v>7.684762443301075E-3</v>
      </c>
      <c r="R18" s="5">
        <f t="shared" si="11"/>
        <v>1.3172699264781762E-2</v>
      </c>
      <c r="S18" s="5">
        <f t="shared" si="12"/>
        <v>1.2487906539063484E-10</v>
      </c>
      <c r="T18" s="5">
        <f t="shared" si="13"/>
        <v>5.3655390576439067E-10</v>
      </c>
      <c r="U18" s="5">
        <f t="shared" si="14"/>
        <v>2.88877331277572E-8</v>
      </c>
      <c r="V18" s="5">
        <f t="shared" si="15"/>
        <v>1.3395652294446688E-2</v>
      </c>
      <c r="W18" s="5">
        <f t="shared" si="16"/>
        <v>1.8569872193815468E-2</v>
      </c>
      <c r="X18" s="5">
        <f t="shared" si="17"/>
        <v>0.30296136080969621</v>
      </c>
      <c r="Y18" s="5">
        <f t="shared" si="18"/>
        <v>3.4898520279191408E-6</v>
      </c>
      <c r="Z18" s="5">
        <f t="shared" si="19"/>
        <v>4.1065987668453921E-4</v>
      </c>
      <c r="AA18" s="5">
        <f t="shared" si="20"/>
        <v>2.3724261431973155E-2</v>
      </c>
      <c r="AB18" s="5">
        <f t="shared" si="21"/>
        <v>3.544920072674793E-10</v>
      </c>
      <c r="AC18" s="5">
        <f t="shared" si="22"/>
        <v>2.3332519205253332E-3</v>
      </c>
      <c r="AD18" s="5">
        <f t="shared" si="23"/>
        <v>2.5203246908754606E-10</v>
      </c>
      <c r="AE18" s="5">
        <f t="shared" si="24"/>
        <v>7.339316659361908E-13</v>
      </c>
      <c r="AF18" s="5">
        <f t="shared" si="25"/>
        <v>2.3952697430868423E-15</v>
      </c>
      <c r="AG18" s="5">
        <f t="shared" si="26"/>
        <v>3.544920072674793E-10</v>
      </c>
      <c r="AH18" s="5">
        <f t="shared" si="27"/>
        <v>0.25735364923449883</v>
      </c>
      <c r="AI18" s="5">
        <f t="shared" si="28"/>
        <v>6.4912418377228206E-4</v>
      </c>
      <c r="AJ18" s="5">
        <f t="shared" si="29"/>
        <v>7.0988227338973961E-2</v>
      </c>
      <c r="AK18" s="5">
        <f t="shared" si="30"/>
        <v>9.1452748250134565E-13</v>
      </c>
      <c r="AL18" s="5">
        <f t="shared" si="31"/>
        <v>3.813264575026061E-6</v>
      </c>
      <c r="AM18" s="5">
        <f t="shared" si="32"/>
        <v>3.5092145592048936E-2</v>
      </c>
      <c r="AN18" s="5">
        <f t="shared" si="33"/>
        <v>1.857601728360955E-9</v>
      </c>
      <c r="AO18" s="5">
        <f t="shared" si="34"/>
        <v>1.000179800724465E-7</v>
      </c>
      <c r="AP18" s="5">
        <f t="shared" si="35"/>
        <v>6.6649790543775396E-11</v>
      </c>
      <c r="AQ18" s="5">
        <f t="shared" si="36"/>
        <v>1.7031387415777117E-9</v>
      </c>
      <c r="AR18" s="5">
        <f t="shared" si="37"/>
        <v>1.3174459205960529E-3</v>
      </c>
    </row>
    <row r="19" spans="1:44" x14ac:dyDescent="0.25">
      <c r="A19" s="5">
        <v>7</v>
      </c>
      <c r="B19" s="5">
        <v>39</v>
      </c>
      <c r="C19" s="5">
        <v>13</v>
      </c>
      <c r="D19" s="5">
        <v>11.7</v>
      </c>
      <c r="F19" s="5">
        <f t="shared" si="6"/>
        <v>-0.42579487010207701</v>
      </c>
      <c r="G19" s="5">
        <f t="shared" si="7"/>
        <v>0.69768354822174428</v>
      </c>
      <c r="J19" s="5">
        <v>-0.42579487010207701</v>
      </c>
      <c r="K19" s="5">
        <v>0.69768354822174428</v>
      </c>
      <c r="L19" s="5">
        <v>11.7</v>
      </c>
      <c r="O19" s="5">
        <f t="shared" si="8"/>
        <v>6.3228007958636293E-4</v>
      </c>
      <c r="P19" s="5">
        <f t="shared" si="9"/>
        <v>2.7976686908103782E-16</v>
      </c>
      <c r="Q19" s="5">
        <f t="shared" si="10"/>
        <v>1.6031665505696704E-2</v>
      </c>
      <c r="R19" s="5">
        <f t="shared" si="11"/>
        <v>1.8569872193815468E-2</v>
      </c>
      <c r="S19" s="5">
        <f t="shared" si="12"/>
        <v>1.8006824325471536E-2</v>
      </c>
      <c r="T19" s="5">
        <f t="shared" si="13"/>
        <v>1.015784814030228E-9</v>
      </c>
      <c r="U19" s="5">
        <f t="shared" si="14"/>
        <v>0.14531200525409224</v>
      </c>
      <c r="V19" s="5">
        <f t="shared" si="15"/>
        <v>4.3391195106773058E-3</v>
      </c>
      <c r="W19" s="5">
        <f t="shared" si="16"/>
        <v>1.3172699264781762E-2</v>
      </c>
      <c r="X19" s="5">
        <f t="shared" si="17"/>
        <v>1.8569872193815468E-2</v>
      </c>
      <c r="Y19" s="5">
        <f t="shared" si="18"/>
        <v>0.26639591039926891</v>
      </c>
      <c r="Z19" s="5">
        <f t="shared" si="19"/>
        <v>2.4557826327778146E-2</v>
      </c>
      <c r="AA19" s="5">
        <f t="shared" si="20"/>
        <v>2.0516186184625658E-9</v>
      </c>
      <c r="AB19" s="5">
        <f t="shared" si="21"/>
        <v>5.9362486437085958E-9</v>
      </c>
      <c r="AC19" s="5">
        <f t="shared" si="22"/>
        <v>0.17390668337677059</v>
      </c>
      <c r="AD19" s="5">
        <f t="shared" si="23"/>
        <v>2.4557826327778112E-2</v>
      </c>
      <c r="AE19" s="5">
        <f t="shared" si="24"/>
        <v>6.6402779199953256E-4</v>
      </c>
      <c r="AF19" s="5">
        <f t="shared" si="25"/>
        <v>1.742607093798611E-9</v>
      </c>
      <c r="AG19" s="5">
        <f t="shared" si="26"/>
        <v>5.9362486437085958E-9</v>
      </c>
      <c r="AH19" s="5">
        <f t="shared" si="27"/>
        <v>3.6262691864807059E-2</v>
      </c>
      <c r="AI19" s="5">
        <f t="shared" si="28"/>
        <v>8.5145127242049822E-14</v>
      </c>
      <c r="AJ19" s="5">
        <f t="shared" si="29"/>
        <v>5.1703886914836569E-9</v>
      </c>
      <c r="AK19" s="5">
        <f t="shared" si="30"/>
        <v>1.7754300484696918E-14</v>
      </c>
      <c r="AL19" s="5">
        <f t="shared" si="31"/>
        <v>0.11751741081996724</v>
      </c>
      <c r="AM19" s="5">
        <f t="shared" si="32"/>
        <v>2.2589985068495837E-2</v>
      </c>
      <c r="AN19" s="5">
        <f t="shared" si="33"/>
        <v>1.3172699264781762E-2</v>
      </c>
      <c r="AO19" s="5">
        <f t="shared" si="34"/>
        <v>3.0163300653049867E-9</v>
      </c>
      <c r="AP19" s="5">
        <f t="shared" si="35"/>
        <v>4.6067864493614359E-3</v>
      </c>
      <c r="AQ19" s="5">
        <f t="shared" si="36"/>
        <v>5.1208409002875613E-2</v>
      </c>
      <c r="AR19" s="5">
        <f t="shared" si="37"/>
        <v>0.14531200525409224</v>
      </c>
    </row>
    <row r="20" spans="1:44" x14ac:dyDescent="0.25">
      <c r="A20" s="5">
        <v>8</v>
      </c>
      <c r="B20" s="5">
        <v>52</v>
      </c>
      <c r="C20" s="5">
        <v>6</v>
      </c>
      <c r="D20" s="5">
        <v>5.7</v>
      </c>
      <c r="F20" s="5">
        <f t="shared" si="6"/>
        <v>0.42842323349776923</v>
      </c>
      <c r="G20" s="5">
        <f t="shared" si="7"/>
        <v>-0.71381495974132181</v>
      </c>
      <c r="J20" s="5">
        <v>0.42842323349776923</v>
      </c>
      <c r="K20" s="5">
        <v>-0.71381495974132181</v>
      </c>
      <c r="L20" s="5">
        <v>5.7</v>
      </c>
      <c r="O20" s="5">
        <f t="shared" si="8"/>
        <v>2.5365486947783501E-2</v>
      </c>
      <c r="P20" s="5">
        <f t="shared" si="9"/>
        <v>1.3420274517674563E-4</v>
      </c>
      <c r="Q20" s="5">
        <f t="shared" si="10"/>
        <v>0.19375880051644342</v>
      </c>
      <c r="R20" s="5">
        <f t="shared" si="11"/>
        <v>0.14678887634517143</v>
      </c>
      <c r="S20" s="5">
        <f t="shared" si="12"/>
        <v>1.2777000254014748E-8</v>
      </c>
      <c r="T20" s="5">
        <f t="shared" si="13"/>
        <v>0.10763173719048005</v>
      </c>
      <c r="U20" s="5">
        <f t="shared" si="14"/>
        <v>1.5192157192064176E-7</v>
      </c>
      <c r="V20" s="5">
        <f t="shared" si="15"/>
        <v>7.1587261807671628E-10</v>
      </c>
      <c r="W20" s="5">
        <f t="shared" si="16"/>
        <v>5.0804951638986093E-9</v>
      </c>
      <c r="X20" s="5">
        <f t="shared" si="17"/>
        <v>4.9147863255180318E-3</v>
      </c>
      <c r="Y20" s="5">
        <f t="shared" si="18"/>
        <v>5.197595409210257E-4</v>
      </c>
      <c r="Z20" s="5">
        <f t="shared" si="19"/>
        <v>0.2014403857671192</v>
      </c>
      <c r="AA20" s="5">
        <f t="shared" si="20"/>
        <v>7.5774830315515707E-6</v>
      </c>
      <c r="AB20" s="5">
        <f t="shared" si="21"/>
        <v>0.11943424114826232</v>
      </c>
      <c r="AC20" s="5">
        <f t="shared" si="22"/>
        <v>3.2415909781694785E-2</v>
      </c>
      <c r="AD20" s="5">
        <f t="shared" si="23"/>
        <v>1.1396805496151954E-8</v>
      </c>
      <c r="AE20" s="5">
        <f t="shared" si="24"/>
        <v>1.9761945012047262E-14</v>
      </c>
      <c r="AF20" s="5">
        <f t="shared" si="25"/>
        <v>3.8082163441441281E-4</v>
      </c>
      <c r="AG20" s="5">
        <f t="shared" si="26"/>
        <v>0.11943424114826232</v>
      </c>
      <c r="AH20" s="5">
        <f t="shared" si="27"/>
        <v>7.5774830315515707E-6</v>
      </c>
      <c r="AI20" s="5">
        <f t="shared" si="28"/>
        <v>1.551407221205665E-11</v>
      </c>
      <c r="AJ20" s="5">
        <f t="shared" si="29"/>
        <v>2.8381692633674454E-7</v>
      </c>
      <c r="AK20" s="5">
        <f t="shared" si="30"/>
        <v>2.2961518421725008E-3</v>
      </c>
      <c r="AL20" s="5">
        <f t="shared" si="31"/>
        <v>4.9231021103977268E-10</v>
      </c>
      <c r="AM20" s="5">
        <f t="shared" si="32"/>
        <v>7.6384114606664819E-2</v>
      </c>
      <c r="AN20" s="5">
        <f t="shared" si="33"/>
        <v>6.2347523744832556E-5</v>
      </c>
      <c r="AO20" s="5">
        <f t="shared" si="34"/>
        <v>0.20144038576711915</v>
      </c>
      <c r="AP20" s="5">
        <f t="shared" si="35"/>
        <v>4.7224221854433433E-13</v>
      </c>
      <c r="AQ20" s="5">
        <f t="shared" si="36"/>
        <v>6.6487316752605583E-9</v>
      </c>
      <c r="AR20" s="5">
        <f t="shared" si="37"/>
        <v>4.141350625301049E-2</v>
      </c>
    </row>
    <row r="21" spans="1:44" x14ac:dyDescent="0.25">
      <c r="A21" s="5">
        <v>9</v>
      </c>
      <c r="B21" s="5">
        <v>61</v>
      </c>
      <c r="C21" s="5">
        <v>8</v>
      </c>
      <c r="D21" s="5">
        <v>10.8</v>
      </c>
      <c r="F21" s="5">
        <f t="shared" si="6"/>
        <v>1.019804997528432</v>
      </c>
      <c r="G21" s="5">
        <f t="shared" si="7"/>
        <v>-0.31052967175187435</v>
      </c>
      <c r="J21" s="5">
        <v>1.019804997528432</v>
      </c>
      <c r="K21" s="5">
        <v>-0.31052967175187435</v>
      </c>
      <c r="L21" s="5">
        <v>10.8</v>
      </c>
      <c r="O21" s="5">
        <f t="shared" si="8"/>
        <v>4.5292698339018373E-5</v>
      </c>
      <c r="P21" s="5">
        <f t="shared" si="9"/>
        <v>6.4912418377228206E-4</v>
      </c>
      <c r="Q21" s="5">
        <f t="shared" si="10"/>
        <v>8.9194699912104238E-3</v>
      </c>
      <c r="R21" s="5">
        <f t="shared" si="11"/>
        <v>5.0362840164954702E-3</v>
      </c>
      <c r="S21" s="5">
        <f t="shared" si="12"/>
        <v>5.4615875534116428E-7</v>
      </c>
      <c r="T21" s="5">
        <f t="shared" si="13"/>
        <v>9.0692237749652044E-2</v>
      </c>
      <c r="U21" s="5">
        <f t="shared" si="14"/>
        <v>1.1041621606559257E-6</v>
      </c>
      <c r="V21" s="5">
        <f t="shared" si="15"/>
        <v>4.1405543300990894E-13</v>
      </c>
      <c r="W21" s="5">
        <f t="shared" si="16"/>
        <v>5.2899292809170764E-12</v>
      </c>
      <c r="X21" s="5">
        <f t="shared" si="17"/>
        <v>1.605600000307538E-5</v>
      </c>
      <c r="Y21" s="5">
        <f t="shared" si="18"/>
        <v>1.5264911594419772E-3</v>
      </c>
      <c r="Z21" s="5">
        <f t="shared" si="19"/>
        <v>5.4538192190941998E-2</v>
      </c>
      <c r="AA21" s="5">
        <f t="shared" si="20"/>
        <v>8.851715367783367E-11</v>
      </c>
      <c r="AB21" s="5">
        <f t="shared" si="21"/>
        <v>0.24504936055439203</v>
      </c>
      <c r="AC21" s="5">
        <f t="shared" si="22"/>
        <v>4.9147863255180361E-3</v>
      </c>
      <c r="AD21" s="5">
        <f t="shared" si="23"/>
        <v>3.6308857993089433E-7</v>
      </c>
      <c r="AE21" s="5">
        <f t="shared" si="24"/>
        <v>3.5832574491043511E-13</v>
      </c>
      <c r="AF21" s="5">
        <f t="shared" si="25"/>
        <v>0.11943424114826237</v>
      </c>
      <c r="AG21" s="5">
        <f t="shared" si="26"/>
        <v>0.24504936055439203</v>
      </c>
      <c r="AH21" s="5">
        <f t="shared" si="27"/>
        <v>1.0416041460497044E-8</v>
      </c>
      <c r="AI21" s="5">
        <f t="shared" si="28"/>
        <v>2.9340488815715797E-18</v>
      </c>
      <c r="AJ21" s="5">
        <f t="shared" si="29"/>
        <v>1.383797206146323E-12</v>
      </c>
      <c r="AK21" s="5">
        <f t="shared" si="30"/>
        <v>5.8270431908457221E-4</v>
      </c>
      <c r="AL21" s="5">
        <f t="shared" si="31"/>
        <v>7.8354724923740979E-11</v>
      </c>
      <c r="AM21" s="5">
        <f t="shared" si="32"/>
        <v>1.455790997226859E-3</v>
      </c>
      <c r="AN21" s="5">
        <f t="shared" si="33"/>
        <v>2.6011730501016438E-3</v>
      </c>
      <c r="AO21" s="5">
        <f t="shared" si="34"/>
        <v>1.6031665505696704E-2</v>
      </c>
      <c r="AP21" s="5">
        <f t="shared" si="35"/>
        <v>2.6209433952597368E-12</v>
      </c>
      <c r="AQ21" s="5">
        <f t="shared" si="36"/>
        <v>8.7697381922034393E-8</v>
      </c>
      <c r="AR21" s="5">
        <f t="shared" si="37"/>
        <v>8.4245938237357681E-3</v>
      </c>
    </row>
    <row r="22" spans="1:44" x14ac:dyDescent="0.25">
      <c r="A22" s="5">
        <v>10</v>
      </c>
      <c r="B22" s="5">
        <v>44</v>
      </c>
      <c r="C22" s="5">
        <v>14</v>
      </c>
      <c r="D22" s="5">
        <v>15.2</v>
      </c>
      <c r="F22" s="5">
        <f t="shared" si="6"/>
        <v>-9.7249445640597676E-2</v>
      </c>
      <c r="G22" s="5">
        <f t="shared" si="7"/>
        <v>0.89932619221646803</v>
      </c>
      <c r="J22" s="5">
        <v>-9.7249445640597676E-2</v>
      </c>
      <c r="K22" s="5">
        <v>0.89932619221646803</v>
      </c>
      <c r="L22" s="5">
        <v>15.2</v>
      </c>
      <c r="O22" s="5">
        <f t="shared" si="8"/>
        <v>3.244360552204549E-5</v>
      </c>
      <c r="P22" s="5">
        <f t="shared" si="9"/>
        <v>1.3232302787105879E-15</v>
      </c>
      <c r="Q22" s="5">
        <f t="shared" si="10"/>
        <v>4.6826352828575517E-3</v>
      </c>
      <c r="R22" s="5">
        <f t="shared" si="11"/>
        <v>4.6067864493614359E-3</v>
      </c>
      <c r="S22" s="5">
        <f t="shared" si="12"/>
        <v>0.17390668337677051</v>
      </c>
      <c r="T22" s="5">
        <f t="shared" si="13"/>
        <v>1.7031387415777117E-9</v>
      </c>
      <c r="U22" s="5">
        <f t="shared" si="14"/>
        <v>0.54209242686280568</v>
      </c>
      <c r="V22" s="5">
        <f t="shared" si="15"/>
        <v>9.7580729127485003E-5</v>
      </c>
      <c r="W22" s="5">
        <f t="shared" si="16"/>
        <v>4.1065987668453921E-4</v>
      </c>
      <c r="X22" s="5">
        <f t="shared" si="17"/>
        <v>1.2474348892445755E-3</v>
      </c>
      <c r="Y22" s="5">
        <f t="shared" si="18"/>
        <v>0.6634609394251354</v>
      </c>
      <c r="Z22" s="5">
        <f t="shared" si="19"/>
        <v>1.8569872193815468E-2</v>
      </c>
      <c r="AA22" s="5">
        <f t="shared" si="20"/>
        <v>7.3509710318666233E-12</v>
      </c>
      <c r="AB22" s="5">
        <f t="shared" si="21"/>
        <v>1.5787018704707685E-8</v>
      </c>
      <c r="AC22" s="5">
        <f t="shared" si="22"/>
        <v>9.2185447933383624E-2</v>
      </c>
      <c r="AD22" s="5">
        <f t="shared" si="23"/>
        <v>0.20144038576711915</v>
      </c>
      <c r="AE22" s="5">
        <f t="shared" si="24"/>
        <v>3.6059051125423283E-3</v>
      </c>
      <c r="AF22" s="5">
        <f t="shared" si="25"/>
        <v>6.6368049005020624E-8</v>
      </c>
      <c r="AG22" s="5">
        <f t="shared" si="26"/>
        <v>1.5787018704707685E-8</v>
      </c>
      <c r="AH22" s="5">
        <f t="shared" si="27"/>
        <v>1.4094372622546535E-3</v>
      </c>
      <c r="AI22" s="5">
        <f t="shared" si="28"/>
        <v>3.1909528247118018E-17</v>
      </c>
      <c r="AJ22" s="5">
        <f t="shared" si="29"/>
        <v>1.1030008702725977E-11</v>
      </c>
      <c r="AK22" s="5">
        <f t="shared" si="30"/>
        <v>1.687894567657725E-14</v>
      </c>
      <c r="AL22" s="5">
        <f t="shared" si="31"/>
        <v>5.2466397242245673E-2</v>
      </c>
      <c r="AM22" s="5">
        <f t="shared" si="32"/>
        <v>4.0425933876350149E-3</v>
      </c>
      <c r="AN22" s="5">
        <f t="shared" si="33"/>
        <v>0.13862369041394956</v>
      </c>
      <c r="AO22" s="5">
        <f t="shared" si="34"/>
        <v>1.4092071104068406E-9</v>
      </c>
      <c r="AP22" s="5">
        <f t="shared" si="35"/>
        <v>1.3395652294446701E-2</v>
      </c>
      <c r="AQ22" s="5">
        <f t="shared" si="36"/>
        <v>0.25735364923449866</v>
      </c>
      <c r="AR22" s="5">
        <f t="shared" si="37"/>
        <v>9.069223774965196E-2</v>
      </c>
    </row>
    <row r="23" spans="1:44" x14ac:dyDescent="0.25">
      <c r="A23" s="5">
        <v>11</v>
      </c>
      <c r="B23" s="5">
        <v>62</v>
      </c>
      <c r="C23" s="5">
        <v>17</v>
      </c>
      <c r="D23" s="5">
        <v>6.2</v>
      </c>
      <c r="F23" s="5">
        <f t="shared" si="6"/>
        <v>1.0855140824207279</v>
      </c>
      <c r="G23" s="5">
        <f t="shared" si="7"/>
        <v>1.5042541242006393</v>
      </c>
      <c r="J23" s="5">
        <v>1.0855140824207279</v>
      </c>
      <c r="K23" s="5">
        <v>1.5042541242006393</v>
      </c>
      <c r="L23" s="5">
        <v>6.2</v>
      </c>
      <c r="O23" s="5">
        <f t="shared" si="8"/>
        <v>5.4651414708135898E-13</v>
      </c>
      <c r="P23" s="5">
        <f t="shared" si="9"/>
        <v>5.386905282388127E-16</v>
      </c>
      <c r="Q23" s="5">
        <f t="shared" si="10"/>
        <v>2.8887733127757097E-8</v>
      </c>
      <c r="R23" s="5">
        <f t="shared" si="11"/>
        <v>1.5787018704707573E-8</v>
      </c>
      <c r="S23" s="5">
        <f t="shared" si="12"/>
        <v>6.3300820579824335E-2</v>
      </c>
      <c r="T23" s="5">
        <f t="shared" si="13"/>
        <v>1.1594346790665678E-11</v>
      </c>
      <c r="U23" s="5">
        <f t="shared" si="14"/>
        <v>7.684762443301075E-3</v>
      </c>
      <c r="V23" s="5">
        <f t="shared" si="15"/>
        <v>2.8854172532547657E-14</v>
      </c>
      <c r="W23" s="5">
        <f t="shared" si="16"/>
        <v>3.9352199620189194E-13</v>
      </c>
      <c r="X23" s="5">
        <f t="shared" si="17"/>
        <v>3.8757096162422278E-11</v>
      </c>
      <c r="Y23" s="5">
        <f t="shared" si="18"/>
        <v>3.7547488647322871E-3</v>
      </c>
      <c r="Z23" s="5">
        <f t="shared" si="19"/>
        <v>2.9414942617389875E-6</v>
      </c>
      <c r="AA23" s="5">
        <f t="shared" si="20"/>
        <v>1.7455037125603364E-23</v>
      </c>
      <c r="AB23" s="5">
        <f t="shared" si="21"/>
        <v>4.730086470442688E-10</v>
      </c>
      <c r="AC23" s="5">
        <f t="shared" si="22"/>
        <v>3.3992939611866753E-6</v>
      </c>
      <c r="AD23" s="5">
        <f t="shared" si="23"/>
        <v>4.0730385857056309E-2</v>
      </c>
      <c r="AE23" s="5">
        <f t="shared" si="24"/>
        <v>9.6598950661139273E-5</v>
      </c>
      <c r="AF23" s="5">
        <f t="shared" si="25"/>
        <v>1.4106661279806546E-5</v>
      </c>
      <c r="AG23" s="5">
        <f t="shared" si="26"/>
        <v>4.730086470442688E-10</v>
      </c>
      <c r="AH23" s="5">
        <f t="shared" si="27"/>
        <v>4.2720340322383827E-12</v>
      </c>
      <c r="AI23" s="5">
        <f t="shared" si="28"/>
        <v>2.6754188934458764E-32</v>
      </c>
      <c r="AJ23" s="5">
        <f t="shared" si="29"/>
        <v>3.3868666292621376E-24</v>
      </c>
      <c r="AK23" s="5">
        <f t="shared" si="30"/>
        <v>2.5481730301397445E-17</v>
      </c>
      <c r="AL23" s="5">
        <f t="shared" si="31"/>
        <v>3.5666805554594118E-7</v>
      </c>
      <c r="AM23" s="5">
        <f t="shared" si="32"/>
        <v>4.2748406391050998E-9</v>
      </c>
      <c r="AN23" s="5">
        <f t="shared" si="33"/>
        <v>0.11751741081996714</v>
      </c>
      <c r="AO23" s="5">
        <f t="shared" si="34"/>
        <v>1.1529034760736353E-13</v>
      </c>
      <c r="AP23" s="5">
        <f t="shared" si="35"/>
        <v>4.5292698339018454E-5</v>
      </c>
      <c r="AQ23" s="5">
        <f t="shared" si="36"/>
        <v>8.9194699912104238E-3</v>
      </c>
      <c r="AR23" s="5">
        <f t="shared" si="37"/>
        <v>6.0202920206246987E-6</v>
      </c>
    </row>
    <row r="24" spans="1:44" x14ac:dyDescent="0.25">
      <c r="A24" s="5">
        <v>12</v>
      </c>
      <c r="B24" s="5">
        <v>18</v>
      </c>
      <c r="C24" s="5">
        <v>5</v>
      </c>
      <c r="D24" s="5">
        <v>4.9000000000000004</v>
      </c>
      <c r="F24" s="5">
        <f t="shared" si="6"/>
        <v>-1.80568565284029</v>
      </c>
      <c r="G24" s="5">
        <f t="shared" si="7"/>
        <v>-0.91545760373604557</v>
      </c>
      <c r="J24" s="5">
        <v>-1.80568565284029</v>
      </c>
      <c r="K24" s="5">
        <v>-0.91545760373604557</v>
      </c>
      <c r="L24" s="5">
        <v>4.9000000000000004</v>
      </c>
      <c r="O24" s="5">
        <f t="shared" si="8"/>
        <v>2.3713096688505416E-3</v>
      </c>
      <c r="P24" s="5">
        <f t="shared" si="9"/>
        <v>5.4527364483596252E-22</v>
      </c>
      <c r="Q24" s="5">
        <f t="shared" si="10"/>
        <v>4.2001030195793568E-6</v>
      </c>
      <c r="R24" s="5">
        <f t="shared" si="11"/>
        <v>9.6597261971723594E-6</v>
      </c>
      <c r="S24" s="5">
        <f t="shared" si="12"/>
        <v>7.3503285262863355E-17</v>
      </c>
      <c r="T24" s="5">
        <f t="shared" si="13"/>
        <v>1.6021039828583987E-14</v>
      </c>
      <c r="U24" s="5">
        <f t="shared" si="14"/>
        <v>1.000016477932149E-13</v>
      </c>
      <c r="V24" s="5">
        <f t="shared" si="15"/>
        <v>5.8270431908457113E-4</v>
      </c>
      <c r="W24" s="5">
        <f t="shared" si="16"/>
        <v>4.487166640928991E-4</v>
      </c>
      <c r="X24" s="5">
        <f t="shared" si="17"/>
        <v>2.3332519205253375E-3</v>
      </c>
      <c r="Y24" s="5">
        <f t="shared" si="18"/>
        <v>2.9896634162252625E-11</v>
      </c>
      <c r="Z24" s="5">
        <f t="shared" si="19"/>
        <v>3.8162356677068681E-8</v>
      </c>
      <c r="AA24" s="5">
        <f t="shared" si="20"/>
        <v>5.1097228012795766E-2</v>
      </c>
      <c r="AB24" s="5">
        <f t="shared" si="21"/>
        <v>4.3469919502686644E-15</v>
      </c>
      <c r="AC24" s="5">
        <f t="shared" si="22"/>
        <v>3.8718837822627994E-7</v>
      </c>
      <c r="AD24" s="5">
        <f t="shared" si="23"/>
        <v>1.990371518858052E-16</v>
      </c>
      <c r="AE24" s="5">
        <f t="shared" si="24"/>
        <v>1.0183906599773559E-18</v>
      </c>
      <c r="AF24" s="5">
        <f t="shared" si="25"/>
        <v>1.9215615237311827E-22</v>
      </c>
      <c r="AG24" s="5">
        <f t="shared" si="26"/>
        <v>4.3469919502686644E-15</v>
      </c>
      <c r="AH24" s="5">
        <f t="shared" si="27"/>
        <v>4.7104208525138146E-3</v>
      </c>
      <c r="AI24" s="5">
        <f t="shared" si="28"/>
        <v>8.6356167607900158E-2</v>
      </c>
      <c r="AJ24" s="5">
        <f t="shared" si="29"/>
        <v>0.3663188624672416</v>
      </c>
      <c r="AK24" s="5">
        <f t="shared" si="30"/>
        <v>9.0668459186652367E-17</v>
      </c>
      <c r="AL24" s="5">
        <f t="shared" si="31"/>
        <v>6.028061849455141E-10</v>
      </c>
      <c r="AM24" s="5">
        <f t="shared" si="32"/>
        <v>4.6325599642211985E-5</v>
      </c>
      <c r="AN24" s="5">
        <f t="shared" si="33"/>
        <v>1.120236392975742E-15</v>
      </c>
      <c r="AO24" s="5">
        <f t="shared" si="34"/>
        <v>3.1619360961638642E-11</v>
      </c>
      <c r="AP24" s="5">
        <f t="shared" si="35"/>
        <v>3.0214336751646732E-16</v>
      </c>
      <c r="AQ24" s="5">
        <f t="shared" si="36"/>
        <v>3.2486977937667616E-15</v>
      </c>
      <c r="AR24" s="5">
        <f t="shared" si="37"/>
        <v>1.6294195942169317E-7</v>
      </c>
    </row>
    <row r="25" spans="1:44" x14ac:dyDescent="0.25">
      <c r="A25" s="5">
        <v>13</v>
      </c>
      <c r="B25" s="5">
        <v>16</v>
      </c>
      <c r="C25" s="5">
        <v>0</v>
      </c>
      <c r="D25" s="5">
        <v>2.9</v>
      </c>
      <c r="F25" s="5">
        <f t="shared" si="6"/>
        <v>-1.9371038226248818</v>
      </c>
      <c r="G25" s="5">
        <f t="shared" si="7"/>
        <v>-1.9236708237096642</v>
      </c>
      <c r="J25" s="5">
        <v>-1.9371038226248818</v>
      </c>
      <c r="K25" s="5">
        <v>-1.9236708237096642</v>
      </c>
      <c r="L25" s="5">
        <v>2.9</v>
      </c>
      <c r="O25" s="5">
        <f t="shared" si="8"/>
        <v>3.4898520279191531E-6</v>
      </c>
      <c r="P25" s="5">
        <f t="shared" si="9"/>
        <v>3.1612728573240573E-23</v>
      </c>
      <c r="Q25" s="5">
        <f t="shared" si="10"/>
        <v>1.987575243124594E-10</v>
      </c>
      <c r="R25" s="5">
        <f t="shared" si="11"/>
        <v>4.8797487566384742E-10</v>
      </c>
      <c r="S25" s="5">
        <f t="shared" si="12"/>
        <v>3.7648802802176026E-27</v>
      </c>
      <c r="T25" s="5">
        <f t="shared" si="13"/>
        <v>9.0668459186652367E-17</v>
      </c>
      <c r="U25" s="5">
        <f t="shared" si="14"/>
        <v>2.9513018746601521E-23</v>
      </c>
      <c r="V25" s="5">
        <f t="shared" si="15"/>
        <v>3.1963551035970766E-10</v>
      </c>
      <c r="W25" s="5">
        <f t="shared" si="16"/>
        <v>2.1599364011911895E-10</v>
      </c>
      <c r="X25" s="5">
        <f t="shared" si="17"/>
        <v>1.9876794838416745E-7</v>
      </c>
      <c r="Y25" s="5">
        <f t="shared" si="18"/>
        <v>6.3354840398674983E-19</v>
      </c>
      <c r="Z25" s="5">
        <f t="shared" si="19"/>
        <v>3.1342725896368928E-13</v>
      </c>
      <c r="AA25" s="5">
        <f t="shared" si="20"/>
        <v>5.2466397242245673E-2</v>
      </c>
      <c r="AB25" s="5">
        <f t="shared" si="21"/>
        <v>5.1939688779471873E-18</v>
      </c>
      <c r="AC25" s="5">
        <f t="shared" si="22"/>
        <v>9.3070899607893833E-13</v>
      </c>
      <c r="AD25" s="5">
        <f t="shared" si="23"/>
        <v>1.0882973666679994E-26</v>
      </c>
      <c r="AE25" s="5">
        <f t="shared" si="24"/>
        <v>1.0750331570272217E-30</v>
      </c>
      <c r="AF25" s="5">
        <f t="shared" si="25"/>
        <v>3.2907859883691328E-28</v>
      </c>
      <c r="AG25" s="5">
        <f t="shared" si="26"/>
        <v>5.1939688779471873E-18</v>
      </c>
      <c r="AH25" s="5">
        <f t="shared" si="27"/>
        <v>3.2199969833549133E-8</v>
      </c>
      <c r="AI25" s="5">
        <f t="shared" si="28"/>
        <v>0.86157164617112048</v>
      </c>
      <c r="AJ25" s="5">
        <f t="shared" si="29"/>
        <v>0.11751741081996724</v>
      </c>
      <c r="AK25" s="5">
        <f t="shared" si="30"/>
        <v>3.9331617506303973E-17</v>
      </c>
      <c r="AL25" s="5">
        <f t="shared" si="31"/>
        <v>4.1589270562103536E-19</v>
      </c>
      <c r="AM25" s="5">
        <f t="shared" si="32"/>
        <v>2.6668077862278791E-9</v>
      </c>
      <c r="AN25" s="5">
        <f t="shared" si="33"/>
        <v>3.3868666292621376E-24</v>
      </c>
      <c r="AO25" s="5">
        <f t="shared" si="34"/>
        <v>1.1749481467710402E-12</v>
      </c>
      <c r="AP25" s="5">
        <f t="shared" si="35"/>
        <v>1.6126664650226725E-27</v>
      </c>
      <c r="AQ25" s="5">
        <f t="shared" si="36"/>
        <v>2.1608756338821032E-25</v>
      </c>
      <c r="AR25" s="5">
        <f t="shared" si="37"/>
        <v>3.6690659950650549E-13</v>
      </c>
    </row>
    <row r="26" spans="1:44" x14ac:dyDescent="0.25">
      <c r="A26" s="5">
        <v>14</v>
      </c>
      <c r="B26" s="5">
        <v>18</v>
      </c>
      <c r="C26" s="5">
        <v>12</v>
      </c>
      <c r="D26" s="5">
        <v>4.5999999999999996</v>
      </c>
      <c r="F26" s="5">
        <f t="shared" si="6"/>
        <v>-1.80568565284029</v>
      </c>
      <c r="G26" s="5">
        <f t="shared" si="7"/>
        <v>0.49604090422702057</v>
      </c>
      <c r="J26" s="5">
        <v>-1.80568565284029</v>
      </c>
      <c r="K26" s="5">
        <v>0.49604090422702057</v>
      </c>
      <c r="L26" s="5">
        <v>4.5999999999999996</v>
      </c>
      <c r="O26" s="5">
        <f t="shared" si="8"/>
        <v>1.2888049846217178E-5</v>
      </c>
      <c r="P26" s="5">
        <f t="shared" si="9"/>
        <v>7.0490686165034242E-28</v>
      </c>
      <c r="Q26" s="5">
        <f t="shared" si="10"/>
        <v>1.4801295523019121E-6</v>
      </c>
      <c r="R26" s="5">
        <f t="shared" si="11"/>
        <v>3.4041179811374536E-6</v>
      </c>
      <c r="S26" s="5">
        <f t="shared" si="12"/>
        <v>3.6866369496240061E-9</v>
      </c>
      <c r="T26" s="5">
        <f t="shared" si="13"/>
        <v>1.3429157986153238E-18</v>
      </c>
      <c r="U26" s="5">
        <f t="shared" si="14"/>
        <v>6.2288855506164165E-7</v>
      </c>
      <c r="V26" s="5">
        <f t="shared" si="15"/>
        <v>0.86331587737237725</v>
      </c>
      <c r="W26" s="5">
        <f t="shared" si="16"/>
        <v>0.66480410023654701</v>
      </c>
      <c r="X26" s="5">
        <f t="shared" si="17"/>
        <v>8.2224533646810727E-4</v>
      </c>
      <c r="Y26" s="5">
        <f t="shared" si="18"/>
        <v>3.5666805554594118E-7</v>
      </c>
      <c r="Z26" s="5">
        <f t="shared" si="19"/>
        <v>1.082917568021951E-7</v>
      </c>
      <c r="AA26" s="5">
        <f t="shared" si="20"/>
        <v>6.6056349832142824E-8</v>
      </c>
      <c r="AB26" s="5">
        <f t="shared" si="21"/>
        <v>2.9340488815715797E-18</v>
      </c>
      <c r="AC26" s="5">
        <f t="shared" si="22"/>
        <v>8.8471410672825824E-6</v>
      </c>
      <c r="AD26" s="5">
        <f t="shared" si="23"/>
        <v>9.9829241083033942E-9</v>
      </c>
      <c r="AE26" s="5">
        <f t="shared" si="24"/>
        <v>2.6668544067012885E-8</v>
      </c>
      <c r="AF26" s="5">
        <f t="shared" si="25"/>
        <v>5.4527364483596252E-22</v>
      </c>
      <c r="AG26" s="5">
        <f t="shared" si="26"/>
        <v>2.9340488815715797E-18</v>
      </c>
      <c r="AH26" s="5">
        <f t="shared" si="27"/>
        <v>0.10763173719048011</v>
      </c>
      <c r="AI26" s="5">
        <f t="shared" si="28"/>
        <v>1.3864051583099773E-8</v>
      </c>
      <c r="AJ26" s="5">
        <f t="shared" si="29"/>
        <v>3.8132645750260407E-6</v>
      </c>
      <c r="AK26" s="5">
        <f t="shared" si="30"/>
        <v>1.4556368467293176E-23</v>
      </c>
      <c r="AL26" s="5">
        <f t="shared" si="31"/>
        <v>3.7547488647322906E-3</v>
      </c>
      <c r="AM26" s="5">
        <f t="shared" si="32"/>
        <v>1.6325287436738152E-5</v>
      </c>
      <c r="AN26" s="5">
        <f t="shared" si="33"/>
        <v>1.0761480434818168E-10</v>
      </c>
      <c r="AO26" s="5">
        <f t="shared" si="34"/>
        <v>3.2914763992192704E-16</v>
      </c>
      <c r="AP26" s="5">
        <f t="shared" si="35"/>
        <v>9.8260176142067008E-7</v>
      </c>
      <c r="AQ26" s="5">
        <f t="shared" si="36"/>
        <v>1.6294195942169317E-7</v>
      </c>
      <c r="AR26" s="5">
        <f t="shared" si="37"/>
        <v>3.7231760606736857E-6</v>
      </c>
    </row>
    <row r="27" spans="1:44" x14ac:dyDescent="0.25">
      <c r="A27" s="5">
        <v>15</v>
      </c>
      <c r="B27" s="5">
        <v>71</v>
      </c>
      <c r="C27" s="5">
        <v>2</v>
      </c>
      <c r="D27" s="5">
        <v>5</v>
      </c>
      <c r="F27" s="5">
        <f t="shared" si="6"/>
        <v>1.6768958464513906</v>
      </c>
      <c r="G27" s="5">
        <f t="shared" si="7"/>
        <v>-1.5203855357202167</v>
      </c>
      <c r="J27" s="5">
        <v>1.6768958464513906</v>
      </c>
      <c r="K27" s="5">
        <v>-1.5203855357202167</v>
      </c>
      <c r="L27" s="5">
        <v>5</v>
      </c>
      <c r="O27" s="5">
        <f t="shared" si="8"/>
        <v>5.8347004567339E-10</v>
      </c>
      <c r="P27" s="5">
        <f t="shared" si="9"/>
        <v>0.98380210524321909</v>
      </c>
      <c r="Q27" s="5">
        <f t="shared" si="10"/>
        <v>3.1640133997369619E-8</v>
      </c>
      <c r="R27" s="5">
        <f t="shared" si="11"/>
        <v>1.2887373952760248E-8</v>
      </c>
      <c r="S27" s="5">
        <f t="shared" si="12"/>
        <v>1.0183906599773486E-18</v>
      </c>
      <c r="T27" s="5">
        <f t="shared" si="13"/>
        <v>0.14678887634517143</v>
      </c>
      <c r="U27" s="5">
        <f t="shared" si="14"/>
        <v>3.3323560311986453E-18</v>
      </c>
      <c r="V27" s="5">
        <f t="shared" si="15"/>
        <v>6.2879451917691976E-25</v>
      </c>
      <c r="W27" s="5">
        <f t="shared" si="16"/>
        <v>1.5437971085854233E-23</v>
      </c>
      <c r="X27" s="5">
        <f t="shared" si="17"/>
        <v>3.0125286658912482E-12</v>
      </c>
      <c r="Y27" s="5">
        <f t="shared" si="18"/>
        <v>2.6209433952597368E-12</v>
      </c>
      <c r="Z27" s="5">
        <f t="shared" si="19"/>
        <v>1.1953001535036566E-7</v>
      </c>
      <c r="AA27" s="5">
        <f t="shared" si="20"/>
        <v>7.698839450489883E-14</v>
      </c>
      <c r="AB27" s="5">
        <f t="shared" si="21"/>
        <v>9.1985299762960729E-2</v>
      </c>
      <c r="AC27" s="5">
        <f t="shared" si="22"/>
        <v>4.8797487566384742E-10</v>
      </c>
      <c r="AD27" s="5">
        <f t="shared" si="23"/>
        <v>4.8838582272983105E-19</v>
      </c>
      <c r="AE27" s="5">
        <f t="shared" si="24"/>
        <v>1.6548491689642056E-28</v>
      </c>
      <c r="AF27" s="5">
        <f t="shared" si="25"/>
        <v>6.6402779199953082E-4</v>
      </c>
      <c r="AG27" s="5">
        <f t="shared" si="26"/>
        <v>9.1985299762960729E-2</v>
      </c>
      <c r="AH27" s="5">
        <f t="shared" si="27"/>
        <v>5.5599993933626348E-18</v>
      </c>
      <c r="AI27" s="5">
        <f t="shared" si="28"/>
        <v>3.0285015998940994E-22</v>
      </c>
      <c r="AJ27" s="5">
        <f t="shared" si="29"/>
        <v>3.9331617506303973E-17</v>
      </c>
      <c r="AK27" s="5">
        <f t="shared" si="30"/>
        <v>0.38705352695046163</v>
      </c>
      <c r="AL27" s="5">
        <f t="shared" si="31"/>
        <v>3.3868666292621376E-24</v>
      </c>
      <c r="AM27" s="5">
        <f t="shared" si="32"/>
        <v>1.938488143835584E-9</v>
      </c>
      <c r="AN27" s="5">
        <f t="shared" si="33"/>
        <v>7.3509710318666233E-12</v>
      </c>
      <c r="AO27" s="5">
        <f t="shared" si="34"/>
        <v>2.1854184345533906E-2</v>
      </c>
      <c r="AP27" s="5">
        <f t="shared" si="35"/>
        <v>3.7648802802176557E-27</v>
      </c>
      <c r="AQ27" s="5">
        <f t="shared" si="36"/>
        <v>4.4279421844724258E-20</v>
      </c>
      <c r="AR27" s="5">
        <f t="shared" si="37"/>
        <v>1.1595429525582438E-9</v>
      </c>
    </row>
    <row r="28" spans="1:44" x14ac:dyDescent="0.25">
      <c r="A28" s="5">
        <v>16</v>
      </c>
      <c r="B28" s="5">
        <v>60</v>
      </c>
      <c r="C28" s="5">
        <v>8</v>
      </c>
      <c r="D28" s="5">
        <v>11</v>
      </c>
      <c r="F28" s="5">
        <f t="shared" si="6"/>
        <v>0.95409591263613613</v>
      </c>
      <c r="G28" s="5">
        <f t="shared" si="7"/>
        <v>-0.31052967175187435</v>
      </c>
      <c r="J28" s="5">
        <v>0.95409591263613613</v>
      </c>
      <c r="K28" s="5">
        <v>-0.31052967175187435</v>
      </c>
      <c r="L28" s="5">
        <v>11</v>
      </c>
      <c r="O28" s="5">
        <f t="shared" si="8"/>
        <v>9.7580729127485003E-5</v>
      </c>
      <c r="P28" s="5">
        <f t="shared" si="9"/>
        <v>4.4586767105595849E-4</v>
      </c>
      <c r="Q28" s="5">
        <f t="shared" si="10"/>
        <v>1.5289151312397628E-2</v>
      </c>
      <c r="R28" s="5">
        <f t="shared" si="11"/>
        <v>8.9194699912104238E-3</v>
      </c>
      <c r="S28" s="5">
        <f t="shared" si="12"/>
        <v>7.9513469866808061E-7</v>
      </c>
      <c r="T28" s="5">
        <f t="shared" si="13"/>
        <v>8.6356167607900158E-2</v>
      </c>
      <c r="U28" s="5">
        <f t="shared" si="14"/>
        <v>1.8318617104432473E-6</v>
      </c>
      <c r="V28" s="5">
        <f t="shared" si="15"/>
        <v>1.504341475143298E-12</v>
      </c>
      <c r="W28" s="5">
        <f t="shared" si="16"/>
        <v>1.800399145549704E-11</v>
      </c>
      <c r="X28" s="5">
        <f t="shared" si="17"/>
        <v>3.6926847538858653E-5</v>
      </c>
      <c r="Y28" s="5">
        <f t="shared" si="18"/>
        <v>2.2961518421725008E-3</v>
      </c>
      <c r="Z28" s="5">
        <f t="shared" si="19"/>
        <v>8.2036485893418207E-2</v>
      </c>
      <c r="AA28" s="5">
        <f t="shared" si="20"/>
        <v>2.5587263892217171E-10</v>
      </c>
      <c r="AB28" s="5">
        <f t="shared" si="21"/>
        <v>0.22583555198729405</v>
      </c>
      <c r="AC28" s="5">
        <f t="shared" si="22"/>
        <v>8.4245938237357681E-3</v>
      </c>
      <c r="AD28" s="5">
        <f t="shared" si="23"/>
        <v>5.4615875534116428E-7</v>
      </c>
      <c r="AE28" s="5">
        <f t="shared" si="24"/>
        <v>6.9993927265205867E-13</v>
      </c>
      <c r="AF28" s="5">
        <f t="shared" si="25"/>
        <v>8.2036485893418207E-2</v>
      </c>
      <c r="AG28" s="5">
        <f t="shared" si="26"/>
        <v>0.22583555198729405</v>
      </c>
      <c r="AH28" s="5">
        <f t="shared" si="27"/>
        <v>3.0109192454609396E-8</v>
      </c>
      <c r="AI28" s="5">
        <f t="shared" si="28"/>
        <v>1.255098501141212E-17</v>
      </c>
      <c r="AJ28" s="5">
        <f t="shared" si="29"/>
        <v>4.7096797995908066E-12</v>
      </c>
      <c r="AK28" s="5">
        <f t="shared" si="30"/>
        <v>5.1975954092102754E-4</v>
      </c>
      <c r="AL28" s="5">
        <f t="shared" si="31"/>
        <v>1.987575243124594E-10</v>
      </c>
      <c r="AM28" s="5">
        <f t="shared" si="32"/>
        <v>2.7523069954643758E-3</v>
      </c>
      <c r="AN28" s="5">
        <f t="shared" si="33"/>
        <v>3.1130351359560222E-3</v>
      </c>
      <c r="AO28" s="5">
        <f t="shared" si="34"/>
        <v>1.8569872193815468E-2</v>
      </c>
      <c r="AP28" s="5">
        <f t="shared" si="35"/>
        <v>5.4652370110636555E-12</v>
      </c>
      <c r="AQ28" s="5">
        <f t="shared" si="36"/>
        <v>1.4549445885164077E-7</v>
      </c>
      <c r="AR28" s="5">
        <f t="shared" si="37"/>
        <v>1.3976833658717717E-2</v>
      </c>
    </row>
    <row r="29" spans="1:44" x14ac:dyDescent="0.25">
      <c r="A29" s="5">
        <v>17</v>
      </c>
      <c r="B29" s="5">
        <v>46</v>
      </c>
      <c r="C29" s="5">
        <v>9</v>
      </c>
      <c r="D29" s="5">
        <v>10.4</v>
      </c>
      <c r="F29" s="5">
        <f t="shared" si="6"/>
        <v>3.4168724143994057E-2</v>
      </c>
      <c r="G29" s="5">
        <f t="shared" si="7"/>
        <v>-0.10888702775715065</v>
      </c>
      <c r="J29" s="5">
        <v>3.4168724143994057E-2</v>
      </c>
      <c r="K29" s="5">
        <v>-0.10888702775715065</v>
      </c>
      <c r="L29" s="5">
        <v>10.4</v>
      </c>
      <c r="O29" s="5">
        <f t="shared" si="8"/>
        <v>6.9686738132613849E-2</v>
      </c>
      <c r="P29" s="5">
        <f t="shared" si="9"/>
        <v>1.0837169562420066E-8</v>
      </c>
      <c r="Q29" s="5">
        <f t="shared" si="10"/>
        <v>0.80709078440160265</v>
      </c>
      <c r="R29" s="5">
        <f t="shared" si="11"/>
        <v>0.74380848163338431</v>
      </c>
      <c r="S29" s="5">
        <f t="shared" si="12"/>
        <v>6.2347523744832447E-5</v>
      </c>
      <c r="T29" s="5">
        <f t="shared" si="13"/>
        <v>3.6869592052625602E-4</v>
      </c>
      <c r="U29" s="5">
        <f t="shared" si="14"/>
        <v>6.6402779199953082E-4</v>
      </c>
      <c r="V29" s="5">
        <f t="shared" si="15"/>
        <v>9.6597261971723425E-6</v>
      </c>
      <c r="W29" s="5">
        <f t="shared" si="16"/>
        <v>4.6325599642211985E-5</v>
      </c>
      <c r="X29" s="5">
        <f t="shared" si="17"/>
        <v>0.11943424114826232</v>
      </c>
      <c r="Y29" s="5">
        <f t="shared" si="18"/>
        <v>8.6356167607900075E-2</v>
      </c>
      <c r="Z29" s="5">
        <f t="shared" si="19"/>
        <v>0.93676572109628442</v>
      </c>
      <c r="AA29" s="5">
        <f t="shared" si="20"/>
        <v>3.3992939611866753E-6</v>
      </c>
      <c r="AB29" s="5">
        <f t="shared" si="21"/>
        <v>8.2224533646810651E-4</v>
      </c>
      <c r="AC29" s="5">
        <f t="shared" si="22"/>
        <v>0.80709078440160265</v>
      </c>
      <c r="AD29" s="5">
        <f t="shared" si="23"/>
        <v>6.7651973709970001E-5</v>
      </c>
      <c r="AE29" s="5">
        <f t="shared" si="24"/>
        <v>8.2212544114728591E-9</v>
      </c>
      <c r="AF29" s="5">
        <f t="shared" si="25"/>
        <v>1.605600000307538E-5</v>
      </c>
      <c r="AG29" s="5">
        <f t="shared" si="26"/>
        <v>8.2224533646810651E-4</v>
      </c>
      <c r="AH29" s="5">
        <f t="shared" si="27"/>
        <v>4.3391195106773058E-3</v>
      </c>
      <c r="AI29" s="5">
        <f t="shared" si="28"/>
        <v>2.9896634162252625E-11</v>
      </c>
      <c r="AJ29" s="5">
        <f t="shared" si="29"/>
        <v>8.2925633782571784E-7</v>
      </c>
      <c r="AK29" s="5">
        <f t="shared" si="30"/>
        <v>3.6371372927818202E-7</v>
      </c>
      <c r="AL29" s="5">
        <f t="shared" si="31"/>
        <v>2.749141117284312E-5</v>
      </c>
      <c r="AM29" s="5">
        <f t="shared" si="32"/>
        <v>0.57277636302211221</v>
      </c>
      <c r="AN29" s="5">
        <f t="shared" si="33"/>
        <v>6.4241031697714153E-3</v>
      </c>
      <c r="AO29" s="5">
        <f t="shared" si="34"/>
        <v>9.1467138045044658E-4</v>
      </c>
      <c r="AP29" s="5">
        <f t="shared" si="35"/>
        <v>1.1891473132427146E-7</v>
      </c>
      <c r="AQ29" s="5">
        <f t="shared" si="36"/>
        <v>7.1048878776048269E-5</v>
      </c>
      <c r="AR29" s="5">
        <f t="shared" si="37"/>
        <v>0.84761599932101439</v>
      </c>
    </row>
    <row r="30" spans="1:44" x14ac:dyDescent="0.25">
      <c r="A30" s="5">
        <v>18</v>
      </c>
      <c r="B30" s="5">
        <v>58</v>
      </c>
      <c r="C30" s="5">
        <v>9</v>
      </c>
      <c r="D30" s="5">
        <v>13.9</v>
      </c>
      <c r="F30" s="5">
        <f t="shared" si="6"/>
        <v>0.82267774285154438</v>
      </c>
      <c r="G30" s="5">
        <f t="shared" si="7"/>
        <v>-0.10888702775715065</v>
      </c>
      <c r="J30" s="5">
        <v>0.82267774285154438</v>
      </c>
      <c r="K30" s="5">
        <v>-0.10888702775715065</v>
      </c>
      <c r="L30" s="5">
        <v>13.9</v>
      </c>
      <c r="O30" s="5">
        <f t="shared" si="8"/>
        <v>1.949571929469191E-4</v>
      </c>
      <c r="P30" s="5">
        <f t="shared" si="9"/>
        <v>2.749141117284312E-5</v>
      </c>
      <c r="Q30" s="5">
        <f t="shared" si="10"/>
        <v>3.5092145592048936E-2</v>
      </c>
      <c r="R30" s="5">
        <f t="shared" si="11"/>
        <v>2.1854184345533906E-2</v>
      </c>
      <c r="S30" s="5">
        <f t="shared" si="12"/>
        <v>1.9238758123732067E-5</v>
      </c>
      <c r="T30" s="5">
        <f t="shared" si="13"/>
        <v>1.8569872193815493E-2</v>
      </c>
      <c r="U30" s="5">
        <f t="shared" si="14"/>
        <v>4.2725568381445508E-5</v>
      </c>
      <c r="V30" s="5">
        <f t="shared" si="15"/>
        <v>5.1089189293674293E-11</v>
      </c>
      <c r="W30" s="5">
        <f t="shared" si="16"/>
        <v>5.3655390576439067E-10</v>
      </c>
      <c r="X30" s="5">
        <f t="shared" si="17"/>
        <v>1.5257727858795412E-4</v>
      </c>
      <c r="Y30" s="5">
        <f t="shared" si="18"/>
        <v>1.8006824325471571E-2</v>
      </c>
      <c r="Z30" s="5">
        <f t="shared" si="19"/>
        <v>0.19533261191597093</v>
      </c>
      <c r="AA30" s="5">
        <f t="shared" si="20"/>
        <v>2.7941603460842714E-10</v>
      </c>
      <c r="AB30" s="5">
        <f t="shared" si="21"/>
        <v>6.1285263768256097E-2</v>
      </c>
      <c r="AC30" s="5">
        <f t="shared" si="22"/>
        <v>3.5092145592048936E-2</v>
      </c>
      <c r="AD30" s="5">
        <f t="shared" si="23"/>
        <v>1.4106661279806546E-5</v>
      </c>
      <c r="AE30" s="5">
        <f t="shared" si="24"/>
        <v>7.4536567488956151E-11</v>
      </c>
      <c r="AF30" s="5">
        <f t="shared" si="25"/>
        <v>4.0730385857056309E-2</v>
      </c>
      <c r="AG30" s="5">
        <f t="shared" si="26"/>
        <v>6.1285263768256097E-2</v>
      </c>
      <c r="AH30" s="5">
        <f t="shared" si="27"/>
        <v>3.5666805554594118E-7</v>
      </c>
      <c r="AI30" s="5">
        <f t="shared" si="28"/>
        <v>2.2280052018012536E-17</v>
      </c>
      <c r="AJ30" s="5">
        <f t="shared" si="29"/>
        <v>9.604640422934385E-12</v>
      </c>
      <c r="AK30" s="5">
        <f t="shared" si="30"/>
        <v>4.0116994947272553E-5</v>
      </c>
      <c r="AL30" s="5">
        <f t="shared" si="31"/>
        <v>1.0837169562420066E-8</v>
      </c>
      <c r="AM30" s="5">
        <f t="shared" si="32"/>
        <v>7.684762443301075E-3</v>
      </c>
      <c r="AN30" s="5">
        <f t="shared" si="33"/>
        <v>2.081875151923164E-2</v>
      </c>
      <c r="AO30" s="5">
        <f t="shared" si="34"/>
        <v>4.3865322173769535E-3</v>
      </c>
      <c r="AP30" s="5">
        <f t="shared" si="35"/>
        <v>4.9231021103977268E-10</v>
      </c>
      <c r="AQ30" s="5">
        <f t="shared" si="36"/>
        <v>4.5715010202061357E-6</v>
      </c>
      <c r="AR30" s="5">
        <f t="shared" si="37"/>
        <v>5.4538192190941998E-2</v>
      </c>
    </row>
    <row r="31" spans="1:44" x14ac:dyDescent="0.25">
      <c r="A31" s="5">
        <v>19</v>
      </c>
      <c r="B31" s="5">
        <v>48</v>
      </c>
      <c r="C31" s="5">
        <v>5</v>
      </c>
      <c r="D31" s="5">
        <v>9.1</v>
      </c>
      <c r="F31" s="5">
        <f t="shared" si="6"/>
        <v>0.16558689392858578</v>
      </c>
      <c r="G31" s="5">
        <f t="shared" si="7"/>
        <v>-0.91545760373604557</v>
      </c>
      <c r="J31" s="5">
        <v>0.16558689392858578</v>
      </c>
      <c r="K31" s="5">
        <v>-0.91545760373604557</v>
      </c>
      <c r="L31" s="5">
        <v>9.1</v>
      </c>
      <c r="O31" s="5">
        <f t="shared" si="8"/>
        <v>0.11943424114826237</v>
      </c>
      <c r="P31" s="5">
        <f t="shared" si="9"/>
        <v>2.1502313302328605E-5</v>
      </c>
      <c r="Q31" s="5">
        <f t="shared" si="10"/>
        <v>0.2014403857671192</v>
      </c>
      <c r="R31" s="5">
        <f t="shared" si="11"/>
        <v>0.17390668337677062</v>
      </c>
      <c r="S31" s="5">
        <f t="shared" si="12"/>
        <v>4.730086470442688E-10</v>
      </c>
      <c r="T31" s="5">
        <f t="shared" si="13"/>
        <v>3.5092145592048936E-2</v>
      </c>
      <c r="U31" s="5">
        <f t="shared" si="14"/>
        <v>1.2777000254014883E-8</v>
      </c>
      <c r="V31" s="5">
        <f t="shared" si="15"/>
        <v>4.5606473292797787E-9</v>
      </c>
      <c r="W31" s="5">
        <f t="shared" si="16"/>
        <v>2.4924172154184885E-8</v>
      </c>
      <c r="X31" s="5">
        <f t="shared" si="17"/>
        <v>1.6558916766831498E-2</v>
      </c>
      <c r="Y31" s="5">
        <f t="shared" si="18"/>
        <v>7.2218669178882776E-5</v>
      </c>
      <c r="Z31" s="5">
        <f t="shared" si="19"/>
        <v>9.2185447933383624E-2</v>
      </c>
      <c r="AA31" s="5">
        <f t="shared" si="20"/>
        <v>3.8082163441441178E-4</v>
      </c>
      <c r="AB31" s="5">
        <f t="shared" si="21"/>
        <v>2.5365486947783501E-2</v>
      </c>
      <c r="AC31" s="5">
        <f t="shared" si="22"/>
        <v>1.8569872193815468E-2</v>
      </c>
      <c r="AD31" s="5">
        <f t="shared" si="23"/>
        <v>4.8079653877883329E-10</v>
      </c>
      <c r="AE31" s="5">
        <f t="shared" si="24"/>
        <v>9.6975142579371198E-16</v>
      </c>
      <c r="AF31" s="5">
        <f t="shared" si="25"/>
        <v>7.5774830315515707E-6</v>
      </c>
      <c r="AG31" s="5">
        <f t="shared" si="26"/>
        <v>2.5365486947783501E-2</v>
      </c>
      <c r="AH31" s="5">
        <f t="shared" si="27"/>
        <v>3.5106212951215823E-5</v>
      </c>
      <c r="AI31" s="5">
        <f t="shared" si="28"/>
        <v>5.0372776029105978E-9</v>
      </c>
      <c r="AJ31" s="5">
        <f t="shared" si="29"/>
        <v>2.0347348610098576E-5</v>
      </c>
      <c r="AK31" s="5">
        <f t="shared" si="30"/>
        <v>1.4094372622546561E-3</v>
      </c>
      <c r="AL31" s="5">
        <f t="shared" si="31"/>
        <v>2.2627811595073397E-10</v>
      </c>
      <c r="AM31" s="5">
        <f t="shared" si="32"/>
        <v>0.11751741081996724</v>
      </c>
      <c r="AN31" s="5">
        <f t="shared" si="33"/>
        <v>2.5768128684145944E-6</v>
      </c>
      <c r="AO31" s="5">
        <f t="shared" si="34"/>
        <v>0.19375880051644351</v>
      </c>
      <c r="AP31" s="5">
        <f t="shared" si="35"/>
        <v>4.0540471305635916E-14</v>
      </c>
      <c r="AQ31" s="5">
        <f t="shared" si="36"/>
        <v>4.150792857134501E-10</v>
      </c>
      <c r="AR31" s="5">
        <f t="shared" si="37"/>
        <v>2.081875151923164E-2</v>
      </c>
    </row>
    <row r="32" spans="1:44" x14ac:dyDescent="0.25">
      <c r="A32" s="5">
        <v>20</v>
      </c>
      <c r="B32" s="5">
        <v>46</v>
      </c>
      <c r="C32" s="5">
        <v>6</v>
      </c>
      <c r="D32" s="5">
        <v>10.3</v>
      </c>
      <c r="F32" s="5">
        <f t="shared" si="6"/>
        <v>3.4168724143994057E-2</v>
      </c>
      <c r="G32" s="5">
        <f t="shared" si="7"/>
        <v>-0.71381495974132181</v>
      </c>
      <c r="J32" s="5">
        <v>3.4168724143994057E-2</v>
      </c>
      <c r="K32" s="5">
        <v>-0.71381495974132181</v>
      </c>
      <c r="L32" s="5">
        <v>10.3</v>
      </c>
      <c r="O32" s="5">
        <f t="shared" si="8"/>
        <v>0.26639591039926891</v>
      </c>
      <c r="P32" s="5">
        <f t="shared" si="9"/>
        <v>1.4801295523019121E-6</v>
      </c>
      <c r="Q32" s="5">
        <f t="shared" si="10"/>
        <v>0.51617454409230745</v>
      </c>
      <c r="R32" s="5">
        <f t="shared" si="11"/>
        <v>0.47570237613822164</v>
      </c>
      <c r="S32" s="5">
        <f t="shared" si="12"/>
        <v>1.2777000254014748E-8</v>
      </c>
      <c r="T32" s="5">
        <f t="shared" si="13"/>
        <v>8.4245938237357681E-3</v>
      </c>
      <c r="U32" s="5">
        <f t="shared" si="14"/>
        <v>3.3269598656419203E-7</v>
      </c>
      <c r="V32" s="5">
        <f t="shared" si="15"/>
        <v>1.7291495917016105E-7</v>
      </c>
      <c r="W32" s="5">
        <f t="shared" si="16"/>
        <v>8.2925633782571784E-7</v>
      </c>
      <c r="X32" s="5">
        <f t="shared" si="17"/>
        <v>7.6384114606664791E-2</v>
      </c>
      <c r="Y32" s="5">
        <f t="shared" si="18"/>
        <v>6.3228007958636293E-4</v>
      </c>
      <c r="Z32" s="5">
        <f t="shared" si="19"/>
        <v>0.24504936055439203</v>
      </c>
      <c r="AA32" s="5">
        <f t="shared" si="20"/>
        <v>4.6427209798037555E-4</v>
      </c>
      <c r="AB32" s="5">
        <f t="shared" si="21"/>
        <v>7.684762443301075E-3</v>
      </c>
      <c r="AC32" s="5">
        <f t="shared" si="22"/>
        <v>8.6356167607900075E-2</v>
      </c>
      <c r="AD32" s="5">
        <f t="shared" si="23"/>
        <v>1.3864051583099626E-8</v>
      </c>
      <c r="AE32" s="5">
        <f t="shared" si="24"/>
        <v>1.1529034760736517E-13</v>
      </c>
      <c r="AF32" s="5">
        <f t="shared" si="25"/>
        <v>4.2001030195793568E-6</v>
      </c>
      <c r="AG32" s="5">
        <f t="shared" si="26"/>
        <v>7.684762443301075E-3</v>
      </c>
      <c r="AH32" s="5">
        <f t="shared" si="27"/>
        <v>4.6427209798037555E-4</v>
      </c>
      <c r="AI32" s="5">
        <f t="shared" si="28"/>
        <v>9.982924108303429E-9</v>
      </c>
      <c r="AJ32" s="5">
        <f t="shared" si="29"/>
        <v>4.6325599642211985E-5</v>
      </c>
      <c r="AK32" s="5">
        <f t="shared" si="30"/>
        <v>1.2144934231815604E-4</v>
      </c>
      <c r="AL32" s="5">
        <f t="shared" si="31"/>
        <v>1.3773944814342007E-8</v>
      </c>
      <c r="AM32" s="5">
        <f t="shared" si="32"/>
        <v>0.36631886246724144</v>
      </c>
      <c r="AN32" s="5">
        <f t="shared" si="33"/>
        <v>1.9238758123732101E-5</v>
      </c>
      <c r="AO32" s="5">
        <f t="shared" si="34"/>
        <v>5.1097228012795738E-2</v>
      </c>
      <c r="AP32" s="5">
        <f t="shared" si="35"/>
        <v>4.0770133244402896E-12</v>
      </c>
      <c r="AQ32" s="5">
        <f t="shared" si="36"/>
        <v>1.4560185996869989E-8</v>
      </c>
      <c r="AR32" s="5">
        <f t="shared" si="37"/>
        <v>9.069223774965196E-2</v>
      </c>
    </row>
    <row r="33" spans="1:44" x14ac:dyDescent="0.25">
      <c r="A33" s="5">
        <v>21</v>
      </c>
      <c r="B33" s="5">
        <v>47</v>
      </c>
      <c r="C33" s="5">
        <v>10</v>
      </c>
      <c r="D33" s="5">
        <v>10.8</v>
      </c>
      <c r="F33" s="5">
        <f t="shared" si="6"/>
        <v>9.9877809036289913E-2</v>
      </c>
      <c r="G33" s="5">
        <f t="shared" si="7"/>
        <v>9.2755616237573085E-2</v>
      </c>
      <c r="J33" s="5">
        <v>9.9877809036289913E-2</v>
      </c>
      <c r="K33" s="5">
        <v>9.2755616237573085E-2</v>
      </c>
      <c r="L33" s="5">
        <v>10.8</v>
      </c>
      <c r="O33" s="5">
        <f t="shared" si="8"/>
        <v>1.8006824325471536E-2</v>
      </c>
      <c r="P33" s="5">
        <f t="shared" si="9"/>
        <v>2.6668077862278791E-9</v>
      </c>
      <c r="Q33" s="5">
        <f t="shared" si="10"/>
        <v>0.47570237613822169</v>
      </c>
      <c r="R33" s="5">
        <f t="shared" si="11"/>
        <v>0.42431614206168017</v>
      </c>
      <c r="S33" s="5">
        <f t="shared" si="12"/>
        <v>6.3228007958636293E-4</v>
      </c>
      <c r="T33" s="5">
        <f t="shared" si="13"/>
        <v>1.1877732414855361E-4</v>
      </c>
      <c r="U33" s="5">
        <f t="shared" si="14"/>
        <v>4.3865322173769535E-3</v>
      </c>
      <c r="V33" s="5">
        <f t="shared" si="15"/>
        <v>8.8471410672825672E-6</v>
      </c>
      <c r="W33" s="5">
        <f t="shared" si="16"/>
        <v>4.529269833901821E-5</v>
      </c>
      <c r="X33" s="5">
        <f t="shared" si="17"/>
        <v>5.2466397242245631E-2</v>
      </c>
      <c r="Y33" s="5">
        <f t="shared" si="18"/>
        <v>0.25735364923449883</v>
      </c>
      <c r="Z33" s="5">
        <f t="shared" si="19"/>
        <v>0.84761599932101439</v>
      </c>
      <c r="AA33" s="5">
        <f t="shared" si="20"/>
        <v>1.9876794838416639E-7</v>
      </c>
      <c r="AB33" s="5">
        <f t="shared" si="21"/>
        <v>3.6869592052625504E-4</v>
      </c>
      <c r="AC33" s="5">
        <f t="shared" si="22"/>
        <v>0.86331587737237714</v>
      </c>
      <c r="AD33" s="5">
        <f t="shared" si="23"/>
        <v>6.6402779199953082E-4</v>
      </c>
      <c r="AE33" s="5">
        <f t="shared" si="24"/>
        <v>1.5192157192064176E-7</v>
      </c>
      <c r="AF33" s="5">
        <f t="shared" si="25"/>
        <v>3.1815124821964443E-5</v>
      </c>
      <c r="AG33" s="5">
        <f t="shared" si="26"/>
        <v>3.6869592052625504E-4</v>
      </c>
      <c r="AH33" s="5">
        <f t="shared" si="27"/>
        <v>2.7523069954643758E-3</v>
      </c>
      <c r="AI33" s="5">
        <f t="shared" si="28"/>
        <v>8.7689716804457469E-13</v>
      </c>
      <c r="AJ33" s="5">
        <f t="shared" si="29"/>
        <v>5.5480595155723671E-8</v>
      </c>
      <c r="AK33" s="5">
        <f t="shared" si="30"/>
        <v>5.1161385637345843E-8</v>
      </c>
      <c r="AL33" s="5">
        <f t="shared" si="31"/>
        <v>1.1877732414855361E-4</v>
      </c>
      <c r="AM33" s="5">
        <f t="shared" si="32"/>
        <v>0.30608673245862805</v>
      </c>
      <c r="AN33" s="5">
        <f t="shared" si="33"/>
        <v>3.2415909781694785E-2</v>
      </c>
      <c r="AO33" s="5">
        <f t="shared" si="34"/>
        <v>1.7980677947055125E-4</v>
      </c>
      <c r="AP33" s="5">
        <f t="shared" si="35"/>
        <v>1.5280262075638511E-6</v>
      </c>
      <c r="AQ33" s="5">
        <f t="shared" si="36"/>
        <v>6.3228007958636293E-4</v>
      </c>
      <c r="AR33" s="5">
        <f t="shared" si="37"/>
        <v>0.93676572109628442</v>
      </c>
    </row>
    <row r="34" spans="1:44" x14ac:dyDescent="0.25">
      <c r="A34" s="5">
        <v>22</v>
      </c>
      <c r="B34" s="5">
        <v>36</v>
      </c>
      <c r="C34" s="5">
        <v>18</v>
      </c>
      <c r="D34" s="5">
        <v>9.5</v>
      </c>
      <c r="F34" s="5">
        <f t="shared" si="6"/>
        <v>-0.62292212477896458</v>
      </c>
      <c r="G34" s="5">
        <f t="shared" si="7"/>
        <v>1.705896768195363</v>
      </c>
      <c r="J34" s="5">
        <v>-0.62292212477896458</v>
      </c>
      <c r="K34" s="5">
        <v>1.705896768195363</v>
      </c>
      <c r="L34" s="5">
        <v>9.5</v>
      </c>
      <c r="O34" s="5">
        <f t="shared" si="8"/>
        <v>4.730086470442688E-10</v>
      </c>
      <c r="P34" s="5">
        <f t="shared" si="9"/>
        <v>1.7500029450455779E-26</v>
      </c>
      <c r="Q34" s="5">
        <f t="shared" si="10"/>
        <v>1.1891473132427146E-7</v>
      </c>
      <c r="R34" s="5">
        <f t="shared" si="11"/>
        <v>1.5192157192064176E-7</v>
      </c>
      <c r="S34" s="5">
        <f t="shared" si="12"/>
        <v>5.4538192190941998E-2</v>
      </c>
      <c r="T34" s="5">
        <f t="shared" si="13"/>
        <v>3.3323560311986453E-18</v>
      </c>
      <c r="U34" s="5">
        <f t="shared" si="14"/>
        <v>0.14678887634517135</v>
      </c>
      <c r="V34" s="5">
        <f t="shared" si="15"/>
        <v>1.1877732414855361E-4</v>
      </c>
      <c r="W34" s="5">
        <f t="shared" si="16"/>
        <v>2.9641465588092054E-4</v>
      </c>
      <c r="X34" s="5">
        <f t="shared" si="17"/>
        <v>3.3269598656419203E-7</v>
      </c>
      <c r="Y34" s="5">
        <f t="shared" si="18"/>
        <v>2.2961518421725008E-3</v>
      </c>
      <c r="Z34" s="5">
        <f t="shared" si="19"/>
        <v>5.4615875534116523E-7</v>
      </c>
      <c r="AA34" s="5">
        <f t="shared" si="20"/>
        <v>9.5651937019957248E-18</v>
      </c>
      <c r="AB34" s="5">
        <f t="shared" si="21"/>
        <v>7.8341930111791468E-17</v>
      </c>
      <c r="AC34" s="5">
        <f t="shared" si="22"/>
        <v>2.5394830931975734E-5</v>
      </c>
      <c r="AD34" s="5">
        <f t="shared" si="23"/>
        <v>8.2036485893418234E-2</v>
      </c>
      <c r="AE34" s="5">
        <f t="shared" si="24"/>
        <v>0.42431614206168028</v>
      </c>
      <c r="AF34" s="5">
        <f t="shared" si="25"/>
        <v>3.690150718252562E-15</v>
      </c>
      <c r="AG34" s="5">
        <f t="shared" si="26"/>
        <v>7.8341930111791468E-17</v>
      </c>
      <c r="AH34" s="5">
        <f t="shared" si="27"/>
        <v>2.5394830931975734E-5</v>
      </c>
      <c r="AI34" s="5">
        <f t="shared" si="28"/>
        <v>2.8994331003532201E-22</v>
      </c>
      <c r="AJ34" s="5">
        <f t="shared" si="29"/>
        <v>1.745717325008945E-16</v>
      </c>
      <c r="AK34" s="5">
        <f t="shared" si="30"/>
        <v>5.4813579111601662E-25</v>
      </c>
      <c r="AL34" s="5">
        <f t="shared" si="31"/>
        <v>0.42431614206168011</v>
      </c>
      <c r="AM34" s="5">
        <f t="shared" si="32"/>
        <v>2.2481925462584593E-7</v>
      </c>
      <c r="AN34" s="5">
        <f t="shared" si="33"/>
        <v>2.5372265322706885E-4</v>
      </c>
      <c r="AO34" s="5">
        <f t="shared" si="34"/>
        <v>4.0147971893132E-18</v>
      </c>
      <c r="AP34" s="5">
        <f t="shared" si="35"/>
        <v>0.80709078440160276</v>
      </c>
      <c r="AQ34" s="5">
        <f t="shared" si="36"/>
        <v>0.22951916305595249</v>
      </c>
      <c r="AR34" s="5">
        <f t="shared" si="37"/>
        <v>1.9238758123732101E-5</v>
      </c>
    </row>
    <row r="35" spans="1:44" x14ac:dyDescent="0.25">
      <c r="A35" s="5">
        <v>23</v>
      </c>
      <c r="B35" s="5">
        <v>34</v>
      </c>
      <c r="C35" s="5">
        <v>8</v>
      </c>
      <c r="D35" s="5">
        <v>6.7</v>
      </c>
      <c r="F35" s="5">
        <f t="shared" si="6"/>
        <v>-0.75434029456355634</v>
      </c>
      <c r="G35" s="5">
        <f t="shared" si="7"/>
        <v>-0.31052967175187435</v>
      </c>
      <c r="J35" s="5">
        <v>-0.75434029456355634</v>
      </c>
      <c r="K35" s="5">
        <v>-0.31052967175187435</v>
      </c>
      <c r="L35" s="5">
        <v>6.7</v>
      </c>
      <c r="O35" s="5">
        <f t="shared" si="8"/>
        <v>0.47570237613822158</v>
      </c>
      <c r="P35" s="5">
        <f t="shared" si="9"/>
        <v>2.6870628770544982E-13</v>
      </c>
      <c r="Q35" s="5">
        <f t="shared" si="10"/>
        <v>0.19533261191597079</v>
      </c>
      <c r="R35" s="5">
        <f t="shared" si="11"/>
        <v>0.26639591039926891</v>
      </c>
      <c r="S35" s="5">
        <f t="shared" si="12"/>
        <v>1.4549445885164077E-7</v>
      </c>
      <c r="T35" s="5">
        <f t="shared" si="13"/>
        <v>2.5370934714249924E-7</v>
      </c>
      <c r="U35" s="5">
        <f t="shared" si="14"/>
        <v>1.0011218438360873E-5</v>
      </c>
      <c r="V35" s="5">
        <f t="shared" si="15"/>
        <v>5.8354144997018517E-3</v>
      </c>
      <c r="W35" s="5">
        <f t="shared" si="16"/>
        <v>1.2779086994988637E-2</v>
      </c>
      <c r="X35" s="5">
        <f t="shared" si="17"/>
        <v>0.98380210524321909</v>
      </c>
      <c r="Y35" s="5">
        <f t="shared" si="18"/>
        <v>9.8220802450819478E-4</v>
      </c>
      <c r="Z35" s="5">
        <f t="shared" si="19"/>
        <v>3.5092145592048936E-2</v>
      </c>
      <c r="AA35" s="5">
        <f t="shared" si="20"/>
        <v>2.6011730501016438E-3</v>
      </c>
      <c r="AB35" s="5">
        <f t="shared" si="21"/>
        <v>2.8381692633674454E-7</v>
      </c>
      <c r="AC35" s="5">
        <f t="shared" si="22"/>
        <v>0.10763173719048005</v>
      </c>
      <c r="AD35" s="5">
        <f t="shared" si="23"/>
        <v>2.3362632309366182E-7</v>
      </c>
      <c r="AE35" s="5">
        <f t="shared" si="24"/>
        <v>2.6707930977072745E-10</v>
      </c>
      <c r="AF35" s="5">
        <f t="shared" si="25"/>
        <v>4.9440049171123592E-11</v>
      </c>
      <c r="AG35" s="5">
        <f t="shared" si="26"/>
        <v>2.8381692633674454E-7</v>
      </c>
      <c r="AH35" s="5">
        <f t="shared" si="27"/>
        <v>0.30608673245862805</v>
      </c>
      <c r="AI35" s="5">
        <f t="shared" si="28"/>
        <v>3.3992939611866935E-6</v>
      </c>
      <c r="AJ35" s="5">
        <f t="shared" si="29"/>
        <v>3.3428924928275033E-3</v>
      </c>
      <c r="AK35" s="5">
        <f t="shared" si="30"/>
        <v>2.7941603460842813E-10</v>
      </c>
      <c r="AL35" s="5">
        <f t="shared" si="31"/>
        <v>6.7651973709970123E-5</v>
      </c>
      <c r="AM35" s="5">
        <f t="shared" si="32"/>
        <v>0.44924125424803829</v>
      </c>
      <c r="AN35" s="5">
        <f t="shared" si="33"/>
        <v>3.4898520279191408E-6</v>
      </c>
      <c r="AO35" s="5">
        <f t="shared" si="34"/>
        <v>8.9050175365919434E-6</v>
      </c>
      <c r="AP35" s="5">
        <f t="shared" si="35"/>
        <v>1.1396805496152075E-8</v>
      </c>
      <c r="AQ35" s="5">
        <f t="shared" si="36"/>
        <v>7.9513469866808061E-7</v>
      </c>
      <c r="AR35" s="5">
        <f t="shared" si="37"/>
        <v>7.6384114606664819E-2</v>
      </c>
    </row>
    <row r="36" spans="1:44" x14ac:dyDescent="0.25">
      <c r="A36" s="5">
        <v>24</v>
      </c>
      <c r="B36" s="5">
        <v>64</v>
      </c>
      <c r="C36" s="5">
        <v>12</v>
      </c>
      <c r="D36" s="5">
        <v>9.9</v>
      </c>
      <c r="F36" s="5">
        <f t="shared" si="6"/>
        <v>1.2169322522053196</v>
      </c>
      <c r="G36" s="5">
        <f t="shared" si="7"/>
        <v>0.49604090422702057</v>
      </c>
      <c r="J36" s="5">
        <v>1.2169322522053196</v>
      </c>
      <c r="K36" s="5">
        <v>0.49604090422702057</v>
      </c>
      <c r="L36" s="5">
        <v>9.9</v>
      </c>
      <c r="O36" s="5">
        <f t="shared" si="8"/>
        <v>3.1640133997369619E-8</v>
      </c>
      <c r="P36" s="5">
        <f t="shared" si="9"/>
        <v>1.1891473132427146E-7</v>
      </c>
      <c r="Q36" s="5">
        <f t="shared" si="10"/>
        <v>1.3420274517674517E-4</v>
      </c>
      <c r="R36" s="5">
        <f t="shared" si="11"/>
        <v>6.8703529739482582E-5</v>
      </c>
      <c r="S36" s="5">
        <f t="shared" si="12"/>
        <v>6.1168546041050122E-4</v>
      </c>
      <c r="T36" s="5">
        <f t="shared" si="13"/>
        <v>6.7651973709970123E-5</v>
      </c>
      <c r="U36" s="5">
        <f t="shared" si="14"/>
        <v>2.5372265322706885E-4</v>
      </c>
      <c r="V36" s="5">
        <f t="shared" si="15"/>
        <v>7.6988394504898287E-14</v>
      </c>
      <c r="W36" s="5">
        <f t="shared" si="16"/>
        <v>1.1965302171352159E-12</v>
      </c>
      <c r="X36" s="5">
        <f t="shared" si="17"/>
        <v>1.000179800724465E-7</v>
      </c>
      <c r="Y36" s="5">
        <f t="shared" si="18"/>
        <v>1.3172699264781762E-2</v>
      </c>
      <c r="Z36" s="5">
        <f t="shared" si="19"/>
        <v>3.9995024029463727E-3</v>
      </c>
      <c r="AA36" s="5">
        <f t="shared" si="20"/>
        <v>2.1756081111390074E-16</v>
      </c>
      <c r="AB36" s="5">
        <f t="shared" si="21"/>
        <v>6.6402779199953082E-4</v>
      </c>
      <c r="AC36" s="5">
        <f t="shared" si="22"/>
        <v>8.0216668625305361E-4</v>
      </c>
      <c r="AD36" s="5">
        <f t="shared" si="23"/>
        <v>3.6869592052625504E-4</v>
      </c>
      <c r="AE36" s="5">
        <f t="shared" si="24"/>
        <v>5.9362486437086173E-9</v>
      </c>
      <c r="AF36" s="5">
        <f t="shared" si="25"/>
        <v>9.1985299762960729E-2</v>
      </c>
      <c r="AG36" s="5">
        <f t="shared" si="26"/>
        <v>6.6402779199953082E-4</v>
      </c>
      <c r="AH36" s="5">
        <f t="shared" si="27"/>
        <v>3.544920072674793E-10</v>
      </c>
      <c r="AI36" s="5">
        <f t="shared" si="28"/>
        <v>6.7563102502581836E-25</v>
      </c>
      <c r="AJ36" s="5">
        <f t="shared" si="29"/>
        <v>6.8632041955313605E-18</v>
      </c>
      <c r="AK36" s="5">
        <f t="shared" si="30"/>
        <v>1.4799913437134378E-8</v>
      </c>
      <c r="AL36" s="5">
        <f t="shared" si="31"/>
        <v>5.0372776029105978E-9</v>
      </c>
      <c r="AM36" s="5">
        <f t="shared" si="32"/>
        <v>1.6325287436738152E-5</v>
      </c>
      <c r="AN36" s="5">
        <f t="shared" si="33"/>
        <v>0.14678887634517143</v>
      </c>
      <c r="AO36" s="5">
        <f t="shared" si="34"/>
        <v>2.0169684005146302E-6</v>
      </c>
      <c r="AP36" s="5">
        <f t="shared" si="35"/>
        <v>1.0837169562420104E-8</v>
      </c>
      <c r="AQ36" s="5">
        <f t="shared" si="36"/>
        <v>6.6371529755267816E-5</v>
      </c>
      <c r="AR36" s="5">
        <f t="shared" si="37"/>
        <v>1.5165700202215986E-3</v>
      </c>
    </row>
    <row r="37" spans="1:44" x14ac:dyDescent="0.25">
      <c r="A37" s="5">
        <v>25</v>
      </c>
      <c r="B37" s="5">
        <v>63</v>
      </c>
      <c r="C37" s="5">
        <v>3</v>
      </c>
      <c r="D37" s="5">
        <v>3.2</v>
      </c>
      <c r="F37" s="5">
        <f t="shared" si="6"/>
        <v>1.1512231673130238</v>
      </c>
      <c r="G37" s="5">
        <f t="shared" si="7"/>
        <v>-1.3187428917254931</v>
      </c>
      <c r="J37" s="5">
        <v>1.1512231673130238</v>
      </c>
      <c r="K37" s="5">
        <v>-1.3187428917254931</v>
      </c>
      <c r="L37" s="5">
        <v>3.2</v>
      </c>
      <c r="O37" s="5">
        <f t="shared" si="8"/>
        <v>4.2001030195793568E-6</v>
      </c>
      <c r="P37" s="5">
        <f t="shared" si="9"/>
        <v>0.22951916305595263</v>
      </c>
      <c r="Q37" s="5">
        <f t="shared" si="10"/>
        <v>6.6371529755267816E-5</v>
      </c>
      <c r="R37" s="5">
        <f t="shared" si="11"/>
        <v>3.5106212951215823E-5</v>
      </c>
      <c r="S37" s="5">
        <f t="shared" si="12"/>
        <v>8.45342220589258E-15</v>
      </c>
      <c r="T37" s="5">
        <f t="shared" si="13"/>
        <v>0.84761599932101428</v>
      </c>
      <c r="U37" s="5">
        <f t="shared" si="14"/>
        <v>5.8392423423535107E-14</v>
      </c>
      <c r="V37" s="5">
        <f t="shared" si="15"/>
        <v>1.7695790534115918E-18</v>
      </c>
      <c r="W37" s="5">
        <f t="shared" si="16"/>
        <v>2.5763174011361322E-17</v>
      </c>
      <c r="X37" s="5">
        <f t="shared" si="17"/>
        <v>6.6368049005020624E-8</v>
      </c>
      <c r="Y37" s="5">
        <f t="shared" si="18"/>
        <v>8.5779402786373178E-9</v>
      </c>
      <c r="Z37" s="5">
        <f t="shared" si="19"/>
        <v>1.1877732414855361E-4</v>
      </c>
      <c r="AA37" s="5">
        <f t="shared" si="20"/>
        <v>1.7671856465873394E-9</v>
      </c>
      <c r="AB37" s="5">
        <f t="shared" si="21"/>
        <v>0.55101775445864432</v>
      </c>
      <c r="AC37" s="5">
        <f t="shared" si="22"/>
        <v>1.8576991524644524E-6</v>
      </c>
      <c r="AD37" s="5">
        <f t="shared" si="23"/>
        <v>5.2645013327445284E-15</v>
      </c>
      <c r="AE37" s="5">
        <f t="shared" si="24"/>
        <v>3.5270574163382341E-23</v>
      </c>
      <c r="AF37" s="5">
        <f t="shared" si="25"/>
        <v>1.2474348892445755E-3</v>
      </c>
      <c r="AG37" s="5">
        <f t="shared" si="26"/>
        <v>0.55101775445864432</v>
      </c>
      <c r="AH37" s="5">
        <f t="shared" si="27"/>
        <v>1.384424531741559E-12</v>
      </c>
      <c r="AI37" s="5">
        <f t="shared" si="28"/>
        <v>1.1868066798073972E-16</v>
      </c>
      <c r="AJ37" s="5">
        <f t="shared" si="29"/>
        <v>4.4915487454063392E-12</v>
      </c>
      <c r="AK37" s="5">
        <f t="shared" si="30"/>
        <v>0.5420924268628059</v>
      </c>
      <c r="AL37" s="5">
        <f t="shared" si="31"/>
        <v>1.7725222851133844E-18</v>
      </c>
      <c r="AM37" s="5">
        <f t="shared" si="32"/>
        <v>8.9050175365919282E-6</v>
      </c>
      <c r="AN37" s="5">
        <f t="shared" si="33"/>
        <v>5.2042124815808233E-9</v>
      </c>
      <c r="AO37" s="5">
        <f t="shared" si="34"/>
        <v>0.44924125424803824</v>
      </c>
      <c r="AP37" s="5">
        <f t="shared" si="35"/>
        <v>1.0044773721703033E-21</v>
      </c>
      <c r="AQ37" s="5">
        <f t="shared" si="36"/>
        <v>1.0452598040597525E-15</v>
      </c>
      <c r="AR37" s="5">
        <f t="shared" si="37"/>
        <v>3.3992939611866753E-6</v>
      </c>
    </row>
    <row r="38" spans="1:44" x14ac:dyDescent="0.25">
      <c r="A38" s="5">
        <v>26</v>
      </c>
      <c r="B38" s="5">
        <v>41</v>
      </c>
      <c r="C38" s="5">
        <v>15</v>
      </c>
      <c r="D38" s="5">
        <v>13.3</v>
      </c>
      <c r="F38" s="5">
        <f t="shared" si="6"/>
        <v>-0.29437670031748525</v>
      </c>
      <c r="G38" s="5">
        <f t="shared" si="7"/>
        <v>1.1009688362111918</v>
      </c>
      <c r="J38" s="5">
        <v>-0.29437670031748525</v>
      </c>
      <c r="K38" s="5">
        <v>1.1009688362111918</v>
      </c>
      <c r="L38" s="5">
        <v>13.3</v>
      </c>
      <c r="O38" s="5">
        <f t="shared" si="8"/>
        <v>4.4169980825932033E-6</v>
      </c>
      <c r="P38" s="5">
        <f t="shared" si="9"/>
        <v>1.7725222851133844E-18</v>
      </c>
      <c r="Q38" s="5">
        <f t="shared" si="10"/>
        <v>5.8270431908457004E-4</v>
      </c>
      <c r="R38" s="5">
        <f t="shared" si="11"/>
        <v>6.3228007958636293E-4</v>
      </c>
      <c r="S38" s="5">
        <f t="shared" si="12"/>
        <v>0.19375880051644342</v>
      </c>
      <c r="T38" s="5">
        <f t="shared" si="13"/>
        <v>1.1030008702726095E-11</v>
      </c>
      <c r="U38" s="5">
        <f t="shared" si="14"/>
        <v>0.66346093942513551</v>
      </c>
      <c r="V38" s="5">
        <f t="shared" si="15"/>
        <v>3.8082163441441178E-4</v>
      </c>
      <c r="W38" s="5">
        <f t="shared" si="16"/>
        <v>1.3174459205960529E-3</v>
      </c>
      <c r="X38" s="5">
        <f t="shared" si="17"/>
        <v>3.7493624157618568E-4</v>
      </c>
      <c r="Y38" s="5">
        <f t="shared" si="18"/>
        <v>0.24753990712593904</v>
      </c>
      <c r="Z38" s="5">
        <f t="shared" si="19"/>
        <v>2.1036329476570429E-3</v>
      </c>
      <c r="AA38" s="5">
        <f t="shared" si="20"/>
        <v>7.339316659361908E-13</v>
      </c>
      <c r="AB38" s="5">
        <f t="shared" si="21"/>
        <v>1.2487906539063484E-10</v>
      </c>
      <c r="AC38" s="5">
        <f t="shared" si="22"/>
        <v>2.081875151923164E-2</v>
      </c>
      <c r="AD38" s="5">
        <f t="shared" si="23"/>
        <v>0.24753990712593904</v>
      </c>
      <c r="AE38" s="5">
        <f t="shared" si="24"/>
        <v>2.3724261431973186E-2</v>
      </c>
      <c r="AF38" s="5">
        <f t="shared" si="25"/>
        <v>7.1587261807671628E-10</v>
      </c>
      <c r="AG38" s="5">
        <f t="shared" si="26"/>
        <v>1.2487906539063484E-10</v>
      </c>
      <c r="AH38" s="5">
        <f t="shared" si="27"/>
        <v>1.5264911594419772E-3</v>
      </c>
      <c r="AI38" s="5">
        <f t="shared" si="28"/>
        <v>7.6640136450982991E-18</v>
      </c>
      <c r="AJ38" s="5">
        <f t="shared" si="29"/>
        <v>2.421427923438183E-12</v>
      </c>
      <c r="AK38" s="5">
        <f t="shared" si="30"/>
        <v>3.6754667837190228E-17</v>
      </c>
      <c r="AL38" s="5">
        <f t="shared" si="31"/>
        <v>0.22951916305595263</v>
      </c>
      <c r="AM38" s="5">
        <f t="shared" si="32"/>
        <v>6.7496073494919737E-4</v>
      </c>
      <c r="AN38" s="5">
        <f t="shared" si="33"/>
        <v>3.5092145592048936E-2</v>
      </c>
      <c r="AO38" s="5">
        <f t="shared" si="34"/>
        <v>1.2195638328933968E-11</v>
      </c>
      <c r="AP38" s="5">
        <f t="shared" si="35"/>
        <v>7.9585160863574742E-2</v>
      </c>
      <c r="AQ38" s="5">
        <f t="shared" si="36"/>
        <v>0.42431614206168</v>
      </c>
      <c r="AR38" s="5">
        <f t="shared" si="37"/>
        <v>1.8569872193815468E-2</v>
      </c>
    </row>
    <row r="39" spans="1:44" x14ac:dyDescent="0.25">
      <c r="A39" s="5">
        <v>27</v>
      </c>
      <c r="B39" s="5">
        <v>25</v>
      </c>
      <c r="C39" s="5">
        <v>2</v>
      </c>
      <c r="D39" s="5">
        <v>1.9</v>
      </c>
      <c r="F39" s="5">
        <f t="shared" si="6"/>
        <v>-1.3457220585942191</v>
      </c>
      <c r="G39" s="5">
        <f t="shared" si="7"/>
        <v>-1.5203855357202167</v>
      </c>
      <c r="J39" s="5">
        <v>-1.3457220585942191</v>
      </c>
      <c r="K39" s="5">
        <v>-1.5203855357202167</v>
      </c>
      <c r="L39" s="5">
        <v>1.9</v>
      </c>
      <c r="O39" s="5">
        <f t="shared" si="8"/>
        <v>8.7776451703976081E-3</v>
      </c>
      <c r="P39" s="5">
        <f t="shared" si="9"/>
        <v>2.1538447177140296E-16</v>
      </c>
      <c r="Q39" s="5">
        <f t="shared" si="10"/>
        <v>1.2888049846217133E-5</v>
      </c>
      <c r="R39" s="5">
        <f t="shared" si="11"/>
        <v>2.3583081230133189E-5</v>
      </c>
      <c r="S39" s="5">
        <f t="shared" si="12"/>
        <v>2.266872971717216E-19</v>
      </c>
      <c r="T39" s="5">
        <f t="shared" si="13"/>
        <v>1.0761480434818168E-10</v>
      </c>
      <c r="U39" s="5">
        <f t="shared" si="14"/>
        <v>3.0214336751646732E-16</v>
      </c>
      <c r="V39" s="5">
        <f t="shared" si="15"/>
        <v>2.6041366841313556E-7</v>
      </c>
      <c r="W39" s="5">
        <f t="shared" si="16"/>
        <v>3.16789519049257E-7</v>
      </c>
      <c r="X39" s="5">
        <f t="shared" si="17"/>
        <v>9.1467138045044582E-4</v>
      </c>
      <c r="Y39" s="5">
        <f t="shared" si="18"/>
        <v>2.6209433952597368E-12</v>
      </c>
      <c r="Z39" s="5">
        <f t="shared" si="19"/>
        <v>1.1953001535036566E-7</v>
      </c>
      <c r="AA39" s="5">
        <f t="shared" si="20"/>
        <v>0.86331587737237703</v>
      </c>
      <c r="AB39" s="5">
        <f t="shared" si="21"/>
        <v>1.5011015698988665E-11</v>
      </c>
      <c r="AC39" s="5">
        <f t="shared" si="22"/>
        <v>1.9876794838416639E-7</v>
      </c>
      <c r="AD39" s="5">
        <f t="shared" si="23"/>
        <v>4.8838582272983105E-19</v>
      </c>
      <c r="AE39" s="5">
        <f t="shared" si="24"/>
        <v>2.745719715989513E-23</v>
      </c>
      <c r="AF39" s="5">
        <f t="shared" si="25"/>
        <v>1.4537606136347065E-19</v>
      </c>
      <c r="AG39" s="5">
        <f t="shared" si="26"/>
        <v>1.5011015698988665E-11</v>
      </c>
      <c r="AH39" s="5">
        <f t="shared" si="27"/>
        <v>6.2347523744832556E-5</v>
      </c>
      <c r="AI39" s="5">
        <f t="shared" si="28"/>
        <v>0.22951916305595263</v>
      </c>
      <c r="AJ39" s="5">
        <f t="shared" si="29"/>
        <v>0.80709078440160276</v>
      </c>
      <c r="AK39" s="5">
        <f t="shared" si="30"/>
        <v>1.4059680678444052E-11</v>
      </c>
      <c r="AL39" s="5">
        <f t="shared" si="31"/>
        <v>9.3238154133653983E-14</v>
      </c>
      <c r="AM39" s="5">
        <f t="shared" si="32"/>
        <v>7.1593519380380965E-5</v>
      </c>
      <c r="AN39" s="5">
        <f t="shared" si="33"/>
        <v>1.990371518858052E-16</v>
      </c>
      <c r="AO39" s="5">
        <f t="shared" si="34"/>
        <v>1.3171547915830903E-7</v>
      </c>
      <c r="AP39" s="5">
        <f t="shared" si="35"/>
        <v>1.2607338197466586E-20</v>
      </c>
      <c r="AQ39" s="5">
        <f t="shared" si="36"/>
        <v>4.0147971893132E-18</v>
      </c>
      <c r="AR39" s="5">
        <f t="shared" si="37"/>
        <v>1.0513528842232201E-7</v>
      </c>
    </row>
    <row r="40" spans="1:44" x14ac:dyDescent="0.25">
      <c r="A40" s="5">
        <v>28</v>
      </c>
      <c r="B40" s="5">
        <v>37</v>
      </c>
      <c r="C40" s="5">
        <v>5</v>
      </c>
      <c r="D40" s="5">
        <v>5.6</v>
      </c>
      <c r="F40" s="5">
        <f t="shared" si="6"/>
        <v>-0.5572130398866687</v>
      </c>
      <c r="G40" s="5">
        <f t="shared" si="7"/>
        <v>-0.91545760373604557</v>
      </c>
      <c r="J40" s="5">
        <v>-0.5572130398866687</v>
      </c>
      <c r="K40" s="5">
        <v>-0.91545760373604557</v>
      </c>
      <c r="L40" s="5">
        <v>5.6</v>
      </c>
      <c r="O40" s="5">
        <f t="shared" si="8"/>
        <v>0.86157164617112059</v>
      </c>
      <c r="P40" s="5">
        <f t="shared" si="9"/>
        <v>5.3655390576439067E-10</v>
      </c>
      <c r="Q40" s="5">
        <f t="shared" si="10"/>
        <v>0.11751741081996724</v>
      </c>
      <c r="R40" s="5">
        <f t="shared" si="11"/>
        <v>0.14531200525409232</v>
      </c>
      <c r="S40" s="5">
        <f t="shared" si="12"/>
        <v>4.5780125943582945E-11</v>
      </c>
      <c r="T40" s="5">
        <f t="shared" si="13"/>
        <v>3.1815124821964443E-5</v>
      </c>
      <c r="U40" s="5">
        <f t="shared" si="14"/>
        <v>5.2042124815808787E-9</v>
      </c>
      <c r="V40" s="5">
        <f t="shared" si="15"/>
        <v>1.0319576806565362E-5</v>
      </c>
      <c r="W40" s="5">
        <f t="shared" si="16"/>
        <v>2.7491411172843072E-5</v>
      </c>
      <c r="X40" s="5">
        <f t="shared" si="17"/>
        <v>0.24504936055439203</v>
      </c>
      <c r="Y40" s="5">
        <f t="shared" si="18"/>
        <v>1.0011218438360891E-5</v>
      </c>
      <c r="Z40" s="5">
        <f t="shared" si="19"/>
        <v>1.2779086994988637E-2</v>
      </c>
      <c r="AA40" s="5">
        <f t="shared" si="20"/>
        <v>6.9686738132613849E-2</v>
      </c>
      <c r="AB40" s="5">
        <f t="shared" si="21"/>
        <v>1.605600000307538E-5</v>
      </c>
      <c r="AC40" s="5">
        <f t="shared" si="22"/>
        <v>1.0833395156410132E-2</v>
      </c>
      <c r="AD40" s="5">
        <f t="shared" si="23"/>
        <v>6.6649790543775396E-11</v>
      </c>
      <c r="AE40" s="5">
        <f t="shared" si="24"/>
        <v>2.3808624758406671E-15</v>
      </c>
      <c r="AF40" s="5">
        <f t="shared" si="25"/>
        <v>1.8908328882000295E-10</v>
      </c>
      <c r="AG40" s="5">
        <f t="shared" si="26"/>
        <v>1.605600000307538E-5</v>
      </c>
      <c r="AH40" s="5">
        <f t="shared" si="27"/>
        <v>6.4241031697714153E-3</v>
      </c>
      <c r="AI40" s="5">
        <f t="shared" si="28"/>
        <v>6.8703529739482704E-5</v>
      </c>
      <c r="AJ40" s="5">
        <f t="shared" si="29"/>
        <v>2.2443165753189272E-2</v>
      </c>
      <c r="AK40" s="5">
        <f t="shared" si="30"/>
        <v>6.2288855506164165E-7</v>
      </c>
      <c r="AL40" s="5">
        <f t="shared" si="31"/>
        <v>9.8390431361528817E-9</v>
      </c>
      <c r="AM40" s="5">
        <f t="shared" si="32"/>
        <v>0.2014403857671192</v>
      </c>
      <c r="AN40" s="5">
        <f t="shared" si="33"/>
        <v>2.88877331277572E-8</v>
      </c>
      <c r="AO40" s="5">
        <f t="shared" si="34"/>
        <v>1.5165700202216027E-3</v>
      </c>
      <c r="AP40" s="5">
        <f t="shared" si="35"/>
        <v>2.0418403576763944E-13</v>
      </c>
      <c r="AQ40" s="5">
        <f t="shared" si="36"/>
        <v>1.6906635020820564E-10</v>
      </c>
      <c r="AR40" s="5">
        <f t="shared" si="37"/>
        <v>8.4797060619350977E-3</v>
      </c>
    </row>
    <row r="41" spans="1:44" x14ac:dyDescent="0.25">
      <c r="A41" s="5">
        <v>29</v>
      </c>
      <c r="B41" s="5">
        <v>22</v>
      </c>
      <c r="C41" s="5">
        <v>7</v>
      </c>
      <c r="D41" s="5">
        <v>2.1</v>
      </c>
      <c r="F41" s="5">
        <f t="shared" si="6"/>
        <v>-1.5428493132711067</v>
      </c>
      <c r="G41" s="5">
        <f t="shared" si="7"/>
        <v>-0.51217231574659805</v>
      </c>
      <c r="J41" s="5">
        <v>-1.5428493132711067</v>
      </c>
      <c r="K41" s="5">
        <v>-0.51217231574659805</v>
      </c>
      <c r="L41" s="5">
        <v>2.1</v>
      </c>
      <c r="O41" s="5">
        <f t="shared" si="8"/>
        <v>2.1854184345533895E-2</v>
      </c>
      <c r="P41" s="5">
        <f t="shared" si="9"/>
        <v>4.4838790254136965E-20</v>
      </c>
      <c r="Q41" s="5">
        <f t="shared" si="10"/>
        <v>3.1815681006098893E-4</v>
      </c>
      <c r="R41" s="5">
        <f t="shared" si="11"/>
        <v>6.4210799581065523E-4</v>
      </c>
      <c r="S41" s="5">
        <f t="shared" si="12"/>
        <v>2.2850083699315381E-12</v>
      </c>
      <c r="T41" s="5">
        <f t="shared" si="13"/>
        <v>1.1749481467710236E-12</v>
      </c>
      <c r="U41" s="5">
        <f t="shared" si="14"/>
        <v>1.015784814030228E-9</v>
      </c>
      <c r="V41" s="5">
        <f t="shared" si="15"/>
        <v>2.3724261431973155E-2</v>
      </c>
      <c r="W41" s="5">
        <f t="shared" si="16"/>
        <v>2.3724261431973155E-2</v>
      </c>
      <c r="X41" s="5">
        <f t="shared" si="17"/>
        <v>5.4538192190941977E-2</v>
      </c>
      <c r="Y41" s="5">
        <f t="shared" si="18"/>
        <v>7.5184392115961602E-8</v>
      </c>
      <c r="Z41" s="5">
        <f t="shared" si="19"/>
        <v>8.8471410672825672E-6</v>
      </c>
      <c r="AA41" s="5">
        <f t="shared" si="20"/>
        <v>1.3395652294446688E-2</v>
      </c>
      <c r="AB41" s="5">
        <f t="shared" si="21"/>
        <v>6.5930939338776083E-13</v>
      </c>
      <c r="AC41" s="5">
        <f t="shared" si="22"/>
        <v>9.659895066113911E-5</v>
      </c>
      <c r="AD41" s="5">
        <f t="shared" si="23"/>
        <v>5.4297167416380237E-12</v>
      </c>
      <c r="AE41" s="5">
        <f t="shared" si="24"/>
        <v>5.8392423423535107E-14</v>
      </c>
      <c r="AF41" s="5">
        <f t="shared" si="25"/>
        <v>1.0245532277645208E-18</v>
      </c>
      <c r="AG41" s="5">
        <f t="shared" si="26"/>
        <v>6.5930939338776083E-13</v>
      </c>
      <c r="AH41" s="5">
        <f t="shared" si="27"/>
        <v>0.14531200525409221</v>
      </c>
      <c r="AI41" s="5">
        <f t="shared" si="28"/>
        <v>2.6011730501016438E-3</v>
      </c>
      <c r="AJ41" s="5">
        <f t="shared" si="29"/>
        <v>9.0692237749651933E-2</v>
      </c>
      <c r="AK41" s="5">
        <f t="shared" si="30"/>
        <v>1.4446314072200075E-15</v>
      </c>
      <c r="AL41" s="5">
        <f t="shared" si="31"/>
        <v>1.1204126585582918E-6</v>
      </c>
      <c r="AM41" s="5">
        <f t="shared" si="32"/>
        <v>2.3713096688505334E-3</v>
      </c>
      <c r="AN41" s="5">
        <f t="shared" si="33"/>
        <v>1.275897000151212E-11</v>
      </c>
      <c r="AO41" s="5">
        <f t="shared" si="34"/>
        <v>5.8347004567339E-10</v>
      </c>
      <c r="AP41" s="5">
        <f t="shared" si="35"/>
        <v>7.3509710318666233E-12</v>
      </c>
      <c r="AQ41" s="5">
        <f t="shared" si="36"/>
        <v>5.9887789125927258E-11</v>
      </c>
      <c r="AR41" s="5">
        <f t="shared" si="37"/>
        <v>4.6325599642211985E-5</v>
      </c>
    </row>
    <row r="42" spans="1:44" x14ac:dyDescent="0.25">
      <c r="A42" s="5">
        <v>30</v>
      </c>
      <c r="B42" s="5">
        <v>49</v>
      </c>
      <c r="C42" s="5">
        <v>11</v>
      </c>
      <c r="D42" s="5">
        <v>13.8</v>
      </c>
      <c r="F42" s="5">
        <f t="shared" si="6"/>
        <v>0.23129597882088165</v>
      </c>
      <c r="G42" s="5">
        <f t="shared" si="7"/>
        <v>0.29439826023229682</v>
      </c>
      <c r="J42" s="5">
        <v>0.23129597882088165</v>
      </c>
      <c r="K42" s="5">
        <v>0.29439826023229682</v>
      </c>
      <c r="L42" s="5">
        <v>13.8</v>
      </c>
      <c r="O42" s="5">
        <f t="shared" si="8"/>
        <v>2.2961518421725008E-3</v>
      </c>
      <c r="P42" s="5">
        <f t="shared" si="9"/>
        <v>1.015784814030228E-9</v>
      </c>
      <c r="Q42" s="5">
        <f t="shared" si="10"/>
        <v>0.17390668337677059</v>
      </c>
      <c r="R42" s="5">
        <f t="shared" si="11"/>
        <v>0.14531200525409232</v>
      </c>
      <c r="S42" s="5">
        <f t="shared" si="12"/>
        <v>4.6826352828575387E-3</v>
      </c>
      <c r="T42" s="5">
        <f t="shared" si="13"/>
        <v>4.2725568381445583E-5</v>
      </c>
      <c r="U42" s="5">
        <f t="shared" si="14"/>
        <v>1.8569872193815468E-2</v>
      </c>
      <c r="V42" s="5">
        <f t="shared" si="15"/>
        <v>2.3711853092531746E-6</v>
      </c>
      <c r="W42" s="5">
        <f t="shared" si="16"/>
        <v>1.3833394353573149E-5</v>
      </c>
      <c r="X42" s="5">
        <f t="shared" si="17"/>
        <v>1.0654697097289948E-2</v>
      </c>
      <c r="Y42" s="5">
        <f t="shared" si="18"/>
        <v>0.54209242686280557</v>
      </c>
      <c r="Z42" s="5">
        <f t="shared" si="19"/>
        <v>0.54209242686280557</v>
      </c>
      <c r="AA42" s="5">
        <f t="shared" si="20"/>
        <v>4.2748406391051147E-9</v>
      </c>
      <c r="AB42" s="5">
        <f t="shared" si="21"/>
        <v>1.9072554189865425E-4</v>
      </c>
      <c r="AC42" s="5">
        <f t="shared" si="22"/>
        <v>0.57277636302211221</v>
      </c>
      <c r="AD42" s="5">
        <f t="shared" si="23"/>
        <v>4.6067864493614273E-3</v>
      </c>
      <c r="AE42" s="5">
        <f t="shared" si="24"/>
        <v>1.5280262075638511E-6</v>
      </c>
      <c r="AF42" s="5">
        <f t="shared" si="25"/>
        <v>9.7580729127485003E-5</v>
      </c>
      <c r="AG42" s="5">
        <f t="shared" si="26"/>
        <v>1.9072554189865425E-4</v>
      </c>
      <c r="AH42" s="5">
        <f t="shared" si="27"/>
        <v>6.4210799581065523E-4</v>
      </c>
      <c r="AI42" s="5">
        <f t="shared" si="28"/>
        <v>6.392591038115785E-15</v>
      </c>
      <c r="AJ42" s="5">
        <f t="shared" si="29"/>
        <v>1.1595429525582397E-9</v>
      </c>
      <c r="AK42" s="5">
        <f t="shared" si="30"/>
        <v>8.5779402786373178E-9</v>
      </c>
      <c r="AL42" s="5">
        <f t="shared" si="31"/>
        <v>2.1509187343505534E-4</v>
      </c>
      <c r="AM42" s="5">
        <f t="shared" si="32"/>
        <v>9.1985299762960729E-2</v>
      </c>
      <c r="AN42" s="5">
        <f t="shared" si="33"/>
        <v>0.14531200525409224</v>
      </c>
      <c r="AO42" s="5">
        <f t="shared" si="34"/>
        <v>3.244360552204549E-5</v>
      </c>
      <c r="AP42" s="5">
        <f t="shared" si="35"/>
        <v>1.0011218438360891E-5</v>
      </c>
      <c r="AQ42" s="5">
        <f t="shared" si="36"/>
        <v>3.6059051125423222E-3</v>
      </c>
      <c r="AR42" s="5">
        <f t="shared" si="37"/>
        <v>0.6634609394251354</v>
      </c>
    </row>
    <row r="43" spans="1:44" x14ac:dyDescent="0.25">
      <c r="A43" s="5">
        <v>31</v>
      </c>
      <c r="B43" s="5">
        <v>48</v>
      </c>
      <c r="C43" s="5">
        <v>18</v>
      </c>
      <c r="D43" s="5">
        <v>8.1</v>
      </c>
      <c r="F43" s="5">
        <f t="shared" si="6"/>
        <v>0.16558689392858578</v>
      </c>
      <c r="G43" s="5">
        <f t="shared" si="7"/>
        <v>1.705896768195363</v>
      </c>
      <c r="J43" s="5">
        <v>0.16558689392858578</v>
      </c>
      <c r="K43" s="5">
        <v>1.705896768195363</v>
      </c>
      <c r="L43" s="5">
        <v>8.1</v>
      </c>
      <c r="O43" s="5">
        <f t="shared" si="8"/>
        <v>6.6649790543775396E-11</v>
      </c>
      <c r="P43" s="5">
        <f t="shared" si="9"/>
        <v>2.2359419636374403E-21</v>
      </c>
      <c r="Q43" s="5">
        <f t="shared" si="10"/>
        <v>2.6041366841313556E-7</v>
      </c>
      <c r="R43" s="5">
        <f t="shared" si="11"/>
        <v>2.2481925462584593E-7</v>
      </c>
      <c r="S43" s="5">
        <f t="shared" si="12"/>
        <v>0.8476159993210145</v>
      </c>
      <c r="T43" s="5">
        <f t="shared" si="13"/>
        <v>8.45342220589258E-15</v>
      </c>
      <c r="U43" s="5">
        <f t="shared" si="14"/>
        <v>0.47570237613822153</v>
      </c>
      <c r="V43" s="5">
        <f t="shared" si="15"/>
        <v>3.1640133997369394E-8</v>
      </c>
      <c r="W43" s="5">
        <f t="shared" si="16"/>
        <v>1.7291495917016105E-7</v>
      </c>
      <c r="X43" s="5">
        <f t="shared" si="17"/>
        <v>2.1406671972836542E-8</v>
      </c>
      <c r="Y43" s="5">
        <f t="shared" si="18"/>
        <v>2.4114871583963481E-2</v>
      </c>
      <c r="Z43" s="5">
        <f t="shared" si="19"/>
        <v>5.7359221666491531E-6</v>
      </c>
      <c r="AA43" s="5">
        <f t="shared" si="20"/>
        <v>3.9600161204793184E-20</v>
      </c>
      <c r="AB43" s="5">
        <f t="shared" si="21"/>
        <v>2.940962521867055E-13</v>
      </c>
      <c r="AC43" s="5">
        <f t="shared" si="22"/>
        <v>5.5612631068337339E-5</v>
      </c>
      <c r="AD43" s="5">
        <f t="shared" si="23"/>
        <v>0.86157164617112081</v>
      </c>
      <c r="AE43" s="5">
        <f t="shared" si="24"/>
        <v>0.19375880051644356</v>
      </c>
      <c r="AF43" s="5">
        <f t="shared" si="25"/>
        <v>4.7148279758311719E-10</v>
      </c>
      <c r="AG43" s="5">
        <f t="shared" si="26"/>
        <v>2.940962521867055E-13</v>
      </c>
      <c r="AH43" s="5">
        <f t="shared" si="27"/>
        <v>1.0513528842232201E-7</v>
      </c>
      <c r="AI43" s="5">
        <f t="shared" si="28"/>
        <v>1.0882973666679994E-26</v>
      </c>
      <c r="AJ43" s="5">
        <f t="shared" si="29"/>
        <v>1.0183728570352177E-19</v>
      </c>
      <c r="AK43" s="5">
        <f t="shared" si="30"/>
        <v>3.0450711314961086E-21</v>
      </c>
      <c r="AL43" s="5">
        <f t="shared" si="31"/>
        <v>8.4245938237357681E-3</v>
      </c>
      <c r="AM43" s="5">
        <f t="shared" si="32"/>
        <v>1.5192157192064176E-7</v>
      </c>
      <c r="AN43" s="5">
        <f t="shared" si="33"/>
        <v>4.141350625301049E-2</v>
      </c>
      <c r="AO43" s="5">
        <f t="shared" si="34"/>
        <v>9.6975142579371198E-16</v>
      </c>
      <c r="AP43" s="5">
        <f t="shared" si="35"/>
        <v>0.16829303999934775</v>
      </c>
      <c r="AQ43" s="5">
        <f t="shared" si="36"/>
        <v>0.74380848163338431</v>
      </c>
      <c r="AR43" s="5">
        <f t="shared" si="37"/>
        <v>6.2347523744832556E-5</v>
      </c>
    </row>
    <row r="44" spans="1:44" x14ac:dyDescent="0.25">
      <c r="A44" s="5">
        <v>32</v>
      </c>
      <c r="B44" s="5">
        <v>45</v>
      </c>
      <c r="C44" s="5">
        <v>15</v>
      </c>
      <c r="D44" s="5">
        <v>14.5</v>
      </c>
      <c r="F44" s="5">
        <f t="shared" si="6"/>
        <v>-3.1540360748301806E-2</v>
      </c>
      <c r="G44" s="5">
        <f t="shared" si="7"/>
        <v>1.1009688362111918</v>
      </c>
      <c r="J44" s="5">
        <v>-3.1540360748301806E-2</v>
      </c>
      <c r="K44" s="5">
        <v>1.1009688362111918</v>
      </c>
      <c r="L44" s="5">
        <v>14.5</v>
      </c>
      <c r="O44" s="5">
        <f t="shared" si="8"/>
        <v>2.0169684005146408E-6</v>
      </c>
      <c r="P44" s="5">
        <f t="shared" si="9"/>
        <v>7.8341930111791468E-17</v>
      </c>
      <c r="Q44" s="5">
        <f t="shared" si="10"/>
        <v>6.6402779199953082E-4</v>
      </c>
      <c r="R44" s="5">
        <f t="shared" si="11"/>
        <v>6.3228007958636293E-4</v>
      </c>
      <c r="S44" s="5">
        <f t="shared" si="12"/>
        <v>0.42431614206168</v>
      </c>
      <c r="T44" s="5">
        <f t="shared" si="13"/>
        <v>1.3200738377503164E-10</v>
      </c>
      <c r="U44" s="5">
        <f t="shared" si="14"/>
        <v>0.86157164617112081</v>
      </c>
      <c r="V44" s="5">
        <f t="shared" si="15"/>
        <v>2.150231330232849E-5</v>
      </c>
      <c r="W44" s="5">
        <f t="shared" si="16"/>
        <v>9.659895066113911E-5</v>
      </c>
      <c r="X44" s="5">
        <f t="shared" si="17"/>
        <v>1.3184184329834993E-4</v>
      </c>
      <c r="Y44" s="5">
        <f t="shared" si="18"/>
        <v>0.47570237613822153</v>
      </c>
      <c r="Z44" s="5">
        <f t="shared" si="19"/>
        <v>4.0425933876350149E-3</v>
      </c>
      <c r="AA44" s="5">
        <f t="shared" si="20"/>
        <v>1.0341542826702948E-13</v>
      </c>
      <c r="AB44" s="5">
        <f t="shared" si="21"/>
        <v>1.7031387415777117E-9</v>
      </c>
      <c r="AC44" s="5">
        <f t="shared" si="22"/>
        <v>2.3724261431973155E-2</v>
      </c>
      <c r="AD44" s="5">
        <f t="shared" si="23"/>
        <v>0.47570237613822153</v>
      </c>
      <c r="AE44" s="5">
        <f t="shared" si="24"/>
        <v>1.6031665505696721E-2</v>
      </c>
      <c r="AF44" s="5">
        <f t="shared" si="25"/>
        <v>3.1640133997369619E-8</v>
      </c>
      <c r="AG44" s="5">
        <f t="shared" si="26"/>
        <v>1.7031387415777117E-9</v>
      </c>
      <c r="AH44" s="5">
        <f t="shared" si="27"/>
        <v>2.1509187343505534E-4</v>
      </c>
      <c r="AI44" s="5">
        <f t="shared" si="28"/>
        <v>2.2517996387841843E-19</v>
      </c>
      <c r="AJ44" s="5">
        <f t="shared" si="29"/>
        <v>1.7754610860981849E-13</v>
      </c>
      <c r="AK44" s="5">
        <f t="shared" si="30"/>
        <v>5.7122987134337178E-16</v>
      </c>
      <c r="AL44" s="5">
        <f t="shared" si="31"/>
        <v>5.4538192190941998E-2</v>
      </c>
      <c r="AM44" s="5">
        <f t="shared" si="32"/>
        <v>5.197595409210257E-4</v>
      </c>
      <c r="AN44" s="5">
        <f t="shared" si="33"/>
        <v>0.16829303999934755</v>
      </c>
      <c r="AO44" s="5">
        <f t="shared" si="34"/>
        <v>6.6649790543775396E-11</v>
      </c>
      <c r="AP44" s="5">
        <f t="shared" si="35"/>
        <v>4.1413506253010525E-2</v>
      </c>
      <c r="AQ44" s="5">
        <f t="shared" si="36"/>
        <v>0.55101775445864432</v>
      </c>
      <c r="AR44" s="5">
        <f t="shared" si="37"/>
        <v>2.4114871583963481E-2</v>
      </c>
    </row>
    <row r="45" spans="1:44" x14ac:dyDescent="0.25">
      <c r="A45" s="5">
        <v>33</v>
      </c>
      <c r="B45" s="5">
        <v>66</v>
      </c>
      <c r="C45" s="5">
        <v>6</v>
      </c>
      <c r="D45" s="5">
        <v>6.2</v>
      </c>
      <c r="F45" s="5">
        <f t="shared" ref="F45:F76" si="38">(B45-$B$3)/$B$4</f>
        <v>1.3483504219899114</v>
      </c>
      <c r="G45" s="5">
        <f t="shared" ref="G45:G76" si="39">(C45-$C$3)/$C$4</f>
        <v>-0.71381495974132181</v>
      </c>
      <c r="J45" s="5">
        <v>1.3483504219899114</v>
      </c>
      <c r="K45" s="5">
        <v>-0.71381495974132181</v>
      </c>
      <c r="L45" s="5">
        <v>6.2</v>
      </c>
      <c r="O45" s="5">
        <f t="shared" si="8"/>
        <v>1.084964951786349E-6</v>
      </c>
      <c r="P45" s="5">
        <f t="shared" si="9"/>
        <v>5.1208409002875682E-2</v>
      </c>
      <c r="Q45" s="5">
        <f t="shared" si="10"/>
        <v>2.0347704317408841E-4</v>
      </c>
      <c r="R45" s="5">
        <f t="shared" si="11"/>
        <v>9.7580729127485003E-5</v>
      </c>
      <c r="S45" s="5">
        <f t="shared" si="12"/>
        <v>1.3200738377503025E-10</v>
      </c>
      <c r="T45" s="5">
        <f t="shared" si="13"/>
        <v>0.42431614206168011</v>
      </c>
      <c r="U45" s="5">
        <f t="shared" si="14"/>
        <v>2.5203246908754606E-10</v>
      </c>
      <c r="V45" s="5">
        <f t="shared" si="15"/>
        <v>2.0355377880625624E-17</v>
      </c>
      <c r="W45" s="5">
        <f t="shared" si="16"/>
        <v>3.6050857247919249E-16</v>
      </c>
      <c r="X45" s="5">
        <f t="shared" si="17"/>
        <v>8.4238574790378759E-8</v>
      </c>
      <c r="Y45" s="5">
        <f t="shared" si="18"/>
        <v>3.3992939611866753E-6</v>
      </c>
      <c r="Z45" s="5">
        <f t="shared" si="19"/>
        <v>1.3174459205960529E-3</v>
      </c>
      <c r="AA45" s="5">
        <f t="shared" si="20"/>
        <v>5.2899292809170764E-12</v>
      </c>
      <c r="AB45" s="5">
        <f t="shared" si="21"/>
        <v>0.7438084816333842</v>
      </c>
      <c r="AC45" s="5">
        <f t="shared" si="22"/>
        <v>3.4041774910851065E-5</v>
      </c>
      <c r="AD45" s="5">
        <f t="shared" si="23"/>
        <v>7.453656748895535E-11</v>
      </c>
      <c r="AE45" s="5">
        <f t="shared" si="24"/>
        <v>3.3323560311986692E-18</v>
      </c>
      <c r="AF45" s="5">
        <f t="shared" si="25"/>
        <v>0.14531200525409232</v>
      </c>
      <c r="AG45" s="5">
        <f t="shared" si="26"/>
        <v>0.7438084816333842</v>
      </c>
      <c r="AH45" s="5">
        <f t="shared" si="27"/>
        <v>5.2899292809170764E-12</v>
      </c>
      <c r="AI45" s="5">
        <f t="shared" si="28"/>
        <v>4.4838790254136965E-20</v>
      </c>
      <c r="AJ45" s="5">
        <f t="shared" si="29"/>
        <v>2.0139461146652561E-14</v>
      </c>
      <c r="AK45" s="5">
        <f t="shared" si="30"/>
        <v>2.2589985068495865E-2</v>
      </c>
      <c r="AL45" s="5">
        <f t="shared" si="31"/>
        <v>2.1404052573033856E-15</v>
      </c>
      <c r="AM45" s="5">
        <f t="shared" si="32"/>
        <v>2.0347348610098576E-5</v>
      </c>
      <c r="AN45" s="5">
        <f t="shared" si="33"/>
        <v>1.0011218438360873E-5</v>
      </c>
      <c r="AO45" s="5">
        <f t="shared" si="34"/>
        <v>5.1097228012795697E-2</v>
      </c>
      <c r="AP45" s="5">
        <f t="shared" si="35"/>
        <v>3.1909528247118018E-17</v>
      </c>
      <c r="AQ45" s="5">
        <f t="shared" si="36"/>
        <v>1.1030008702725977E-11</v>
      </c>
      <c r="AR45" s="5">
        <f t="shared" si="37"/>
        <v>6.8703529739482582E-5</v>
      </c>
    </row>
    <row r="46" spans="1:44" x14ac:dyDescent="0.25">
      <c r="A46" s="5">
        <v>34</v>
      </c>
      <c r="B46" s="5">
        <v>42</v>
      </c>
      <c r="C46" s="5">
        <v>12</v>
      </c>
      <c r="D46" s="5">
        <v>12.6</v>
      </c>
      <c r="F46" s="5">
        <f t="shared" si="38"/>
        <v>-0.2286676154251894</v>
      </c>
      <c r="G46" s="5">
        <f t="shared" si="39"/>
        <v>0.49604090422702057</v>
      </c>
      <c r="J46" s="5">
        <v>-0.2286676154251894</v>
      </c>
      <c r="K46" s="5">
        <v>0.49604090422702057</v>
      </c>
      <c r="L46" s="5">
        <v>12.6</v>
      </c>
      <c r="O46" s="5">
        <f t="shared" si="8"/>
        <v>3.1130351359560222E-3</v>
      </c>
      <c r="P46" s="5">
        <f t="shared" si="9"/>
        <v>1.3999503396684831E-13</v>
      </c>
      <c r="Q46" s="5">
        <f t="shared" si="10"/>
        <v>8.6356167607900075E-2</v>
      </c>
      <c r="R46" s="5">
        <f t="shared" si="11"/>
        <v>9.069223774965196E-2</v>
      </c>
      <c r="S46" s="5">
        <f t="shared" si="12"/>
        <v>1.0833395156410132E-2</v>
      </c>
      <c r="T46" s="5">
        <f t="shared" si="13"/>
        <v>1.0513528842232201E-7</v>
      </c>
      <c r="U46" s="5">
        <f t="shared" si="14"/>
        <v>7.9585160863574714E-2</v>
      </c>
      <c r="V46" s="5">
        <f t="shared" si="15"/>
        <v>7.4527521728950127E-4</v>
      </c>
      <c r="W46" s="5">
        <f t="shared" si="16"/>
        <v>2.7523069954643758E-3</v>
      </c>
      <c r="X46" s="5">
        <f t="shared" si="17"/>
        <v>4.141350625301049E-2</v>
      </c>
      <c r="Y46" s="5">
        <f t="shared" si="18"/>
        <v>0.47859737335435026</v>
      </c>
      <c r="Z46" s="5">
        <f t="shared" si="19"/>
        <v>0.14531200525409232</v>
      </c>
      <c r="AA46" s="5">
        <f t="shared" si="20"/>
        <v>1.3773944814342007E-8</v>
      </c>
      <c r="AB46" s="5">
        <f t="shared" si="21"/>
        <v>5.0303150840114415E-7</v>
      </c>
      <c r="AC46" s="5">
        <f t="shared" si="22"/>
        <v>0.51617454409230734</v>
      </c>
      <c r="AD46" s="5">
        <f t="shared" si="23"/>
        <v>1.3395652294446688E-2</v>
      </c>
      <c r="AE46" s="5">
        <f t="shared" si="24"/>
        <v>6.7651973709970367E-5</v>
      </c>
      <c r="AF46" s="5">
        <f t="shared" si="25"/>
        <v>1.082917568021951E-7</v>
      </c>
      <c r="AG46" s="5">
        <f t="shared" si="26"/>
        <v>5.0303150840114415E-7</v>
      </c>
      <c r="AH46" s="5">
        <f t="shared" si="27"/>
        <v>2.2443165753189293E-2</v>
      </c>
      <c r="AI46" s="5">
        <f t="shared" si="28"/>
        <v>2.3762741019214498E-13</v>
      </c>
      <c r="AJ46" s="5">
        <f t="shared" si="29"/>
        <v>1.5787018704707573E-8</v>
      </c>
      <c r="AK46" s="5">
        <f t="shared" si="30"/>
        <v>5.4652370110636555E-12</v>
      </c>
      <c r="AL46" s="5">
        <f t="shared" si="31"/>
        <v>1.8006824325471571E-2</v>
      </c>
      <c r="AM46" s="5">
        <f t="shared" si="32"/>
        <v>9.069223774965196E-2</v>
      </c>
      <c r="AN46" s="5">
        <f t="shared" si="33"/>
        <v>3.4879876011284346E-2</v>
      </c>
      <c r="AO46" s="5">
        <f t="shared" si="34"/>
        <v>2.3362632309366182E-7</v>
      </c>
      <c r="AP46" s="5">
        <f t="shared" si="35"/>
        <v>5.1975954092102754E-4</v>
      </c>
      <c r="AQ46" s="5">
        <f t="shared" si="36"/>
        <v>2.081875151923164E-2</v>
      </c>
      <c r="AR46" s="5">
        <f t="shared" si="37"/>
        <v>0.47570237613822153</v>
      </c>
    </row>
    <row r="47" spans="1:44" x14ac:dyDescent="0.25">
      <c r="A47" s="5">
        <v>35</v>
      </c>
      <c r="B47" s="5">
        <v>22</v>
      </c>
      <c r="C47" s="5">
        <v>13</v>
      </c>
      <c r="D47" s="5">
        <v>5.5</v>
      </c>
      <c r="F47" s="5">
        <f t="shared" si="38"/>
        <v>-1.5428493132711067</v>
      </c>
      <c r="G47" s="5">
        <f t="shared" si="39"/>
        <v>0.69768354822174428</v>
      </c>
      <c r="J47" s="5">
        <v>-1.5428493132711067</v>
      </c>
      <c r="K47" s="5">
        <v>0.69768354822174428</v>
      </c>
      <c r="L47" s="5">
        <v>5.5</v>
      </c>
      <c r="O47" s="5">
        <f t="shared" si="8"/>
        <v>1.7120707712620226E-5</v>
      </c>
      <c r="P47" s="5">
        <f t="shared" si="9"/>
        <v>2.7518712346299782E-26</v>
      </c>
      <c r="Q47" s="5">
        <f t="shared" si="10"/>
        <v>8.9050175365919282E-6</v>
      </c>
      <c r="R47" s="5">
        <f t="shared" si="11"/>
        <v>1.7972216159646796E-5</v>
      </c>
      <c r="S47" s="5">
        <f t="shared" si="12"/>
        <v>6.2288855506163836E-7</v>
      </c>
      <c r="T47" s="5">
        <f t="shared" si="13"/>
        <v>2.5763174011361322E-17</v>
      </c>
      <c r="U47" s="5">
        <f t="shared" si="14"/>
        <v>4.6325599642211985E-5</v>
      </c>
      <c r="V47" s="5">
        <f t="shared" si="15"/>
        <v>0.84761599932101439</v>
      </c>
      <c r="W47" s="5">
        <f t="shared" si="16"/>
        <v>0.84761599932101439</v>
      </c>
      <c r="X47" s="5">
        <f t="shared" si="17"/>
        <v>1.5264911594419759E-3</v>
      </c>
      <c r="Y47" s="5">
        <f t="shared" si="18"/>
        <v>1.6056000003075353E-5</v>
      </c>
      <c r="Z47" s="5">
        <f t="shared" si="19"/>
        <v>1.4801295523019121E-6</v>
      </c>
      <c r="AA47" s="5">
        <f t="shared" si="20"/>
        <v>8.2212544114728591E-9</v>
      </c>
      <c r="AB47" s="5">
        <f t="shared" si="21"/>
        <v>8.6411819913825082E-17</v>
      </c>
      <c r="AC47" s="5">
        <f t="shared" si="22"/>
        <v>9.659895066113911E-5</v>
      </c>
      <c r="AD47" s="5">
        <f t="shared" si="23"/>
        <v>1.4801295523019121E-6</v>
      </c>
      <c r="AE47" s="5">
        <f t="shared" si="24"/>
        <v>3.3992939611866876E-6</v>
      </c>
      <c r="AF47" s="5">
        <f t="shared" si="25"/>
        <v>1.7140808525463768E-19</v>
      </c>
      <c r="AG47" s="5">
        <f t="shared" si="26"/>
        <v>8.6411819913825082E-17</v>
      </c>
      <c r="AH47" s="5">
        <f t="shared" si="27"/>
        <v>0.14531200525409221</v>
      </c>
      <c r="AI47" s="5">
        <f t="shared" si="28"/>
        <v>2.6707930977072745E-10</v>
      </c>
      <c r="AJ47" s="5">
        <f t="shared" si="29"/>
        <v>3.3269598656419203E-7</v>
      </c>
      <c r="AK47" s="5">
        <f t="shared" si="30"/>
        <v>1.48329677296309E-22</v>
      </c>
      <c r="AL47" s="5">
        <f t="shared" si="31"/>
        <v>5.1097228012795717E-2</v>
      </c>
      <c r="AM47" s="5">
        <f t="shared" si="32"/>
        <v>6.6371529755267816E-5</v>
      </c>
      <c r="AN47" s="5">
        <f t="shared" si="33"/>
        <v>1.6286527820730361E-8</v>
      </c>
      <c r="AO47" s="5">
        <f t="shared" si="34"/>
        <v>2.1404052573033856E-15</v>
      </c>
      <c r="AP47" s="5">
        <f t="shared" si="35"/>
        <v>7.1593519380380721E-5</v>
      </c>
      <c r="AQ47" s="5">
        <f t="shared" si="36"/>
        <v>1.6325287436738152E-5</v>
      </c>
      <c r="AR47" s="5">
        <f t="shared" si="37"/>
        <v>4.6325599642211985E-5</v>
      </c>
    </row>
    <row r="48" spans="1:44" x14ac:dyDescent="0.25">
      <c r="A48" s="5">
        <v>36</v>
      </c>
      <c r="B48" s="5">
        <v>30</v>
      </c>
      <c r="C48" s="5">
        <v>12</v>
      </c>
      <c r="D48" s="5">
        <v>9.6</v>
      </c>
      <c r="F48" s="5">
        <f t="shared" si="38"/>
        <v>-1.0171766341327397</v>
      </c>
      <c r="G48" s="5">
        <f t="shared" si="39"/>
        <v>0.49604090422702057</v>
      </c>
      <c r="J48" s="5">
        <v>-1.0171766341327397</v>
      </c>
      <c r="K48" s="5">
        <v>0.49604090422702057</v>
      </c>
      <c r="L48" s="5">
        <v>9.6</v>
      </c>
      <c r="O48" s="5">
        <f t="shared" si="8"/>
        <v>2.1036329476570429E-3</v>
      </c>
      <c r="P48" s="5">
        <f t="shared" si="9"/>
        <v>1.0432935768344691E-19</v>
      </c>
      <c r="Q48" s="5">
        <f t="shared" si="10"/>
        <v>3.7547488647322871E-3</v>
      </c>
      <c r="R48" s="5">
        <f t="shared" si="11"/>
        <v>5.8354144997018569E-3</v>
      </c>
      <c r="S48" s="5">
        <f t="shared" si="12"/>
        <v>6.6371529755267816E-5</v>
      </c>
      <c r="T48" s="5">
        <f t="shared" si="13"/>
        <v>3.9462354734087692E-12</v>
      </c>
      <c r="U48" s="5">
        <f t="shared" si="14"/>
        <v>2.3383287763298188E-3</v>
      </c>
      <c r="V48" s="5">
        <f t="shared" si="15"/>
        <v>0.26639591039926874</v>
      </c>
      <c r="W48" s="5">
        <f t="shared" si="16"/>
        <v>0.44924125424803824</v>
      </c>
      <c r="X48" s="5">
        <f t="shared" si="17"/>
        <v>6.1285263768256125E-2</v>
      </c>
      <c r="Y48" s="5">
        <f t="shared" si="18"/>
        <v>4.3391195106773058E-3</v>
      </c>
      <c r="Z48" s="5">
        <f t="shared" si="19"/>
        <v>1.3174459205960529E-3</v>
      </c>
      <c r="AA48" s="5">
        <f t="shared" si="20"/>
        <v>3.16789519049257E-7</v>
      </c>
      <c r="AB48" s="5">
        <f t="shared" si="21"/>
        <v>1.275897000151212E-11</v>
      </c>
      <c r="AC48" s="5">
        <f t="shared" si="22"/>
        <v>2.2443165753189293E-2</v>
      </c>
      <c r="AD48" s="5">
        <f t="shared" si="23"/>
        <v>1.2144934231815604E-4</v>
      </c>
      <c r="AE48" s="5">
        <f t="shared" si="24"/>
        <v>1.4106661279806621E-5</v>
      </c>
      <c r="AF48" s="5">
        <f t="shared" si="25"/>
        <v>8.0702930021507026E-14</v>
      </c>
      <c r="AG48" s="5">
        <f t="shared" si="26"/>
        <v>1.275897000151212E-11</v>
      </c>
      <c r="AH48" s="5">
        <f t="shared" si="27"/>
        <v>0.51617454409230734</v>
      </c>
      <c r="AI48" s="5">
        <f t="shared" si="28"/>
        <v>6.028061849455141E-10</v>
      </c>
      <c r="AJ48" s="5">
        <f t="shared" si="29"/>
        <v>2.5768128684145808E-6</v>
      </c>
      <c r="AK48" s="5">
        <f t="shared" si="30"/>
        <v>9.3673202904727298E-17</v>
      </c>
      <c r="AL48" s="5">
        <f t="shared" si="31"/>
        <v>8.6356167607900158E-2</v>
      </c>
      <c r="AM48" s="5">
        <f t="shared" si="32"/>
        <v>1.2779086994988637E-2</v>
      </c>
      <c r="AN48" s="5">
        <f t="shared" si="33"/>
        <v>2.034734861009861E-5</v>
      </c>
      <c r="AO48" s="5">
        <f t="shared" si="34"/>
        <v>9.2095966325358629E-11</v>
      </c>
      <c r="AP48" s="5">
        <f t="shared" si="35"/>
        <v>2.373418666480906E-4</v>
      </c>
      <c r="AQ48" s="5">
        <f t="shared" si="36"/>
        <v>6.1168546041050122E-4</v>
      </c>
      <c r="AR48" s="5">
        <f t="shared" si="37"/>
        <v>1.3976833658717717E-2</v>
      </c>
    </row>
    <row r="49" spans="1:44" x14ac:dyDescent="0.25">
      <c r="A49" s="5">
        <v>37</v>
      </c>
      <c r="B49" s="5">
        <v>66</v>
      </c>
      <c r="C49" s="5">
        <v>6</v>
      </c>
      <c r="D49" s="5">
        <v>5.0999999999999996</v>
      </c>
      <c r="F49" s="5">
        <f t="shared" si="38"/>
        <v>1.3483504219899114</v>
      </c>
      <c r="G49" s="5">
        <f t="shared" si="39"/>
        <v>-0.71381495974132181</v>
      </c>
      <c r="J49" s="5">
        <v>1.3483504219899114</v>
      </c>
      <c r="K49" s="5">
        <v>-0.71381495974132181</v>
      </c>
      <c r="L49" s="5">
        <v>5.0999999999999996</v>
      </c>
      <c r="O49" s="5">
        <f t="shared" si="8"/>
        <v>1.084964951786349E-6</v>
      </c>
      <c r="P49" s="5">
        <f t="shared" si="9"/>
        <v>5.1208409002875682E-2</v>
      </c>
      <c r="Q49" s="5">
        <f t="shared" si="10"/>
        <v>2.0347704317408841E-4</v>
      </c>
      <c r="R49" s="5">
        <f t="shared" si="11"/>
        <v>9.7580729127485003E-5</v>
      </c>
      <c r="S49" s="5">
        <f t="shared" si="12"/>
        <v>1.3200738377503025E-10</v>
      </c>
      <c r="T49" s="5">
        <f t="shared" si="13"/>
        <v>0.42431614206168011</v>
      </c>
      <c r="U49" s="5">
        <f t="shared" si="14"/>
        <v>2.5203246908754606E-10</v>
      </c>
      <c r="V49" s="5">
        <f t="shared" si="15"/>
        <v>2.0355377880625624E-17</v>
      </c>
      <c r="W49" s="5">
        <f t="shared" si="16"/>
        <v>3.6050857247919249E-16</v>
      </c>
      <c r="X49" s="5">
        <f t="shared" si="17"/>
        <v>8.4238574790378759E-8</v>
      </c>
      <c r="Y49" s="5">
        <f t="shared" si="18"/>
        <v>3.3992939611866753E-6</v>
      </c>
      <c r="Z49" s="5">
        <f t="shared" si="19"/>
        <v>1.3174459205960529E-3</v>
      </c>
      <c r="AA49" s="5">
        <f t="shared" si="20"/>
        <v>5.2899292809170764E-12</v>
      </c>
      <c r="AB49" s="5">
        <f t="shared" si="21"/>
        <v>0.7438084816333842</v>
      </c>
      <c r="AC49" s="5">
        <f t="shared" si="22"/>
        <v>3.4041774910851065E-5</v>
      </c>
      <c r="AD49" s="5">
        <f t="shared" si="23"/>
        <v>7.453656748895535E-11</v>
      </c>
      <c r="AE49" s="5">
        <f t="shared" si="24"/>
        <v>3.3323560311986692E-18</v>
      </c>
      <c r="AF49" s="5">
        <f t="shared" si="25"/>
        <v>0.14531200525409232</v>
      </c>
      <c r="AG49" s="5">
        <f t="shared" si="26"/>
        <v>0.7438084816333842</v>
      </c>
      <c r="AH49" s="5">
        <f t="shared" si="27"/>
        <v>5.2899292809170764E-12</v>
      </c>
      <c r="AI49" s="5">
        <f t="shared" si="28"/>
        <v>4.4838790254136965E-20</v>
      </c>
      <c r="AJ49" s="5">
        <f t="shared" si="29"/>
        <v>2.0139461146652561E-14</v>
      </c>
      <c r="AK49" s="5">
        <f t="shared" si="30"/>
        <v>2.2589985068495865E-2</v>
      </c>
      <c r="AL49" s="5">
        <f t="shared" si="31"/>
        <v>2.1404052573033856E-15</v>
      </c>
      <c r="AM49" s="5">
        <f t="shared" si="32"/>
        <v>2.0347348610098576E-5</v>
      </c>
      <c r="AN49" s="5">
        <f t="shared" si="33"/>
        <v>1.0011218438360873E-5</v>
      </c>
      <c r="AO49" s="5">
        <f t="shared" si="34"/>
        <v>5.1097228012795697E-2</v>
      </c>
      <c r="AP49" s="5">
        <f t="shared" si="35"/>
        <v>3.1909528247118018E-17</v>
      </c>
      <c r="AQ49" s="5">
        <f t="shared" si="36"/>
        <v>1.1030008702725977E-11</v>
      </c>
      <c r="AR49" s="5">
        <f t="shared" si="37"/>
        <v>6.8703529739482582E-5</v>
      </c>
    </row>
    <row r="50" spans="1:44" x14ac:dyDescent="0.25">
      <c r="A50" s="5">
        <v>38</v>
      </c>
      <c r="B50" s="5">
        <v>32</v>
      </c>
      <c r="C50" s="5">
        <v>12</v>
      </c>
      <c r="D50" s="5">
        <v>11</v>
      </c>
      <c r="F50" s="5">
        <f t="shared" si="38"/>
        <v>-0.88575846434814798</v>
      </c>
      <c r="G50" s="5">
        <f t="shared" si="39"/>
        <v>0.49604090422702057</v>
      </c>
      <c r="J50" s="5">
        <v>-0.88575846434814798</v>
      </c>
      <c r="K50" s="5">
        <v>0.49604090422702057</v>
      </c>
      <c r="L50" s="5">
        <v>11</v>
      </c>
      <c r="O50" s="5">
        <f t="shared" si="8"/>
        <v>3.1130351359560222E-3</v>
      </c>
      <c r="P50" s="5">
        <f t="shared" si="9"/>
        <v>1.5189236057638973E-18</v>
      </c>
      <c r="Q50" s="5">
        <f t="shared" si="10"/>
        <v>8.7776451703976237E-3</v>
      </c>
      <c r="R50" s="5">
        <f t="shared" si="11"/>
        <v>1.2779086994988637E-2</v>
      </c>
      <c r="S50" s="5">
        <f t="shared" si="12"/>
        <v>2.1509187343505534E-4</v>
      </c>
      <c r="T50" s="5">
        <f t="shared" si="13"/>
        <v>2.9896634162252625E-11</v>
      </c>
      <c r="U50" s="5">
        <f t="shared" si="14"/>
        <v>5.8354144997018569E-3</v>
      </c>
      <c r="V50" s="5">
        <f t="shared" si="15"/>
        <v>0.1386236904139494</v>
      </c>
      <c r="W50" s="5">
        <f t="shared" si="16"/>
        <v>0.26639591039926874</v>
      </c>
      <c r="X50" s="5">
        <f t="shared" si="17"/>
        <v>7.9585160863574672E-2</v>
      </c>
      <c r="Y50" s="5">
        <f t="shared" si="18"/>
        <v>1.3172699264781762E-2</v>
      </c>
      <c r="Z50" s="5">
        <f t="shared" si="19"/>
        <v>3.9995024029463727E-3</v>
      </c>
      <c r="AA50" s="5">
        <f t="shared" si="20"/>
        <v>2.6041366841313556E-7</v>
      </c>
      <c r="AB50" s="5">
        <f t="shared" si="21"/>
        <v>1.0318674832437632E-10</v>
      </c>
      <c r="AC50" s="5">
        <f t="shared" si="22"/>
        <v>5.2466397242245673E-2</v>
      </c>
      <c r="AD50" s="5">
        <f t="shared" si="23"/>
        <v>3.6869592052625504E-4</v>
      </c>
      <c r="AE50" s="5">
        <f t="shared" si="24"/>
        <v>2.5394830931975778E-5</v>
      </c>
      <c r="AF50" s="5">
        <f t="shared" si="25"/>
        <v>1.1749481467710402E-12</v>
      </c>
      <c r="AG50" s="5">
        <f t="shared" si="26"/>
        <v>1.0318674832437632E-10</v>
      </c>
      <c r="AH50" s="5">
        <f t="shared" si="27"/>
        <v>0.42431614206167995</v>
      </c>
      <c r="AI50" s="5">
        <f t="shared" si="28"/>
        <v>2.2627811595073397E-10</v>
      </c>
      <c r="AJ50" s="5">
        <f t="shared" si="29"/>
        <v>1.5280262075638428E-6</v>
      </c>
      <c r="AK50" s="5">
        <f t="shared" si="30"/>
        <v>8.0870977093657947E-16</v>
      </c>
      <c r="AL50" s="5">
        <f t="shared" si="31"/>
        <v>9.2185447933383707E-2</v>
      </c>
      <c r="AM50" s="5">
        <f t="shared" si="32"/>
        <v>2.4557826327778146E-2</v>
      </c>
      <c r="AN50" s="5">
        <f t="shared" si="33"/>
        <v>9.7580729127485003E-5</v>
      </c>
      <c r="AO50" s="5">
        <f t="shared" si="34"/>
        <v>4.7148279758311553E-10</v>
      </c>
      <c r="AP50" s="5">
        <f t="shared" si="35"/>
        <v>3.7493624157618731E-4</v>
      </c>
      <c r="AQ50" s="5">
        <f t="shared" si="36"/>
        <v>1.5264911594419772E-3</v>
      </c>
      <c r="AR50" s="5">
        <f t="shared" si="37"/>
        <v>3.4879876011284346E-2</v>
      </c>
    </row>
    <row r="51" spans="1:44" x14ac:dyDescent="0.25">
      <c r="A51" s="5">
        <v>39</v>
      </c>
      <c r="B51" s="5">
        <v>62</v>
      </c>
      <c r="C51" s="5">
        <v>5</v>
      </c>
      <c r="D51" s="5">
        <v>5.4</v>
      </c>
      <c r="F51" s="5">
        <f t="shared" si="38"/>
        <v>1.0855140824207279</v>
      </c>
      <c r="G51" s="5">
        <f t="shared" si="39"/>
        <v>-0.91545760373604557</v>
      </c>
      <c r="J51" s="5">
        <v>1.0855140824207279</v>
      </c>
      <c r="K51" s="5">
        <v>-0.91545760373604557</v>
      </c>
      <c r="L51" s="5">
        <v>5.4</v>
      </c>
      <c r="O51" s="5">
        <f t="shared" si="8"/>
        <v>3.1815124821964443E-5</v>
      </c>
      <c r="P51" s="5">
        <f t="shared" si="9"/>
        <v>5.1097228012795766E-2</v>
      </c>
      <c r="Q51" s="5">
        <f t="shared" si="10"/>
        <v>1.3174459205960529E-3</v>
      </c>
      <c r="R51" s="5">
        <f t="shared" si="11"/>
        <v>7.1997838317420918E-4</v>
      </c>
      <c r="S51" s="5">
        <f t="shared" si="12"/>
        <v>3.0434815436639506E-11</v>
      </c>
      <c r="T51" s="5">
        <f t="shared" si="13"/>
        <v>0.86157164617112081</v>
      </c>
      <c r="U51" s="5">
        <f t="shared" si="14"/>
        <v>1.3200738377503164E-10</v>
      </c>
      <c r="V51" s="5">
        <f t="shared" si="15"/>
        <v>8.0761091474650443E-16</v>
      </c>
      <c r="W51" s="5">
        <f t="shared" si="16"/>
        <v>1.1014443715791478E-14</v>
      </c>
      <c r="X51" s="5">
        <f t="shared" si="17"/>
        <v>1.7675453455456519E-6</v>
      </c>
      <c r="Y51" s="5">
        <f t="shared" si="18"/>
        <v>2.9414942617389926E-6</v>
      </c>
      <c r="Z51" s="5">
        <f t="shared" si="19"/>
        <v>3.7547488647322871E-3</v>
      </c>
      <c r="AA51" s="5">
        <f t="shared" si="20"/>
        <v>1.6556890556341232E-9</v>
      </c>
      <c r="AB51" s="5">
        <f t="shared" si="21"/>
        <v>0.98380210524321909</v>
      </c>
      <c r="AC51" s="5">
        <f t="shared" si="22"/>
        <v>1.2144934231815604E-4</v>
      </c>
      <c r="AD51" s="5">
        <f t="shared" si="23"/>
        <v>1.9583028543198963E-11</v>
      </c>
      <c r="AE51" s="5">
        <f t="shared" si="24"/>
        <v>1.0183906599773559E-18</v>
      </c>
      <c r="AF51" s="5">
        <f t="shared" si="25"/>
        <v>1.8006824325471571E-2</v>
      </c>
      <c r="AG51" s="5">
        <f t="shared" si="26"/>
        <v>0.98380210524321909</v>
      </c>
      <c r="AH51" s="5">
        <f t="shared" si="27"/>
        <v>1.5263043723203249E-10</v>
      </c>
      <c r="AI51" s="5">
        <f t="shared" si="28"/>
        <v>9.0668459186652367E-17</v>
      </c>
      <c r="AJ51" s="5">
        <f t="shared" si="29"/>
        <v>8.9918623834368119E-12</v>
      </c>
      <c r="AK51" s="5">
        <f t="shared" si="30"/>
        <v>8.6356167607900158E-2</v>
      </c>
      <c r="AL51" s="5">
        <f t="shared" si="31"/>
        <v>6.1267758419507549E-15</v>
      </c>
      <c r="AM51" s="5">
        <f t="shared" si="32"/>
        <v>1.9495719294691877E-4</v>
      </c>
      <c r="AN51" s="5">
        <f t="shared" si="33"/>
        <v>2.5768128684145944E-6</v>
      </c>
      <c r="AO51" s="5">
        <f t="shared" si="34"/>
        <v>0.30608673245862789</v>
      </c>
      <c r="AP51" s="5">
        <f t="shared" si="35"/>
        <v>1.7059906169852347E-17</v>
      </c>
      <c r="AQ51" s="5">
        <f t="shared" si="36"/>
        <v>4.2884502995156463E-12</v>
      </c>
      <c r="AR51" s="5">
        <f t="shared" si="37"/>
        <v>2.1509187343505534E-4</v>
      </c>
    </row>
    <row r="52" spans="1:44" x14ac:dyDescent="0.25">
      <c r="A52" s="5">
        <v>40</v>
      </c>
      <c r="B52" s="5">
        <v>59</v>
      </c>
      <c r="C52" s="5">
        <v>0</v>
      </c>
      <c r="D52" s="5">
        <v>1.9</v>
      </c>
      <c r="F52" s="5">
        <f t="shared" si="38"/>
        <v>0.88838682774384026</v>
      </c>
      <c r="G52" s="5">
        <f t="shared" si="39"/>
        <v>-1.9236708237096642</v>
      </c>
      <c r="J52" s="5">
        <v>0.88838682774384026</v>
      </c>
      <c r="K52" s="5">
        <v>-1.9236708237096642</v>
      </c>
      <c r="L52" s="5">
        <v>1.9</v>
      </c>
      <c r="O52" s="5">
        <f t="shared" si="8"/>
        <v>1.7291798202666209E-6</v>
      </c>
      <c r="P52" s="5">
        <f t="shared" si="9"/>
        <v>3.4879876011284346E-2</v>
      </c>
      <c r="Q52" s="5">
        <f t="shared" si="10"/>
        <v>1.8318617104432473E-6</v>
      </c>
      <c r="R52" s="5">
        <f t="shared" si="11"/>
        <v>1.1041621606559257E-6</v>
      </c>
      <c r="S52" s="5">
        <f t="shared" si="12"/>
        <v>3.8903513048676631E-20</v>
      </c>
      <c r="T52" s="5">
        <f t="shared" si="13"/>
        <v>7.9585160863574603E-2</v>
      </c>
      <c r="U52" s="5">
        <f t="shared" si="14"/>
        <v>1.1079405278266853E-18</v>
      </c>
      <c r="V52" s="5">
        <f t="shared" si="15"/>
        <v>2.758981754352009E-20</v>
      </c>
      <c r="W52" s="5">
        <f t="shared" si="16"/>
        <v>3.093158591349089E-19</v>
      </c>
      <c r="X52" s="5">
        <f t="shared" si="17"/>
        <v>5.936248643708638E-9</v>
      </c>
      <c r="Y52" s="5">
        <f t="shared" si="18"/>
        <v>1.6072511400612122E-12</v>
      </c>
      <c r="Z52" s="5">
        <f t="shared" si="19"/>
        <v>7.9513469866808336E-7</v>
      </c>
      <c r="AA52" s="5">
        <f t="shared" si="20"/>
        <v>8.4238574790378759E-8</v>
      </c>
      <c r="AB52" s="5">
        <f t="shared" si="21"/>
        <v>1.8569872193815468E-2</v>
      </c>
      <c r="AC52" s="5">
        <f t="shared" si="22"/>
        <v>8.5779402786373178E-9</v>
      </c>
      <c r="AD52" s="5">
        <f t="shared" si="23"/>
        <v>2.7609053582894465E-20</v>
      </c>
      <c r="AE52" s="5">
        <f t="shared" si="24"/>
        <v>3.5996156477326329E-29</v>
      </c>
      <c r="AF52" s="5">
        <f t="shared" si="25"/>
        <v>3.6308857993089496E-7</v>
      </c>
      <c r="AG52" s="5">
        <f t="shared" si="26"/>
        <v>1.8569872193815468E-2</v>
      </c>
      <c r="AH52" s="5">
        <f t="shared" si="27"/>
        <v>5.1699367779102977E-14</v>
      </c>
      <c r="AI52" s="5">
        <f t="shared" si="28"/>
        <v>6.6331017789657345E-14</v>
      </c>
      <c r="AJ52" s="5">
        <f t="shared" si="29"/>
        <v>1.6829198707444218E-10</v>
      </c>
      <c r="AK52" s="5">
        <f t="shared" si="30"/>
        <v>0.57277636302211199</v>
      </c>
      <c r="AL52" s="5">
        <f t="shared" si="31"/>
        <v>1.8380016862230127E-22</v>
      </c>
      <c r="AM52" s="5">
        <f t="shared" si="32"/>
        <v>3.6371372927818202E-7</v>
      </c>
      <c r="AN52" s="5">
        <f t="shared" si="33"/>
        <v>1.5982252847342519E-13</v>
      </c>
      <c r="AO52" s="5">
        <f t="shared" si="34"/>
        <v>0.22583555198729405</v>
      </c>
      <c r="AP52" s="5">
        <f t="shared" si="35"/>
        <v>3.2547033381692103E-27</v>
      </c>
      <c r="AQ52" s="5">
        <f t="shared" si="36"/>
        <v>8.1120867740675657E-21</v>
      </c>
      <c r="AR52" s="5">
        <f t="shared" si="37"/>
        <v>1.3773944814342007E-8</v>
      </c>
    </row>
    <row r="53" spans="1:44" x14ac:dyDescent="0.25">
      <c r="A53" s="5">
        <v>41</v>
      </c>
      <c r="B53" s="5">
        <v>58</v>
      </c>
      <c r="C53" s="5">
        <v>13</v>
      </c>
      <c r="D53" s="5">
        <v>15.8</v>
      </c>
      <c r="F53" s="5">
        <f t="shared" si="38"/>
        <v>0.82267774285154438</v>
      </c>
      <c r="G53" s="5">
        <f t="shared" si="39"/>
        <v>0.69768354822174428</v>
      </c>
      <c r="J53" s="5">
        <v>0.82267774285154438</v>
      </c>
      <c r="K53" s="5">
        <v>0.69768354822174428</v>
      </c>
      <c r="L53" s="5">
        <v>15.8</v>
      </c>
      <c r="O53" s="5">
        <f t="shared" si="8"/>
        <v>5.0303150840114595E-7</v>
      </c>
      <c r="P53" s="5">
        <f t="shared" si="9"/>
        <v>6.028061849455141E-10</v>
      </c>
      <c r="Q53" s="5">
        <f t="shared" si="10"/>
        <v>9.8220802450819478E-4</v>
      </c>
      <c r="R53" s="5">
        <f t="shared" si="11"/>
        <v>6.1168546041050122E-4</v>
      </c>
      <c r="S53" s="5">
        <f t="shared" si="12"/>
        <v>2.4557826327778122E-2</v>
      </c>
      <c r="T53" s="5">
        <f t="shared" si="13"/>
        <v>4.4169980825932033E-6</v>
      </c>
      <c r="U53" s="5">
        <f t="shared" si="14"/>
        <v>1.6558916766831498E-2</v>
      </c>
      <c r="V53" s="5">
        <f t="shared" si="15"/>
        <v>1.6826656379836256E-10</v>
      </c>
      <c r="W53" s="5">
        <f t="shared" si="16"/>
        <v>1.7671856465873394E-9</v>
      </c>
      <c r="X53" s="5">
        <f t="shared" si="17"/>
        <v>4.2705461537999058E-6</v>
      </c>
      <c r="Y53" s="5">
        <f t="shared" si="18"/>
        <v>0.19533261191597093</v>
      </c>
      <c r="Z53" s="5">
        <f t="shared" si="19"/>
        <v>1.8006824325471571E-2</v>
      </c>
      <c r="AA53" s="5">
        <f t="shared" si="20"/>
        <v>6.1267758419507549E-15</v>
      </c>
      <c r="AB53" s="5">
        <f t="shared" si="21"/>
        <v>4.8011267383747994E-5</v>
      </c>
      <c r="AC53" s="5">
        <f t="shared" si="22"/>
        <v>1.0654697097289948E-2</v>
      </c>
      <c r="AD53" s="5">
        <f t="shared" si="23"/>
        <v>1.8006824325471536E-2</v>
      </c>
      <c r="AE53" s="5">
        <f t="shared" si="24"/>
        <v>3.3992939611866876E-6</v>
      </c>
      <c r="AF53" s="5">
        <f t="shared" si="25"/>
        <v>3.7547488647322871E-3</v>
      </c>
      <c r="AG53" s="5">
        <f t="shared" si="26"/>
        <v>4.8011267383747994E-5</v>
      </c>
      <c r="AH53" s="5">
        <f t="shared" si="27"/>
        <v>1.082917568021951E-7</v>
      </c>
      <c r="AI53" s="5">
        <f t="shared" si="28"/>
        <v>1.483296772963111E-22</v>
      </c>
      <c r="AJ53" s="5">
        <f t="shared" si="29"/>
        <v>6.9363434928602674E-16</v>
      </c>
      <c r="AK53" s="5">
        <f t="shared" si="30"/>
        <v>2.6707930977072745E-10</v>
      </c>
      <c r="AL53" s="5">
        <f t="shared" si="31"/>
        <v>4.2001030195793568E-6</v>
      </c>
      <c r="AM53" s="5">
        <f t="shared" si="32"/>
        <v>2.1509187343505534E-4</v>
      </c>
      <c r="AN53" s="5">
        <f t="shared" si="33"/>
        <v>0.74380848163338431</v>
      </c>
      <c r="AO53" s="5">
        <f t="shared" si="34"/>
        <v>3.16789519049257E-7</v>
      </c>
      <c r="AP53" s="5">
        <f t="shared" si="35"/>
        <v>6.8169382880808814E-6</v>
      </c>
      <c r="AQ53" s="5">
        <f t="shared" si="36"/>
        <v>5.8354144997018517E-3</v>
      </c>
      <c r="AR53" s="5">
        <f t="shared" si="37"/>
        <v>1.6558916766831498E-2</v>
      </c>
    </row>
    <row r="54" spans="1:44" x14ac:dyDescent="0.25">
      <c r="A54" s="5">
        <v>42</v>
      </c>
      <c r="B54" s="5">
        <v>72</v>
      </c>
      <c r="C54" s="5">
        <v>1</v>
      </c>
      <c r="D54" s="5">
        <v>4</v>
      </c>
      <c r="F54" s="5">
        <f t="shared" si="38"/>
        <v>1.7426049313436864</v>
      </c>
      <c r="G54" s="5">
        <f t="shared" si="39"/>
        <v>-1.7220281797149404</v>
      </c>
      <c r="J54" s="5">
        <v>1.7426049313436864</v>
      </c>
      <c r="K54" s="5">
        <v>-1.7220281797149404</v>
      </c>
      <c r="L54" s="5">
        <v>4</v>
      </c>
      <c r="O54" s="5">
        <f t="shared" si="8"/>
        <v>4.9462462143297011E-11</v>
      </c>
      <c r="P54" s="5">
        <f t="shared" si="9"/>
        <v>0.86157164617112081</v>
      </c>
      <c r="Q54" s="5">
        <f t="shared" si="10"/>
        <v>1.8576017283609616E-9</v>
      </c>
      <c r="R54" s="5">
        <f t="shared" si="11"/>
        <v>7.3230874125183653E-10</v>
      </c>
      <c r="S54" s="5">
        <f t="shared" si="12"/>
        <v>4.8172190021746332E-21</v>
      </c>
      <c r="T54" s="5">
        <f t="shared" si="13"/>
        <v>5.1097228012795766E-2</v>
      </c>
      <c r="U54" s="5">
        <f t="shared" si="14"/>
        <v>1.8634277688011035E-20</v>
      </c>
      <c r="V54" s="5">
        <f t="shared" si="15"/>
        <v>5.2882333837465008E-27</v>
      </c>
      <c r="W54" s="5">
        <f t="shared" si="16"/>
        <v>1.3859931976703836E-25</v>
      </c>
      <c r="X54" s="5">
        <f t="shared" si="17"/>
        <v>1.31821101673257E-13</v>
      </c>
      <c r="Y54" s="5">
        <f t="shared" si="18"/>
        <v>3.9520636889002907E-14</v>
      </c>
      <c r="Z54" s="5">
        <f t="shared" si="19"/>
        <v>5.936248643708638E-9</v>
      </c>
      <c r="AA54" s="5">
        <f t="shared" si="20"/>
        <v>1.6021039828583987E-14</v>
      </c>
      <c r="AB54" s="5">
        <f t="shared" si="21"/>
        <v>2.4557826327778157E-2</v>
      </c>
      <c r="AC54" s="5">
        <f t="shared" si="22"/>
        <v>1.5786190779398998E-11</v>
      </c>
      <c r="AD54" s="5">
        <f t="shared" si="23"/>
        <v>2.2359419636374403E-21</v>
      </c>
      <c r="AE54" s="5">
        <f t="shared" si="24"/>
        <v>2.3863176013875592E-31</v>
      </c>
      <c r="AF54" s="5">
        <f t="shared" si="25"/>
        <v>7.2218669178883034E-5</v>
      </c>
      <c r="AG54" s="5">
        <f t="shared" si="26"/>
        <v>2.4557826327778157E-2</v>
      </c>
      <c r="AH54" s="5">
        <f t="shared" si="27"/>
        <v>1.0666023875545662E-19</v>
      </c>
      <c r="AI54" s="5">
        <f t="shared" si="28"/>
        <v>5.7371524451692076E-23</v>
      </c>
      <c r="AJ54" s="5">
        <f t="shared" si="29"/>
        <v>5.160211664205285E-18</v>
      </c>
      <c r="AK54" s="5">
        <f t="shared" si="30"/>
        <v>0.35163803516059977</v>
      </c>
      <c r="AL54" s="5">
        <f t="shared" si="31"/>
        <v>1.2386844892619402E-26</v>
      </c>
      <c r="AM54" s="5">
        <f t="shared" si="32"/>
        <v>1.0318674832437632E-10</v>
      </c>
      <c r="AN54" s="5">
        <f t="shared" si="33"/>
        <v>1.0341542826702948E-13</v>
      </c>
      <c r="AO54" s="5">
        <f t="shared" si="34"/>
        <v>8.4245938237357768E-3</v>
      </c>
      <c r="AP54" s="5">
        <f t="shared" si="35"/>
        <v>6.8512401862036483E-30</v>
      </c>
      <c r="AQ54" s="5">
        <f t="shared" si="36"/>
        <v>1.8380016862230127E-22</v>
      </c>
      <c r="AR54" s="5">
        <f t="shared" si="37"/>
        <v>3.8757096162422278E-11</v>
      </c>
    </row>
    <row r="55" spans="1:44" x14ac:dyDescent="0.25">
      <c r="A55" s="5">
        <v>43</v>
      </c>
      <c r="B55" s="5">
        <v>45</v>
      </c>
      <c r="C55" s="5">
        <v>11</v>
      </c>
      <c r="D55" s="5">
        <v>15.1</v>
      </c>
      <c r="F55" s="5">
        <f t="shared" si="38"/>
        <v>-3.1540360748301806E-2</v>
      </c>
      <c r="G55" s="5">
        <f t="shared" si="39"/>
        <v>0.29439826023229682</v>
      </c>
      <c r="J55" s="5">
        <v>-3.1540360748301806E-2</v>
      </c>
      <c r="K55" s="5">
        <v>0.29439826023229682</v>
      </c>
      <c r="L55" s="5">
        <v>15.1</v>
      </c>
      <c r="O55" s="5">
        <f t="shared" si="8"/>
        <v>8.4797060619350977E-3</v>
      </c>
      <c r="P55" s="5">
        <f t="shared" si="9"/>
        <v>3.8757096162422278E-11</v>
      </c>
      <c r="Q55" s="5">
        <f t="shared" si="10"/>
        <v>0.25735364923449883</v>
      </c>
      <c r="R55" s="5">
        <f t="shared" si="11"/>
        <v>0.24504936055439203</v>
      </c>
      <c r="S55" s="5">
        <f t="shared" si="12"/>
        <v>3.6059051125423222E-3</v>
      </c>
      <c r="T55" s="5">
        <f t="shared" si="13"/>
        <v>6.0202920206247199E-6</v>
      </c>
      <c r="U55" s="5">
        <f t="shared" si="14"/>
        <v>2.4114871583963481E-2</v>
      </c>
      <c r="V55" s="5">
        <f t="shared" si="15"/>
        <v>7.0819686574017095E-5</v>
      </c>
      <c r="W55" s="5">
        <f t="shared" si="16"/>
        <v>3.1815681006098893E-4</v>
      </c>
      <c r="X55" s="5">
        <f t="shared" si="17"/>
        <v>5.1097228012795717E-2</v>
      </c>
      <c r="Y55" s="5">
        <f t="shared" si="18"/>
        <v>0.47570237613822164</v>
      </c>
      <c r="Z55" s="5">
        <f t="shared" si="19"/>
        <v>0.47570237613822164</v>
      </c>
      <c r="AA55" s="5">
        <f t="shared" si="20"/>
        <v>5.1161385637345843E-8</v>
      </c>
      <c r="AB55" s="5">
        <f t="shared" si="21"/>
        <v>2.3583081230133189E-5</v>
      </c>
      <c r="AC55" s="5">
        <f t="shared" si="22"/>
        <v>0.84761599932101439</v>
      </c>
      <c r="AD55" s="5">
        <f t="shared" si="23"/>
        <v>4.042593387635008E-3</v>
      </c>
      <c r="AE55" s="5">
        <f t="shared" si="24"/>
        <v>3.813264575026061E-6</v>
      </c>
      <c r="AF55" s="5">
        <f t="shared" si="25"/>
        <v>3.7231760606736857E-6</v>
      </c>
      <c r="AG55" s="5">
        <f t="shared" si="26"/>
        <v>2.3583081230133189E-5</v>
      </c>
      <c r="AH55" s="5">
        <f t="shared" si="27"/>
        <v>7.684762443301075E-3</v>
      </c>
      <c r="AI55" s="5">
        <f t="shared" si="28"/>
        <v>3.6690659950650549E-13</v>
      </c>
      <c r="AJ55" s="5">
        <f t="shared" si="29"/>
        <v>2.6668544067012696E-8</v>
      </c>
      <c r="AK55" s="5">
        <f t="shared" si="30"/>
        <v>9.3075780820490285E-10</v>
      </c>
      <c r="AL55" s="5">
        <f t="shared" si="31"/>
        <v>1.5264911594419772E-3</v>
      </c>
      <c r="AM55" s="5">
        <f t="shared" si="32"/>
        <v>0.2014403857671192</v>
      </c>
      <c r="AN55" s="5">
        <f t="shared" si="33"/>
        <v>5.1097228012795717E-2</v>
      </c>
      <c r="AO55" s="5">
        <f t="shared" si="34"/>
        <v>1.0011218438360891E-5</v>
      </c>
      <c r="AP55" s="5">
        <f t="shared" si="35"/>
        <v>3.244360552204549E-5</v>
      </c>
      <c r="AQ55" s="5">
        <f t="shared" si="36"/>
        <v>4.6826352828575387E-3</v>
      </c>
      <c r="AR55" s="5">
        <f t="shared" si="37"/>
        <v>0.8615716461711207</v>
      </c>
    </row>
    <row r="56" spans="1:44" x14ac:dyDescent="0.25">
      <c r="A56" s="5">
        <v>44</v>
      </c>
      <c r="B56" s="5">
        <v>40</v>
      </c>
      <c r="C56" s="5">
        <v>9</v>
      </c>
      <c r="D56" s="5">
        <v>9.1999999999999993</v>
      </c>
      <c r="F56" s="5">
        <f t="shared" si="38"/>
        <v>-0.36008578520978113</v>
      </c>
      <c r="G56" s="5">
        <f t="shared" si="39"/>
        <v>-0.10888702775715065</v>
      </c>
      <c r="J56" s="5">
        <v>-0.36008578520978113</v>
      </c>
      <c r="K56" s="5">
        <v>-0.10888702775715065</v>
      </c>
      <c r="L56" s="5">
        <v>9.1999999999999993</v>
      </c>
      <c r="O56" s="5">
        <f t="shared" si="8"/>
        <v>0.22583555198729405</v>
      </c>
      <c r="P56" s="5">
        <f t="shared" si="9"/>
        <v>3.6881792834164001E-11</v>
      </c>
      <c r="Q56" s="5">
        <f t="shared" si="10"/>
        <v>0.6634609394251354</v>
      </c>
      <c r="R56" s="5">
        <f t="shared" si="11"/>
        <v>0.7438084816333842</v>
      </c>
      <c r="S56" s="5">
        <f t="shared" si="12"/>
        <v>1.9238758123732033E-5</v>
      </c>
      <c r="T56" s="5">
        <f t="shared" si="13"/>
        <v>8.9050175365919434E-6</v>
      </c>
      <c r="U56" s="5">
        <f t="shared" si="14"/>
        <v>4.487166640928991E-4</v>
      </c>
      <c r="V56" s="5">
        <f t="shared" si="15"/>
        <v>7.1997838317420918E-4</v>
      </c>
      <c r="W56" s="5">
        <f t="shared" si="16"/>
        <v>2.3332519205253332E-3</v>
      </c>
      <c r="X56" s="5">
        <f t="shared" si="17"/>
        <v>0.57277636302211221</v>
      </c>
      <c r="Y56" s="5">
        <f t="shared" si="18"/>
        <v>3.2415909781694785E-2</v>
      </c>
      <c r="Z56" s="5">
        <f t="shared" si="19"/>
        <v>0.35163803516059972</v>
      </c>
      <c r="AA56" s="5">
        <f t="shared" si="20"/>
        <v>6.4267907442573151E-5</v>
      </c>
      <c r="AB56" s="5">
        <f t="shared" si="21"/>
        <v>1.6325287436738152E-5</v>
      </c>
      <c r="AC56" s="5">
        <f t="shared" si="22"/>
        <v>0.6634609394251354</v>
      </c>
      <c r="AD56" s="5">
        <f t="shared" si="23"/>
        <v>2.5394830931975642E-5</v>
      </c>
      <c r="AE56" s="5">
        <f t="shared" si="24"/>
        <v>1.4799913437134378E-8</v>
      </c>
      <c r="AF56" s="5">
        <f t="shared" si="25"/>
        <v>5.4642871687847395E-8</v>
      </c>
      <c r="AG56" s="5">
        <f t="shared" si="26"/>
        <v>1.6325287436738152E-5</v>
      </c>
      <c r="AH56" s="5">
        <f t="shared" si="27"/>
        <v>8.2036485893418207E-2</v>
      </c>
      <c r="AI56" s="5">
        <f t="shared" si="28"/>
        <v>5.936248643708638E-9</v>
      </c>
      <c r="AJ56" s="5">
        <f t="shared" si="29"/>
        <v>4.1766624885231097E-5</v>
      </c>
      <c r="AK56" s="5">
        <f t="shared" si="30"/>
        <v>5.9362486437086173E-9</v>
      </c>
      <c r="AL56" s="5">
        <f t="shared" si="31"/>
        <v>2.373418666480902E-4</v>
      </c>
      <c r="AM56" s="5">
        <f t="shared" si="32"/>
        <v>0.84761599932101439</v>
      </c>
      <c r="AN56" s="5">
        <f t="shared" si="33"/>
        <v>6.1168546041050122E-4</v>
      </c>
      <c r="AO56" s="5">
        <f t="shared" si="34"/>
        <v>7.1593519380380965E-5</v>
      </c>
      <c r="AP56" s="5">
        <f t="shared" si="35"/>
        <v>3.16789519049257E-7</v>
      </c>
      <c r="AQ56" s="5">
        <f t="shared" si="36"/>
        <v>4.8011267383747825E-5</v>
      </c>
      <c r="AR56" s="5">
        <f t="shared" si="37"/>
        <v>0.57277636302211221</v>
      </c>
    </row>
    <row r="57" spans="1:44" x14ac:dyDescent="0.25">
      <c r="A57" s="5">
        <v>45</v>
      </c>
      <c r="B57" s="5">
        <v>38</v>
      </c>
      <c r="C57" s="5">
        <v>10</v>
      </c>
      <c r="D57" s="5">
        <v>10.4</v>
      </c>
      <c r="F57" s="5">
        <f t="shared" si="38"/>
        <v>-0.49150395499437283</v>
      </c>
      <c r="G57" s="5">
        <f t="shared" si="39"/>
        <v>9.2755616237573085E-2</v>
      </c>
      <c r="J57" s="5">
        <v>-0.49150395499437283</v>
      </c>
      <c r="K57" s="5">
        <v>9.2755616237573085E-2</v>
      </c>
      <c r="L57" s="5">
        <v>10.4</v>
      </c>
      <c r="O57" s="5">
        <f t="shared" si="8"/>
        <v>9.069223774965196E-2</v>
      </c>
      <c r="P57" s="5">
        <f t="shared" si="9"/>
        <v>4.5709416343807563E-13</v>
      </c>
      <c r="Q57" s="5">
        <f t="shared" si="10"/>
        <v>0.30608673245862805</v>
      </c>
      <c r="R57" s="5">
        <f t="shared" si="11"/>
        <v>0.3663188624672416</v>
      </c>
      <c r="S57" s="5">
        <f t="shared" si="12"/>
        <v>9.3565547963169363E-5</v>
      </c>
      <c r="T57" s="5">
        <f t="shared" si="13"/>
        <v>3.8490445286373915E-7</v>
      </c>
      <c r="U57" s="5">
        <f t="shared" si="14"/>
        <v>2.1036329476570429E-3</v>
      </c>
      <c r="V57" s="5">
        <f t="shared" si="15"/>
        <v>4.9147863255180231E-3</v>
      </c>
      <c r="W57" s="5">
        <f t="shared" si="16"/>
        <v>1.3976833658717705E-2</v>
      </c>
      <c r="X57" s="5">
        <f t="shared" si="17"/>
        <v>0.47570237613822169</v>
      </c>
      <c r="Y57" s="5">
        <f t="shared" si="18"/>
        <v>5.1097228012795766E-2</v>
      </c>
      <c r="Z57" s="5">
        <f t="shared" si="19"/>
        <v>0.16829303999934772</v>
      </c>
      <c r="AA57" s="5">
        <f t="shared" si="20"/>
        <v>1.4106661279806595E-5</v>
      </c>
      <c r="AB57" s="5">
        <f t="shared" si="21"/>
        <v>8.9048618640017549E-7</v>
      </c>
      <c r="AC57" s="5">
        <f t="shared" si="22"/>
        <v>0.55549341193070534</v>
      </c>
      <c r="AD57" s="5">
        <f t="shared" si="23"/>
        <v>1.3184184329834993E-4</v>
      </c>
      <c r="AE57" s="5">
        <f t="shared" si="24"/>
        <v>3.16789519049257E-7</v>
      </c>
      <c r="AF57" s="5">
        <f t="shared" si="25"/>
        <v>5.453151869540527E-9</v>
      </c>
      <c r="AG57" s="5">
        <f t="shared" si="26"/>
        <v>8.9048618640017549E-7</v>
      </c>
      <c r="AH57" s="5">
        <f t="shared" si="27"/>
        <v>0.19533261191597079</v>
      </c>
      <c r="AI57" s="5">
        <f t="shared" si="28"/>
        <v>2.1181322614425473E-9</v>
      </c>
      <c r="AJ57" s="5">
        <f t="shared" si="29"/>
        <v>1.7120707712620226E-5</v>
      </c>
      <c r="AK57" s="5">
        <f t="shared" si="30"/>
        <v>9.2095966325358952E-11</v>
      </c>
      <c r="AL57" s="5">
        <f t="shared" si="31"/>
        <v>2.6011730501016438E-3</v>
      </c>
      <c r="AM57" s="5">
        <f t="shared" si="32"/>
        <v>0.47570237613822169</v>
      </c>
      <c r="AN57" s="5">
        <f t="shared" si="33"/>
        <v>8.2224533646810651E-4</v>
      </c>
      <c r="AO57" s="5">
        <f t="shared" si="34"/>
        <v>3.3992939611866876E-6</v>
      </c>
      <c r="AP57" s="5">
        <f t="shared" si="35"/>
        <v>5.7359221666491531E-6</v>
      </c>
      <c r="AQ57" s="5">
        <f t="shared" si="36"/>
        <v>3.0322020713675478E-4</v>
      </c>
      <c r="AR57" s="5">
        <f t="shared" si="37"/>
        <v>0.4492412542480384</v>
      </c>
    </row>
    <row r="58" spans="1:44" x14ac:dyDescent="0.25">
      <c r="A58" s="5">
        <v>46</v>
      </c>
      <c r="B58" s="5">
        <v>48</v>
      </c>
      <c r="C58" s="5">
        <v>9</v>
      </c>
      <c r="D58" s="5">
        <v>10.6</v>
      </c>
      <c r="F58" s="5">
        <f t="shared" si="38"/>
        <v>0.16558689392858578</v>
      </c>
      <c r="G58" s="5">
        <f t="shared" si="39"/>
        <v>-0.10888702775715065</v>
      </c>
      <c r="J58" s="5">
        <v>0.16558689392858578</v>
      </c>
      <c r="K58" s="5">
        <v>-0.10888702775715065</v>
      </c>
      <c r="L58" s="5">
        <v>10.6</v>
      </c>
      <c r="O58" s="5">
        <f t="shared" si="8"/>
        <v>3.6262691864807059E-2</v>
      </c>
      <c r="P58" s="5">
        <f t="shared" si="9"/>
        <v>5.5480595155723863E-8</v>
      </c>
      <c r="Q58" s="5">
        <f t="shared" si="10"/>
        <v>0.6634609394251354</v>
      </c>
      <c r="R58" s="5">
        <f t="shared" si="11"/>
        <v>0.57277636302211232</v>
      </c>
      <c r="S58" s="5">
        <f t="shared" si="12"/>
        <v>7.1048878776048269E-5</v>
      </c>
      <c r="T58" s="5">
        <f t="shared" si="13"/>
        <v>9.8220802450819738E-4</v>
      </c>
      <c r="U58" s="5">
        <f t="shared" si="14"/>
        <v>5.8270431908457004E-4</v>
      </c>
      <c r="V58" s="5">
        <f t="shared" si="15"/>
        <v>1.7675453455456487E-6</v>
      </c>
      <c r="W58" s="5">
        <f t="shared" si="16"/>
        <v>9.6597261971723425E-6</v>
      </c>
      <c r="X58" s="5">
        <f t="shared" si="17"/>
        <v>5.4538192190941998E-2</v>
      </c>
      <c r="Y58" s="5">
        <f t="shared" si="18"/>
        <v>9.2185447933383624E-2</v>
      </c>
      <c r="Z58" s="5">
        <f t="shared" si="19"/>
        <v>1</v>
      </c>
      <c r="AA58" s="5">
        <f t="shared" si="20"/>
        <v>9.8260176142066478E-7</v>
      </c>
      <c r="AB58" s="5">
        <f t="shared" si="21"/>
        <v>2.3383287763298188E-3</v>
      </c>
      <c r="AC58" s="5">
        <f t="shared" si="22"/>
        <v>0.6634609394251354</v>
      </c>
      <c r="AD58" s="5">
        <f t="shared" si="23"/>
        <v>7.2218669178882519E-5</v>
      </c>
      <c r="AE58" s="5">
        <f t="shared" si="24"/>
        <v>5.2042124815808787E-9</v>
      </c>
      <c r="AF58" s="5">
        <f t="shared" si="25"/>
        <v>8.2198255813947162E-5</v>
      </c>
      <c r="AG58" s="5">
        <f t="shared" si="26"/>
        <v>2.3383287763298188E-3</v>
      </c>
      <c r="AH58" s="5">
        <f t="shared" si="27"/>
        <v>1.254268245961841E-3</v>
      </c>
      <c r="AI58" s="5">
        <f t="shared" si="28"/>
        <v>3.9462354734087975E-12</v>
      </c>
      <c r="AJ58" s="5">
        <f t="shared" si="29"/>
        <v>1.7291495917016105E-7</v>
      </c>
      <c r="AK58" s="5">
        <f t="shared" si="30"/>
        <v>1.1041621606559276E-6</v>
      </c>
      <c r="AL58" s="5">
        <f t="shared" si="31"/>
        <v>1.031957680656538E-5</v>
      </c>
      <c r="AM58" s="5">
        <f t="shared" si="32"/>
        <v>0.38705352695046141</v>
      </c>
      <c r="AN58" s="5">
        <f t="shared" si="33"/>
        <v>1.0833395156410132E-2</v>
      </c>
      <c r="AO58" s="5">
        <f t="shared" si="34"/>
        <v>1.6465926702377276E-3</v>
      </c>
      <c r="AP58" s="5">
        <f t="shared" si="35"/>
        <v>6.6056349832142824E-8</v>
      </c>
      <c r="AQ58" s="5">
        <f t="shared" si="36"/>
        <v>6.2347523744832447E-5</v>
      </c>
      <c r="AR58" s="5">
        <f t="shared" si="37"/>
        <v>0.74380848163338431</v>
      </c>
    </row>
    <row r="59" spans="1:44" x14ac:dyDescent="0.25">
      <c r="A59" s="5">
        <v>47</v>
      </c>
      <c r="B59" s="5">
        <v>64</v>
      </c>
      <c r="C59" s="5">
        <v>12</v>
      </c>
      <c r="D59" s="5">
        <v>13.2</v>
      </c>
      <c r="F59" s="5">
        <f t="shared" si="38"/>
        <v>1.2169322522053196</v>
      </c>
      <c r="G59" s="5">
        <f t="shared" si="39"/>
        <v>0.49604090422702057</v>
      </c>
      <c r="J59" s="5">
        <v>1.2169322522053196</v>
      </c>
      <c r="K59" s="5">
        <v>0.49604090422702057</v>
      </c>
      <c r="L59" s="5">
        <v>13.2</v>
      </c>
      <c r="O59" s="5">
        <f t="shared" si="8"/>
        <v>3.1640133997369619E-8</v>
      </c>
      <c r="P59" s="5">
        <f t="shared" si="9"/>
        <v>1.1891473132427146E-7</v>
      </c>
      <c r="Q59" s="5">
        <f t="shared" si="10"/>
        <v>1.3420274517674517E-4</v>
      </c>
      <c r="R59" s="5">
        <f t="shared" si="11"/>
        <v>6.8703529739482582E-5</v>
      </c>
      <c r="S59" s="5">
        <f t="shared" si="12"/>
        <v>6.1168546041050122E-4</v>
      </c>
      <c r="T59" s="5">
        <f t="shared" si="13"/>
        <v>6.7651973709970123E-5</v>
      </c>
      <c r="U59" s="5">
        <f t="shared" si="14"/>
        <v>2.5372265322706885E-4</v>
      </c>
      <c r="V59" s="5">
        <f t="shared" si="15"/>
        <v>7.6988394504898287E-14</v>
      </c>
      <c r="W59" s="5">
        <f t="shared" si="16"/>
        <v>1.1965302171352159E-12</v>
      </c>
      <c r="X59" s="5">
        <f t="shared" si="17"/>
        <v>1.000179800724465E-7</v>
      </c>
      <c r="Y59" s="5">
        <f t="shared" si="18"/>
        <v>1.3172699264781762E-2</v>
      </c>
      <c r="Z59" s="5">
        <f t="shared" si="19"/>
        <v>3.9995024029463727E-3</v>
      </c>
      <c r="AA59" s="5">
        <f t="shared" si="20"/>
        <v>2.1756081111390074E-16</v>
      </c>
      <c r="AB59" s="5">
        <f t="shared" si="21"/>
        <v>6.6402779199953082E-4</v>
      </c>
      <c r="AC59" s="5">
        <f t="shared" si="22"/>
        <v>8.0216668625305361E-4</v>
      </c>
      <c r="AD59" s="5">
        <f t="shared" si="23"/>
        <v>3.6869592052625504E-4</v>
      </c>
      <c r="AE59" s="5">
        <f t="shared" si="24"/>
        <v>5.9362486437086173E-9</v>
      </c>
      <c r="AF59" s="5">
        <f t="shared" si="25"/>
        <v>9.1985299762960729E-2</v>
      </c>
      <c r="AG59" s="5">
        <f t="shared" si="26"/>
        <v>6.6402779199953082E-4</v>
      </c>
      <c r="AH59" s="5">
        <f t="shared" si="27"/>
        <v>3.544920072674793E-10</v>
      </c>
      <c r="AI59" s="5">
        <f t="shared" si="28"/>
        <v>6.7563102502581836E-25</v>
      </c>
      <c r="AJ59" s="5">
        <f t="shared" si="29"/>
        <v>6.8632041955313605E-18</v>
      </c>
      <c r="AK59" s="5">
        <f t="shared" si="30"/>
        <v>1.4799913437134378E-8</v>
      </c>
      <c r="AL59" s="5">
        <f t="shared" si="31"/>
        <v>5.0372776029105978E-9</v>
      </c>
      <c r="AM59" s="5">
        <f t="shared" si="32"/>
        <v>1.6325287436738152E-5</v>
      </c>
      <c r="AN59" s="5">
        <f t="shared" si="33"/>
        <v>0.14678887634517143</v>
      </c>
      <c r="AO59" s="5">
        <f t="shared" si="34"/>
        <v>2.0169684005146302E-6</v>
      </c>
      <c r="AP59" s="5">
        <f t="shared" si="35"/>
        <v>1.0837169562420104E-8</v>
      </c>
      <c r="AQ59" s="5">
        <f t="shared" si="36"/>
        <v>6.6371529755267816E-5</v>
      </c>
      <c r="AR59" s="5">
        <f t="shared" si="37"/>
        <v>1.5165700202215986E-3</v>
      </c>
    </row>
    <row r="60" spans="1:44" x14ac:dyDescent="0.25">
      <c r="A60" s="5">
        <v>48</v>
      </c>
      <c r="B60" s="5">
        <v>34</v>
      </c>
      <c r="C60" s="5">
        <v>5</v>
      </c>
      <c r="D60" s="5">
        <v>7.2</v>
      </c>
      <c r="F60" s="5">
        <f t="shared" si="38"/>
        <v>-0.75434029456355634</v>
      </c>
      <c r="G60" s="5">
        <f t="shared" si="39"/>
        <v>-0.91545760373604557</v>
      </c>
      <c r="J60" s="5">
        <v>-0.75434029456355634</v>
      </c>
      <c r="K60" s="5">
        <v>-0.91545760373604557</v>
      </c>
      <c r="L60" s="5">
        <v>7.2</v>
      </c>
      <c r="O60" s="5">
        <f t="shared" si="8"/>
        <v>0.7438084816333842</v>
      </c>
      <c r="P60" s="5">
        <f t="shared" si="9"/>
        <v>1.5011015698988665E-11</v>
      </c>
      <c r="Q60" s="5">
        <f t="shared" si="10"/>
        <v>5.1097228012795717E-2</v>
      </c>
      <c r="R60" s="5">
        <f t="shared" si="11"/>
        <v>6.9686738132613849E-2</v>
      </c>
      <c r="S60" s="5">
        <f t="shared" si="12"/>
        <v>1.2195638328933968E-11</v>
      </c>
      <c r="T60" s="5">
        <f t="shared" si="13"/>
        <v>2.371185309253183E-6</v>
      </c>
      <c r="U60" s="5">
        <f t="shared" si="14"/>
        <v>2.0516186184625658E-9</v>
      </c>
      <c r="V60" s="5">
        <f t="shared" si="15"/>
        <v>4.2725568381445508E-5</v>
      </c>
      <c r="W60" s="5">
        <f t="shared" si="16"/>
        <v>9.3565547963169363E-5</v>
      </c>
      <c r="X60" s="5">
        <f t="shared" si="17"/>
        <v>0.25735364923449883</v>
      </c>
      <c r="Y60" s="5">
        <f t="shared" si="18"/>
        <v>2.9414942617389926E-6</v>
      </c>
      <c r="Z60" s="5">
        <f t="shared" si="19"/>
        <v>3.7547488647322871E-3</v>
      </c>
      <c r="AA60" s="5">
        <f t="shared" si="20"/>
        <v>0.14531200525409232</v>
      </c>
      <c r="AB60" s="5">
        <f t="shared" si="21"/>
        <v>1.084964951786349E-6</v>
      </c>
      <c r="AC60" s="5">
        <f t="shared" si="22"/>
        <v>4.710420852513806E-3</v>
      </c>
      <c r="AD60" s="5">
        <f t="shared" si="23"/>
        <v>1.9583028543198963E-11</v>
      </c>
      <c r="AE60" s="5">
        <f t="shared" si="24"/>
        <v>1.5319461331672604E-15</v>
      </c>
      <c r="AF60" s="5">
        <f t="shared" si="25"/>
        <v>5.2899292809170764E-12</v>
      </c>
      <c r="AG60" s="5">
        <f t="shared" si="26"/>
        <v>1.084964951786349E-6</v>
      </c>
      <c r="AH60" s="5">
        <f t="shared" si="27"/>
        <v>1.3395652294446688E-2</v>
      </c>
      <c r="AI60" s="5">
        <f t="shared" si="28"/>
        <v>4.642720979803768E-4</v>
      </c>
      <c r="AJ60" s="5">
        <f t="shared" si="29"/>
        <v>7.6384114606664791E-2</v>
      </c>
      <c r="AK60" s="5">
        <f t="shared" si="30"/>
        <v>3.8162356677068681E-8</v>
      </c>
      <c r="AL60" s="5">
        <f t="shared" si="31"/>
        <v>1.3864051583099773E-8</v>
      </c>
      <c r="AM60" s="5">
        <f t="shared" si="32"/>
        <v>0.11751741081996718</v>
      </c>
      <c r="AN60" s="5">
        <f t="shared" si="33"/>
        <v>4.2748406391051147E-9</v>
      </c>
      <c r="AO60" s="5">
        <f t="shared" si="34"/>
        <v>2.0347704317408877E-4</v>
      </c>
      <c r="AP60" s="5">
        <f t="shared" si="35"/>
        <v>1.5982252847342519E-13</v>
      </c>
      <c r="AQ60" s="5">
        <f t="shared" si="36"/>
        <v>6.6649790543775396E-11</v>
      </c>
      <c r="AR60" s="5">
        <f t="shared" si="37"/>
        <v>3.3428924928275033E-3</v>
      </c>
    </row>
    <row r="61" spans="1:44" x14ac:dyDescent="0.25">
      <c r="A61" s="5">
        <v>49</v>
      </c>
      <c r="B61" s="5">
        <v>57</v>
      </c>
      <c r="C61" s="5">
        <v>15</v>
      </c>
      <c r="D61" s="5">
        <v>12.4</v>
      </c>
      <c r="F61" s="5">
        <f t="shared" si="38"/>
        <v>0.7569686579592485</v>
      </c>
      <c r="G61" s="5">
        <f t="shared" si="39"/>
        <v>1.1009688362111918</v>
      </c>
      <c r="J61" s="5">
        <v>0.7569686579592485</v>
      </c>
      <c r="K61" s="5">
        <v>1.1009688362111918</v>
      </c>
      <c r="L61" s="5">
        <v>12.4</v>
      </c>
      <c r="O61" s="5">
        <f t="shared" si="8"/>
        <v>8.3503038510018303E-9</v>
      </c>
      <c r="P61" s="5">
        <f t="shared" si="9"/>
        <v>2.940962521867055E-13</v>
      </c>
      <c r="Q61" s="5">
        <f t="shared" si="10"/>
        <v>4.2725568381445508E-5</v>
      </c>
      <c r="R61" s="5">
        <f t="shared" si="11"/>
        <v>2.749141117284312E-5</v>
      </c>
      <c r="S61" s="5">
        <f t="shared" si="12"/>
        <v>0.19375880051644351</v>
      </c>
      <c r="T61" s="5">
        <f t="shared" si="13"/>
        <v>9.8390431361528817E-9</v>
      </c>
      <c r="U61" s="5">
        <f t="shared" si="14"/>
        <v>8.2036485893418234E-2</v>
      </c>
      <c r="V61" s="5">
        <f t="shared" si="15"/>
        <v>1.6829198707444218E-10</v>
      </c>
      <c r="W61" s="5">
        <f t="shared" si="16"/>
        <v>1.6556890556341232E-9</v>
      </c>
      <c r="X61" s="5">
        <f t="shared" si="17"/>
        <v>2.4924607872391184E-7</v>
      </c>
      <c r="Y61" s="5">
        <f t="shared" si="18"/>
        <v>0.14678887634517143</v>
      </c>
      <c r="Z61" s="5">
        <f t="shared" si="19"/>
        <v>1.2474348892445755E-3</v>
      </c>
      <c r="AA61" s="5">
        <f t="shared" si="20"/>
        <v>1.2579459906728887E-17</v>
      </c>
      <c r="AB61" s="5">
        <f t="shared" si="21"/>
        <v>1.8785325598231592E-7</v>
      </c>
      <c r="AC61" s="5">
        <f t="shared" si="22"/>
        <v>1.5264911594419772E-3</v>
      </c>
      <c r="AD61" s="5">
        <f t="shared" si="23"/>
        <v>0.14678887634517143</v>
      </c>
      <c r="AE61" s="5">
        <f t="shared" si="24"/>
        <v>2.1509187343505572E-4</v>
      </c>
      <c r="AF61" s="5">
        <f t="shared" si="25"/>
        <v>1.1877732414855361E-4</v>
      </c>
      <c r="AG61" s="5">
        <f t="shared" si="26"/>
        <v>1.8785325598231592E-7</v>
      </c>
      <c r="AH61" s="5">
        <f t="shared" si="27"/>
        <v>2.6163790485428925E-8</v>
      </c>
      <c r="AI61" s="5">
        <f t="shared" si="28"/>
        <v>2.483348707535043E-25</v>
      </c>
      <c r="AJ61" s="5">
        <f t="shared" si="29"/>
        <v>3.0431091319707609E-18</v>
      </c>
      <c r="AK61" s="5">
        <f t="shared" si="30"/>
        <v>9.3238154133653983E-14</v>
      </c>
      <c r="AL61" s="5">
        <f t="shared" si="31"/>
        <v>3.1815124821964443E-5</v>
      </c>
      <c r="AM61" s="5">
        <f t="shared" si="32"/>
        <v>1.031957680656538E-5</v>
      </c>
      <c r="AN61" s="5">
        <f t="shared" si="33"/>
        <v>0.80709078440160265</v>
      </c>
      <c r="AO61" s="5">
        <f t="shared" si="34"/>
        <v>4.730086470442688E-10</v>
      </c>
      <c r="AP61" s="5">
        <f t="shared" si="35"/>
        <v>2.5372265322706972E-4</v>
      </c>
      <c r="AQ61" s="5">
        <f t="shared" si="36"/>
        <v>5.2466397242245673E-2</v>
      </c>
      <c r="AR61" s="5">
        <f t="shared" si="37"/>
        <v>2.2961518421725008E-3</v>
      </c>
    </row>
    <row r="62" spans="1:44" x14ac:dyDescent="0.25">
      <c r="A62" s="5">
        <v>50</v>
      </c>
      <c r="B62" s="5">
        <v>46</v>
      </c>
      <c r="C62" s="5">
        <v>10</v>
      </c>
      <c r="D62" s="5">
        <v>16.2</v>
      </c>
      <c r="F62" s="5">
        <f t="shared" si="38"/>
        <v>3.4168724143994057E-2</v>
      </c>
      <c r="G62" s="5">
        <f t="shared" si="39"/>
        <v>9.2755616237573085E-2</v>
      </c>
      <c r="J62" s="5">
        <v>3.4168724143994057E-2</v>
      </c>
      <c r="K62" s="5">
        <v>9.2755616237573085E-2</v>
      </c>
      <c r="L62" s="5">
        <v>16.2</v>
      </c>
      <c r="O62" s="5">
        <f t="shared" si="8"/>
        <v>2.4557826327778146E-2</v>
      </c>
      <c r="P62" s="5">
        <f t="shared" si="9"/>
        <v>1.1595429525582438E-9</v>
      </c>
      <c r="Q62" s="5">
        <f t="shared" si="10"/>
        <v>0.51617454409230756</v>
      </c>
      <c r="R62" s="5">
        <f t="shared" si="11"/>
        <v>0.47570237613822169</v>
      </c>
      <c r="S62" s="5">
        <f t="shared" si="12"/>
        <v>5.8270431908457004E-4</v>
      </c>
      <c r="T62" s="5">
        <f t="shared" si="13"/>
        <v>7.1593519380380965E-5</v>
      </c>
      <c r="U62" s="5">
        <f t="shared" si="14"/>
        <v>4.6067864493614359E-3</v>
      </c>
      <c r="V62" s="5">
        <f t="shared" si="15"/>
        <v>2.0347348610098576E-5</v>
      </c>
      <c r="W62" s="5">
        <f t="shared" si="16"/>
        <v>9.7580729127485003E-5</v>
      </c>
      <c r="X62" s="5">
        <f t="shared" si="17"/>
        <v>7.6384114606664819E-2</v>
      </c>
      <c r="Y62" s="5">
        <f t="shared" si="18"/>
        <v>0.24504936055439203</v>
      </c>
      <c r="Z62" s="5">
        <f t="shared" si="19"/>
        <v>0.80709078440160265</v>
      </c>
      <c r="AA62" s="5">
        <f t="shared" si="20"/>
        <v>3.6371372927818202E-7</v>
      </c>
      <c r="AB62" s="5">
        <f t="shared" si="21"/>
        <v>2.1509187343505534E-4</v>
      </c>
      <c r="AC62" s="5">
        <f t="shared" si="22"/>
        <v>0.93676572109628442</v>
      </c>
      <c r="AD62" s="5">
        <f t="shared" si="23"/>
        <v>6.3228007958636293E-4</v>
      </c>
      <c r="AE62" s="5">
        <f t="shared" si="24"/>
        <v>1.8785325598231592E-7</v>
      </c>
      <c r="AF62" s="5">
        <f t="shared" si="25"/>
        <v>1.3833394353573174E-5</v>
      </c>
      <c r="AG62" s="5">
        <f t="shared" si="26"/>
        <v>2.1509187343505534E-4</v>
      </c>
      <c r="AH62" s="5">
        <f t="shared" si="27"/>
        <v>5.0362840164954702E-3</v>
      </c>
      <c r="AI62" s="5">
        <f t="shared" si="28"/>
        <v>2.3745212775204139E-12</v>
      </c>
      <c r="AJ62" s="5">
        <f t="shared" si="29"/>
        <v>1.1953001535036566E-7</v>
      </c>
      <c r="AK62" s="5">
        <f t="shared" si="30"/>
        <v>2.88877331277572E-8</v>
      </c>
      <c r="AL62" s="5">
        <f t="shared" si="31"/>
        <v>1.9072554189865425E-4</v>
      </c>
      <c r="AM62" s="5">
        <f t="shared" si="32"/>
        <v>0.3663188624672416</v>
      </c>
      <c r="AN62" s="5">
        <f t="shared" si="33"/>
        <v>2.4557826327778146E-2</v>
      </c>
      <c r="AO62" s="5">
        <f t="shared" si="34"/>
        <v>1.3184184329834993E-4</v>
      </c>
      <c r="AP62" s="5">
        <f t="shared" si="35"/>
        <v>2.0169684005146408E-6</v>
      </c>
      <c r="AQ62" s="5">
        <f t="shared" si="36"/>
        <v>6.6402779199953082E-4</v>
      </c>
      <c r="AR62" s="5">
        <f t="shared" si="37"/>
        <v>0.98380210524321909</v>
      </c>
    </row>
    <row r="63" spans="1:44" x14ac:dyDescent="0.25">
      <c r="A63" s="5">
        <v>51</v>
      </c>
      <c r="B63" s="5">
        <v>69</v>
      </c>
      <c r="C63" s="5">
        <v>14</v>
      </c>
      <c r="D63" s="5">
        <v>5.4</v>
      </c>
      <c r="F63" s="5">
        <f t="shared" si="38"/>
        <v>1.5454776766667988</v>
      </c>
      <c r="G63" s="5">
        <f t="shared" si="39"/>
        <v>0.89932619221646803</v>
      </c>
      <c r="J63" s="5">
        <v>1.5454776766667988</v>
      </c>
      <c r="K63" s="5">
        <v>0.89932619221646803</v>
      </c>
      <c r="L63" s="5">
        <v>5.4</v>
      </c>
      <c r="O63" s="5">
        <f t="shared" si="8"/>
        <v>3.9462354734087692E-12</v>
      </c>
      <c r="P63" s="5">
        <f t="shared" si="9"/>
        <v>4.150792857134501E-10</v>
      </c>
      <c r="Q63" s="5">
        <f t="shared" si="10"/>
        <v>1.7291495917016105E-7</v>
      </c>
      <c r="R63" s="5">
        <f t="shared" si="11"/>
        <v>7.5184392115961867E-8</v>
      </c>
      <c r="S63" s="5">
        <f t="shared" si="12"/>
        <v>3.8082163441441281E-4</v>
      </c>
      <c r="T63" s="5">
        <f t="shared" si="13"/>
        <v>1.5192157192064176E-7</v>
      </c>
      <c r="U63" s="5">
        <f t="shared" si="14"/>
        <v>4.5292698339018373E-5</v>
      </c>
      <c r="V63" s="5">
        <f t="shared" si="15"/>
        <v>2.5154518087803303E-17</v>
      </c>
      <c r="W63" s="5">
        <f t="shared" si="16"/>
        <v>5.4195029585751124E-16</v>
      </c>
      <c r="X63" s="5">
        <f t="shared" si="17"/>
        <v>2.9637838548391006E-11</v>
      </c>
      <c r="Y63" s="5">
        <f t="shared" si="18"/>
        <v>6.4210799581065697E-4</v>
      </c>
      <c r="Z63" s="5">
        <f t="shared" si="19"/>
        <v>1.797221615964686E-5</v>
      </c>
      <c r="AA63" s="5">
        <f t="shared" si="20"/>
        <v>5.7528758694289971E-22</v>
      </c>
      <c r="AB63" s="5">
        <f t="shared" si="21"/>
        <v>3.1862669749209037E-6</v>
      </c>
      <c r="AC63" s="5">
        <f t="shared" si="22"/>
        <v>3.4041179811374536E-6</v>
      </c>
      <c r="AD63" s="5">
        <f t="shared" si="23"/>
        <v>1.949571929469191E-4</v>
      </c>
      <c r="AE63" s="5">
        <f t="shared" si="24"/>
        <v>5.0804951638986093E-9</v>
      </c>
      <c r="AF63" s="5">
        <f t="shared" si="25"/>
        <v>2.081875151923164E-2</v>
      </c>
      <c r="AG63" s="5">
        <f t="shared" si="26"/>
        <v>3.1862669749209037E-6</v>
      </c>
      <c r="AH63" s="5">
        <f t="shared" si="27"/>
        <v>1.1030267403243977E-13</v>
      </c>
      <c r="AI63" s="5">
        <f t="shared" si="28"/>
        <v>1.3871046242709258E-31</v>
      </c>
      <c r="AJ63" s="5">
        <f t="shared" si="29"/>
        <v>1.4556368467293176E-23</v>
      </c>
      <c r="AK63" s="5">
        <f t="shared" si="30"/>
        <v>7.7079692859990044E-12</v>
      </c>
      <c r="AL63" s="5">
        <f t="shared" si="31"/>
        <v>1.0761480434818282E-10</v>
      </c>
      <c r="AM63" s="5">
        <f t="shared" si="32"/>
        <v>1.2887373952760248E-8</v>
      </c>
      <c r="AN63" s="5">
        <f t="shared" si="33"/>
        <v>4.0730385857056364E-2</v>
      </c>
      <c r="AO63" s="5">
        <f t="shared" si="34"/>
        <v>9.3684666508096202E-10</v>
      </c>
      <c r="AP63" s="5">
        <f t="shared" si="35"/>
        <v>3.6866369496240194E-9</v>
      </c>
      <c r="AQ63" s="5">
        <f t="shared" si="36"/>
        <v>2.1502313302328605E-5</v>
      </c>
      <c r="AR63" s="5">
        <f t="shared" si="37"/>
        <v>7.5774830315515707E-6</v>
      </c>
    </row>
    <row r="64" spans="1:44" x14ac:dyDescent="0.25">
      <c r="A64" s="5">
        <v>52</v>
      </c>
      <c r="B64" s="5">
        <v>52</v>
      </c>
      <c r="C64" s="5">
        <v>7</v>
      </c>
      <c r="D64" s="5">
        <v>10.3</v>
      </c>
      <c r="F64" s="5">
        <f t="shared" si="38"/>
        <v>0.42842323349776923</v>
      </c>
      <c r="G64" s="5">
        <f t="shared" si="39"/>
        <v>-0.51217231574659805</v>
      </c>
      <c r="J64" s="5">
        <v>0.42842323349776923</v>
      </c>
      <c r="K64" s="5">
        <v>-0.51217231574659805</v>
      </c>
      <c r="L64" s="5">
        <v>10.3</v>
      </c>
      <c r="O64" s="5">
        <f t="shared" si="8"/>
        <v>2.1854184345533906E-2</v>
      </c>
      <c r="P64" s="5">
        <f t="shared" si="9"/>
        <v>3.5106212951215952E-5</v>
      </c>
      <c r="Q64" s="5">
        <f t="shared" si="10"/>
        <v>0.30296136080969621</v>
      </c>
      <c r="R64" s="5">
        <f t="shared" si="11"/>
        <v>0.22951916305595249</v>
      </c>
      <c r="S64" s="5">
        <f t="shared" si="12"/>
        <v>2.9195071448635135E-7</v>
      </c>
      <c r="T64" s="5">
        <f t="shared" si="13"/>
        <v>5.1097228012795717E-2</v>
      </c>
      <c r="U64" s="5">
        <f t="shared" si="14"/>
        <v>2.5768128684145944E-6</v>
      </c>
      <c r="V64" s="5">
        <f t="shared" si="15"/>
        <v>3.6866369496240061E-9</v>
      </c>
      <c r="W64" s="5">
        <f t="shared" si="16"/>
        <v>2.6163790485428925E-8</v>
      </c>
      <c r="X64" s="5">
        <f t="shared" si="17"/>
        <v>7.684762443301075E-3</v>
      </c>
      <c r="Y64" s="5">
        <f t="shared" si="18"/>
        <v>3.6059051125423283E-3</v>
      </c>
      <c r="Z64" s="5">
        <f t="shared" si="19"/>
        <v>0.42431614206168017</v>
      </c>
      <c r="AA64" s="5">
        <f t="shared" si="20"/>
        <v>1.9822003833791147E-6</v>
      </c>
      <c r="AB64" s="5">
        <f t="shared" si="21"/>
        <v>7.6384114606664791E-2</v>
      </c>
      <c r="AC64" s="5">
        <f t="shared" si="22"/>
        <v>9.1985299762960729E-2</v>
      </c>
      <c r="AD64" s="5">
        <f t="shared" si="23"/>
        <v>2.6041366841313556E-7</v>
      </c>
      <c r="AE64" s="5">
        <f t="shared" si="24"/>
        <v>1.1039818582271812E-12</v>
      </c>
      <c r="AF64" s="5">
        <f t="shared" si="25"/>
        <v>8.0216668625305654E-4</v>
      </c>
      <c r="AG64" s="5">
        <f t="shared" si="26"/>
        <v>7.6384114606664791E-2</v>
      </c>
      <c r="AH64" s="5">
        <f t="shared" si="27"/>
        <v>2.1502313302328605E-5</v>
      </c>
      <c r="AI64" s="5">
        <f t="shared" si="28"/>
        <v>3.0125286658912482E-12</v>
      </c>
      <c r="AJ64" s="5">
        <f t="shared" si="29"/>
        <v>1.000179800724465E-7</v>
      </c>
      <c r="AK64" s="5">
        <f t="shared" si="30"/>
        <v>4.4586767105595767E-4</v>
      </c>
      <c r="AL64" s="5">
        <f t="shared" si="31"/>
        <v>8.3503038510018303E-9</v>
      </c>
      <c r="AM64" s="5">
        <f t="shared" si="32"/>
        <v>0.11943424114826237</v>
      </c>
      <c r="AN64" s="5">
        <f t="shared" si="33"/>
        <v>5.8270431908457004E-4</v>
      </c>
      <c r="AO64" s="5">
        <f t="shared" si="34"/>
        <v>7.0988227338973989E-2</v>
      </c>
      <c r="AP64" s="5">
        <f t="shared" si="35"/>
        <v>1.9583028543198963E-11</v>
      </c>
      <c r="AQ64" s="5">
        <f t="shared" si="36"/>
        <v>1.5192157192064176E-7</v>
      </c>
      <c r="AR64" s="5">
        <f t="shared" si="37"/>
        <v>0.11751741081996724</v>
      </c>
    </row>
    <row r="65" spans="1:44" x14ac:dyDescent="0.25">
      <c r="A65" s="5">
        <v>53</v>
      </c>
      <c r="B65" s="5">
        <v>71</v>
      </c>
      <c r="C65" s="5">
        <v>7</v>
      </c>
      <c r="D65" s="5">
        <v>6.1</v>
      </c>
      <c r="F65" s="5">
        <f t="shared" si="38"/>
        <v>1.6768958464513906</v>
      </c>
      <c r="G65" s="5">
        <f t="shared" si="39"/>
        <v>-0.51217231574659805</v>
      </c>
      <c r="J65" s="5">
        <v>1.6768958464513906</v>
      </c>
      <c r="K65" s="5">
        <v>-0.51217231574659805</v>
      </c>
      <c r="L65" s="5">
        <v>6.1</v>
      </c>
      <c r="O65" s="5">
        <f t="shared" si="8"/>
        <v>5.453151869540527E-9</v>
      </c>
      <c r="P65" s="5">
        <f t="shared" si="9"/>
        <v>2.3724261431973155E-2</v>
      </c>
      <c r="Q65" s="5">
        <f t="shared" si="10"/>
        <v>5.8215600162123089E-6</v>
      </c>
      <c r="R65" s="5">
        <f t="shared" si="11"/>
        <v>2.371185309253183E-6</v>
      </c>
      <c r="S65" s="5">
        <f t="shared" si="12"/>
        <v>1.2487906539063484E-10</v>
      </c>
      <c r="T65" s="5">
        <f t="shared" si="13"/>
        <v>6.9686738132613904E-2</v>
      </c>
      <c r="U65" s="5">
        <f t="shared" si="14"/>
        <v>9.2095966325358952E-11</v>
      </c>
      <c r="V65" s="5">
        <f t="shared" si="15"/>
        <v>4.4838790254136965E-20</v>
      </c>
      <c r="W65" s="5">
        <f t="shared" si="16"/>
        <v>1.1008682906049449E-18</v>
      </c>
      <c r="X65" s="5">
        <f t="shared" si="17"/>
        <v>5.5428388610819218E-10</v>
      </c>
      <c r="Y65" s="5">
        <f t="shared" si="18"/>
        <v>8.2925633782572081E-7</v>
      </c>
      <c r="Z65" s="5">
        <f t="shared" si="19"/>
        <v>9.7580729127485003E-5</v>
      </c>
      <c r="AA65" s="5">
        <f t="shared" si="20"/>
        <v>1.8565652469411542E-15</v>
      </c>
      <c r="AB65" s="5">
        <f t="shared" si="21"/>
        <v>0.19375880051644351</v>
      </c>
      <c r="AC65" s="5">
        <f t="shared" si="22"/>
        <v>1.7675453455456519E-6</v>
      </c>
      <c r="AD65" s="5">
        <f t="shared" si="23"/>
        <v>5.9887789125927478E-11</v>
      </c>
      <c r="AE65" s="5">
        <f t="shared" si="24"/>
        <v>1.7725222851133844E-18</v>
      </c>
      <c r="AF65" s="5">
        <f t="shared" si="25"/>
        <v>0.54209242686280568</v>
      </c>
      <c r="AG65" s="5">
        <f t="shared" si="26"/>
        <v>0.19375880051644351</v>
      </c>
      <c r="AH65" s="5">
        <f t="shared" si="27"/>
        <v>2.0139461146652703E-14</v>
      </c>
      <c r="AI65" s="5">
        <f t="shared" si="28"/>
        <v>1.6459882946331201E-24</v>
      </c>
      <c r="AJ65" s="5">
        <f t="shared" si="29"/>
        <v>4.2083589842776769E-18</v>
      </c>
      <c r="AK65" s="5">
        <f t="shared" si="30"/>
        <v>2.1036329476570451E-3</v>
      </c>
      <c r="AL65" s="5">
        <f t="shared" si="31"/>
        <v>9.3602469879190507E-17</v>
      </c>
      <c r="AM65" s="5">
        <f t="shared" si="32"/>
        <v>3.5666805554594118E-7</v>
      </c>
      <c r="AN65" s="5">
        <f t="shared" si="33"/>
        <v>1.0319576806565397E-5</v>
      </c>
      <c r="AO65" s="5">
        <f t="shared" si="34"/>
        <v>2.3383287763298166E-3</v>
      </c>
      <c r="AP65" s="5">
        <f t="shared" si="35"/>
        <v>9.088630341691986E-18</v>
      </c>
      <c r="AQ65" s="5">
        <f t="shared" si="36"/>
        <v>5.4297167416380422E-12</v>
      </c>
      <c r="AR65" s="5">
        <f t="shared" si="37"/>
        <v>4.2001030195793568E-6</v>
      </c>
    </row>
    <row r="66" spans="1:44" x14ac:dyDescent="0.25">
      <c r="A66" s="5">
        <v>54</v>
      </c>
      <c r="B66" s="5">
        <v>74</v>
      </c>
      <c r="C66" s="5">
        <v>10</v>
      </c>
      <c r="D66" s="5">
        <v>5.3</v>
      </c>
      <c r="F66" s="5">
        <f t="shared" si="38"/>
        <v>1.8740231011282782</v>
      </c>
      <c r="G66" s="5">
        <f t="shared" si="39"/>
        <v>9.2755616237573085E-2</v>
      </c>
      <c r="J66" s="5">
        <v>1.8740231011282782</v>
      </c>
      <c r="K66" s="5">
        <v>9.2755616237573085E-2</v>
      </c>
      <c r="L66" s="5">
        <v>5.3</v>
      </c>
      <c r="O66" s="5">
        <f t="shared" si="8"/>
        <v>1.800399145549704E-11</v>
      </c>
      <c r="P66" s="5">
        <f t="shared" si="9"/>
        <v>6.7651973709970123E-5</v>
      </c>
      <c r="Q66" s="5">
        <f t="shared" si="10"/>
        <v>2.2810689270874838E-7</v>
      </c>
      <c r="R66" s="5">
        <f t="shared" si="11"/>
        <v>8.4238574790378759E-8</v>
      </c>
      <c r="S66" s="5">
        <f t="shared" si="12"/>
        <v>2.4924172154184971E-8</v>
      </c>
      <c r="T66" s="5">
        <f t="shared" si="13"/>
        <v>4.4586767105595849E-4</v>
      </c>
      <c r="U66" s="5">
        <f t="shared" si="14"/>
        <v>5.0804951638986093E-9</v>
      </c>
      <c r="V66" s="5">
        <f t="shared" si="15"/>
        <v>6.5921719357255755E-21</v>
      </c>
      <c r="W66" s="5">
        <f t="shared" si="16"/>
        <v>1.9688699508565837E-19</v>
      </c>
      <c r="X66" s="5">
        <f t="shared" si="17"/>
        <v>8.9918623834368119E-12</v>
      </c>
      <c r="Y66" s="5">
        <f t="shared" si="18"/>
        <v>4.2001030195793568E-6</v>
      </c>
      <c r="Z66" s="5">
        <f t="shared" si="19"/>
        <v>1.3833394353573174E-5</v>
      </c>
      <c r="AA66" s="5">
        <f t="shared" si="20"/>
        <v>7.1030250497797134E-20</v>
      </c>
      <c r="AB66" s="5">
        <f t="shared" si="21"/>
        <v>3.3428924928275033E-3</v>
      </c>
      <c r="AC66" s="5">
        <f t="shared" si="22"/>
        <v>4.1397376193958652E-7</v>
      </c>
      <c r="AD66" s="5">
        <f t="shared" si="23"/>
        <v>1.0837169562420066E-8</v>
      </c>
      <c r="AE66" s="5">
        <f t="shared" si="24"/>
        <v>2.1404052573033856E-15</v>
      </c>
      <c r="AF66" s="5">
        <f t="shared" si="25"/>
        <v>0.80709078440160265</v>
      </c>
      <c r="AG66" s="5">
        <f t="shared" si="26"/>
        <v>3.3428924928275033E-3</v>
      </c>
      <c r="AH66" s="5">
        <f t="shared" si="27"/>
        <v>9.8354416254691912E-16</v>
      </c>
      <c r="AI66" s="5">
        <f t="shared" si="28"/>
        <v>7.9481505772482276E-30</v>
      </c>
      <c r="AJ66" s="5">
        <f t="shared" si="29"/>
        <v>2.4117370053804459E-22</v>
      </c>
      <c r="AK66" s="5">
        <f t="shared" si="30"/>
        <v>1.1204126585582958E-6</v>
      </c>
      <c r="AL66" s="5">
        <f t="shared" si="31"/>
        <v>1.4446314072200178E-15</v>
      </c>
      <c r="AM66" s="5">
        <f t="shared" si="32"/>
        <v>1.0416041460497044E-8</v>
      </c>
      <c r="AN66" s="5">
        <f t="shared" si="33"/>
        <v>2.5372265322706972E-4</v>
      </c>
      <c r="AO66" s="5">
        <f t="shared" si="34"/>
        <v>3.3992939611866753E-6</v>
      </c>
      <c r="AP66" s="5">
        <f t="shared" si="35"/>
        <v>3.690150718252562E-15</v>
      </c>
      <c r="AQ66" s="5">
        <f t="shared" si="36"/>
        <v>7.3230874125183653E-10</v>
      </c>
      <c r="AR66" s="5">
        <f t="shared" si="37"/>
        <v>1.084964951786349E-6</v>
      </c>
    </row>
    <row r="67" spans="1:44" x14ac:dyDescent="0.25">
      <c r="A67" s="5">
        <v>55</v>
      </c>
      <c r="B67" s="5">
        <v>55</v>
      </c>
      <c r="C67" s="5">
        <v>18</v>
      </c>
      <c r="D67" s="5">
        <v>8.5</v>
      </c>
      <c r="F67" s="5">
        <f t="shared" si="38"/>
        <v>0.62555048817465686</v>
      </c>
      <c r="G67" s="5">
        <f t="shared" si="39"/>
        <v>1.705896768195363</v>
      </c>
      <c r="J67" s="5">
        <v>0.62555048817465686</v>
      </c>
      <c r="K67" s="5">
        <v>1.705896768195363</v>
      </c>
      <c r="L67" s="5">
        <v>8.5</v>
      </c>
      <c r="O67" s="5">
        <f t="shared" si="8"/>
        <v>2.421427923438183E-12</v>
      </c>
      <c r="P67" s="5">
        <f t="shared" si="9"/>
        <v>2.4262579600099326E-19</v>
      </c>
      <c r="Q67" s="5">
        <f t="shared" si="10"/>
        <v>4.6878884683862699E-8</v>
      </c>
      <c r="R67" s="5">
        <f t="shared" si="11"/>
        <v>3.2199969833549133E-8</v>
      </c>
      <c r="S67" s="5">
        <f t="shared" si="12"/>
        <v>0.47859737335435021</v>
      </c>
      <c r="T67" s="5">
        <f t="shared" si="13"/>
        <v>9.3238154133653983E-14</v>
      </c>
      <c r="U67" s="5">
        <f t="shared" si="14"/>
        <v>0.10763173719048005</v>
      </c>
      <c r="V67" s="5">
        <f t="shared" si="15"/>
        <v>2.9637838548391006E-11</v>
      </c>
      <c r="W67" s="5">
        <f t="shared" si="16"/>
        <v>2.5587263892217171E-10</v>
      </c>
      <c r="X67" s="5">
        <f t="shared" si="17"/>
        <v>4.9231021103976917E-10</v>
      </c>
      <c r="Y67" s="5">
        <f t="shared" si="18"/>
        <v>1.0833395156410132E-2</v>
      </c>
      <c r="Z67" s="5">
        <f t="shared" si="19"/>
        <v>2.5768128684145944E-6</v>
      </c>
      <c r="AA67" s="5">
        <f t="shared" si="20"/>
        <v>1.8380016862230127E-22</v>
      </c>
      <c r="AB67" s="5">
        <f t="shared" si="21"/>
        <v>4.0770133244402896E-12</v>
      </c>
      <c r="AC67" s="5">
        <f t="shared" si="22"/>
        <v>1.0011218438360873E-5</v>
      </c>
      <c r="AD67" s="5">
        <f t="shared" si="23"/>
        <v>0.38705352695046141</v>
      </c>
      <c r="AE67" s="5">
        <f t="shared" si="24"/>
        <v>1.3976833658717729E-2</v>
      </c>
      <c r="AF67" s="5">
        <f t="shared" si="25"/>
        <v>5.1161385637346021E-8</v>
      </c>
      <c r="AG67" s="5">
        <f t="shared" si="26"/>
        <v>4.0770133244402896E-12</v>
      </c>
      <c r="AH67" s="5">
        <f t="shared" si="27"/>
        <v>4.8797487566384742E-10</v>
      </c>
      <c r="AI67" s="5">
        <f t="shared" si="28"/>
        <v>3.2501104664589518E-30</v>
      </c>
      <c r="AJ67" s="5">
        <f t="shared" si="29"/>
        <v>1.5069474126867725E-22</v>
      </c>
      <c r="AK67" s="5">
        <f t="shared" si="30"/>
        <v>5.3056868869343786E-20</v>
      </c>
      <c r="AL67" s="5">
        <f t="shared" si="31"/>
        <v>9.7580729127485003E-5</v>
      </c>
      <c r="AM67" s="5">
        <f t="shared" si="32"/>
        <v>1.3773944814342007E-8</v>
      </c>
      <c r="AN67" s="5">
        <f t="shared" si="33"/>
        <v>9.2185447933383624E-2</v>
      </c>
      <c r="AO67" s="5">
        <f t="shared" si="34"/>
        <v>2.7131407835979181E-15</v>
      </c>
      <c r="AP67" s="5">
        <f t="shared" si="35"/>
        <v>7.684762443301075E-3</v>
      </c>
      <c r="AQ67" s="5">
        <f t="shared" si="36"/>
        <v>0.16829303999934764</v>
      </c>
      <c r="AR67" s="5">
        <f t="shared" si="37"/>
        <v>1.4106661279806595E-5</v>
      </c>
    </row>
    <row r="68" spans="1:44" x14ac:dyDescent="0.25">
      <c r="A68" s="5">
        <v>56</v>
      </c>
      <c r="B68" s="5">
        <v>50</v>
      </c>
      <c r="C68" s="5">
        <v>15</v>
      </c>
      <c r="D68" s="5">
        <v>10.7</v>
      </c>
      <c r="F68" s="5">
        <f t="shared" si="38"/>
        <v>0.29700506371317753</v>
      </c>
      <c r="G68" s="5">
        <f t="shared" si="39"/>
        <v>1.1009688362111918</v>
      </c>
      <c r="J68" s="5">
        <v>0.29700506371317753</v>
      </c>
      <c r="K68" s="5">
        <v>1.1009688362111918</v>
      </c>
      <c r="L68" s="5">
        <v>10.7</v>
      </c>
      <c r="O68" s="5">
        <f t="shared" si="8"/>
        <v>3.6308857993089496E-7</v>
      </c>
      <c r="P68" s="5">
        <f t="shared" si="9"/>
        <v>4.2815016093582194E-15</v>
      </c>
      <c r="Q68" s="5">
        <f t="shared" si="10"/>
        <v>3.7493624157618568E-4</v>
      </c>
      <c r="R68" s="5">
        <f t="shared" si="11"/>
        <v>3.0322020713675478E-4</v>
      </c>
      <c r="S68" s="5">
        <f t="shared" si="12"/>
        <v>0.54209242686280545</v>
      </c>
      <c r="T68" s="5">
        <f t="shared" si="13"/>
        <v>1.4092071104068557E-9</v>
      </c>
      <c r="U68" s="5">
        <f t="shared" si="14"/>
        <v>0.57277636302211232</v>
      </c>
      <c r="V68" s="5">
        <f t="shared" si="15"/>
        <v>2.8381692633674401E-7</v>
      </c>
      <c r="W68" s="5">
        <f t="shared" si="16"/>
        <v>1.7675453455456487E-6</v>
      </c>
      <c r="X68" s="5">
        <f t="shared" si="17"/>
        <v>1.7120707712620226E-5</v>
      </c>
      <c r="Y68" s="5">
        <f t="shared" si="18"/>
        <v>0.51617454409230734</v>
      </c>
      <c r="Z68" s="5">
        <f t="shared" si="19"/>
        <v>4.3865322173769535E-3</v>
      </c>
      <c r="AA68" s="5">
        <f t="shared" si="20"/>
        <v>4.2815016093582194E-15</v>
      </c>
      <c r="AB68" s="5">
        <f t="shared" si="21"/>
        <v>2.1406671972836542E-8</v>
      </c>
      <c r="AC68" s="5">
        <f t="shared" si="22"/>
        <v>1.3395652294446688E-2</v>
      </c>
      <c r="AD68" s="5">
        <f t="shared" si="23"/>
        <v>0.51617454409230734</v>
      </c>
      <c r="AE68" s="5">
        <f t="shared" si="24"/>
        <v>4.7104208525138146E-3</v>
      </c>
      <c r="AF68" s="5">
        <f t="shared" si="25"/>
        <v>1.7291798202666209E-6</v>
      </c>
      <c r="AG68" s="5">
        <f t="shared" si="26"/>
        <v>2.1406671972836542E-8</v>
      </c>
      <c r="AH68" s="5">
        <f t="shared" si="27"/>
        <v>8.9050175365919282E-6</v>
      </c>
      <c r="AI68" s="5">
        <f t="shared" si="28"/>
        <v>1.3136214480007032E-21</v>
      </c>
      <c r="AJ68" s="5">
        <f t="shared" si="29"/>
        <v>3.2486977937667616E-15</v>
      </c>
      <c r="AK68" s="5">
        <f t="shared" si="30"/>
        <v>8.45342220589258E-15</v>
      </c>
      <c r="AL68" s="5">
        <f t="shared" si="31"/>
        <v>4.3391195106773058E-3</v>
      </c>
      <c r="AM68" s="5">
        <f t="shared" si="32"/>
        <v>1.7980677947055092E-4</v>
      </c>
      <c r="AN68" s="5">
        <f t="shared" si="33"/>
        <v>0.57277636302211221</v>
      </c>
      <c r="AO68" s="5">
        <f t="shared" si="34"/>
        <v>2.6707930977072745E-10</v>
      </c>
      <c r="AP68" s="5">
        <f t="shared" si="35"/>
        <v>8.7776451703976237E-3</v>
      </c>
      <c r="AQ68" s="5">
        <f t="shared" si="36"/>
        <v>0.36631886246724144</v>
      </c>
      <c r="AR68" s="5">
        <f t="shared" si="37"/>
        <v>1.6031665505696704E-2</v>
      </c>
    </row>
    <row r="69" spans="1:44" x14ac:dyDescent="0.25">
      <c r="A69" s="5">
        <v>57</v>
      </c>
      <c r="B69" s="5">
        <v>18</v>
      </c>
      <c r="C69" s="5">
        <v>9</v>
      </c>
      <c r="D69" s="5">
        <v>1.7</v>
      </c>
      <c r="F69" s="5">
        <f t="shared" si="38"/>
        <v>-1.80568565284029</v>
      </c>
      <c r="G69" s="5">
        <f t="shared" si="39"/>
        <v>-0.10888702775715065</v>
      </c>
      <c r="J69" s="5">
        <v>-1.80568565284029</v>
      </c>
      <c r="K69" s="5">
        <v>-0.10888702775715065</v>
      </c>
      <c r="L69" s="5">
        <v>1.7</v>
      </c>
      <c r="O69" s="5">
        <f t="shared" si="8"/>
        <v>7.1997838317421113E-4</v>
      </c>
      <c r="P69" s="5">
        <f t="shared" si="9"/>
        <v>1.4069233348466765E-24</v>
      </c>
      <c r="Q69" s="5">
        <f t="shared" si="10"/>
        <v>1.3833394353573174E-5</v>
      </c>
      <c r="R69" s="5">
        <f t="shared" si="11"/>
        <v>3.1815124821964443E-5</v>
      </c>
      <c r="S69" s="5">
        <f t="shared" si="12"/>
        <v>1.1040656522699213E-11</v>
      </c>
      <c r="T69" s="5">
        <f t="shared" si="13"/>
        <v>4.4841925778872855E-16</v>
      </c>
      <c r="U69" s="5">
        <f t="shared" si="14"/>
        <v>4.5606473292798109E-9</v>
      </c>
      <c r="V69" s="5">
        <f t="shared" si="15"/>
        <v>0.22583555198729416</v>
      </c>
      <c r="W69" s="5">
        <f t="shared" si="16"/>
        <v>0.1739066833767707</v>
      </c>
      <c r="X69" s="5">
        <f t="shared" si="17"/>
        <v>7.6847624433010889E-3</v>
      </c>
      <c r="Y69" s="5">
        <f t="shared" si="18"/>
        <v>3.8162356677068681E-8</v>
      </c>
      <c r="Z69" s="5">
        <f t="shared" si="19"/>
        <v>4.1397376193958652E-7</v>
      </c>
      <c r="AA69" s="5">
        <f t="shared" si="20"/>
        <v>1.3184184329834993E-4</v>
      </c>
      <c r="AB69" s="5">
        <f t="shared" si="21"/>
        <v>4.0072940009832951E-16</v>
      </c>
      <c r="AC69" s="5">
        <f t="shared" si="22"/>
        <v>1.3833394353573174E-5</v>
      </c>
      <c r="AD69" s="5">
        <f t="shared" si="23"/>
        <v>2.9896634162252521E-11</v>
      </c>
      <c r="AE69" s="5">
        <f t="shared" si="24"/>
        <v>5.4652370110636555E-12</v>
      </c>
      <c r="AF69" s="5">
        <f t="shared" si="25"/>
        <v>2.0844521199482267E-21</v>
      </c>
      <c r="AG69" s="5">
        <f t="shared" si="26"/>
        <v>4.0072940009832951E-16</v>
      </c>
      <c r="AH69" s="5">
        <f t="shared" si="27"/>
        <v>0.16829303999934772</v>
      </c>
      <c r="AI69" s="5">
        <f t="shared" si="28"/>
        <v>6.7651973709970367E-5</v>
      </c>
      <c r="AJ69" s="5">
        <f t="shared" si="29"/>
        <v>3.1130351359560222E-3</v>
      </c>
      <c r="AK69" s="5">
        <f t="shared" si="30"/>
        <v>7.103025049779764E-20</v>
      </c>
      <c r="AL69" s="5">
        <f t="shared" si="31"/>
        <v>2.749141117284312E-5</v>
      </c>
      <c r="AM69" s="5">
        <f t="shared" si="32"/>
        <v>1.5257727858795412E-4</v>
      </c>
      <c r="AN69" s="5">
        <f t="shared" si="33"/>
        <v>4.7096797995908066E-12</v>
      </c>
      <c r="AO69" s="5">
        <f t="shared" si="34"/>
        <v>2.687062877054527E-13</v>
      </c>
      <c r="AP69" s="5">
        <f t="shared" si="35"/>
        <v>4.9231021103977268E-10</v>
      </c>
      <c r="AQ69" s="5">
        <f t="shared" si="36"/>
        <v>4.8797487566384566E-10</v>
      </c>
      <c r="AR69" s="5">
        <f t="shared" si="37"/>
        <v>5.8215600162123089E-6</v>
      </c>
    </row>
    <row r="70" spans="1:44" x14ac:dyDescent="0.25">
      <c r="A70" s="5">
        <v>58</v>
      </c>
      <c r="B70" s="5">
        <v>37</v>
      </c>
      <c r="C70" s="5">
        <v>16</v>
      </c>
      <c r="D70" s="5">
        <v>13.8</v>
      </c>
      <c r="F70" s="5">
        <f t="shared" si="38"/>
        <v>-0.5572130398866687</v>
      </c>
      <c r="G70" s="5">
        <f t="shared" si="39"/>
        <v>1.3026114802059154</v>
      </c>
      <c r="J70" s="5">
        <v>-0.5572130398866687</v>
      </c>
      <c r="K70" s="5">
        <v>1.3026114802059154</v>
      </c>
      <c r="L70" s="5">
        <v>13.8</v>
      </c>
      <c r="O70" s="5">
        <f t="shared" si="8"/>
        <v>3.3817368837805304E-7</v>
      </c>
      <c r="P70" s="5">
        <f t="shared" si="9"/>
        <v>4.2570114009161417E-22</v>
      </c>
      <c r="Q70" s="5">
        <f t="shared" si="10"/>
        <v>3.244360552204549E-5</v>
      </c>
      <c r="R70" s="5">
        <f t="shared" si="11"/>
        <v>4.0116994947272486E-5</v>
      </c>
      <c r="S70" s="5">
        <f t="shared" si="12"/>
        <v>8.2036485893418207E-2</v>
      </c>
      <c r="T70" s="5">
        <f t="shared" si="13"/>
        <v>1.7754300484696918E-14</v>
      </c>
      <c r="U70" s="5">
        <f t="shared" si="14"/>
        <v>0.35163803516059972</v>
      </c>
      <c r="V70" s="5">
        <f t="shared" si="15"/>
        <v>1.4094372622546535E-3</v>
      </c>
      <c r="W70" s="5">
        <f t="shared" si="16"/>
        <v>3.7547488647322871E-3</v>
      </c>
      <c r="X70" s="5">
        <f t="shared" si="17"/>
        <v>6.7651973709970123E-5</v>
      </c>
      <c r="Y70" s="5">
        <f t="shared" si="18"/>
        <v>3.6262691864807059E-2</v>
      </c>
      <c r="Z70" s="5">
        <f t="shared" si="19"/>
        <v>9.3565547963169363E-5</v>
      </c>
      <c r="AA70" s="5">
        <f t="shared" si="20"/>
        <v>5.5289363386623189E-14</v>
      </c>
      <c r="AB70" s="5">
        <f t="shared" si="21"/>
        <v>2.3762741019214498E-13</v>
      </c>
      <c r="AC70" s="5">
        <f t="shared" si="22"/>
        <v>2.1036329476570429E-3</v>
      </c>
      <c r="AD70" s="5">
        <f t="shared" si="23"/>
        <v>0.11943424114826237</v>
      </c>
      <c r="AE70" s="5">
        <f t="shared" si="24"/>
        <v>7.9585160863574742E-2</v>
      </c>
      <c r="AF70" s="5">
        <f t="shared" si="25"/>
        <v>1.384424531741559E-12</v>
      </c>
      <c r="AG70" s="5">
        <f t="shared" si="26"/>
        <v>2.3762741019214498E-13</v>
      </c>
      <c r="AH70" s="5">
        <f t="shared" si="27"/>
        <v>1.2474348892445755E-3</v>
      </c>
      <c r="AI70" s="5">
        <f t="shared" si="28"/>
        <v>2.055328583112842E-18</v>
      </c>
      <c r="AJ70" s="5">
        <f t="shared" si="29"/>
        <v>4.7224221854433433E-13</v>
      </c>
      <c r="AK70" s="5">
        <f t="shared" si="30"/>
        <v>1.8634277688011035E-20</v>
      </c>
      <c r="AL70" s="5">
        <f t="shared" si="31"/>
        <v>0.66480410023654679</v>
      </c>
      <c r="AM70" s="5">
        <f t="shared" si="32"/>
        <v>5.5612631068337339E-5</v>
      </c>
      <c r="AN70" s="5">
        <f t="shared" si="33"/>
        <v>2.7750819095852964E-3</v>
      </c>
      <c r="AO70" s="5">
        <f t="shared" si="34"/>
        <v>3.1911201779789167E-14</v>
      </c>
      <c r="AP70" s="5">
        <f t="shared" si="35"/>
        <v>0.25735364923449883</v>
      </c>
      <c r="AQ70" s="5">
        <f t="shared" si="36"/>
        <v>0.30296136080969621</v>
      </c>
      <c r="AR70" s="5">
        <f t="shared" si="37"/>
        <v>1.6465926702377276E-3</v>
      </c>
    </row>
    <row r="71" spans="1:44" x14ac:dyDescent="0.25">
      <c r="A71" s="5">
        <v>59</v>
      </c>
      <c r="B71" s="5">
        <v>29</v>
      </c>
      <c r="C71" s="5">
        <v>3</v>
      </c>
      <c r="D71" s="5">
        <v>1</v>
      </c>
      <c r="F71" s="5">
        <f t="shared" si="38"/>
        <v>-1.0828857190250356</v>
      </c>
      <c r="G71" s="5">
        <f t="shared" si="39"/>
        <v>-1.3187428917254931</v>
      </c>
      <c r="J71" s="5">
        <v>-1.0828857190250356</v>
      </c>
      <c r="K71" s="5">
        <v>-1.3187428917254931</v>
      </c>
      <c r="L71" s="5">
        <v>1</v>
      </c>
      <c r="O71" s="5">
        <f t="shared" si="8"/>
        <v>9.1985299762960646E-2</v>
      </c>
      <c r="P71" s="5">
        <f t="shared" si="9"/>
        <v>6.6331017789657345E-14</v>
      </c>
      <c r="Q71" s="5">
        <f t="shared" si="10"/>
        <v>6.1168546041050122E-4</v>
      </c>
      <c r="R71" s="5">
        <f t="shared" si="11"/>
        <v>9.8220802450819478E-4</v>
      </c>
      <c r="S71" s="5">
        <f t="shared" si="12"/>
        <v>3.0214336751646732E-16</v>
      </c>
      <c r="T71" s="5">
        <f t="shared" si="13"/>
        <v>1.6286527820730361E-8</v>
      </c>
      <c r="U71" s="5">
        <f t="shared" si="14"/>
        <v>1.7726772245089906E-13</v>
      </c>
      <c r="V71" s="5">
        <f t="shared" si="15"/>
        <v>2.0169684005146302E-6</v>
      </c>
      <c r="W71" s="5">
        <f t="shared" si="16"/>
        <v>3.1862669749208867E-6</v>
      </c>
      <c r="X71" s="5">
        <f t="shared" si="17"/>
        <v>1.3395652294446688E-2</v>
      </c>
      <c r="Y71" s="5">
        <f t="shared" si="18"/>
        <v>9.3075780820490285E-10</v>
      </c>
      <c r="Z71" s="5">
        <f t="shared" si="19"/>
        <v>1.2888049846217133E-5</v>
      </c>
      <c r="AA71" s="5">
        <f t="shared" si="20"/>
        <v>0.8476159993210145</v>
      </c>
      <c r="AB71" s="5">
        <f t="shared" si="21"/>
        <v>3.4875607980248988E-9</v>
      </c>
      <c r="AC71" s="5">
        <f t="shared" si="22"/>
        <v>1.7120707712620226E-5</v>
      </c>
      <c r="AD71" s="5">
        <f t="shared" si="23"/>
        <v>5.7122987134337178E-16</v>
      </c>
      <c r="AE71" s="5">
        <f t="shared" si="24"/>
        <v>2.7609053582894663E-20</v>
      </c>
      <c r="AF71" s="5">
        <f t="shared" si="25"/>
        <v>3.6050857247919505E-16</v>
      </c>
      <c r="AG71" s="5">
        <f t="shared" si="26"/>
        <v>3.4875607980248988E-9</v>
      </c>
      <c r="AH71" s="5">
        <f t="shared" si="27"/>
        <v>6.6402779199953082E-4</v>
      </c>
      <c r="AI71" s="5">
        <f t="shared" si="28"/>
        <v>3.4879876011284373E-2</v>
      </c>
      <c r="AJ71" s="5">
        <f t="shared" si="29"/>
        <v>0.55549341193070512</v>
      </c>
      <c r="AK71" s="5">
        <f t="shared" si="30"/>
        <v>1.1302027765439046E-9</v>
      </c>
      <c r="AL71" s="5">
        <f t="shared" si="31"/>
        <v>1.0009583672143168E-11</v>
      </c>
      <c r="AM71" s="5">
        <f t="shared" si="32"/>
        <v>2.2961518421725008E-3</v>
      </c>
      <c r="AN71" s="5">
        <f t="shared" si="33"/>
        <v>2.376274101921424E-13</v>
      </c>
      <c r="AO71" s="5">
        <f t="shared" si="34"/>
        <v>6.7569076142230224E-6</v>
      </c>
      <c r="AP71" s="5">
        <f t="shared" si="35"/>
        <v>7.2464529703811516E-18</v>
      </c>
      <c r="AQ71" s="5">
        <f t="shared" si="36"/>
        <v>3.1731997744156608E-15</v>
      </c>
      <c r="AR71" s="5">
        <f t="shared" si="37"/>
        <v>1.031957680656538E-5</v>
      </c>
    </row>
    <row r="72" spans="1:44" x14ac:dyDescent="0.25">
      <c r="A72" s="5">
        <v>60</v>
      </c>
      <c r="B72" s="5">
        <v>43</v>
      </c>
      <c r="C72" s="5">
        <v>8</v>
      </c>
      <c r="D72" s="5">
        <v>12.6</v>
      </c>
      <c r="F72" s="5">
        <f t="shared" si="38"/>
        <v>-0.16295853053289353</v>
      </c>
      <c r="G72" s="5">
        <f t="shared" si="39"/>
        <v>-0.31052967175187435</v>
      </c>
      <c r="J72" s="5">
        <v>-0.16295853053289353</v>
      </c>
      <c r="K72" s="5">
        <v>-0.31052967175187435</v>
      </c>
      <c r="L72" s="5">
        <v>12.6</v>
      </c>
      <c r="O72" s="5">
        <f t="shared" si="8"/>
        <v>0.30608673245862805</v>
      </c>
      <c r="P72" s="5">
        <f t="shared" si="9"/>
        <v>5.0804951638986093E-9</v>
      </c>
      <c r="Q72" s="5">
        <f t="shared" si="10"/>
        <v>0.98380210524321909</v>
      </c>
      <c r="R72" s="5">
        <f t="shared" si="11"/>
        <v>1</v>
      </c>
      <c r="S72" s="5">
        <f t="shared" si="12"/>
        <v>3.1862669749208867E-6</v>
      </c>
      <c r="T72" s="5">
        <f t="shared" si="13"/>
        <v>2.5372265322706885E-4</v>
      </c>
      <c r="U72" s="5">
        <f t="shared" si="14"/>
        <v>6.7651973709970123E-5</v>
      </c>
      <c r="V72" s="5">
        <f t="shared" si="15"/>
        <v>3.4041774910851065E-5</v>
      </c>
      <c r="W72" s="5">
        <f t="shared" si="16"/>
        <v>1.3420274517674517E-4</v>
      </c>
      <c r="X72" s="5">
        <f t="shared" si="17"/>
        <v>0.35163803516059972</v>
      </c>
      <c r="Y72" s="5">
        <f t="shared" si="18"/>
        <v>1.6031665505696721E-2</v>
      </c>
      <c r="Z72" s="5">
        <f t="shared" si="19"/>
        <v>0.57277636302211232</v>
      </c>
      <c r="AA72" s="5">
        <f t="shared" si="20"/>
        <v>1.1877732414855361E-4</v>
      </c>
      <c r="AB72" s="5">
        <f t="shared" si="21"/>
        <v>3.8082163441441178E-4</v>
      </c>
      <c r="AC72" s="5">
        <f t="shared" si="22"/>
        <v>0.54209242686280568</v>
      </c>
      <c r="AD72" s="5">
        <f t="shared" si="23"/>
        <v>3.8132645750260407E-6</v>
      </c>
      <c r="AE72" s="5">
        <f t="shared" si="24"/>
        <v>4.150792857134501E-10</v>
      </c>
      <c r="AF72" s="5">
        <f t="shared" si="25"/>
        <v>9.3477503954853527E-7</v>
      </c>
      <c r="AG72" s="5">
        <f t="shared" si="26"/>
        <v>3.8082163441441178E-4</v>
      </c>
      <c r="AH72" s="5">
        <f t="shared" si="27"/>
        <v>1.3976833658717717E-2</v>
      </c>
      <c r="AI72" s="5">
        <f t="shared" si="28"/>
        <v>4.5606473292798109E-9</v>
      </c>
      <c r="AJ72" s="5">
        <f t="shared" si="29"/>
        <v>3.5106212951215823E-5</v>
      </c>
      <c r="AK72" s="5">
        <f t="shared" si="30"/>
        <v>5.0303150840114595E-7</v>
      </c>
      <c r="AL72" s="5">
        <f t="shared" si="31"/>
        <v>1.0011218438360891E-5</v>
      </c>
      <c r="AM72" s="5">
        <f t="shared" si="32"/>
        <v>0.93676572109628442</v>
      </c>
      <c r="AN72" s="5">
        <f t="shared" si="33"/>
        <v>4.4586767105595767E-4</v>
      </c>
      <c r="AO72" s="5">
        <f t="shared" si="34"/>
        <v>1.5264911594419772E-3</v>
      </c>
      <c r="AP72" s="5">
        <f t="shared" si="35"/>
        <v>9.8390431361528817E-9</v>
      </c>
      <c r="AQ72" s="5">
        <f t="shared" si="36"/>
        <v>5.3732152645932364E-6</v>
      </c>
      <c r="AR72" s="5">
        <f t="shared" si="37"/>
        <v>0.51617454409230756</v>
      </c>
    </row>
    <row r="73" spans="1:44" x14ac:dyDescent="0.25">
      <c r="A73" s="5">
        <v>61</v>
      </c>
      <c r="B73" s="5">
        <v>52</v>
      </c>
      <c r="C73" s="5">
        <v>12</v>
      </c>
      <c r="D73" s="5">
        <v>14.4</v>
      </c>
      <c r="F73" s="5">
        <f t="shared" si="38"/>
        <v>0.42842323349776923</v>
      </c>
      <c r="G73" s="5">
        <f t="shared" si="39"/>
        <v>0.49604090422702057</v>
      </c>
      <c r="J73" s="5">
        <v>0.42842323349776923</v>
      </c>
      <c r="K73" s="5">
        <v>0.49604090422702057</v>
      </c>
      <c r="L73" s="5">
        <v>14.4</v>
      </c>
      <c r="O73" s="5">
        <f t="shared" si="8"/>
        <v>1.1877732414855361E-4</v>
      </c>
      <c r="P73" s="5">
        <f t="shared" si="9"/>
        <v>4.9231021103977268E-10</v>
      </c>
      <c r="Q73" s="5">
        <f t="shared" si="10"/>
        <v>3.2415909781694785E-2</v>
      </c>
      <c r="R73" s="5">
        <f t="shared" si="11"/>
        <v>2.4557826327778146E-2</v>
      </c>
      <c r="S73" s="5">
        <f t="shared" si="12"/>
        <v>2.081875151923164E-2</v>
      </c>
      <c r="T73" s="5">
        <f t="shared" si="13"/>
        <v>1.4106661279806595E-5</v>
      </c>
      <c r="U73" s="5">
        <f t="shared" si="14"/>
        <v>4.1413506253010525E-2</v>
      </c>
      <c r="V73" s="5">
        <f t="shared" si="15"/>
        <v>1.5287814976695325E-7</v>
      </c>
      <c r="W73" s="5">
        <f t="shared" si="16"/>
        <v>1.084964951786349E-6</v>
      </c>
      <c r="X73" s="5">
        <f t="shared" si="17"/>
        <v>8.2224533646810651E-4</v>
      </c>
      <c r="Y73" s="5">
        <f t="shared" si="18"/>
        <v>0.6634609394251354</v>
      </c>
      <c r="Z73" s="5">
        <f t="shared" si="19"/>
        <v>0.2014403857671192</v>
      </c>
      <c r="AA73" s="5">
        <f t="shared" si="20"/>
        <v>2.7797287346845308E-11</v>
      </c>
      <c r="AB73" s="5">
        <f t="shared" si="21"/>
        <v>9.3565547963169363E-5</v>
      </c>
      <c r="AC73" s="5">
        <f t="shared" si="22"/>
        <v>0.19375880051644342</v>
      </c>
      <c r="AD73" s="5">
        <f t="shared" si="23"/>
        <v>1.8569872193815468E-2</v>
      </c>
      <c r="AE73" s="5">
        <f t="shared" si="24"/>
        <v>6.8764633349577041E-6</v>
      </c>
      <c r="AF73" s="5">
        <f t="shared" si="25"/>
        <v>3.8082163441441281E-4</v>
      </c>
      <c r="AG73" s="5">
        <f t="shared" si="26"/>
        <v>9.3565547963169363E-5</v>
      </c>
      <c r="AH73" s="5">
        <f t="shared" si="27"/>
        <v>4.5292698339018373E-5</v>
      </c>
      <c r="AI73" s="5">
        <f t="shared" si="28"/>
        <v>9.5213828942211496E-18</v>
      </c>
      <c r="AJ73" s="5">
        <f t="shared" si="29"/>
        <v>6.2232745169887491E-12</v>
      </c>
      <c r="AK73" s="5">
        <f t="shared" si="30"/>
        <v>1.4092071104068557E-9</v>
      </c>
      <c r="AL73" s="5">
        <f t="shared" si="31"/>
        <v>1.3420274517674563E-4</v>
      </c>
      <c r="AM73" s="5">
        <f t="shared" si="32"/>
        <v>1.2779086994988637E-2</v>
      </c>
      <c r="AN73" s="5">
        <f t="shared" si="33"/>
        <v>0.47570237613822158</v>
      </c>
      <c r="AO73" s="5">
        <f t="shared" si="34"/>
        <v>4.4169980825931804E-6</v>
      </c>
      <c r="AP73" s="5">
        <f t="shared" si="35"/>
        <v>2.7491411172843171E-5</v>
      </c>
      <c r="AQ73" s="5">
        <f t="shared" si="36"/>
        <v>1.0833395156410132E-2</v>
      </c>
      <c r="AR73" s="5">
        <f t="shared" si="37"/>
        <v>0.24753990712593904</v>
      </c>
    </row>
    <row r="74" spans="1:44" x14ac:dyDescent="0.25">
      <c r="A74" s="5">
        <v>62</v>
      </c>
      <c r="B74" s="5">
        <v>64</v>
      </c>
      <c r="C74" s="5">
        <v>1</v>
      </c>
      <c r="D74" s="5">
        <v>4.9000000000000004</v>
      </c>
      <c r="F74" s="5">
        <f t="shared" si="38"/>
        <v>1.2169322522053196</v>
      </c>
      <c r="G74" s="5">
        <f t="shared" si="39"/>
        <v>-1.7220281797149404</v>
      </c>
      <c r="J74" s="5">
        <v>1.2169322522053196</v>
      </c>
      <c r="K74" s="5">
        <v>-1.7220281797149404</v>
      </c>
      <c r="L74" s="5">
        <v>4.9000000000000004</v>
      </c>
      <c r="O74" s="5">
        <f t="shared" si="8"/>
        <v>1.6294195942169375E-7</v>
      </c>
      <c r="P74" s="5">
        <f t="shared" si="9"/>
        <v>0.30296136080969643</v>
      </c>
      <c r="Q74" s="5">
        <f t="shared" si="10"/>
        <v>9.8260176142066817E-7</v>
      </c>
      <c r="R74" s="5">
        <f t="shared" si="11"/>
        <v>5.0303150840114595E-7</v>
      </c>
      <c r="S74" s="5">
        <f t="shared" si="12"/>
        <v>6.8998734989001417E-19</v>
      </c>
      <c r="T74" s="5">
        <f t="shared" si="13"/>
        <v>0.24504936055439203</v>
      </c>
      <c r="U74" s="5">
        <f t="shared" si="14"/>
        <v>7.590343950860129E-18</v>
      </c>
      <c r="V74" s="5">
        <f t="shared" si="15"/>
        <v>1.1394215743364427E-21</v>
      </c>
      <c r="W74" s="5">
        <f t="shared" si="16"/>
        <v>1.7708543638516797E-20</v>
      </c>
      <c r="X74" s="5">
        <f t="shared" si="17"/>
        <v>7.3230874125183653E-10</v>
      </c>
      <c r="Y74" s="5">
        <f t="shared" si="18"/>
        <v>7.3509710318666233E-12</v>
      </c>
      <c r="Z74" s="5">
        <f t="shared" si="19"/>
        <v>1.1041621606559276E-6</v>
      </c>
      <c r="AA74" s="5">
        <f t="shared" si="20"/>
        <v>5.5428388610819218E-10</v>
      </c>
      <c r="AB74" s="5">
        <f t="shared" si="21"/>
        <v>9.0692237749652044E-2</v>
      </c>
      <c r="AC74" s="5">
        <f t="shared" si="22"/>
        <v>8.3503038510018303E-9</v>
      </c>
      <c r="AD74" s="5">
        <f t="shared" si="23"/>
        <v>4.1589270562103536E-19</v>
      </c>
      <c r="AE74" s="5">
        <f t="shared" si="24"/>
        <v>3.5896931949827139E-28</v>
      </c>
      <c r="AF74" s="5">
        <f t="shared" si="25"/>
        <v>2.5394830931975778E-5</v>
      </c>
      <c r="AG74" s="5">
        <f t="shared" si="26"/>
        <v>9.0692237749652044E-2</v>
      </c>
      <c r="AH74" s="5">
        <f t="shared" si="27"/>
        <v>3.690150718252562E-15</v>
      </c>
      <c r="AI74" s="5">
        <f t="shared" si="28"/>
        <v>4.5651011939745459E-17</v>
      </c>
      <c r="AJ74" s="5">
        <f t="shared" si="29"/>
        <v>6.5930939338776083E-13</v>
      </c>
      <c r="AK74" s="5">
        <f t="shared" si="30"/>
        <v>1</v>
      </c>
      <c r="AL74" s="5">
        <f t="shared" si="31"/>
        <v>1.5069474126867939E-22</v>
      </c>
      <c r="AM74" s="5">
        <f t="shared" si="32"/>
        <v>1.1953001535036609E-7</v>
      </c>
      <c r="AN74" s="5">
        <f t="shared" si="33"/>
        <v>3.0886865687842364E-12</v>
      </c>
      <c r="AO74" s="5">
        <f t="shared" si="34"/>
        <v>0.19375880051644342</v>
      </c>
      <c r="AP74" s="5">
        <f t="shared" si="35"/>
        <v>1.7380023438589501E-26</v>
      </c>
      <c r="AQ74" s="5">
        <f t="shared" si="36"/>
        <v>7.4867752935062931E-20</v>
      </c>
      <c r="AR74" s="5">
        <f t="shared" si="37"/>
        <v>1.5787018704707685E-8</v>
      </c>
    </row>
    <row r="75" spans="1:44" x14ac:dyDescent="0.25">
      <c r="A75" s="5">
        <v>63</v>
      </c>
      <c r="B75" s="5">
        <v>33</v>
      </c>
      <c r="C75" s="5">
        <v>6</v>
      </c>
      <c r="D75" s="5">
        <v>7.8</v>
      </c>
      <c r="F75" s="5">
        <f t="shared" si="38"/>
        <v>-0.82004937945585221</v>
      </c>
      <c r="G75" s="5">
        <f t="shared" si="39"/>
        <v>-0.71381495974132181</v>
      </c>
      <c r="J75" s="5">
        <v>-0.82004937945585221</v>
      </c>
      <c r="K75" s="5">
        <v>-0.71381495974132181</v>
      </c>
      <c r="L75" s="5">
        <v>7.8</v>
      </c>
      <c r="O75" s="5">
        <f t="shared" si="8"/>
        <v>0.77005892936890163</v>
      </c>
      <c r="P75" s="5">
        <f t="shared" si="9"/>
        <v>1.504341475143298E-12</v>
      </c>
      <c r="Q75" s="5">
        <f t="shared" si="10"/>
        <v>7.6384114606664791E-2</v>
      </c>
      <c r="R75" s="5">
        <f t="shared" si="11"/>
        <v>0.10763173719048005</v>
      </c>
      <c r="S75" s="5">
        <f t="shared" si="12"/>
        <v>2.2627811595073156E-10</v>
      </c>
      <c r="T75" s="5">
        <f t="shared" si="13"/>
        <v>5.9783495139964535E-7</v>
      </c>
      <c r="U75" s="5">
        <f t="shared" si="14"/>
        <v>3.2199969833549133E-8</v>
      </c>
      <c r="V75" s="5">
        <f t="shared" si="15"/>
        <v>4.4586767105595767E-4</v>
      </c>
      <c r="W75" s="5">
        <f t="shared" si="16"/>
        <v>9.1467138045044582E-4</v>
      </c>
      <c r="X75" s="5">
        <f t="shared" si="17"/>
        <v>0.51617454409230745</v>
      </c>
      <c r="Y75" s="5">
        <f t="shared" si="18"/>
        <v>1.7120707712620226E-5</v>
      </c>
      <c r="Z75" s="5">
        <f t="shared" si="19"/>
        <v>6.6353798145291484E-3</v>
      </c>
      <c r="AA75" s="5">
        <f t="shared" si="20"/>
        <v>6.1285263768256125E-2</v>
      </c>
      <c r="AB75" s="5">
        <f t="shared" si="21"/>
        <v>3.5666805554594118E-7</v>
      </c>
      <c r="AC75" s="5">
        <f t="shared" si="22"/>
        <v>1.2779086994988637E-2</v>
      </c>
      <c r="AD75" s="5">
        <f t="shared" si="23"/>
        <v>3.7540701111795209E-10</v>
      </c>
      <c r="AE75" s="5">
        <f t="shared" si="24"/>
        <v>9.323815413365498E-14</v>
      </c>
      <c r="AF75" s="5">
        <f t="shared" si="25"/>
        <v>4.2688082015533091E-12</v>
      </c>
      <c r="AG75" s="5">
        <f t="shared" si="26"/>
        <v>3.5666805554594118E-7</v>
      </c>
      <c r="AH75" s="5">
        <f t="shared" si="27"/>
        <v>6.1285263768256125E-2</v>
      </c>
      <c r="AI75" s="5">
        <f t="shared" si="28"/>
        <v>2.1509187343505572E-4</v>
      </c>
      <c r="AJ75" s="5">
        <f t="shared" si="29"/>
        <v>5.1097228012795697E-2</v>
      </c>
      <c r="AK75" s="5">
        <f t="shared" si="30"/>
        <v>3.6866369496240194E-9</v>
      </c>
      <c r="AL75" s="5">
        <f t="shared" si="31"/>
        <v>3.3269598656419203E-7</v>
      </c>
      <c r="AM75" s="5">
        <f t="shared" si="32"/>
        <v>0.1937588005164434</v>
      </c>
      <c r="AN75" s="5">
        <f t="shared" si="33"/>
        <v>2.6668544067012696E-8</v>
      </c>
      <c r="AO75" s="5">
        <f t="shared" si="34"/>
        <v>4.6325599642211985E-5</v>
      </c>
      <c r="AP75" s="5">
        <f t="shared" si="35"/>
        <v>7.7079692859990044E-12</v>
      </c>
      <c r="AQ75" s="5">
        <f t="shared" si="36"/>
        <v>1.4092071104068406E-9</v>
      </c>
      <c r="AR75" s="5">
        <f t="shared" si="37"/>
        <v>8.7776451703976081E-3</v>
      </c>
    </row>
    <row r="76" spans="1:44" x14ac:dyDescent="0.25">
      <c r="A76" s="5">
        <v>64</v>
      </c>
      <c r="B76" s="5">
        <v>40</v>
      </c>
      <c r="C76" s="5">
        <v>15</v>
      </c>
      <c r="D76" s="5">
        <v>11</v>
      </c>
      <c r="F76" s="5">
        <f t="shared" si="38"/>
        <v>-0.36008578520978113</v>
      </c>
      <c r="G76" s="5">
        <f t="shared" si="39"/>
        <v>1.1009688362111918</v>
      </c>
      <c r="J76" s="5">
        <v>-0.36008578520978113</v>
      </c>
      <c r="K76" s="5">
        <v>1.1009688362111918</v>
      </c>
      <c r="L76" s="5">
        <v>11</v>
      </c>
      <c r="O76" s="5">
        <f t="shared" si="8"/>
        <v>4.951912677840383E-6</v>
      </c>
      <c r="P76" s="5">
        <f t="shared" si="9"/>
        <v>6.3354840398674983E-19</v>
      </c>
      <c r="Q76" s="5">
        <f t="shared" si="10"/>
        <v>5.197595409210257E-4</v>
      </c>
      <c r="R76" s="5">
        <f t="shared" si="11"/>
        <v>5.8270431908457004E-4</v>
      </c>
      <c r="S76" s="5">
        <f t="shared" si="12"/>
        <v>0.14678887634517135</v>
      </c>
      <c r="T76" s="5">
        <f t="shared" si="13"/>
        <v>5.4652370110636555E-12</v>
      </c>
      <c r="U76" s="5">
        <f t="shared" si="14"/>
        <v>0.57277636302211232</v>
      </c>
      <c r="V76" s="5">
        <f t="shared" si="15"/>
        <v>7.1997838317420918E-4</v>
      </c>
      <c r="W76" s="5">
        <f t="shared" si="16"/>
        <v>2.3332519205253332E-3</v>
      </c>
      <c r="X76" s="5">
        <f t="shared" si="17"/>
        <v>4.487166640928991E-4</v>
      </c>
      <c r="Y76" s="5">
        <f t="shared" si="18"/>
        <v>0.19375880051644342</v>
      </c>
      <c r="Z76" s="5">
        <f t="shared" si="19"/>
        <v>1.6465926702377276E-3</v>
      </c>
      <c r="AA76" s="5">
        <f t="shared" si="20"/>
        <v>1.1039818582271812E-12</v>
      </c>
      <c r="AB76" s="5">
        <f t="shared" si="21"/>
        <v>5.9887789125927258E-11</v>
      </c>
      <c r="AC76" s="5">
        <f t="shared" si="22"/>
        <v>1.8569872193815468E-2</v>
      </c>
      <c r="AD76" s="5">
        <f t="shared" si="23"/>
        <v>0.19375880051644342</v>
      </c>
      <c r="AE76" s="5">
        <f t="shared" si="24"/>
        <v>2.4114871583963512E-2</v>
      </c>
      <c r="AF76" s="5">
        <f t="shared" si="25"/>
        <v>2.5587263892217171E-10</v>
      </c>
      <c r="AG76" s="5">
        <f t="shared" si="26"/>
        <v>5.9887789125927258E-11</v>
      </c>
      <c r="AH76" s="5">
        <f t="shared" si="27"/>
        <v>2.2961518421725008E-3</v>
      </c>
      <c r="AI76" s="5">
        <f t="shared" si="28"/>
        <v>1.7059906169852347E-17</v>
      </c>
      <c r="AJ76" s="5">
        <f t="shared" si="29"/>
        <v>4.2884502995156463E-12</v>
      </c>
      <c r="AK76" s="5">
        <f t="shared" si="30"/>
        <v>1.7059906169852224E-17</v>
      </c>
      <c r="AL76" s="5">
        <f t="shared" si="31"/>
        <v>0.30296136080969643</v>
      </c>
      <c r="AM76" s="5">
        <f t="shared" si="32"/>
        <v>6.6402779199953082E-4</v>
      </c>
      <c r="AN76" s="5">
        <f t="shared" si="33"/>
        <v>2.1854184345533906E-2</v>
      </c>
      <c r="AO76" s="5">
        <f t="shared" si="34"/>
        <v>7.3509710318666233E-12</v>
      </c>
      <c r="AP76" s="5">
        <f t="shared" si="35"/>
        <v>8.6356167607900158E-2</v>
      </c>
      <c r="AQ76" s="5">
        <f t="shared" si="36"/>
        <v>0.36631886246724144</v>
      </c>
      <c r="AR76" s="5">
        <f t="shared" si="37"/>
        <v>1.6031665505696704E-2</v>
      </c>
    </row>
    <row r="77" spans="1:44" x14ac:dyDescent="0.25">
      <c r="A77" s="5">
        <v>65</v>
      </c>
      <c r="B77" s="5">
        <v>43</v>
      </c>
      <c r="C77" s="5">
        <v>11</v>
      </c>
      <c r="D77" s="5">
        <v>12.3</v>
      </c>
      <c r="F77" s="5">
        <f t="shared" ref="F77:F112" si="40">(B77-$B$3)/$B$4</f>
        <v>-0.16295853053289353</v>
      </c>
      <c r="G77" s="5">
        <f t="shared" ref="G77:G112" si="41">(C77-$C$3)/$C$4</f>
        <v>0.29439826023229682</v>
      </c>
      <c r="J77" s="5">
        <v>-0.16295853053289353</v>
      </c>
      <c r="K77" s="5">
        <v>0.29439826023229682</v>
      </c>
      <c r="L77" s="5">
        <v>12.3</v>
      </c>
      <c r="O77" s="5">
        <f t="shared" si="8"/>
        <v>1.3395652294446688E-2</v>
      </c>
      <c r="P77" s="5">
        <f t="shared" si="9"/>
        <v>6.2232745169887491E-12</v>
      </c>
      <c r="Q77" s="5">
        <f t="shared" si="10"/>
        <v>0.25735364923449883</v>
      </c>
      <c r="R77" s="5">
        <f t="shared" si="11"/>
        <v>0.26159087062623732</v>
      </c>
      <c r="S77" s="5">
        <f t="shared" si="12"/>
        <v>2.601173050101639E-3</v>
      </c>
      <c r="T77" s="5">
        <f t="shared" si="13"/>
        <v>1.857699152464459E-6</v>
      </c>
      <c r="U77" s="5">
        <f t="shared" si="14"/>
        <v>2.2589985068495837E-2</v>
      </c>
      <c r="V77" s="5">
        <f t="shared" si="15"/>
        <v>3.1815681006098893E-4</v>
      </c>
      <c r="W77" s="5">
        <f t="shared" si="16"/>
        <v>1.254268245961841E-3</v>
      </c>
      <c r="X77" s="5">
        <f t="shared" si="17"/>
        <v>9.1985299762960729E-2</v>
      </c>
      <c r="Y77" s="5">
        <f t="shared" si="18"/>
        <v>0.3663188624672416</v>
      </c>
      <c r="Z77" s="5">
        <f t="shared" si="19"/>
        <v>0.3663188624672416</v>
      </c>
      <c r="AA77" s="5">
        <f t="shared" si="20"/>
        <v>1.4549445885164103E-7</v>
      </c>
      <c r="AB77" s="5">
        <f t="shared" si="21"/>
        <v>6.8169382880808576E-6</v>
      </c>
      <c r="AC77" s="5">
        <f t="shared" si="22"/>
        <v>0.84761599932101439</v>
      </c>
      <c r="AD77" s="5">
        <f t="shared" si="23"/>
        <v>3.1130351359560165E-3</v>
      </c>
      <c r="AE77" s="5">
        <f t="shared" si="24"/>
        <v>4.951912677840383E-6</v>
      </c>
      <c r="AF77" s="5">
        <f t="shared" si="25"/>
        <v>5.9783495139964535E-7</v>
      </c>
      <c r="AG77" s="5">
        <f t="shared" si="26"/>
        <v>6.8169382880808576E-6</v>
      </c>
      <c r="AH77" s="5">
        <f t="shared" si="27"/>
        <v>2.1854184345533906E-2</v>
      </c>
      <c r="AI77" s="5">
        <f t="shared" si="28"/>
        <v>2.2850083699315462E-12</v>
      </c>
      <c r="AJ77" s="5">
        <f t="shared" si="29"/>
        <v>1.0513528842232201E-7</v>
      </c>
      <c r="AK77" s="5">
        <f t="shared" si="30"/>
        <v>2.5203246908754606E-10</v>
      </c>
      <c r="AL77" s="5">
        <f t="shared" si="31"/>
        <v>3.3428924928275033E-3</v>
      </c>
      <c r="AM77" s="5">
        <f t="shared" si="32"/>
        <v>0.24504936055439203</v>
      </c>
      <c r="AN77" s="5">
        <f t="shared" si="33"/>
        <v>2.4907964257349782E-2</v>
      </c>
      <c r="AO77" s="5">
        <f t="shared" si="34"/>
        <v>4.5715010202061518E-6</v>
      </c>
      <c r="AP77" s="5">
        <f t="shared" si="35"/>
        <v>4.8011267383747994E-5</v>
      </c>
      <c r="AQ77" s="5">
        <f t="shared" si="36"/>
        <v>4.3865322173769457E-3</v>
      </c>
      <c r="AR77" s="5">
        <f t="shared" si="37"/>
        <v>0.80709078440160265</v>
      </c>
    </row>
    <row r="78" spans="1:44" x14ac:dyDescent="0.25">
      <c r="A78" s="5">
        <v>66</v>
      </c>
      <c r="B78" s="5">
        <v>50</v>
      </c>
      <c r="C78" s="5">
        <v>9</v>
      </c>
      <c r="D78" s="5">
        <v>9.6999999999999993</v>
      </c>
      <c r="F78" s="5">
        <f t="shared" si="40"/>
        <v>0.29700506371317753</v>
      </c>
      <c r="G78" s="5">
        <f t="shared" si="41"/>
        <v>-0.10888702775715065</v>
      </c>
      <c r="J78" s="5">
        <v>0.29700506371317753</v>
      </c>
      <c r="K78" s="5">
        <v>-0.10888702775715065</v>
      </c>
      <c r="L78" s="5">
        <v>9.6999999999999993</v>
      </c>
      <c r="O78" s="5">
        <f t="shared" ref="O78:O82" si="42">EXP(-(1/$K$4)*($I$4*(J78-$O$3)^2+$J$4*(K78-$O$4)^2))</f>
        <v>1.6558916766831498E-2</v>
      </c>
      <c r="P78" s="5">
        <f t="shared" ref="P78:P82" si="43">EXP(-(1/$K$4)*($I$4*(J78-$P$3)^2+$J$4*(K78-$P$4)^2))</f>
        <v>2.4924607872391184E-7</v>
      </c>
      <c r="Q78" s="5">
        <f t="shared" ref="Q78:Q82" si="44">EXP(-(1/$K$4)*($I$4*(J78-$Q$3)^2+$J$4*(K78-$Q$4)^2))</f>
        <v>0.47859737335435015</v>
      </c>
      <c r="R78" s="5">
        <f t="shared" ref="R78:R82" si="45">EXP(-(1/$K$4)*($I$4*(J78-$R$3)^2+$J$4*(K78-$R$4)^2))</f>
        <v>0.38705352695046141</v>
      </c>
      <c r="S78" s="5">
        <f t="shared" ref="S78:S82" si="46">EXP(-(1/$K$4)*($I$4*(J78-$S$3)^2+$J$4*(K78-$S$4)^2))</f>
        <v>7.1048878776048269E-5</v>
      </c>
      <c r="T78" s="5">
        <f t="shared" ref="T78:T82" si="47">EXP(-(1/$K$4)*($I$4*(J78-$T$3)^2+$J$4*(K78-$T$4)^2))</f>
        <v>2.2961518421725025E-3</v>
      </c>
      <c r="U78" s="5">
        <f t="shared" ref="U78:U82" si="48">EXP(-(1/$K$4)*($I$4*(J78-$U$3)^2+$J$4*(K78-$U$4)^2))</f>
        <v>4.487166640928991E-4</v>
      </c>
      <c r="V78" s="5">
        <f t="shared" ref="V78:V82" si="49">EXP(-(1/$K$4)*($I$4*(J78-$V$3)^2+$J$4*(K78-$V$4)^2))</f>
        <v>2.8381692633674401E-7</v>
      </c>
      <c r="W78" s="5">
        <f t="shared" ref="W78:W82" si="50">EXP(-(1/$K$4)*($I$4*(J78-$W$3)^2+$J$4*(K78-$W$4)^2))</f>
        <v>1.7675453455456487E-6</v>
      </c>
      <c r="X78" s="5">
        <f t="shared" ref="X78:X82" si="51">EXP(-(1/$K$4)*($I$4*(J78-$X$3)^2+$J$4*(K78-$X$4)^2))</f>
        <v>2.1854184345533906E-2</v>
      </c>
      <c r="Y78" s="5">
        <f t="shared" ref="Y78:Y82" si="52">EXP(-(1/$K$4)*($I$4*(J78-$Y$3)^2+$J$4*(K78-$Y$4)^2))</f>
        <v>8.6356167607900075E-2</v>
      </c>
      <c r="Z78" s="5">
        <f t="shared" ref="Z78:Z82" si="53">EXP(-(1/$K$4)*($I$4*(J78-$Z$3)^2+$J$4*(K78-$Z$4)^2))</f>
        <v>0.93676572109628442</v>
      </c>
      <c r="AA78" s="5">
        <f t="shared" ref="AA78:AA82" si="54">EXP(-(1/$K$4)*($I$4*(J78-$AA$3)^2+$J$4*(K78-$AA$4)^2))</f>
        <v>2.4924607872391184E-7</v>
      </c>
      <c r="AB78" s="5">
        <f t="shared" ref="AB78:AB82" si="55">EXP(-(1/$K$4)*($I$4*(J78-$AB$3)^2+$J$4*(K78-$AB$4)^2))</f>
        <v>5.8354144997018569E-3</v>
      </c>
      <c r="AC78" s="5">
        <f t="shared" ref="AC78:AC82" si="56">EXP(-(1/$K$4)*($I$4*(J78-$AC$3)^2+$J$4*(K78-$AC$4)^2))</f>
        <v>0.4785973733543501</v>
      </c>
      <c r="AD78" s="5">
        <f t="shared" ref="AD78:AD82" si="57">EXP(-(1/$K$4)*($I$4*(J78-$AD$3)^2+$J$4*(K78-$AD$4)^2))</f>
        <v>6.7651973709970001E-5</v>
      </c>
      <c r="AE78" s="5">
        <f t="shared" ref="AE78:AE82" si="58">EXP(-(1/$K$4)*($I$4*(J78-$AE$3)^2+$J$4*(K78-$AE$4)^2))</f>
        <v>2.8909057478057221E-9</v>
      </c>
      <c r="AF78" s="5">
        <f t="shared" ref="AF78:AF82" si="59">EXP(-(1/$K$4)*($I$4*(J78-$AF$3)^2+$J$4*(K78-$AF$4)^2))</f>
        <v>3.6927493084863998E-4</v>
      </c>
      <c r="AG78" s="5">
        <f t="shared" ref="AG78:AG82" si="60">EXP(-(1/$K$4)*($I$4*(J78-$AG$3)^2+$J$4*(K78-$AG$4)^2))</f>
        <v>5.8354144997018569E-3</v>
      </c>
      <c r="AH78" s="5">
        <f t="shared" ref="AH78:AH82" si="61">EXP(-(1/$K$4)*($I$4*(J78-$AH$3)^2+$J$4*(K78-$AH$4)^2))</f>
        <v>3.1815681006098893E-4</v>
      </c>
      <c r="AI78" s="5">
        <f t="shared" ref="AI78:AI82" si="62">EXP(-(1/$K$4)*($I$4*(J78-$AI$3)^2+$J$4*(K78-$AI$4)^2))</f>
        <v>4.5709416343807724E-13</v>
      </c>
      <c r="AJ78" s="5">
        <f t="shared" ref="AJ78:AJ82" si="63">EXP(-(1/$K$4)*($I$4*(J78-$AJ$3)^2+$J$4*(K78-$AJ$4)^2))</f>
        <v>3.1640133997369394E-8</v>
      </c>
      <c r="AK78" s="5">
        <f t="shared" ref="AK78:AK82" si="64">EXP(-(1/$K$4)*($I$4*(J78-$AK$3)^2+$J$4*(K78-$AK$4)^2))</f>
        <v>2.9414942617390032E-6</v>
      </c>
      <c r="AL78" s="5">
        <f t="shared" ref="AL78:AL82" si="65">EXP(-(1/$K$4)*($I$4*(J78-$AL$3)^2+$J$4*(K78-$AL$4)^2))</f>
        <v>3.3992939611866753E-6</v>
      </c>
      <c r="AM78" s="5">
        <f t="shared" ref="AM78:AM82" si="66">EXP(-(1/$K$4)*($I$4*(J78-$AM$3)^2+$J$4*(K78-$AM$4)^2))</f>
        <v>0.22951916305595249</v>
      </c>
      <c r="AN78" s="5">
        <f t="shared" ref="AN78:AN82" si="67">EXP(-(1/$K$4)*($I$4*(J78-$AN$3)^2+$J$4*(K78-$AN$4)^2))</f>
        <v>1.6031665505696704E-2</v>
      </c>
      <c r="AO78" s="5">
        <f t="shared" ref="AO78:AO82" si="68">EXP(-(1/$K$4)*($I$4*(J78-$AO$3)^2+$J$4*(K78-$AO$4)^2))</f>
        <v>2.6011730501016438E-3</v>
      </c>
      <c r="AP78" s="5">
        <f t="shared" ref="AP78:AP82" si="69">EXP(-(1/$K$4)*($I$4*(J78-$AP$3)^2+$J$4*(K78-$AP$4)^2))</f>
        <v>3.2199969833549133E-8</v>
      </c>
      <c r="AQ78" s="5">
        <f t="shared" ref="AQ78:AQ82" si="70">EXP(-(1/$K$4)*($I$4*(J78-$AQ$3)^2+$J$4*(K78-$AQ$4)^2))</f>
        <v>4.8011267383747825E-5</v>
      </c>
      <c r="AR78" s="5">
        <f t="shared" ref="AR78:AR82" si="71">EXP(-(1/$K$4)*($I$4*(J78-$AR$3)^2+$J$4*(K78-$AR$4)^2))</f>
        <v>0.57277636302211221</v>
      </c>
    </row>
    <row r="79" spans="1:44" x14ac:dyDescent="0.25">
      <c r="A79" s="5">
        <v>67</v>
      </c>
      <c r="B79" s="5">
        <v>25</v>
      </c>
      <c r="C79" s="5">
        <v>15</v>
      </c>
      <c r="D79" s="5">
        <v>6.4</v>
      </c>
      <c r="F79" s="5">
        <f t="shared" si="40"/>
        <v>-1.3457220585942191</v>
      </c>
      <c r="G79" s="5">
        <f t="shared" si="41"/>
        <v>1.1009688362111918</v>
      </c>
      <c r="J79" s="5">
        <v>-1.3457220585942191</v>
      </c>
      <c r="K79" s="5">
        <v>1.1009688362111918</v>
      </c>
      <c r="L79" s="5">
        <v>6.4</v>
      </c>
      <c r="O79" s="5">
        <f t="shared" si="42"/>
        <v>5.4615875534116523E-7</v>
      </c>
      <c r="P79" s="5">
        <f t="shared" si="43"/>
        <v>2.4972422590419882E-27</v>
      </c>
      <c r="Q79" s="5">
        <f t="shared" si="44"/>
        <v>1.8576991524644524E-6</v>
      </c>
      <c r="R79" s="5">
        <f t="shared" si="45"/>
        <v>3.3992939611866753E-6</v>
      </c>
      <c r="S79" s="5">
        <f t="shared" si="46"/>
        <v>4.529269833901821E-5</v>
      </c>
      <c r="T79" s="5">
        <f t="shared" si="47"/>
        <v>2.8904509446742036E-18</v>
      </c>
      <c r="U79" s="5">
        <f t="shared" si="48"/>
        <v>1.254268245961841E-3</v>
      </c>
      <c r="V79" s="5">
        <f t="shared" si="49"/>
        <v>0.2014403857671192</v>
      </c>
      <c r="W79" s="5">
        <f t="shared" si="50"/>
        <v>0.24504936055439203</v>
      </c>
      <c r="X79" s="5">
        <f t="shared" si="51"/>
        <v>1.3184184329834993E-4</v>
      </c>
      <c r="Y79" s="5">
        <f t="shared" si="52"/>
        <v>9.7580729127485003E-5</v>
      </c>
      <c r="Z79" s="5">
        <f t="shared" si="53"/>
        <v>8.2925633782571784E-7</v>
      </c>
      <c r="AA79" s="5">
        <f t="shared" si="54"/>
        <v>1.0009583672143168E-11</v>
      </c>
      <c r="AB79" s="5">
        <f t="shared" si="55"/>
        <v>1.940561049808561E-17</v>
      </c>
      <c r="AC79" s="5">
        <f t="shared" si="56"/>
        <v>6.6371529755267816E-5</v>
      </c>
      <c r="AD79" s="5">
        <f t="shared" si="57"/>
        <v>9.7580729127485003E-5</v>
      </c>
      <c r="AE79" s="5">
        <f t="shared" si="58"/>
        <v>6.1168546041050122E-4</v>
      </c>
      <c r="AF79" s="5">
        <f t="shared" si="59"/>
        <v>1.008566926896406E-18</v>
      </c>
      <c r="AG79" s="5">
        <f t="shared" si="60"/>
        <v>1.940561049808561E-17</v>
      </c>
      <c r="AH79" s="5">
        <f t="shared" si="61"/>
        <v>2.081875151923164E-2</v>
      </c>
      <c r="AI79" s="5">
        <f t="shared" si="62"/>
        <v>5.5289363386623189E-14</v>
      </c>
      <c r="AJ79" s="5">
        <f t="shared" si="63"/>
        <v>4.5039371634975138E-10</v>
      </c>
      <c r="AK79" s="5">
        <f t="shared" si="64"/>
        <v>3.3868666292621376E-24</v>
      </c>
      <c r="AL79" s="5">
        <f t="shared" si="65"/>
        <v>0.3870535269504613</v>
      </c>
      <c r="AM79" s="5">
        <f t="shared" si="66"/>
        <v>1.031957680656538E-5</v>
      </c>
      <c r="AN79" s="5">
        <f t="shared" si="67"/>
        <v>3.5666805554594118E-7</v>
      </c>
      <c r="AO79" s="5">
        <f t="shared" si="68"/>
        <v>7.3503285262863355E-17</v>
      </c>
      <c r="AP79" s="5">
        <f t="shared" si="69"/>
        <v>5.8354144997018569E-3</v>
      </c>
      <c r="AQ79" s="5">
        <f t="shared" si="70"/>
        <v>8.0216668625305361E-4</v>
      </c>
      <c r="AR79" s="5">
        <f t="shared" si="71"/>
        <v>3.5106212951215823E-5</v>
      </c>
    </row>
    <row r="80" spans="1:44" x14ac:dyDescent="0.25">
      <c r="A80" s="5">
        <v>68</v>
      </c>
      <c r="B80" s="5">
        <v>48</v>
      </c>
      <c r="C80" s="5">
        <v>19</v>
      </c>
      <c r="D80" s="5">
        <v>11.1</v>
      </c>
      <c r="F80" s="5">
        <f t="shared" si="40"/>
        <v>0.16558689392858578</v>
      </c>
      <c r="G80" s="5">
        <f t="shared" si="41"/>
        <v>1.9075394121900866</v>
      </c>
      <c r="J80" s="5">
        <v>0.16558689392858578</v>
      </c>
      <c r="K80" s="5">
        <v>1.9075394121900866</v>
      </c>
      <c r="L80" s="5">
        <v>11.1</v>
      </c>
      <c r="O80" s="5">
        <f t="shared" si="42"/>
        <v>1.6072511400612122E-12</v>
      </c>
      <c r="P80" s="5">
        <f t="shared" si="43"/>
        <v>1.6371054921499737E-23</v>
      </c>
      <c r="Q80" s="5">
        <f t="shared" si="44"/>
        <v>1.1396805496152075E-8</v>
      </c>
      <c r="R80" s="5">
        <f t="shared" si="45"/>
        <v>9.8390431361528817E-9</v>
      </c>
      <c r="S80" s="5">
        <f t="shared" si="46"/>
        <v>0.5420924268628059</v>
      </c>
      <c r="T80" s="5">
        <f t="shared" si="47"/>
        <v>1.1232672751105763E-16</v>
      </c>
      <c r="U80" s="5">
        <f t="shared" si="48"/>
        <v>0.22583555198729405</v>
      </c>
      <c r="V80" s="5">
        <f t="shared" si="49"/>
        <v>4.5606473292797952E-9</v>
      </c>
      <c r="W80" s="5">
        <f t="shared" si="50"/>
        <v>2.4924172154185061E-8</v>
      </c>
      <c r="X80" s="5">
        <f t="shared" si="51"/>
        <v>9.3684666508097215E-10</v>
      </c>
      <c r="Y80" s="5">
        <f t="shared" si="52"/>
        <v>4.6826352828575517E-3</v>
      </c>
      <c r="Z80" s="5">
        <f t="shared" si="53"/>
        <v>3.3817368837805304E-7</v>
      </c>
      <c r="AA80" s="5">
        <f t="shared" si="54"/>
        <v>2.8994331003531994E-22</v>
      </c>
      <c r="AB80" s="5">
        <f t="shared" si="55"/>
        <v>5.2645013327445284E-15</v>
      </c>
      <c r="AC80" s="5">
        <f t="shared" si="56"/>
        <v>4.4169980825932033E-6</v>
      </c>
      <c r="AD80" s="5">
        <f t="shared" si="57"/>
        <v>0.55101775445864476</v>
      </c>
      <c r="AE80" s="5">
        <f t="shared" si="58"/>
        <v>0.30296136080969627</v>
      </c>
      <c r="AF80" s="5">
        <f t="shared" si="59"/>
        <v>2.7797287346845308E-11</v>
      </c>
      <c r="AG80" s="5">
        <f t="shared" si="60"/>
        <v>5.2645013327445284E-15</v>
      </c>
      <c r="AH80" s="5">
        <f t="shared" si="61"/>
        <v>8.3503038510018303E-9</v>
      </c>
      <c r="AI80" s="5">
        <f t="shared" si="62"/>
        <v>5.9148878332382352E-29</v>
      </c>
      <c r="AJ80" s="5">
        <f t="shared" si="63"/>
        <v>1.0044773721703033E-21</v>
      </c>
      <c r="AK80" s="5">
        <f t="shared" si="64"/>
        <v>1.6549938223387965E-23</v>
      </c>
      <c r="AL80" s="5">
        <f t="shared" si="65"/>
        <v>3.9995024029463727E-3</v>
      </c>
      <c r="AM80" s="5">
        <f t="shared" si="66"/>
        <v>6.6487316752606295E-9</v>
      </c>
      <c r="AN80" s="5">
        <f t="shared" si="67"/>
        <v>1.0833395156410153E-2</v>
      </c>
      <c r="AO80" s="5">
        <f t="shared" si="68"/>
        <v>9.5651937019957248E-18</v>
      </c>
      <c r="AP80" s="5">
        <f t="shared" si="69"/>
        <v>0.19533261191597093</v>
      </c>
      <c r="AQ80" s="5">
        <f t="shared" si="70"/>
        <v>0.47570237613822186</v>
      </c>
      <c r="AR80" s="5">
        <f t="shared" si="71"/>
        <v>4.951912677840383E-6</v>
      </c>
    </row>
    <row r="81" spans="1:44" x14ac:dyDescent="0.25">
      <c r="A81" s="5">
        <v>69</v>
      </c>
      <c r="B81" s="5">
        <v>17</v>
      </c>
      <c r="C81" s="5">
        <v>10</v>
      </c>
      <c r="D81" s="5">
        <v>6.4</v>
      </c>
      <c r="F81" s="5">
        <f t="shared" si="40"/>
        <v>-1.8713947377325859</v>
      </c>
      <c r="G81" s="5">
        <f t="shared" si="41"/>
        <v>9.2755616237573085E-2</v>
      </c>
      <c r="J81" s="5">
        <v>-1.8713947377325859</v>
      </c>
      <c r="K81" s="5">
        <v>9.2755616237573085E-2</v>
      </c>
      <c r="L81" s="5">
        <v>6.4</v>
      </c>
      <c r="O81" s="5">
        <f t="shared" si="42"/>
        <v>1.3420274517674563E-4</v>
      </c>
      <c r="P81" s="5">
        <f t="shared" si="43"/>
        <v>2.5385509855442408E-26</v>
      </c>
      <c r="Q81" s="5">
        <f t="shared" si="44"/>
        <v>3.7231760606736857E-6</v>
      </c>
      <c r="R81" s="5">
        <f t="shared" si="45"/>
        <v>8.8471410672825824E-6</v>
      </c>
      <c r="S81" s="5">
        <f t="shared" si="46"/>
        <v>3.6881792834164001E-11</v>
      </c>
      <c r="T81" s="5">
        <f t="shared" si="47"/>
        <v>2.0355377880625769E-17</v>
      </c>
      <c r="U81" s="5">
        <f t="shared" si="48"/>
        <v>1.2887373952760248E-8</v>
      </c>
      <c r="V81" s="5">
        <f t="shared" si="49"/>
        <v>0.42431614206168017</v>
      </c>
      <c r="W81" s="5">
        <f t="shared" si="50"/>
        <v>0.30608673245862805</v>
      </c>
      <c r="X81" s="5">
        <f t="shared" si="51"/>
        <v>2.7750819095853038E-3</v>
      </c>
      <c r="Y81" s="5">
        <f t="shared" si="52"/>
        <v>3.9991528297265518E-8</v>
      </c>
      <c r="Z81" s="5">
        <f t="shared" si="53"/>
        <v>1.3171547915830903E-7</v>
      </c>
      <c r="AA81" s="5">
        <f t="shared" si="54"/>
        <v>1.0011218438360891E-5</v>
      </c>
      <c r="AB81" s="5">
        <f t="shared" si="55"/>
        <v>2.371804117697585E-17</v>
      </c>
      <c r="AC81" s="5">
        <f t="shared" si="56"/>
        <v>6.7569076142230224E-6</v>
      </c>
      <c r="AD81" s="5">
        <f t="shared" si="57"/>
        <v>1.0318674832437632E-10</v>
      </c>
      <c r="AE81" s="5">
        <f t="shared" si="58"/>
        <v>5.9887789125927478E-11</v>
      </c>
      <c r="AF81" s="5">
        <f t="shared" si="59"/>
        <v>3.0285015998940994E-22</v>
      </c>
      <c r="AG81" s="5">
        <f t="shared" si="60"/>
        <v>2.371804117697585E-17</v>
      </c>
      <c r="AH81" s="5">
        <f t="shared" si="61"/>
        <v>0.13862369041394962</v>
      </c>
      <c r="AI81" s="5">
        <f t="shared" si="62"/>
        <v>5.6430123030606885E-6</v>
      </c>
      <c r="AJ81" s="5">
        <f t="shared" si="63"/>
        <v>3.7493624157618633E-4</v>
      </c>
      <c r="AK81" s="5">
        <f t="shared" si="64"/>
        <v>1.2354285659856047E-21</v>
      </c>
      <c r="AL81" s="5">
        <f t="shared" si="65"/>
        <v>1.1877732414855361E-4</v>
      </c>
      <c r="AM81" s="5">
        <f t="shared" si="66"/>
        <v>4.5292698339018373E-5</v>
      </c>
      <c r="AN81" s="5">
        <f t="shared" si="67"/>
        <v>5.2899292809170764E-12</v>
      </c>
      <c r="AO81" s="5">
        <f t="shared" si="68"/>
        <v>1.1014443715791557E-14</v>
      </c>
      <c r="AP81" s="5">
        <f t="shared" si="69"/>
        <v>4.2748406391051296E-9</v>
      </c>
      <c r="AQ81" s="5">
        <f t="shared" si="70"/>
        <v>1.857601728360955E-9</v>
      </c>
      <c r="AR81" s="5">
        <f t="shared" si="71"/>
        <v>2.7521626550628518E-6</v>
      </c>
    </row>
    <row r="82" spans="1:44" x14ac:dyDescent="0.25">
      <c r="A82" s="5">
        <v>70</v>
      </c>
      <c r="B82" s="5">
        <v>57</v>
      </c>
      <c r="C82" s="5">
        <v>14</v>
      </c>
      <c r="D82" s="5">
        <v>10.4</v>
      </c>
      <c r="F82" s="5">
        <f t="shared" si="40"/>
        <v>0.7569686579592485</v>
      </c>
      <c r="G82" s="5">
        <f t="shared" si="41"/>
        <v>0.89932619221646803</v>
      </c>
      <c r="J82" s="5">
        <v>0.7569686579592485</v>
      </c>
      <c r="K82" s="5">
        <v>0.89932619221646803</v>
      </c>
      <c r="L82" s="5">
        <v>10.4</v>
      </c>
      <c r="O82" s="5">
        <f t="shared" si="42"/>
        <v>1.0513528842232275E-7</v>
      </c>
      <c r="P82" s="5">
        <f t="shared" si="43"/>
        <v>1.2195638328933968E-11</v>
      </c>
      <c r="Q82" s="5">
        <f t="shared" si="44"/>
        <v>2.9641465588092054E-4</v>
      </c>
      <c r="R82" s="5">
        <f t="shared" si="45"/>
        <v>1.9072554189865425E-4</v>
      </c>
      <c r="S82" s="5">
        <f t="shared" si="46"/>
        <v>9.1985299762960687E-2</v>
      </c>
      <c r="T82" s="5">
        <f t="shared" si="47"/>
        <v>2.2481925462584593E-7</v>
      </c>
      <c r="U82" s="5">
        <f t="shared" si="48"/>
        <v>5.2466397242245673E-2</v>
      </c>
      <c r="V82" s="5">
        <f t="shared" si="49"/>
        <v>3.544920072674793E-10</v>
      </c>
      <c r="W82" s="5">
        <f t="shared" si="50"/>
        <v>3.4875607980248988E-9</v>
      </c>
      <c r="X82" s="5">
        <f t="shared" si="51"/>
        <v>1.7291798202666209E-6</v>
      </c>
      <c r="Y82" s="5">
        <f t="shared" si="52"/>
        <v>0.2295191630559526</v>
      </c>
      <c r="Z82" s="5">
        <f t="shared" si="53"/>
        <v>6.4241031697714153E-3</v>
      </c>
      <c r="AA82" s="5">
        <f t="shared" si="54"/>
        <v>5.2164739351522028E-16</v>
      </c>
      <c r="AB82" s="5">
        <f t="shared" si="55"/>
        <v>3.1862669749209037E-6</v>
      </c>
      <c r="AC82" s="5">
        <f t="shared" si="56"/>
        <v>5.8354144997018569E-3</v>
      </c>
      <c r="AD82" s="5">
        <f t="shared" si="57"/>
        <v>6.9686738132613849E-2</v>
      </c>
      <c r="AE82" s="5">
        <f t="shared" si="58"/>
        <v>4.1766624885231097E-5</v>
      </c>
      <c r="AF82" s="5">
        <f t="shared" si="59"/>
        <v>6.1168546041050122E-4</v>
      </c>
      <c r="AG82" s="5">
        <f t="shared" si="60"/>
        <v>3.1862669749209037E-6</v>
      </c>
      <c r="AH82" s="5">
        <f t="shared" si="61"/>
        <v>1.000179800724465E-7</v>
      </c>
      <c r="AI82" s="5">
        <f t="shared" si="62"/>
        <v>1.3872986282976345E-23</v>
      </c>
      <c r="AJ82" s="5">
        <f t="shared" si="63"/>
        <v>9.3673202904726632E-17</v>
      </c>
      <c r="AK82" s="5">
        <f t="shared" si="64"/>
        <v>5.2086588944253555E-12</v>
      </c>
      <c r="AL82" s="5">
        <f t="shared" si="65"/>
        <v>2.034734861009861E-5</v>
      </c>
      <c r="AM82" s="5">
        <f t="shared" si="66"/>
        <v>7.1593519380380965E-5</v>
      </c>
      <c r="AN82" s="5">
        <f t="shared" si="67"/>
        <v>0.93676572109628453</v>
      </c>
      <c r="AO82" s="5">
        <f t="shared" si="68"/>
        <v>1.4560185996869989E-8</v>
      </c>
      <c r="AP82" s="5">
        <f t="shared" si="69"/>
        <v>6.6371529755268046E-5</v>
      </c>
      <c r="AQ82" s="5">
        <f t="shared" si="70"/>
        <v>2.4907964257349782E-2</v>
      </c>
      <c r="AR82" s="5">
        <f t="shared" si="71"/>
        <v>8.7776451703976237E-3</v>
      </c>
    </row>
    <row r="83" spans="1:44" x14ac:dyDescent="0.25">
      <c r="A83" s="5">
        <v>71</v>
      </c>
      <c r="B83" s="5">
        <v>37</v>
      </c>
      <c r="C83" s="5">
        <v>6</v>
      </c>
      <c r="D83" s="5">
        <v>9.1999999999999993</v>
      </c>
      <c r="F83" s="5">
        <f t="shared" si="40"/>
        <v>-0.5572130398866687</v>
      </c>
      <c r="G83" s="5">
        <f t="shared" si="41"/>
        <v>-0.71381495974132181</v>
      </c>
    </row>
    <row r="84" spans="1:44" x14ac:dyDescent="0.25">
      <c r="A84" s="5">
        <v>72</v>
      </c>
      <c r="B84" s="5">
        <v>72</v>
      </c>
      <c r="C84" s="5">
        <v>2</v>
      </c>
      <c r="D84" s="5">
        <v>0.3</v>
      </c>
      <c r="F84" s="5">
        <f t="shared" si="40"/>
        <v>1.7426049313436864</v>
      </c>
      <c r="G84" s="5">
        <f t="shared" si="41"/>
        <v>-1.5203855357202167</v>
      </c>
    </row>
    <row r="85" spans="1:44" x14ac:dyDescent="0.25">
      <c r="A85" s="5">
        <v>73</v>
      </c>
      <c r="B85" s="5">
        <v>44</v>
      </c>
      <c r="C85" s="5">
        <v>8</v>
      </c>
      <c r="D85" s="5">
        <v>8.5</v>
      </c>
      <c r="F85" s="5">
        <f t="shared" si="40"/>
        <v>-9.7249445640597676E-2</v>
      </c>
      <c r="G85" s="5">
        <f t="shared" si="41"/>
        <v>-0.31052967175187435</v>
      </c>
    </row>
    <row r="86" spans="1:44" x14ac:dyDescent="0.25">
      <c r="A86" s="5">
        <v>74</v>
      </c>
      <c r="B86" s="5">
        <v>43</v>
      </c>
      <c r="C86" s="5">
        <v>8</v>
      </c>
      <c r="D86" s="5">
        <v>7.4</v>
      </c>
      <c r="F86" s="5">
        <f t="shared" si="40"/>
        <v>-0.16295853053289353</v>
      </c>
      <c r="G86" s="5">
        <f t="shared" si="41"/>
        <v>-0.31052967175187435</v>
      </c>
    </row>
    <row r="87" spans="1:44" x14ac:dyDescent="0.25">
      <c r="A87" s="5">
        <v>75</v>
      </c>
      <c r="B87" s="5">
        <v>49</v>
      </c>
      <c r="C87" s="5">
        <v>17</v>
      </c>
      <c r="D87" s="5">
        <v>10.7</v>
      </c>
      <c r="F87" s="5">
        <f t="shared" si="40"/>
        <v>0.23129597882088165</v>
      </c>
      <c r="G87" s="5">
        <f t="shared" si="41"/>
        <v>1.5042541242006393</v>
      </c>
    </row>
    <row r="88" spans="1:44" x14ac:dyDescent="0.25">
      <c r="A88" s="5">
        <v>76</v>
      </c>
      <c r="B88" s="5">
        <v>62</v>
      </c>
      <c r="C88" s="5">
        <v>4</v>
      </c>
      <c r="D88" s="5">
        <v>2.6</v>
      </c>
      <c r="F88" s="5">
        <f t="shared" si="40"/>
        <v>1.0855140824207279</v>
      </c>
      <c r="G88" s="5">
        <f t="shared" si="41"/>
        <v>-1.1171002477307692</v>
      </c>
    </row>
    <row r="89" spans="1:44" x14ac:dyDescent="0.25">
      <c r="A89" s="5">
        <v>77</v>
      </c>
      <c r="B89" s="5">
        <v>45</v>
      </c>
      <c r="C89" s="5">
        <v>16</v>
      </c>
      <c r="D89" s="5">
        <v>14.2</v>
      </c>
      <c r="F89" s="5">
        <f t="shared" si="40"/>
        <v>-3.1540360748301806E-2</v>
      </c>
      <c r="G89" s="5">
        <f t="shared" si="41"/>
        <v>1.3026114802059154</v>
      </c>
    </row>
    <row r="90" spans="1:44" x14ac:dyDescent="0.25">
      <c r="A90" s="5">
        <v>78</v>
      </c>
      <c r="B90" s="5">
        <v>21</v>
      </c>
      <c r="C90" s="5">
        <v>12</v>
      </c>
      <c r="D90" s="5">
        <v>5.6</v>
      </c>
      <c r="F90" s="5">
        <f t="shared" si="40"/>
        <v>-1.6085583981634026</v>
      </c>
      <c r="G90" s="5">
        <f t="shared" si="41"/>
        <v>0.49604090422702057</v>
      </c>
    </row>
    <row r="91" spans="1:44" x14ac:dyDescent="0.25">
      <c r="A91" s="5">
        <v>79</v>
      </c>
      <c r="B91" s="5">
        <v>23</v>
      </c>
      <c r="C91" s="5">
        <v>12</v>
      </c>
      <c r="D91" s="5">
        <v>3.7</v>
      </c>
      <c r="F91" s="5">
        <f t="shared" si="40"/>
        <v>-1.4771402283788109</v>
      </c>
      <c r="G91" s="5">
        <f t="shared" si="41"/>
        <v>0.49604090422702057</v>
      </c>
    </row>
    <row r="92" spans="1:44" x14ac:dyDescent="0.25">
      <c r="A92" s="5">
        <v>80</v>
      </c>
      <c r="B92" s="5">
        <v>35</v>
      </c>
      <c r="C92" s="5">
        <v>8</v>
      </c>
      <c r="D92" s="5">
        <v>9.4</v>
      </c>
      <c r="F92" s="5">
        <f t="shared" si="40"/>
        <v>-0.68863120967126046</v>
      </c>
      <c r="G92" s="5">
        <f t="shared" si="41"/>
        <v>-0.31052967175187435</v>
      </c>
    </row>
    <row r="93" spans="1:44" x14ac:dyDescent="0.25">
      <c r="A93" s="5">
        <v>81</v>
      </c>
      <c r="B93" s="5">
        <v>48</v>
      </c>
      <c r="C93" s="5">
        <v>13</v>
      </c>
      <c r="D93" s="5">
        <v>12.4</v>
      </c>
      <c r="F93" s="5">
        <f t="shared" si="40"/>
        <v>0.16558689392858578</v>
      </c>
      <c r="G93" s="5">
        <f t="shared" si="41"/>
        <v>0.69768354822174428</v>
      </c>
    </row>
    <row r="94" spans="1:44" x14ac:dyDescent="0.25">
      <c r="A94" s="5">
        <v>82</v>
      </c>
      <c r="B94" s="5">
        <v>48</v>
      </c>
      <c r="C94" s="5">
        <v>9</v>
      </c>
      <c r="D94" s="5">
        <v>15.1</v>
      </c>
      <c r="F94" s="5">
        <f t="shared" si="40"/>
        <v>0.16558689392858578</v>
      </c>
      <c r="G94" s="5">
        <f t="shared" si="41"/>
        <v>-0.10888702775715065</v>
      </c>
    </row>
    <row r="95" spans="1:44" x14ac:dyDescent="0.25">
      <c r="A95" s="5">
        <v>83</v>
      </c>
      <c r="B95" s="5">
        <v>28</v>
      </c>
      <c r="C95" s="5">
        <v>2</v>
      </c>
      <c r="D95" s="5">
        <v>2.5</v>
      </c>
      <c r="F95" s="5">
        <f t="shared" si="40"/>
        <v>-1.1485948039173315</v>
      </c>
      <c r="G95" s="5">
        <f t="shared" si="41"/>
        <v>-1.5203855357202167</v>
      </c>
    </row>
    <row r="96" spans="1:44" x14ac:dyDescent="0.25">
      <c r="A96" s="5">
        <v>84</v>
      </c>
      <c r="B96" s="5">
        <v>63</v>
      </c>
      <c r="C96" s="5">
        <v>5</v>
      </c>
      <c r="D96" s="5">
        <v>8.1</v>
      </c>
      <c r="F96" s="5">
        <f t="shared" si="40"/>
        <v>1.1512231673130238</v>
      </c>
      <c r="G96" s="5">
        <f t="shared" si="41"/>
        <v>-0.91545760373604557</v>
      </c>
    </row>
    <row r="97" spans="1:7" x14ac:dyDescent="0.25">
      <c r="A97" s="5">
        <v>85</v>
      </c>
      <c r="B97" s="5">
        <v>44</v>
      </c>
      <c r="C97" s="5">
        <v>10</v>
      </c>
      <c r="D97" s="5">
        <v>15.8</v>
      </c>
      <c r="F97" s="5">
        <f t="shared" si="40"/>
        <v>-9.7249445640597676E-2</v>
      </c>
      <c r="G97" s="5">
        <f t="shared" si="41"/>
        <v>9.2755616237573085E-2</v>
      </c>
    </row>
    <row r="98" spans="1:7" x14ac:dyDescent="0.25">
      <c r="A98" s="5">
        <v>86</v>
      </c>
      <c r="B98" s="5">
        <v>48</v>
      </c>
      <c r="C98" s="5">
        <v>17</v>
      </c>
      <c r="D98" s="5">
        <v>12.6</v>
      </c>
      <c r="F98" s="5">
        <f t="shared" si="40"/>
        <v>0.16558689392858578</v>
      </c>
      <c r="G98" s="5">
        <f t="shared" si="41"/>
        <v>1.5042541242006393</v>
      </c>
    </row>
    <row r="99" spans="1:7" x14ac:dyDescent="0.25">
      <c r="A99" s="5">
        <v>87</v>
      </c>
      <c r="B99" s="5">
        <v>40</v>
      </c>
      <c r="C99" s="5">
        <v>20</v>
      </c>
      <c r="D99" s="5">
        <v>8.1</v>
      </c>
      <c r="F99" s="5">
        <f t="shared" si="40"/>
        <v>-0.36008578520978113</v>
      </c>
      <c r="G99" s="5">
        <f t="shared" si="41"/>
        <v>2.1091820561848102</v>
      </c>
    </row>
    <row r="100" spans="1:7" x14ac:dyDescent="0.25">
      <c r="A100" s="5">
        <v>88</v>
      </c>
      <c r="B100" s="5">
        <v>72</v>
      </c>
      <c r="C100" s="5">
        <v>9</v>
      </c>
      <c r="D100" s="5">
        <v>6.7</v>
      </c>
      <c r="F100" s="5">
        <f t="shared" si="40"/>
        <v>1.7426049313436864</v>
      </c>
      <c r="G100" s="5">
        <f t="shared" si="41"/>
        <v>-0.10888702775715065</v>
      </c>
    </row>
    <row r="101" spans="1:7" x14ac:dyDescent="0.25">
      <c r="A101" s="5">
        <v>89</v>
      </c>
      <c r="B101" s="5">
        <v>63</v>
      </c>
      <c r="C101" s="5">
        <v>5</v>
      </c>
      <c r="D101" s="5">
        <v>4.5</v>
      </c>
      <c r="F101" s="5">
        <f t="shared" si="40"/>
        <v>1.1512231673130238</v>
      </c>
      <c r="G101" s="5">
        <f t="shared" si="41"/>
        <v>-0.91545760373604557</v>
      </c>
    </row>
    <row r="102" spans="1:7" x14ac:dyDescent="0.25">
      <c r="A102" s="5">
        <v>90</v>
      </c>
      <c r="B102" s="5">
        <v>28</v>
      </c>
      <c r="C102" s="5">
        <v>10</v>
      </c>
      <c r="D102" s="5">
        <v>4.5999999999999996</v>
      </c>
      <c r="F102" s="5">
        <f t="shared" si="40"/>
        <v>-1.1485948039173315</v>
      </c>
      <c r="G102" s="5">
        <f t="shared" si="41"/>
        <v>9.2755616237573085E-2</v>
      </c>
    </row>
    <row r="103" spans="1:7" x14ac:dyDescent="0.25">
      <c r="A103" s="5">
        <v>91</v>
      </c>
      <c r="B103" s="5">
        <v>16</v>
      </c>
      <c r="C103" s="5">
        <v>1</v>
      </c>
      <c r="D103" s="5">
        <v>3.1</v>
      </c>
      <c r="F103" s="5">
        <f t="shared" si="40"/>
        <v>-1.9371038226248818</v>
      </c>
      <c r="G103" s="5">
        <f t="shared" si="41"/>
        <v>-1.7220281797149404</v>
      </c>
    </row>
    <row r="104" spans="1:7" x14ac:dyDescent="0.25">
      <c r="A104" s="5">
        <v>92</v>
      </c>
      <c r="B104" s="5">
        <v>23</v>
      </c>
      <c r="C104" s="5">
        <v>3</v>
      </c>
      <c r="D104" s="5">
        <v>5.7</v>
      </c>
      <c r="F104" s="5">
        <f t="shared" si="40"/>
        <v>-1.4771402283788109</v>
      </c>
      <c r="G104" s="5">
        <f t="shared" si="41"/>
        <v>-1.3187428917254931</v>
      </c>
    </row>
    <row r="105" spans="1:7" x14ac:dyDescent="0.25">
      <c r="A105" s="5">
        <v>93</v>
      </c>
      <c r="B105" s="5">
        <v>64</v>
      </c>
      <c r="C105" s="5">
        <v>1</v>
      </c>
      <c r="D105" s="5">
        <v>5.5</v>
      </c>
      <c r="F105" s="5">
        <f t="shared" si="40"/>
        <v>1.2169322522053196</v>
      </c>
      <c r="G105" s="5">
        <f t="shared" si="41"/>
        <v>-1.7220281797149404</v>
      </c>
    </row>
    <row r="106" spans="1:7" x14ac:dyDescent="0.25">
      <c r="A106" s="5">
        <v>94</v>
      </c>
      <c r="B106" s="5">
        <v>32</v>
      </c>
      <c r="C106" s="5">
        <v>16</v>
      </c>
      <c r="D106" s="5">
        <v>9.3000000000000007</v>
      </c>
      <c r="F106" s="5">
        <f t="shared" si="40"/>
        <v>-0.88575846434814798</v>
      </c>
      <c r="G106" s="5">
        <f t="shared" si="41"/>
        <v>1.3026114802059154</v>
      </c>
    </row>
    <row r="107" spans="1:7" x14ac:dyDescent="0.25">
      <c r="A107" s="5">
        <v>95</v>
      </c>
      <c r="B107" s="5">
        <v>41</v>
      </c>
      <c r="C107" s="5">
        <v>8</v>
      </c>
      <c r="D107" s="5">
        <v>12.1</v>
      </c>
      <c r="F107" s="5">
        <f t="shared" si="40"/>
        <v>-0.29437670031748525</v>
      </c>
      <c r="G107" s="5">
        <f t="shared" si="41"/>
        <v>-0.31052967175187435</v>
      </c>
    </row>
    <row r="108" spans="1:7" x14ac:dyDescent="0.25">
      <c r="A108" s="5">
        <v>96</v>
      </c>
      <c r="B108" s="5">
        <v>55</v>
      </c>
      <c r="C108" s="5">
        <v>14</v>
      </c>
      <c r="D108" s="5">
        <v>14.1</v>
      </c>
      <c r="F108" s="5">
        <f t="shared" si="40"/>
        <v>0.62555048817465686</v>
      </c>
      <c r="G108" s="5">
        <f t="shared" si="41"/>
        <v>0.89932619221646803</v>
      </c>
    </row>
    <row r="109" spans="1:7" x14ac:dyDescent="0.25">
      <c r="A109" s="5">
        <v>97</v>
      </c>
      <c r="B109" s="5">
        <v>56</v>
      </c>
      <c r="C109" s="5">
        <v>3</v>
      </c>
      <c r="D109" s="5">
        <v>6.5</v>
      </c>
      <c r="F109" s="5">
        <f t="shared" si="40"/>
        <v>0.69125957306695263</v>
      </c>
      <c r="G109" s="5">
        <f t="shared" si="41"/>
        <v>-1.3187428917254931</v>
      </c>
    </row>
    <row r="110" spans="1:7" x14ac:dyDescent="0.25">
      <c r="A110" s="5">
        <v>98</v>
      </c>
      <c r="B110" s="5">
        <v>38</v>
      </c>
      <c r="C110" s="5">
        <v>19</v>
      </c>
      <c r="D110" s="5">
        <v>9</v>
      </c>
      <c r="F110" s="5">
        <f t="shared" si="40"/>
        <v>-0.49150395499437283</v>
      </c>
      <c r="G110" s="5">
        <f t="shared" si="41"/>
        <v>1.9075394121900866</v>
      </c>
    </row>
    <row r="111" spans="1:7" x14ac:dyDescent="0.25">
      <c r="A111" s="5">
        <v>99</v>
      </c>
      <c r="B111" s="5">
        <v>45</v>
      </c>
      <c r="C111" s="5">
        <v>17</v>
      </c>
      <c r="D111" s="5">
        <v>8.5</v>
      </c>
      <c r="F111" s="5">
        <f t="shared" si="40"/>
        <v>-3.1540360748301806E-2</v>
      </c>
      <c r="G111" s="5">
        <f t="shared" si="41"/>
        <v>1.5042541242006393</v>
      </c>
    </row>
    <row r="112" spans="1:7" x14ac:dyDescent="0.25">
      <c r="A112" s="5">
        <v>100</v>
      </c>
      <c r="B112" s="5">
        <v>45</v>
      </c>
      <c r="C112" s="5">
        <v>10</v>
      </c>
      <c r="D112" s="5">
        <v>13.5</v>
      </c>
      <c r="F112" s="5">
        <f t="shared" si="40"/>
        <v>-3.1540360748301806E-2</v>
      </c>
      <c r="G112" s="5">
        <f t="shared" si="41"/>
        <v>9.2755616237573085E-2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2"/>
  <sheetViews>
    <sheetView tabSelected="1" workbookViewId="0"/>
  </sheetViews>
  <sheetFormatPr defaultRowHeight="15.75" x14ac:dyDescent="0.25"/>
  <cols>
    <col min="1" max="7" width="8.88671875" style="5"/>
  </cols>
  <sheetData>
    <row r="3" spans="1:17" x14ac:dyDescent="0.25">
      <c r="A3" s="5" t="s">
        <v>7</v>
      </c>
      <c r="B3" s="5">
        <f>AVERAGE(B13:B112)</f>
        <v>45.48</v>
      </c>
      <c r="C3" s="5">
        <f>AVERAGE(C13:C112)</f>
        <v>9.5399999999999991</v>
      </c>
      <c r="D3" s="5">
        <f>AVERAGE(D13:D112)</f>
        <v>8.5580000000000016</v>
      </c>
    </row>
    <row r="4" spans="1:17" x14ac:dyDescent="0.25">
      <c r="A4" s="5" t="s">
        <v>8</v>
      </c>
      <c r="B4" s="5">
        <f>STDEV(B13:B112)</f>
        <v>15.218595748808642</v>
      </c>
      <c r="C4" s="5">
        <f>STDEV(C13:C112)</f>
        <v>4.9592684374152842</v>
      </c>
      <c r="D4" s="5">
        <f>STDEV(D13:D112)</f>
        <v>3.9695349955389037</v>
      </c>
      <c r="I4" t="s">
        <v>28</v>
      </c>
      <c r="J4" t="s">
        <v>29</v>
      </c>
      <c r="K4" t="s">
        <v>31</v>
      </c>
      <c r="L4" t="s">
        <v>30</v>
      </c>
    </row>
    <row r="5" spans="1:17" x14ac:dyDescent="0.25">
      <c r="J5">
        <v>2.3247284988318486</v>
      </c>
      <c r="K5">
        <v>3.860558487203631E-2</v>
      </c>
      <c r="L5">
        <v>0.47751750628913436</v>
      </c>
    </row>
    <row r="6" spans="1:17" x14ac:dyDescent="0.25">
      <c r="I6" s="5" t="s">
        <v>21</v>
      </c>
      <c r="J6" s="5" t="s">
        <v>22</v>
      </c>
      <c r="M6" s="5" t="s">
        <v>21</v>
      </c>
      <c r="N6" s="5" t="s">
        <v>22</v>
      </c>
    </row>
    <row r="7" spans="1:17" x14ac:dyDescent="0.25">
      <c r="I7" s="8">
        <f>SUMXMY2(I13:I82,H13:H82)</f>
        <v>701.10399855357844</v>
      </c>
      <c r="M7" s="8">
        <f>SUMXMY2(P14:P43,O14:O43)</f>
        <v>347.53875262368979</v>
      </c>
    </row>
    <row r="8" spans="1:17" x14ac:dyDescent="0.25">
      <c r="M8" t="s">
        <v>35</v>
      </c>
      <c r="O8" t="s">
        <v>36</v>
      </c>
      <c r="P8" t="s">
        <v>37</v>
      </c>
    </row>
    <row r="9" spans="1:17" x14ac:dyDescent="0.25">
      <c r="M9" s="8">
        <f>(O9-P9)/O9</f>
        <v>0.29641206393913272</v>
      </c>
      <c r="O9">
        <f>SUM(Q14:Q43)</f>
        <v>493.95211999999992</v>
      </c>
      <c r="P9">
        <f>M7</f>
        <v>347.53875262368979</v>
      </c>
    </row>
    <row r="11" spans="1:17" x14ac:dyDescent="0.25">
      <c r="F11" s="5" t="s">
        <v>32</v>
      </c>
    </row>
    <row r="12" spans="1:17" x14ac:dyDescent="0.25">
      <c r="A12" s="5" t="s">
        <v>0</v>
      </c>
      <c r="B12" s="5" t="s">
        <v>1</v>
      </c>
      <c r="C12" s="5" t="s">
        <v>2</v>
      </c>
      <c r="D12" s="5" t="s">
        <v>3</v>
      </c>
      <c r="F12" s="5" t="s">
        <v>5</v>
      </c>
      <c r="G12" s="5" t="s">
        <v>6</v>
      </c>
      <c r="H12" s="5" t="s">
        <v>3</v>
      </c>
      <c r="I12" s="5" t="s">
        <v>34</v>
      </c>
      <c r="J12" s="5"/>
      <c r="K12" s="5"/>
      <c r="L12" s="5"/>
      <c r="M12" t="s">
        <v>33</v>
      </c>
    </row>
    <row r="13" spans="1:17" x14ac:dyDescent="0.25">
      <c r="A13" s="5">
        <v>1</v>
      </c>
      <c r="B13" s="5">
        <v>58</v>
      </c>
      <c r="C13" s="5">
        <v>9</v>
      </c>
      <c r="D13" s="5">
        <v>10</v>
      </c>
      <c r="F13" s="5">
        <v>58</v>
      </c>
      <c r="G13" s="5">
        <v>9</v>
      </c>
      <c r="H13" s="5">
        <v>10</v>
      </c>
      <c r="I13">
        <f>$J$5+$K$5*B13+$L$5*C13</f>
        <v>8.8615099780121636</v>
      </c>
      <c r="M13" s="5" t="s">
        <v>5</v>
      </c>
      <c r="N13" s="5" t="s">
        <v>6</v>
      </c>
      <c r="O13" s="5" t="s">
        <v>3</v>
      </c>
      <c r="P13" s="5" t="s">
        <v>34</v>
      </c>
      <c r="Q13" t="s">
        <v>38</v>
      </c>
    </row>
    <row r="14" spans="1:17" x14ac:dyDescent="0.25">
      <c r="A14" s="5">
        <v>2</v>
      </c>
      <c r="B14" s="5">
        <v>30</v>
      </c>
      <c r="C14" s="5">
        <v>6</v>
      </c>
      <c r="D14" s="5">
        <v>4.8</v>
      </c>
      <c r="F14" s="5">
        <v>30</v>
      </c>
      <c r="G14" s="5">
        <v>6</v>
      </c>
      <c r="H14" s="5">
        <v>4.8</v>
      </c>
      <c r="I14">
        <f t="shared" ref="I14:I77" si="0">$J$5+$K$5*B14+$L$5*C14</f>
        <v>6.3480010827277438</v>
      </c>
      <c r="M14" s="5">
        <v>37</v>
      </c>
      <c r="N14" s="5">
        <v>6</v>
      </c>
      <c r="O14">
        <v>9.1999999999999993</v>
      </c>
      <c r="P14">
        <f>$J$5+$K$5*M14+$L$5*N14</f>
        <v>6.6182401768319981</v>
      </c>
      <c r="Q14">
        <f>(O14-$D$3)^2</f>
        <v>0.41216399999999703</v>
      </c>
    </row>
    <row r="15" spans="1:17" x14ac:dyDescent="0.25">
      <c r="A15" s="5">
        <v>3</v>
      </c>
      <c r="B15" s="5">
        <v>37</v>
      </c>
      <c r="C15" s="5">
        <v>12</v>
      </c>
      <c r="D15" s="5">
        <v>12.8</v>
      </c>
      <c r="F15" s="5">
        <v>37</v>
      </c>
      <c r="G15" s="5">
        <v>12</v>
      </c>
      <c r="H15" s="5">
        <v>12.8</v>
      </c>
      <c r="I15">
        <f t="shared" si="0"/>
        <v>9.4833452145668033</v>
      </c>
      <c r="M15" s="5">
        <v>72</v>
      </c>
      <c r="N15" s="5">
        <v>2</v>
      </c>
      <c r="O15">
        <v>0.3</v>
      </c>
      <c r="P15">
        <f t="shared" ref="P15:P43" si="1">$J$5+$K$5*M15+$L$5*N15</f>
        <v>6.059365622196732</v>
      </c>
      <c r="Q15">
        <f t="shared" ref="Q15:Q43" si="2">(O15-$D$3)^2</f>
        <v>68.194564000000014</v>
      </c>
    </row>
    <row r="16" spans="1:17" x14ac:dyDescent="0.25">
      <c r="A16" s="5">
        <v>4</v>
      </c>
      <c r="B16" s="5">
        <v>70</v>
      </c>
      <c r="C16" s="5">
        <v>12</v>
      </c>
      <c r="D16" s="5">
        <v>5.0999999999999996</v>
      </c>
      <c r="F16" s="5">
        <v>70</v>
      </c>
      <c r="G16" s="5">
        <v>12</v>
      </c>
      <c r="H16" s="5">
        <v>5.0999999999999996</v>
      </c>
      <c r="I16">
        <f t="shared" si="0"/>
        <v>10.757329515344003</v>
      </c>
      <c r="M16" s="5">
        <v>44</v>
      </c>
      <c r="N16" s="5">
        <v>8</v>
      </c>
      <c r="O16">
        <v>8.5</v>
      </c>
      <c r="P16">
        <f t="shared" si="1"/>
        <v>7.8435142835145211</v>
      </c>
      <c r="Q16">
        <f t="shared" si="2"/>
        <v>3.3640000000001863E-3</v>
      </c>
    </row>
    <row r="17" spans="1:17" x14ac:dyDescent="0.25">
      <c r="A17" s="5">
        <v>5</v>
      </c>
      <c r="B17" s="5">
        <v>40</v>
      </c>
      <c r="C17" s="5">
        <v>5</v>
      </c>
      <c r="D17" s="5">
        <v>5.3</v>
      </c>
      <c r="F17" s="5">
        <v>40</v>
      </c>
      <c r="G17" s="5">
        <v>5</v>
      </c>
      <c r="H17" s="5">
        <v>5.3</v>
      </c>
      <c r="I17">
        <f t="shared" si="0"/>
        <v>6.256539425158973</v>
      </c>
      <c r="M17" s="5">
        <v>43</v>
      </c>
      <c r="N17" s="5">
        <v>8</v>
      </c>
      <c r="O17">
        <v>7.4</v>
      </c>
      <c r="P17">
        <f t="shared" si="1"/>
        <v>7.8049086986424854</v>
      </c>
      <c r="Q17">
        <f t="shared" si="2"/>
        <v>1.3409640000000029</v>
      </c>
    </row>
    <row r="18" spans="1:17" x14ac:dyDescent="0.25">
      <c r="A18" s="5">
        <v>6</v>
      </c>
      <c r="B18" s="5">
        <v>27</v>
      </c>
      <c r="C18" s="5">
        <v>7</v>
      </c>
      <c r="D18" s="5">
        <v>6.2</v>
      </c>
      <c r="F18" s="5">
        <v>27</v>
      </c>
      <c r="G18" s="5">
        <v>7</v>
      </c>
      <c r="H18" s="5">
        <v>6.2</v>
      </c>
      <c r="I18">
        <f t="shared" si="0"/>
        <v>6.7097018344007697</v>
      </c>
      <c r="M18" s="5">
        <v>49</v>
      </c>
      <c r="N18" s="5">
        <v>17</v>
      </c>
      <c r="O18">
        <v>10.7</v>
      </c>
      <c r="P18">
        <f t="shared" si="1"/>
        <v>12.334199764476912</v>
      </c>
      <c r="Q18">
        <f t="shared" si="2"/>
        <v>4.5881639999999901</v>
      </c>
    </row>
    <row r="19" spans="1:17" x14ac:dyDescent="0.25">
      <c r="A19" s="5">
        <v>7</v>
      </c>
      <c r="B19" s="5">
        <v>39</v>
      </c>
      <c r="C19" s="5">
        <v>13</v>
      </c>
      <c r="D19" s="5">
        <v>11.7</v>
      </c>
      <c r="F19" s="5">
        <v>39</v>
      </c>
      <c r="G19" s="5">
        <v>13</v>
      </c>
      <c r="H19" s="5">
        <v>11.7</v>
      </c>
      <c r="I19">
        <f t="shared" si="0"/>
        <v>10.03807389060001</v>
      </c>
      <c r="M19" s="5">
        <v>62</v>
      </c>
      <c r="N19" s="5">
        <v>4</v>
      </c>
      <c r="O19">
        <v>2.6</v>
      </c>
      <c r="P19">
        <f t="shared" si="1"/>
        <v>6.6283447860546367</v>
      </c>
      <c r="Q19">
        <f t="shared" si="2"/>
        <v>35.497764000000025</v>
      </c>
    </row>
    <row r="20" spans="1:17" x14ac:dyDescent="0.25">
      <c r="A20" s="5">
        <v>8</v>
      </c>
      <c r="B20" s="5">
        <v>52</v>
      </c>
      <c r="C20" s="5">
        <v>6</v>
      </c>
      <c r="D20" s="5">
        <v>5.7</v>
      </c>
      <c r="F20" s="5">
        <v>52</v>
      </c>
      <c r="G20" s="5">
        <v>6</v>
      </c>
      <c r="H20" s="5">
        <v>5.7</v>
      </c>
      <c r="I20">
        <f t="shared" si="0"/>
        <v>7.1973239499125432</v>
      </c>
      <c r="M20" s="5">
        <v>45</v>
      </c>
      <c r="N20" s="5">
        <v>16</v>
      </c>
      <c r="O20">
        <v>14.2</v>
      </c>
      <c r="P20">
        <f t="shared" si="1"/>
        <v>11.702259918699632</v>
      </c>
      <c r="Q20">
        <f t="shared" si="2"/>
        <v>31.832163999999974</v>
      </c>
    </row>
    <row r="21" spans="1:17" x14ac:dyDescent="0.25">
      <c r="A21" s="5">
        <v>9</v>
      </c>
      <c r="B21" s="5">
        <v>61</v>
      </c>
      <c r="C21" s="5">
        <v>8</v>
      </c>
      <c r="D21" s="5">
        <v>10.8</v>
      </c>
      <c r="F21" s="5">
        <v>61</v>
      </c>
      <c r="G21" s="5">
        <v>8</v>
      </c>
      <c r="H21" s="5">
        <v>10.8</v>
      </c>
      <c r="I21">
        <f t="shared" si="0"/>
        <v>8.4998092263391385</v>
      </c>
      <c r="M21" s="5">
        <v>21</v>
      </c>
      <c r="N21" s="5">
        <v>12</v>
      </c>
      <c r="O21">
        <v>5.6</v>
      </c>
      <c r="P21">
        <f t="shared" si="1"/>
        <v>8.8656558566142234</v>
      </c>
      <c r="Q21">
        <f t="shared" si="2"/>
        <v>8.7497640000000114</v>
      </c>
    </row>
    <row r="22" spans="1:17" x14ac:dyDescent="0.25">
      <c r="A22" s="5">
        <v>10</v>
      </c>
      <c r="B22" s="5">
        <v>44</v>
      </c>
      <c r="C22" s="5">
        <v>14</v>
      </c>
      <c r="D22" s="5">
        <v>15.2</v>
      </c>
      <c r="F22" s="5">
        <v>44</v>
      </c>
      <c r="G22" s="5">
        <v>14</v>
      </c>
      <c r="H22" s="5">
        <v>15.2</v>
      </c>
      <c r="I22">
        <f t="shared" si="0"/>
        <v>10.708619321249326</v>
      </c>
      <c r="M22" s="5">
        <v>23</v>
      </c>
      <c r="N22" s="5">
        <v>12</v>
      </c>
      <c r="O22">
        <v>3.7</v>
      </c>
      <c r="P22">
        <f t="shared" si="1"/>
        <v>8.9428670263582966</v>
      </c>
      <c r="Q22">
        <f t="shared" si="2"/>
        <v>23.600164000000014</v>
      </c>
    </row>
    <row r="23" spans="1:17" x14ac:dyDescent="0.25">
      <c r="A23" s="5">
        <v>11</v>
      </c>
      <c r="B23" s="5">
        <v>62</v>
      </c>
      <c r="C23" s="5">
        <v>17</v>
      </c>
      <c r="D23" s="5">
        <v>6.2</v>
      </c>
      <c r="F23" s="5">
        <v>62</v>
      </c>
      <c r="G23" s="5">
        <v>17</v>
      </c>
      <c r="H23" s="5">
        <v>6.2</v>
      </c>
      <c r="I23">
        <f t="shared" si="0"/>
        <v>12.836072367813383</v>
      </c>
      <c r="M23" s="5">
        <v>35</v>
      </c>
      <c r="N23" s="5">
        <v>8</v>
      </c>
      <c r="O23">
        <v>9.4</v>
      </c>
      <c r="P23">
        <f t="shared" si="1"/>
        <v>7.4960640196661945</v>
      </c>
      <c r="Q23">
        <f t="shared" si="2"/>
        <v>0.70896399999999793</v>
      </c>
    </row>
    <row r="24" spans="1:17" x14ac:dyDescent="0.25">
      <c r="A24" s="5">
        <v>12</v>
      </c>
      <c r="B24" s="5">
        <v>18</v>
      </c>
      <c r="C24" s="5">
        <v>5</v>
      </c>
      <c r="D24" s="5">
        <v>4.9000000000000004</v>
      </c>
      <c r="F24" s="5">
        <v>18</v>
      </c>
      <c r="G24" s="5">
        <v>5</v>
      </c>
      <c r="H24" s="5">
        <v>4.9000000000000004</v>
      </c>
      <c r="I24">
        <f t="shared" si="0"/>
        <v>5.4072165579741736</v>
      </c>
      <c r="M24" s="5">
        <v>48</v>
      </c>
      <c r="N24" s="5">
        <v>13</v>
      </c>
      <c r="O24">
        <v>12.4</v>
      </c>
      <c r="P24">
        <f t="shared" si="1"/>
        <v>10.385524154448337</v>
      </c>
      <c r="Q24">
        <f t="shared" si="2"/>
        <v>14.760963999999991</v>
      </c>
    </row>
    <row r="25" spans="1:17" x14ac:dyDescent="0.25">
      <c r="A25" s="5">
        <v>13</v>
      </c>
      <c r="B25" s="5">
        <v>16</v>
      </c>
      <c r="C25" s="5">
        <v>0</v>
      </c>
      <c r="D25" s="5">
        <v>2.9</v>
      </c>
      <c r="F25" s="5">
        <v>16</v>
      </c>
      <c r="G25" s="5">
        <v>0</v>
      </c>
      <c r="H25" s="5">
        <v>2.9</v>
      </c>
      <c r="I25">
        <f t="shared" si="0"/>
        <v>2.9424178567844295</v>
      </c>
      <c r="M25" s="5">
        <v>48</v>
      </c>
      <c r="N25" s="5">
        <v>9</v>
      </c>
      <c r="O25">
        <v>15.1</v>
      </c>
      <c r="P25">
        <f t="shared" si="1"/>
        <v>8.4754541292918013</v>
      </c>
      <c r="Q25">
        <f t="shared" si="2"/>
        <v>42.797763999999972</v>
      </c>
    </row>
    <row r="26" spans="1:17" x14ac:dyDescent="0.25">
      <c r="A26" s="5">
        <v>14</v>
      </c>
      <c r="B26" s="5">
        <v>18</v>
      </c>
      <c r="C26" s="5">
        <v>12</v>
      </c>
      <c r="D26" s="5">
        <v>4.5999999999999996</v>
      </c>
      <c r="F26" s="5">
        <v>18</v>
      </c>
      <c r="G26" s="5">
        <v>12</v>
      </c>
      <c r="H26" s="5">
        <v>4.5999999999999996</v>
      </c>
      <c r="I26">
        <f t="shared" si="0"/>
        <v>8.7498391019981145</v>
      </c>
      <c r="M26" s="5">
        <v>28</v>
      </c>
      <c r="N26" s="5">
        <v>2</v>
      </c>
      <c r="O26">
        <v>2.5</v>
      </c>
      <c r="P26">
        <f t="shared" si="1"/>
        <v>4.360719887827134</v>
      </c>
      <c r="Q26">
        <f t="shared" si="2"/>
        <v>36.699364000000017</v>
      </c>
    </row>
    <row r="27" spans="1:17" x14ac:dyDescent="0.25">
      <c r="A27" s="5">
        <v>15</v>
      </c>
      <c r="B27" s="5">
        <v>71</v>
      </c>
      <c r="C27" s="5">
        <v>2</v>
      </c>
      <c r="D27" s="5">
        <v>5</v>
      </c>
      <c r="F27" s="5">
        <v>71</v>
      </c>
      <c r="G27" s="5">
        <v>2</v>
      </c>
      <c r="H27" s="5">
        <v>5</v>
      </c>
      <c r="I27">
        <f t="shared" si="0"/>
        <v>6.0207600373246954</v>
      </c>
      <c r="M27" s="5">
        <v>63</v>
      </c>
      <c r="N27" s="5">
        <v>5</v>
      </c>
      <c r="O27">
        <v>8.1</v>
      </c>
      <c r="P27">
        <f t="shared" si="1"/>
        <v>7.1444678772158081</v>
      </c>
      <c r="Q27">
        <f t="shared" si="2"/>
        <v>0.20976400000000181</v>
      </c>
    </row>
    <row r="28" spans="1:17" x14ac:dyDescent="0.25">
      <c r="A28" s="5">
        <v>16</v>
      </c>
      <c r="B28" s="5">
        <v>60</v>
      </c>
      <c r="C28" s="5">
        <v>8</v>
      </c>
      <c r="D28" s="5">
        <v>11</v>
      </c>
      <c r="F28" s="5">
        <v>60</v>
      </c>
      <c r="G28" s="5">
        <v>8</v>
      </c>
      <c r="H28" s="5">
        <v>11</v>
      </c>
      <c r="I28">
        <f t="shared" si="0"/>
        <v>8.461203641467101</v>
      </c>
      <c r="M28" s="5">
        <v>44</v>
      </c>
      <c r="N28" s="5">
        <v>10</v>
      </c>
      <c r="O28">
        <v>15.8</v>
      </c>
      <c r="P28">
        <f t="shared" si="1"/>
        <v>8.7985492960927907</v>
      </c>
      <c r="Q28">
        <f t="shared" si="2"/>
        <v>52.446563999999988</v>
      </c>
    </row>
    <row r="29" spans="1:17" x14ac:dyDescent="0.25">
      <c r="A29" s="5">
        <v>17</v>
      </c>
      <c r="B29" s="5">
        <v>46</v>
      </c>
      <c r="C29" s="5">
        <v>9</v>
      </c>
      <c r="D29" s="5">
        <v>10.4</v>
      </c>
      <c r="F29" s="5">
        <v>46</v>
      </c>
      <c r="G29" s="5">
        <v>9</v>
      </c>
      <c r="H29" s="5">
        <v>10.4</v>
      </c>
      <c r="I29">
        <f t="shared" si="0"/>
        <v>8.3982429595477281</v>
      </c>
      <c r="M29" s="5">
        <v>48</v>
      </c>
      <c r="N29" s="5">
        <v>17</v>
      </c>
      <c r="O29">
        <v>12.6</v>
      </c>
      <c r="P29">
        <f t="shared" si="1"/>
        <v>12.295594179604876</v>
      </c>
      <c r="Q29">
        <f t="shared" si="2"/>
        <v>16.337763999999986</v>
      </c>
    </row>
    <row r="30" spans="1:17" x14ac:dyDescent="0.25">
      <c r="A30" s="5">
        <v>18</v>
      </c>
      <c r="B30" s="5">
        <v>58</v>
      </c>
      <c r="C30" s="5">
        <v>9</v>
      </c>
      <c r="D30" s="5">
        <v>13.9</v>
      </c>
      <c r="F30" s="5">
        <v>58</v>
      </c>
      <c r="G30" s="5">
        <v>9</v>
      </c>
      <c r="H30" s="5">
        <v>13.9</v>
      </c>
      <c r="I30">
        <f t="shared" si="0"/>
        <v>8.8615099780121636</v>
      </c>
      <c r="M30" s="5">
        <v>40</v>
      </c>
      <c r="N30" s="5">
        <v>20</v>
      </c>
      <c r="O30">
        <v>8.1</v>
      </c>
      <c r="P30">
        <f t="shared" si="1"/>
        <v>13.419302019495987</v>
      </c>
      <c r="Q30">
        <f t="shared" si="2"/>
        <v>0.20976400000000181</v>
      </c>
    </row>
    <row r="31" spans="1:17" x14ac:dyDescent="0.25">
      <c r="A31" s="5">
        <v>19</v>
      </c>
      <c r="B31" s="5">
        <v>48</v>
      </c>
      <c r="C31" s="5">
        <v>5</v>
      </c>
      <c r="D31" s="5">
        <v>9.1</v>
      </c>
      <c r="F31" s="5">
        <v>48</v>
      </c>
      <c r="G31" s="5">
        <v>5</v>
      </c>
      <c r="H31" s="5">
        <v>9.1</v>
      </c>
      <c r="I31">
        <f t="shared" si="0"/>
        <v>6.5653841041352639</v>
      </c>
      <c r="M31" s="5">
        <v>72</v>
      </c>
      <c r="N31" s="5">
        <v>9</v>
      </c>
      <c r="O31">
        <v>6.7</v>
      </c>
      <c r="P31">
        <f t="shared" si="1"/>
        <v>9.4019881662206721</v>
      </c>
      <c r="Q31">
        <f t="shared" si="2"/>
        <v>3.4521640000000051</v>
      </c>
    </row>
    <row r="32" spans="1:17" x14ac:dyDescent="0.25">
      <c r="A32" s="5">
        <v>20</v>
      </c>
      <c r="B32" s="5">
        <v>46</v>
      </c>
      <c r="C32" s="5">
        <v>6</v>
      </c>
      <c r="D32" s="5">
        <v>10.3</v>
      </c>
      <c r="F32" s="5">
        <v>46</v>
      </c>
      <c r="G32" s="5">
        <v>6</v>
      </c>
      <c r="H32" s="5">
        <v>10.3</v>
      </c>
      <c r="I32">
        <f t="shared" si="0"/>
        <v>6.9656904406803255</v>
      </c>
      <c r="M32" s="5">
        <v>63</v>
      </c>
      <c r="N32" s="5">
        <v>5</v>
      </c>
      <c r="O32">
        <v>4.5</v>
      </c>
      <c r="P32">
        <f t="shared" si="1"/>
        <v>7.1444678772158081</v>
      </c>
      <c r="Q32">
        <f t="shared" si="2"/>
        <v>16.467364000000014</v>
      </c>
    </row>
    <row r="33" spans="1:17" x14ac:dyDescent="0.25">
      <c r="A33" s="5">
        <v>21</v>
      </c>
      <c r="B33" s="5">
        <v>47</v>
      </c>
      <c r="C33" s="5">
        <v>10</v>
      </c>
      <c r="D33" s="5">
        <v>10.8</v>
      </c>
      <c r="F33" s="5">
        <v>47</v>
      </c>
      <c r="G33" s="5">
        <v>10</v>
      </c>
      <c r="H33" s="5">
        <v>10.8</v>
      </c>
      <c r="I33">
        <f t="shared" si="0"/>
        <v>8.9143660507088995</v>
      </c>
      <c r="M33" s="5">
        <v>28</v>
      </c>
      <c r="N33" s="5">
        <v>10</v>
      </c>
      <c r="O33">
        <v>4.5999999999999996</v>
      </c>
      <c r="P33">
        <f t="shared" si="1"/>
        <v>8.180859938140209</v>
      </c>
      <c r="Q33">
        <f t="shared" si="2"/>
        <v>15.665764000000015</v>
      </c>
    </row>
    <row r="34" spans="1:17" x14ac:dyDescent="0.25">
      <c r="A34" s="5">
        <v>22</v>
      </c>
      <c r="B34" s="5">
        <v>36</v>
      </c>
      <c r="C34" s="5">
        <v>18</v>
      </c>
      <c r="D34" s="5">
        <v>9.5</v>
      </c>
      <c r="F34" s="5">
        <v>36</v>
      </c>
      <c r="G34" s="5">
        <v>18</v>
      </c>
      <c r="H34" s="5">
        <v>9.5</v>
      </c>
      <c r="I34">
        <f t="shared" si="0"/>
        <v>12.309844667429573</v>
      </c>
      <c r="M34" s="5">
        <v>16</v>
      </c>
      <c r="N34" s="5">
        <v>1</v>
      </c>
      <c r="O34">
        <v>3.1</v>
      </c>
      <c r="P34">
        <f t="shared" si="1"/>
        <v>3.4199353630735638</v>
      </c>
      <c r="Q34">
        <f t="shared" si="2"/>
        <v>29.789764000000023</v>
      </c>
    </row>
    <row r="35" spans="1:17" x14ac:dyDescent="0.25">
      <c r="A35" s="5">
        <v>23</v>
      </c>
      <c r="B35" s="5">
        <v>34</v>
      </c>
      <c r="C35" s="5">
        <v>8</v>
      </c>
      <c r="D35" s="5">
        <v>6.7</v>
      </c>
      <c r="F35" s="5">
        <v>34</v>
      </c>
      <c r="G35" s="5">
        <v>8</v>
      </c>
      <c r="H35" s="5">
        <v>6.7</v>
      </c>
      <c r="I35">
        <f t="shared" si="0"/>
        <v>7.4574584347941579</v>
      </c>
      <c r="M35" s="5">
        <v>23</v>
      </c>
      <c r="N35" s="5">
        <v>3</v>
      </c>
      <c r="O35">
        <v>5.7</v>
      </c>
      <c r="P35">
        <f t="shared" si="1"/>
        <v>4.6452094697560868</v>
      </c>
      <c r="Q35">
        <f t="shared" si="2"/>
        <v>8.168164000000008</v>
      </c>
    </row>
    <row r="36" spans="1:17" x14ac:dyDescent="0.25">
      <c r="A36" s="5">
        <v>24</v>
      </c>
      <c r="B36" s="5">
        <v>64</v>
      </c>
      <c r="C36" s="5">
        <v>12</v>
      </c>
      <c r="D36" s="5">
        <v>9.9</v>
      </c>
      <c r="F36" s="5">
        <v>64</v>
      </c>
      <c r="G36" s="5">
        <v>12</v>
      </c>
      <c r="H36" s="5">
        <v>9.9</v>
      </c>
      <c r="I36">
        <f t="shared" si="0"/>
        <v>10.525696006111785</v>
      </c>
      <c r="M36" s="5">
        <v>64</v>
      </c>
      <c r="N36" s="5">
        <v>1</v>
      </c>
      <c r="O36">
        <v>5.5</v>
      </c>
      <c r="P36">
        <f t="shared" si="1"/>
        <v>5.2730034369313064</v>
      </c>
      <c r="Q36">
        <f t="shared" si="2"/>
        <v>9.3513640000000091</v>
      </c>
    </row>
    <row r="37" spans="1:17" x14ac:dyDescent="0.25">
      <c r="A37" s="5">
        <v>25</v>
      </c>
      <c r="B37" s="5">
        <v>63</v>
      </c>
      <c r="C37" s="5">
        <v>3</v>
      </c>
      <c r="D37" s="5">
        <v>3.2</v>
      </c>
      <c r="F37" s="5">
        <v>63</v>
      </c>
      <c r="G37" s="5">
        <v>3</v>
      </c>
      <c r="H37" s="5">
        <v>3.2</v>
      </c>
      <c r="I37">
        <f t="shared" si="0"/>
        <v>6.1894328646375403</v>
      </c>
      <c r="M37" s="5">
        <v>32</v>
      </c>
      <c r="N37" s="5">
        <v>16</v>
      </c>
      <c r="O37">
        <v>9.3000000000000007</v>
      </c>
      <c r="P37">
        <f t="shared" si="1"/>
        <v>11.200387315363161</v>
      </c>
      <c r="Q37">
        <f t="shared" si="2"/>
        <v>0.55056399999999872</v>
      </c>
    </row>
    <row r="38" spans="1:17" x14ac:dyDescent="0.25">
      <c r="A38" s="5">
        <v>26</v>
      </c>
      <c r="B38" s="5">
        <v>41</v>
      </c>
      <c r="C38" s="5">
        <v>15</v>
      </c>
      <c r="D38" s="5">
        <v>13.3</v>
      </c>
      <c r="F38" s="5">
        <v>41</v>
      </c>
      <c r="G38" s="5">
        <v>15</v>
      </c>
      <c r="H38" s="5">
        <v>13.3</v>
      </c>
      <c r="I38">
        <f t="shared" si="0"/>
        <v>11.070320072922353</v>
      </c>
      <c r="M38" s="5">
        <v>41</v>
      </c>
      <c r="N38" s="5">
        <v>8</v>
      </c>
      <c r="O38">
        <v>12.1</v>
      </c>
      <c r="P38">
        <f t="shared" si="1"/>
        <v>7.7276975288984122</v>
      </c>
      <c r="Q38">
        <f t="shared" si="2"/>
        <v>12.545763999999986</v>
      </c>
    </row>
    <row r="39" spans="1:17" x14ac:dyDescent="0.25">
      <c r="A39" s="5">
        <v>27</v>
      </c>
      <c r="B39" s="5">
        <v>25</v>
      </c>
      <c r="C39" s="5">
        <v>2</v>
      </c>
      <c r="D39" s="5">
        <v>1.9</v>
      </c>
      <c r="F39" s="5">
        <v>25</v>
      </c>
      <c r="G39" s="5">
        <v>2</v>
      </c>
      <c r="H39" s="5">
        <v>1.9</v>
      </c>
      <c r="I39">
        <f t="shared" si="0"/>
        <v>4.2449031332110252</v>
      </c>
      <c r="M39" s="5">
        <v>55</v>
      </c>
      <c r="N39" s="5">
        <v>14</v>
      </c>
      <c r="O39">
        <v>14.1</v>
      </c>
      <c r="P39">
        <f t="shared" si="1"/>
        <v>11.133280754841728</v>
      </c>
      <c r="Q39">
        <f t="shared" si="2"/>
        <v>30.71376399999998</v>
      </c>
    </row>
    <row r="40" spans="1:17" x14ac:dyDescent="0.25">
      <c r="A40" s="5">
        <v>28</v>
      </c>
      <c r="B40" s="5">
        <v>37</v>
      </c>
      <c r="C40" s="5">
        <v>5</v>
      </c>
      <c r="D40" s="5">
        <v>5.6</v>
      </c>
      <c r="F40" s="5">
        <v>37</v>
      </c>
      <c r="G40" s="5">
        <v>5</v>
      </c>
      <c r="H40" s="5">
        <v>5.6</v>
      </c>
      <c r="I40">
        <f t="shared" si="0"/>
        <v>6.1407226705428641</v>
      </c>
      <c r="M40" s="5">
        <v>56</v>
      </c>
      <c r="N40" s="5">
        <v>3</v>
      </c>
      <c r="O40">
        <v>6.5</v>
      </c>
      <c r="P40">
        <f t="shared" si="1"/>
        <v>5.9191937705332851</v>
      </c>
      <c r="Q40">
        <f t="shared" si="2"/>
        <v>4.2353640000000068</v>
      </c>
    </row>
    <row r="41" spans="1:17" x14ac:dyDescent="0.25">
      <c r="A41" s="5">
        <v>29</v>
      </c>
      <c r="B41" s="5">
        <v>22</v>
      </c>
      <c r="C41" s="5">
        <v>7</v>
      </c>
      <c r="D41" s="5">
        <v>2.1</v>
      </c>
      <c r="F41" s="5">
        <v>22</v>
      </c>
      <c r="G41" s="5">
        <v>7</v>
      </c>
      <c r="H41" s="5">
        <v>2.1</v>
      </c>
      <c r="I41">
        <f t="shared" si="0"/>
        <v>6.5166739100405877</v>
      </c>
      <c r="M41" s="5">
        <v>38</v>
      </c>
      <c r="N41" s="5">
        <v>19</v>
      </c>
      <c r="O41">
        <v>9</v>
      </c>
      <c r="P41">
        <f t="shared" si="1"/>
        <v>12.864573343462782</v>
      </c>
      <c r="Q41">
        <f t="shared" si="2"/>
        <v>0.19536399999999857</v>
      </c>
    </row>
    <row r="42" spans="1:17" x14ac:dyDescent="0.25">
      <c r="A42" s="5">
        <v>30</v>
      </c>
      <c r="B42" s="5">
        <v>49</v>
      </c>
      <c r="C42" s="5">
        <v>11</v>
      </c>
      <c r="D42" s="5">
        <v>13.8</v>
      </c>
      <c r="F42" s="5">
        <v>49</v>
      </c>
      <c r="G42" s="5">
        <v>11</v>
      </c>
      <c r="H42" s="5">
        <v>13.8</v>
      </c>
      <c r="I42">
        <f t="shared" si="0"/>
        <v>9.4690947267421066</v>
      </c>
      <c r="M42" s="5">
        <v>45</v>
      </c>
      <c r="N42" s="5">
        <v>17</v>
      </c>
      <c r="O42">
        <v>8.5</v>
      </c>
      <c r="P42">
        <f t="shared" si="1"/>
        <v>12.179777424988767</v>
      </c>
      <c r="Q42">
        <f t="shared" si="2"/>
        <v>3.3640000000001863E-3</v>
      </c>
    </row>
    <row r="43" spans="1:17" x14ac:dyDescent="0.25">
      <c r="A43" s="5">
        <v>31</v>
      </c>
      <c r="B43" s="5">
        <v>48</v>
      </c>
      <c r="C43" s="5">
        <v>18</v>
      </c>
      <c r="D43" s="5">
        <v>8.1</v>
      </c>
      <c r="F43" s="5">
        <v>48</v>
      </c>
      <c r="G43" s="5">
        <v>18</v>
      </c>
      <c r="H43" s="5">
        <v>8.1</v>
      </c>
      <c r="I43">
        <f t="shared" si="0"/>
        <v>12.773111685894008</v>
      </c>
      <c r="M43" s="5">
        <v>45</v>
      </c>
      <c r="N43" s="5">
        <v>10</v>
      </c>
      <c r="O43">
        <v>13.5</v>
      </c>
      <c r="P43">
        <f t="shared" si="1"/>
        <v>8.8371548809648264</v>
      </c>
      <c r="Q43">
        <f t="shared" si="2"/>
        <v>24.423363999999985</v>
      </c>
    </row>
    <row r="44" spans="1:17" x14ac:dyDescent="0.25">
      <c r="A44" s="5">
        <v>32</v>
      </c>
      <c r="B44" s="5">
        <v>45</v>
      </c>
      <c r="C44" s="5">
        <v>15</v>
      </c>
      <c r="D44" s="5">
        <v>14.5</v>
      </c>
      <c r="F44" s="5">
        <v>45</v>
      </c>
      <c r="G44" s="5">
        <v>15</v>
      </c>
      <c r="H44" s="5">
        <v>14.5</v>
      </c>
      <c r="I44">
        <f t="shared" si="0"/>
        <v>11.2247424124105</v>
      </c>
    </row>
    <row r="45" spans="1:17" x14ac:dyDescent="0.25">
      <c r="A45" s="5">
        <v>33</v>
      </c>
      <c r="B45" s="5">
        <v>66</v>
      </c>
      <c r="C45" s="5">
        <v>6</v>
      </c>
      <c r="D45" s="5">
        <v>6.2</v>
      </c>
      <c r="F45" s="5">
        <v>66</v>
      </c>
      <c r="G45" s="5">
        <v>6</v>
      </c>
      <c r="H45" s="5">
        <v>6.2</v>
      </c>
      <c r="I45">
        <f t="shared" si="0"/>
        <v>7.7378021381210518</v>
      </c>
    </row>
    <row r="46" spans="1:17" x14ac:dyDescent="0.25">
      <c r="A46" s="5">
        <v>34</v>
      </c>
      <c r="B46" s="5">
        <v>42</v>
      </c>
      <c r="C46" s="5">
        <v>12</v>
      </c>
      <c r="D46" s="5">
        <v>12.6</v>
      </c>
      <c r="F46" s="5">
        <v>42</v>
      </c>
      <c r="G46" s="5">
        <v>12</v>
      </c>
      <c r="H46" s="5">
        <v>12.6</v>
      </c>
      <c r="I46">
        <f t="shared" si="0"/>
        <v>9.6763731389269871</v>
      </c>
    </row>
    <row r="47" spans="1:17" x14ac:dyDescent="0.25">
      <c r="A47" s="5">
        <v>35</v>
      </c>
      <c r="B47" s="5">
        <v>22</v>
      </c>
      <c r="C47" s="5">
        <v>13</v>
      </c>
      <c r="D47" s="5">
        <v>5.5</v>
      </c>
      <c r="F47" s="5">
        <v>22</v>
      </c>
      <c r="G47" s="5">
        <v>13</v>
      </c>
      <c r="H47" s="5">
        <v>5.5</v>
      </c>
      <c r="I47">
        <f t="shared" si="0"/>
        <v>9.3817789477753948</v>
      </c>
    </row>
    <row r="48" spans="1:17" x14ac:dyDescent="0.25">
      <c r="A48" s="5">
        <v>36</v>
      </c>
      <c r="B48" s="5">
        <v>30</v>
      </c>
      <c r="C48" s="5">
        <v>12</v>
      </c>
      <c r="D48" s="5">
        <v>9.6</v>
      </c>
      <c r="F48" s="5">
        <v>30</v>
      </c>
      <c r="G48" s="5">
        <v>12</v>
      </c>
      <c r="H48" s="5">
        <v>9.6</v>
      </c>
      <c r="I48">
        <f t="shared" si="0"/>
        <v>9.21310612046255</v>
      </c>
    </row>
    <row r="49" spans="1:9" x14ac:dyDescent="0.25">
      <c r="A49" s="5">
        <v>37</v>
      </c>
      <c r="B49" s="5">
        <v>66</v>
      </c>
      <c r="C49" s="5">
        <v>6</v>
      </c>
      <c r="D49" s="5">
        <v>5.0999999999999996</v>
      </c>
      <c r="F49" s="5">
        <v>66</v>
      </c>
      <c r="G49" s="5">
        <v>6</v>
      </c>
      <c r="H49" s="5">
        <v>5.0999999999999996</v>
      </c>
      <c r="I49">
        <f t="shared" si="0"/>
        <v>7.7378021381210518</v>
      </c>
    </row>
    <row r="50" spans="1:9" x14ac:dyDescent="0.25">
      <c r="A50" s="5">
        <v>38</v>
      </c>
      <c r="B50" s="5">
        <v>32</v>
      </c>
      <c r="C50" s="5">
        <v>12</v>
      </c>
      <c r="D50" s="5">
        <v>11</v>
      </c>
      <c r="F50" s="5">
        <v>32</v>
      </c>
      <c r="G50" s="5">
        <v>12</v>
      </c>
      <c r="H50" s="5">
        <v>11</v>
      </c>
      <c r="I50">
        <f t="shared" si="0"/>
        <v>9.2903172902066231</v>
      </c>
    </row>
    <row r="51" spans="1:9" x14ac:dyDescent="0.25">
      <c r="A51" s="5">
        <v>39</v>
      </c>
      <c r="B51" s="5">
        <v>62</v>
      </c>
      <c r="C51" s="5">
        <v>5</v>
      </c>
      <c r="D51" s="5">
        <v>5.4</v>
      </c>
      <c r="F51" s="5">
        <v>62</v>
      </c>
      <c r="G51" s="5">
        <v>5</v>
      </c>
      <c r="H51" s="5">
        <v>5.4</v>
      </c>
      <c r="I51">
        <f t="shared" si="0"/>
        <v>7.1058622923437706</v>
      </c>
    </row>
    <row r="52" spans="1:9" x14ac:dyDescent="0.25">
      <c r="A52" s="5">
        <v>40</v>
      </c>
      <c r="B52" s="5">
        <v>59</v>
      </c>
      <c r="C52" s="5">
        <v>0</v>
      </c>
      <c r="D52" s="5">
        <v>1.9</v>
      </c>
      <c r="F52" s="5">
        <v>59</v>
      </c>
      <c r="G52" s="5">
        <v>0</v>
      </c>
      <c r="H52" s="5">
        <v>1.9</v>
      </c>
      <c r="I52">
        <f t="shared" si="0"/>
        <v>4.6024580062819904</v>
      </c>
    </row>
    <row r="53" spans="1:9" x14ac:dyDescent="0.25">
      <c r="A53" s="5">
        <v>41</v>
      </c>
      <c r="B53" s="5">
        <v>58</v>
      </c>
      <c r="C53" s="5">
        <v>13</v>
      </c>
      <c r="D53" s="5">
        <v>15.8</v>
      </c>
      <c r="F53" s="5">
        <v>58</v>
      </c>
      <c r="G53" s="5">
        <v>13</v>
      </c>
      <c r="H53" s="5">
        <v>15.8</v>
      </c>
      <c r="I53">
        <f t="shared" si="0"/>
        <v>10.771580003168701</v>
      </c>
    </row>
    <row r="54" spans="1:9" x14ac:dyDescent="0.25">
      <c r="A54" s="5">
        <v>42</v>
      </c>
      <c r="B54" s="5">
        <v>72</v>
      </c>
      <c r="C54" s="5">
        <v>1</v>
      </c>
      <c r="D54" s="5">
        <v>4</v>
      </c>
      <c r="F54" s="5">
        <v>72</v>
      </c>
      <c r="G54" s="5">
        <v>1</v>
      </c>
      <c r="H54" s="5">
        <v>4</v>
      </c>
      <c r="I54">
        <f t="shared" si="0"/>
        <v>5.5818481159075972</v>
      </c>
    </row>
    <row r="55" spans="1:9" x14ac:dyDescent="0.25">
      <c r="A55" s="5">
        <v>43</v>
      </c>
      <c r="B55" s="5">
        <v>45</v>
      </c>
      <c r="C55" s="5">
        <v>11</v>
      </c>
      <c r="D55" s="5">
        <v>15.1</v>
      </c>
      <c r="F55" s="5">
        <v>45</v>
      </c>
      <c r="G55" s="5">
        <v>11</v>
      </c>
      <c r="H55" s="5">
        <v>15.1</v>
      </c>
      <c r="I55">
        <f t="shared" si="0"/>
        <v>9.3146723872539603</v>
      </c>
    </row>
    <row r="56" spans="1:9" x14ac:dyDescent="0.25">
      <c r="A56" s="5">
        <v>44</v>
      </c>
      <c r="B56" s="5">
        <v>40</v>
      </c>
      <c r="C56" s="5">
        <v>9</v>
      </c>
      <c r="D56" s="5">
        <v>9.1999999999999993</v>
      </c>
      <c r="F56" s="5">
        <v>40</v>
      </c>
      <c r="G56" s="5">
        <v>9</v>
      </c>
      <c r="H56" s="5">
        <v>9.1999999999999993</v>
      </c>
      <c r="I56">
        <f t="shared" si="0"/>
        <v>8.1666094503155087</v>
      </c>
    </row>
    <row r="57" spans="1:9" x14ac:dyDescent="0.25">
      <c r="A57" s="5">
        <v>45</v>
      </c>
      <c r="B57" s="5">
        <v>38</v>
      </c>
      <c r="C57" s="5">
        <v>10</v>
      </c>
      <c r="D57" s="5">
        <v>10.4</v>
      </c>
      <c r="F57" s="5">
        <v>38</v>
      </c>
      <c r="G57" s="5">
        <v>10</v>
      </c>
      <c r="H57" s="5">
        <v>10.4</v>
      </c>
      <c r="I57">
        <f t="shared" si="0"/>
        <v>8.566915786860573</v>
      </c>
    </row>
    <row r="58" spans="1:9" x14ac:dyDescent="0.25">
      <c r="A58" s="5">
        <v>46</v>
      </c>
      <c r="B58" s="5">
        <v>48</v>
      </c>
      <c r="C58" s="5">
        <v>9</v>
      </c>
      <c r="D58" s="5">
        <v>10.6</v>
      </c>
      <c r="F58" s="5">
        <v>48</v>
      </c>
      <c r="G58" s="5">
        <v>9</v>
      </c>
      <c r="H58" s="5">
        <v>10.6</v>
      </c>
      <c r="I58">
        <f t="shared" si="0"/>
        <v>8.4754541292918013</v>
      </c>
    </row>
    <row r="59" spans="1:9" x14ac:dyDescent="0.25">
      <c r="A59" s="5">
        <v>47</v>
      </c>
      <c r="B59" s="5">
        <v>64</v>
      </c>
      <c r="C59" s="5">
        <v>12</v>
      </c>
      <c r="D59" s="5">
        <v>13.2</v>
      </c>
      <c r="F59" s="5">
        <v>64</v>
      </c>
      <c r="G59" s="5">
        <v>12</v>
      </c>
      <c r="H59" s="5">
        <v>13.2</v>
      </c>
      <c r="I59">
        <f t="shared" si="0"/>
        <v>10.525696006111785</v>
      </c>
    </row>
    <row r="60" spans="1:9" x14ac:dyDescent="0.25">
      <c r="A60" s="5">
        <v>48</v>
      </c>
      <c r="B60" s="5">
        <v>34</v>
      </c>
      <c r="C60" s="5">
        <v>5</v>
      </c>
      <c r="D60" s="5">
        <v>7.2</v>
      </c>
      <c r="F60" s="5">
        <v>34</v>
      </c>
      <c r="G60" s="5">
        <v>5</v>
      </c>
      <c r="H60" s="5">
        <v>7.2</v>
      </c>
      <c r="I60">
        <f t="shared" si="0"/>
        <v>6.0249059159267553</v>
      </c>
    </row>
    <row r="61" spans="1:9" x14ac:dyDescent="0.25">
      <c r="A61" s="5">
        <v>49</v>
      </c>
      <c r="B61" s="5">
        <v>57</v>
      </c>
      <c r="C61" s="5">
        <v>15</v>
      </c>
      <c r="D61" s="5">
        <v>12.4</v>
      </c>
      <c r="F61" s="5">
        <v>57</v>
      </c>
      <c r="G61" s="5">
        <v>15</v>
      </c>
      <c r="H61" s="5">
        <v>12.4</v>
      </c>
      <c r="I61">
        <f t="shared" si="0"/>
        <v>11.688009430874935</v>
      </c>
    </row>
    <row r="62" spans="1:9" x14ac:dyDescent="0.25">
      <c r="A62" s="5">
        <v>50</v>
      </c>
      <c r="B62" s="5">
        <v>46</v>
      </c>
      <c r="C62" s="5">
        <v>10</v>
      </c>
      <c r="D62" s="5">
        <v>16.2</v>
      </c>
      <c r="F62" s="5">
        <v>46</v>
      </c>
      <c r="G62" s="5">
        <v>10</v>
      </c>
      <c r="H62" s="5">
        <v>16.2</v>
      </c>
      <c r="I62">
        <f t="shared" si="0"/>
        <v>8.8757604658368621</v>
      </c>
    </row>
    <row r="63" spans="1:9" x14ac:dyDescent="0.25">
      <c r="A63" s="5">
        <v>51</v>
      </c>
      <c r="B63" s="5">
        <v>69</v>
      </c>
      <c r="C63" s="5">
        <v>14</v>
      </c>
      <c r="D63" s="5">
        <v>5.4</v>
      </c>
      <c r="F63" s="5">
        <v>69</v>
      </c>
      <c r="G63" s="5">
        <v>14</v>
      </c>
      <c r="H63" s="5">
        <v>5.4</v>
      </c>
      <c r="I63">
        <f t="shared" si="0"/>
        <v>11.673758943050235</v>
      </c>
    </row>
    <row r="64" spans="1:9" x14ac:dyDescent="0.25">
      <c r="A64" s="5">
        <v>52</v>
      </c>
      <c r="B64" s="5">
        <v>52</v>
      </c>
      <c r="C64" s="5">
        <v>7</v>
      </c>
      <c r="D64" s="5">
        <v>10.3</v>
      </c>
      <c r="F64" s="5">
        <v>52</v>
      </c>
      <c r="G64" s="5">
        <v>7</v>
      </c>
      <c r="H64" s="5">
        <v>10.3</v>
      </c>
      <c r="I64">
        <f t="shared" si="0"/>
        <v>7.674841456201678</v>
      </c>
    </row>
    <row r="65" spans="1:9" x14ac:dyDescent="0.25">
      <c r="A65" s="5">
        <v>53</v>
      </c>
      <c r="B65" s="5">
        <v>71</v>
      </c>
      <c r="C65" s="5">
        <v>7</v>
      </c>
      <c r="D65" s="5">
        <v>6.1</v>
      </c>
      <c r="F65" s="5">
        <v>71</v>
      </c>
      <c r="G65" s="5">
        <v>7</v>
      </c>
      <c r="H65" s="5">
        <v>6.1</v>
      </c>
      <c r="I65">
        <f t="shared" si="0"/>
        <v>8.4083475687703668</v>
      </c>
    </row>
    <row r="66" spans="1:9" x14ac:dyDescent="0.25">
      <c r="A66" s="5">
        <v>54</v>
      </c>
      <c r="B66" s="5">
        <v>74</v>
      </c>
      <c r="C66" s="5">
        <v>10</v>
      </c>
      <c r="D66" s="5">
        <v>5.3</v>
      </c>
      <c r="F66" s="5">
        <v>74</v>
      </c>
      <c r="G66" s="5">
        <v>10</v>
      </c>
      <c r="H66" s="5">
        <v>5.3</v>
      </c>
      <c r="I66">
        <f t="shared" si="0"/>
        <v>9.9567168422538792</v>
      </c>
    </row>
    <row r="67" spans="1:9" x14ac:dyDescent="0.25">
      <c r="A67" s="5">
        <v>55</v>
      </c>
      <c r="B67" s="5">
        <v>55</v>
      </c>
      <c r="C67" s="5">
        <v>18</v>
      </c>
      <c r="D67" s="5">
        <v>8.5</v>
      </c>
      <c r="F67" s="5">
        <v>55</v>
      </c>
      <c r="G67" s="5">
        <v>18</v>
      </c>
      <c r="H67" s="5">
        <v>8.5</v>
      </c>
      <c r="I67">
        <f t="shared" si="0"/>
        <v>13.043350779998264</v>
      </c>
    </row>
    <row r="68" spans="1:9" x14ac:dyDescent="0.25">
      <c r="A68" s="5">
        <v>56</v>
      </c>
      <c r="B68" s="5">
        <v>50</v>
      </c>
      <c r="C68" s="5">
        <v>15</v>
      </c>
      <c r="D68" s="5">
        <v>10.7</v>
      </c>
      <c r="F68" s="5">
        <v>50</v>
      </c>
      <c r="G68" s="5">
        <v>15</v>
      </c>
      <c r="H68" s="5">
        <v>10.7</v>
      </c>
      <c r="I68">
        <f t="shared" si="0"/>
        <v>11.41777033677068</v>
      </c>
    </row>
    <row r="69" spans="1:9" x14ac:dyDescent="0.25">
      <c r="A69" s="5">
        <v>57</v>
      </c>
      <c r="B69" s="5">
        <v>18</v>
      </c>
      <c r="C69" s="5">
        <v>9</v>
      </c>
      <c r="D69" s="5">
        <v>1.7</v>
      </c>
      <c r="F69" s="5">
        <v>18</v>
      </c>
      <c r="G69" s="5">
        <v>9</v>
      </c>
      <c r="H69" s="5">
        <v>1.7</v>
      </c>
      <c r="I69">
        <f t="shared" si="0"/>
        <v>7.317286583130711</v>
      </c>
    </row>
    <row r="70" spans="1:9" x14ac:dyDescent="0.25">
      <c r="A70" s="5">
        <v>58</v>
      </c>
      <c r="B70" s="5">
        <v>37</v>
      </c>
      <c r="C70" s="5">
        <v>16</v>
      </c>
      <c r="D70" s="5">
        <v>13.8</v>
      </c>
      <c r="F70" s="5">
        <v>37</v>
      </c>
      <c r="G70" s="5">
        <v>16</v>
      </c>
      <c r="H70" s="5">
        <v>13.8</v>
      </c>
      <c r="I70">
        <f t="shared" si="0"/>
        <v>11.393415239723343</v>
      </c>
    </row>
    <row r="71" spans="1:9" x14ac:dyDescent="0.25">
      <c r="A71" s="5">
        <v>59</v>
      </c>
      <c r="B71" s="5">
        <v>29</v>
      </c>
      <c r="C71" s="5">
        <v>3</v>
      </c>
      <c r="D71" s="5">
        <v>1</v>
      </c>
      <c r="F71" s="5">
        <v>29</v>
      </c>
      <c r="G71" s="5">
        <v>3</v>
      </c>
      <c r="H71" s="5">
        <v>1</v>
      </c>
      <c r="I71">
        <f t="shared" si="0"/>
        <v>4.8768429789883054</v>
      </c>
    </row>
    <row r="72" spans="1:9" x14ac:dyDescent="0.25">
      <c r="A72" s="5">
        <v>60</v>
      </c>
      <c r="B72" s="5">
        <v>43</v>
      </c>
      <c r="C72" s="5">
        <v>8</v>
      </c>
      <c r="D72" s="5">
        <v>12.6</v>
      </c>
      <c r="F72" s="5">
        <v>43</v>
      </c>
      <c r="G72" s="5">
        <v>8</v>
      </c>
      <c r="H72" s="5">
        <v>12.6</v>
      </c>
      <c r="I72">
        <f t="shared" si="0"/>
        <v>7.8049086986424854</v>
      </c>
    </row>
    <row r="73" spans="1:9" x14ac:dyDescent="0.25">
      <c r="A73" s="5">
        <v>61</v>
      </c>
      <c r="B73" s="5">
        <v>52</v>
      </c>
      <c r="C73" s="5">
        <v>12</v>
      </c>
      <c r="D73" s="5">
        <v>14.4</v>
      </c>
      <c r="F73" s="5">
        <v>52</v>
      </c>
      <c r="G73" s="5">
        <v>12</v>
      </c>
      <c r="H73" s="5">
        <v>14.4</v>
      </c>
      <c r="I73">
        <f t="shared" si="0"/>
        <v>10.062428987647349</v>
      </c>
    </row>
    <row r="74" spans="1:9" x14ac:dyDescent="0.25">
      <c r="A74" s="5">
        <v>62</v>
      </c>
      <c r="B74" s="5">
        <v>64</v>
      </c>
      <c r="C74" s="5">
        <v>1</v>
      </c>
      <c r="D74" s="5">
        <v>4.9000000000000004</v>
      </c>
      <c r="F74" s="5">
        <v>64</v>
      </c>
      <c r="G74" s="5">
        <v>1</v>
      </c>
      <c r="H74" s="5">
        <v>4.9000000000000004</v>
      </c>
      <c r="I74">
        <f t="shared" si="0"/>
        <v>5.2730034369313064</v>
      </c>
    </row>
    <row r="75" spans="1:9" x14ac:dyDescent="0.25">
      <c r="A75" s="5">
        <v>63</v>
      </c>
      <c r="B75" s="5">
        <v>33</v>
      </c>
      <c r="C75" s="5">
        <v>6</v>
      </c>
      <c r="D75" s="5">
        <v>7.8</v>
      </c>
      <c r="F75" s="5">
        <v>33</v>
      </c>
      <c r="G75" s="5">
        <v>6</v>
      </c>
      <c r="H75" s="5">
        <v>7.8</v>
      </c>
      <c r="I75">
        <f t="shared" si="0"/>
        <v>6.4638178373438535</v>
      </c>
    </row>
    <row r="76" spans="1:9" x14ac:dyDescent="0.25">
      <c r="A76" s="5">
        <v>64</v>
      </c>
      <c r="B76" s="5">
        <v>40</v>
      </c>
      <c r="C76" s="5">
        <v>15</v>
      </c>
      <c r="D76" s="5">
        <v>11</v>
      </c>
      <c r="F76" s="5">
        <v>40</v>
      </c>
      <c r="G76" s="5">
        <v>15</v>
      </c>
      <c r="H76" s="5">
        <v>11</v>
      </c>
      <c r="I76">
        <f t="shared" si="0"/>
        <v>11.031714488050316</v>
      </c>
    </row>
    <row r="77" spans="1:9" x14ac:dyDescent="0.25">
      <c r="A77" s="5">
        <v>65</v>
      </c>
      <c r="B77" s="5">
        <v>43</v>
      </c>
      <c r="C77" s="5">
        <v>11</v>
      </c>
      <c r="D77" s="5">
        <v>12.3</v>
      </c>
      <c r="F77" s="5">
        <v>43</v>
      </c>
      <c r="G77" s="5">
        <v>11</v>
      </c>
      <c r="H77" s="5">
        <v>12.3</v>
      </c>
      <c r="I77">
        <f t="shared" si="0"/>
        <v>9.2374612175098889</v>
      </c>
    </row>
    <row r="78" spans="1:9" x14ac:dyDescent="0.25">
      <c r="A78" s="5">
        <v>66</v>
      </c>
      <c r="B78" s="5">
        <v>50</v>
      </c>
      <c r="C78" s="5">
        <v>9</v>
      </c>
      <c r="D78" s="5">
        <v>9.6999999999999993</v>
      </c>
      <c r="F78" s="5">
        <v>50</v>
      </c>
      <c r="G78" s="5">
        <v>9</v>
      </c>
      <c r="H78" s="5">
        <v>9.6999999999999993</v>
      </c>
      <c r="I78">
        <f t="shared" ref="I78:I82" si="3">$J$5+$K$5*B78+$L$5*C78</f>
        <v>8.5526652990358727</v>
      </c>
    </row>
    <row r="79" spans="1:9" x14ac:dyDescent="0.25">
      <c r="A79" s="5">
        <v>67</v>
      </c>
      <c r="B79" s="5">
        <v>25</v>
      </c>
      <c r="C79" s="5">
        <v>15</v>
      </c>
      <c r="D79" s="5">
        <v>6.4</v>
      </c>
      <c r="F79" s="5">
        <v>25</v>
      </c>
      <c r="G79" s="5">
        <v>15</v>
      </c>
      <c r="H79" s="5">
        <v>6.4</v>
      </c>
      <c r="I79">
        <f t="shared" si="3"/>
        <v>10.452630714969771</v>
      </c>
    </row>
    <row r="80" spans="1:9" x14ac:dyDescent="0.25">
      <c r="A80" s="5">
        <v>68</v>
      </c>
      <c r="B80" s="5">
        <v>48</v>
      </c>
      <c r="C80" s="5">
        <v>19</v>
      </c>
      <c r="D80" s="5">
        <v>11.1</v>
      </c>
      <c r="F80" s="5">
        <v>48</v>
      </c>
      <c r="G80" s="5">
        <v>19</v>
      </c>
      <c r="H80" s="5">
        <v>11.1</v>
      </c>
      <c r="I80">
        <f t="shared" si="3"/>
        <v>13.250629192183144</v>
      </c>
    </row>
    <row r="81" spans="1:9" x14ac:dyDescent="0.25">
      <c r="A81" s="5">
        <v>69</v>
      </c>
      <c r="B81" s="5">
        <v>17</v>
      </c>
      <c r="C81" s="5">
        <v>10</v>
      </c>
      <c r="D81" s="5">
        <v>6.4</v>
      </c>
      <c r="F81" s="5">
        <v>17</v>
      </c>
      <c r="G81" s="5">
        <v>10</v>
      </c>
      <c r="H81" s="5">
        <v>6.4</v>
      </c>
      <c r="I81">
        <f t="shared" si="3"/>
        <v>7.7561985045478092</v>
      </c>
    </row>
    <row r="82" spans="1:9" x14ac:dyDescent="0.25">
      <c r="A82" s="5">
        <v>70</v>
      </c>
      <c r="B82" s="5">
        <v>57</v>
      </c>
      <c r="C82" s="5">
        <v>14</v>
      </c>
      <c r="D82" s="5">
        <v>10.4</v>
      </c>
      <c r="F82" s="5">
        <v>57</v>
      </c>
      <c r="G82" s="5">
        <v>14</v>
      </c>
      <c r="H82" s="5">
        <v>10.4</v>
      </c>
      <c r="I82">
        <f t="shared" si="3"/>
        <v>11.210491924585799</v>
      </c>
    </row>
    <row r="83" spans="1:9" x14ac:dyDescent="0.25">
      <c r="A83" s="5">
        <v>71</v>
      </c>
      <c r="B83" s="5">
        <v>37</v>
      </c>
      <c r="C83" s="5">
        <v>6</v>
      </c>
      <c r="D83" s="5">
        <v>9.1999999999999993</v>
      </c>
      <c r="H83" s="5"/>
    </row>
    <row r="84" spans="1:9" x14ac:dyDescent="0.25">
      <c r="A84" s="5">
        <v>72</v>
      </c>
      <c r="B84" s="5">
        <v>72</v>
      </c>
      <c r="C84" s="5">
        <v>2</v>
      </c>
      <c r="D84" s="5">
        <v>0.3</v>
      </c>
      <c r="H84" s="5"/>
    </row>
    <row r="85" spans="1:9" x14ac:dyDescent="0.25">
      <c r="A85" s="5">
        <v>73</v>
      </c>
      <c r="B85" s="5">
        <v>44</v>
      </c>
      <c r="C85" s="5">
        <v>8</v>
      </c>
      <c r="D85" s="5">
        <v>8.5</v>
      </c>
      <c r="H85" s="5"/>
    </row>
    <row r="86" spans="1:9" x14ac:dyDescent="0.25">
      <c r="A86" s="5">
        <v>74</v>
      </c>
      <c r="B86" s="5">
        <v>43</v>
      </c>
      <c r="C86" s="5">
        <v>8</v>
      </c>
      <c r="D86" s="5">
        <v>7.4</v>
      </c>
      <c r="H86" s="5"/>
    </row>
    <row r="87" spans="1:9" x14ac:dyDescent="0.25">
      <c r="A87" s="5">
        <v>75</v>
      </c>
      <c r="B87" s="5">
        <v>49</v>
      </c>
      <c r="C87" s="5">
        <v>17</v>
      </c>
      <c r="D87" s="5">
        <v>10.7</v>
      </c>
      <c r="H87" s="5"/>
    </row>
    <row r="88" spans="1:9" x14ac:dyDescent="0.25">
      <c r="A88" s="5">
        <v>76</v>
      </c>
      <c r="B88" s="5">
        <v>62</v>
      </c>
      <c r="C88" s="5">
        <v>4</v>
      </c>
      <c r="D88" s="5">
        <v>2.6</v>
      </c>
      <c r="H88" s="5"/>
    </row>
    <row r="89" spans="1:9" x14ac:dyDescent="0.25">
      <c r="A89" s="5">
        <v>77</v>
      </c>
      <c r="B89" s="5">
        <v>45</v>
      </c>
      <c r="C89" s="5">
        <v>16</v>
      </c>
      <c r="D89" s="5">
        <v>14.2</v>
      </c>
      <c r="H89" s="5"/>
    </row>
    <row r="90" spans="1:9" x14ac:dyDescent="0.25">
      <c r="A90" s="5">
        <v>78</v>
      </c>
      <c r="B90" s="5">
        <v>21</v>
      </c>
      <c r="C90" s="5">
        <v>12</v>
      </c>
      <c r="D90" s="5">
        <v>5.6</v>
      </c>
      <c r="H90" s="5"/>
    </row>
    <row r="91" spans="1:9" x14ac:dyDescent="0.25">
      <c r="A91" s="5">
        <v>79</v>
      </c>
      <c r="B91" s="5">
        <v>23</v>
      </c>
      <c r="C91" s="5">
        <v>12</v>
      </c>
      <c r="D91" s="5">
        <v>3.7</v>
      </c>
      <c r="H91" s="5"/>
    </row>
    <row r="92" spans="1:9" x14ac:dyDescent="0.25">
      <c r="A92" s="5">
        <v>80</v>
      </c>
      <c r="B92" s="5">
        <v>35</v>
      </c>
      <c r="C92" s="5">
        <v>8</v>
      </c>
      <c r="D92" s="5">
        <v>9.4</v>
      </c>
      <c r="H92" s="5"/>
    </row>
    <row r="93" spans="1:9" x14ac:dyDescent="0.25">
      <c r="A93" s="5">
        <v>81</v>
      </c>
      <c r="B93" s="5">
        <v>48</v>
      </c>
      <c r="C93" s="5">
        <v>13</v>
      </c>
      <c r="D93" s="5">
        <v>12.4</v>
      </c>
      <c r="H93" s="5"/>
    </row>
    <row r="94" spans="1:9" x14ac:dyDescent="0.25">
      <c r="A94" s="5">
        <v>82</v>
      </c>
      <c r="B94" s="5">
        <v>48</v>
      </c>
      <c r="C94" s="5">
        <v>9</v>
      </c>
      <c r="D94" s="5">
        <v>15.1</v>
      </c>
      <c r="H94" s="5"/>
    </row>
    <row r="95" spans="1:9" x14ac:dyDescent="0.25">
      <c r="A95" s="5">
        <v>83</v>
      </c>
      <c r="B95" s="5">
        <v>28</v>
      </c>
      <c r="C95" s="5">
        <v>2</v>
      </c>
      <c r="D95" s="5">
        <v>2.5</v>
      </c>
      <c r="H95" s="5"/>
    </row>
    <row r="96" spans="1:9" x14ac:dyDescent="0.25">
      <c r="A96" s="5">
        <v>84</v>
      </c>
      <c r="B96" s="5">
        <v>63</v>
      </c>
      <c r="C96" s="5">
        <v>5</v>
      </c>
      <c r="D96" s="5">
        <v>8.1</v>
      </c>
      <c r="H96" s="5"/>
    </row>
    <row r="97" spans="1:8" x14ac:dyDescent="0.25">
      <c r="A97" s="5">
        <v>85</v>
      </c>
      <c r="B97" s="5">
        <v>44</v>
      </c>
      <c r="C97" s="5">
        <v>10</v>
      </c>
      <c r="D97" s="5">
        <v>15.8</v>
      </c>
      <c r="H97" s="5"/>
    </row>
    <row r="98" spans="1:8" x14ac:dyDescent="0.25">
      <c r="A98" s="5">
        <v>86</v>
      </c>
      <c r="B98" s="5">
        <v>48</v>
      </c>
      <c r="C98" s="5">
        <v>17</v>
      </c>
      <c r="D98" s="5">
        <v>12.6</v>
      </c>
      <c r="H98" s="5"/>
    </row>
    <row r="99" spans="1:8" x14ac:dyDescent="0.25">
      <c r="A99" s="5">
        <v>87</v>
      </c>
      <c r="B99" s="5">
        <v>40</v>
      </c>
      <c r="C99" s="5">
        <v>20</v>
      </c>
      <c r="D99" s="5">
        <v>8.1</v>
      </c>
      <c r="H99" s="5"/>
    </row>
    <row r="100" spans="1:8" x14ac:dyDescent="0.25">
      <c r="A100" s="5">
        <v>88</v>
      </c>
      <c r="B100" s="5">
        <v>72</v>
      </c>
      <c r="C100" s="5">
        <v>9</v>
      </c>
      <c r="D100" s="5">
        <v>6.7</v>
      </c>
      <c r="H100" s="5"/>
    </row>
    <row r="101" spans="1:8" x14ac:dyDescent="0.25">
      <c r="A101" s="5">
        <v>89</v>
      </c>
      <c r="B101" s="5">
        <v>63</v>
      </c>
      <c r="C101" s="5">
        <v>5</v>
      </c>
      <c r="D101" s="5">
        <v>4.5</v>
      </c>
      <c r="H101" s="5"/>
    </row>
    <row r="102" spans="1:8" x14ac:dyDescent="0.25">
      <c r="A102" s="5">
        <v>90</v>
      </c>
      <c r="B102" s="5">
        <v>28</v>
      </c>
      <c r="C102" s="5">
        <v>10</v>
      </c>
      <c r="D102" s="5">
        <v>4.5999999999999996</v>
      </c>
      <c r="H102" s="5"/>
    </row>
    <row r="103" spans="1:8" x14ac:dyDescent="0.25">
      <c r="A103" s="5">
        <v>91</v>
      </c>
      <c r="B103" s="5">
        <v>16</v>
      </c>
      <c r="C103" s="5">
        <v>1</v>
      </c>
      <c r="D103" s="5">
        <v>3.1</v>
      </c>
      <c r="H103" s="5"/>
    </row>
    <row r="104" spans="1:8" x14ac:dyDescent="0.25">
      <c r="A104" s="5">
        <v>92</v>
      </c>
      <c r="B104" s="5">
        <v>23</v>
      </c>
      <c r="C104" s="5">
        <v>3</v>
      </c>
      <c r="D104" s="5">
        <v>5.7</v>
      </c>
      <c r="H104" s="5"/>
    </row>
    <row r="105" spans="1:8" x14ac:dyDescent="0.25">
      <c r="A105" s="5">
        <v>93</v>
      </c>
      <c r="B105" s="5">
        <v>64</v>
      </c>
      <c r="C105" s="5">
        <v>1</v>
      </c>
      <c r="D105" s="5">
        <v>5.5</v>
      </c>
      <c r="H105" s="5"/>
    </row>
    <row r="106" spans="1:8" x14ac:dyDescent="0.25">
      <c r="A106" s="5">
        <v>94</v>
      </c>
      <c r="B106" s="5">
        <v>32</v>
      </c>
      <c r="C106" s="5">
        <v>16</v>
      </c>
      <c r="D106" s="5">
        <v>9.3000000000000007</v>
      </c>
      <c r="H106" s="5"/>
    </row>
    <row r="107" spans="1:8" x14ac:dyDescent="0.25">
      <c r="A107" s="5">
        <v>95</v>
      </c>
      <c r="B107" s="5">
        <v>41</v>
      </c>
      <c r="C107" s="5">
        <v>8</v>
      </c>
      <c r="D107" s="5">
        <v>12.1</v>
      </c>
      <c r="H107" s="5"/>
    </row>
    <row r="108" spans="1:8" x14ac:dyDescent="0.25">
      <c r="A108" s="5">
        <v>96</v>
      </c>
      <c r="B108" s="5">
        <v>55</v>
      </c>
      <c r="C108" s="5">
        <v>14</v>
      </c>
      <c r="D108" s="5">
        <v>14.1</v>
      </c>
      <c r="H108" s="5"/>
    </row>
    <row r="109" spans="1:8" x14ac:dyDescent="0.25">
      <c r="A109" s="5">
        <v>97</v>
      </c>
      <c r="B109" s="5">
        <v>56</v>
      </c>
      <c r="C109" s="5">
        <v>3</v>
      </c>
      <c r="D109" s="5">
        <v>6.5</v>
      </c>
      <c r="H109" s="5"/>
    </row>
    <row r="110" spans="1:8" x14ac:dyDescent="0.25">
      <c r="A110" s="5">
        <v>98</v>
      </c>
      <c r="B110" s="5">
        <v>38</v>
      </c>
      <c r="C110" s="5">
        <v>19</v>
      </c>
      <c r="D110" s="5">
        <v>9</v>
      </c>
      <c r="H110" s="5"/>
    </row>
    <row r="111" spans="1:8" x14ac:dyDescent="0.25">
      <c r="A111" s="5">
        <v>99</v>
      </c>
      <c r="B111" s="5">
        <v>45</v>
      </c>
      <c r="C111" s="5">
        <v>17</v>
      </c>
      <c r="D111" s="5">
        <v>8.5</v>
      </c>
      <c r="H111" s="5"/>
    </row>
    <row r="112" spans="1:8" x14ac:dyDescent="0.25">
      <c r="A112" s="5">
        <v>100</v>
      </c>
      <c r="B112" s="5">
        <v>45</v>
      </c>
      <c r="C112" s="5">
        <v>10</v>
      </c>
      <c r="D112" s="5">
        <v>13.5</v>
      </c>
      <c r="H11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KNN 規劃求解</vt:lpstr>
      <vt:lpstr>LR 規劃求解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2021-12-30T09:45:56Z</dcterms:created>
  <dcterms:modified xsi:type="dcterms:W3CDTF">2022-01-04T04:04:33Z</dcterms:modified>
</cp:coreProperties>
</file>