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zombie\Downloads\"/>
    </mc:Choice>
  </mc:AlternateContent>
  <xr:revisionPtr revIDLastSave="0" documentId="13_ncr:1_{ECD96DE4-C108-460C-B3F5-1CCA7F7C42A2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K10" i="1" s="1"/>
  <c r="D14" i="1"/>
  <c r="I20" i="1"/>
  <c r="G20" i="1"/>
  <c r="I15" i="1"/>
  <c r="G15" i="1"/>
  <c r="I10" i="1"/>
  <c r="I12" i="1"/>
  <c r="I13" i="1"/>
  <c r="G9" i="1"/>
  <c r="G11" i="1"/>
  <c r="G12" i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H13" i="1"/>
  <c r="H5" i="1"/>
  <c r="I5" i="1" s="1"/>
  <c r="F6" i="1"/>
  <c r="G6" i="1" s="1"/>
  <c r="F7" i="1"/>
  <c r="G7" i="1" s="1"/>
  <c r="F8" i="1"/>
  <c r="G8" i="1" s="1"/>
  <c r="F9" i="1"/>
  <c r="F10" i="1"/>
  <c r="G10" i="1" s="1"/>
  <c r="F11" i="1"/>
  <c r="F12" i="1"/>
  <c r="F13" i="1"/>
  <c r="G13" i="1" s="1"/>
  <c r="F5" i="1"/>
  <c r="G5" i="1" s="1"/>
  <c r="K9" i="1" l="1"/>
  <c r="K5" i="1"/>
  <c r="K6" i="1"/>
  <c r="K8" i="1"/>
  <c r="K13" i="1"/>
  <c r="K12" i="1"/>
  <c r="K11" i="1"/>
  <c r="K7" i="1"/>
  <c r="G14" i="1"/>
  <c r="I14" i="1"/>
  <c r="K14" i="1" l="1"/>
  <c r="I17" i="1" s="1"/>
  <c r="G17" i="1" l="1"/>
</calcChain>
</file>

<file path=xl/sharedStrings.xml><?xml version="1.0" encoding="utf-8"?>
<sst xmlns="http://schemas.openxmlformats.org/spreadsheetml/2006/main" count="18" uniqueCount="16">
  <si>
    <t>yi - yi'</t>
    <phoneticPr fontId="2" type="noConversion"/>
  </si>
  <si>
    <t>yi'</t>
    <phoneticPr fontId="2" type="noConversion"/>
  </si>
  <si>
    <t>a1</t>
    <phoneticPr fontId="2" type="noConversion"/>
  </si>
  <si>
    <t>b1</t>
    <phoneticPr fontId="2" type="noConversion"/>
  </si>
  <si>
    <r>
      <t>SS</t>
    </r>
    <r>
      <rPr>
        <sz val="8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(X1)</t>
    </r>
    <phoneticPr fontId="2" type="noConversion"/>
  </si>
  <si>
    <r>
      <t>SS</t>
    </r>
    <r>
      <rPr>
        <sz val="8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(X2)</t>
    </r>
    <phoneticPr fontId="2" type="noConversion"/>
  </si>
  <si>
    <t>a2</t>
    <phoneticPr fontId="2" type="noConversion"/>
  </si>
  <si>
    <t>b2</t>
    <phoneticPr fontId="2" type="noConversion"/>
  </si>
  <si>
    <r>
      <rPr>
        <sz val="12"/>
        <color theme="1"/>
        <rFont val="新細明體"/>
        <family val="2"/>
        <charset val="136"/>
      </rPr>
      <t>月收入</t>
    </r>
    <r>
      <rPr>
        <sz val="12"/>
        <rFont val="Times New Roman"/>
        <family val="1"/>
      </rPr>
      <t>(X1)</t>
    </r>
    <phoneticPr fontId="3" type="noConversion"/>
  </si>
  <si>
    <r>
      <rPr>
        <sz val="12"/>
        <color theme="1"/>
        <rFont val="新細明體"/>
        <family val="2"/>
        <charset val="136"/>
      </rPr>
      <t>學歷</t>
    </r>
    <r>
      <rPr>
        <sz val="12"/>
        <rFont val="Times New Roman"/>
        <family val="1"/>
      </rPr>
      <t>(X2)</t>
    </r>
  </si>
  <si>
    <r>
      <rPr>
        <sz val="12"/>
        <color theme="1"/>
        <rFont val="新細明體"/>
        <family val="2"/>
        <charset val="136"/>
      </rPr>
      <t>支出</t>
    </r>
    <r>
      <rPr>
        <sz val="12"/>
        <rFont val="Times New Roman"/>
        <family val="1"/>
      </rPr>
      <t>(y)</t>
    </r>
    <phoneticPr fontId="2" type="noConversion"/>
  </si>
  <si>
    <r>
      <t>SS</t>
    </r>
    <r>
      <rPr>
        <sz val="8"/>
        <color theme="1"/>
        <rFont val="Times New Roman"/>
        <family val="1"/>
      </rPr>
      <t>T</t>
    </r>
    <phoneticPr fontId="2" type="noConversion"/>
  </si>
  <si>
    <t xml:space="preserve">r = </t>
    <phoneticPr fontId="2" type="noConversion"/>
  </si>
  <si>
    <t>CORREL</t>
    <phoneticPr fontId="2" type="noConversion"/>
  </si>
  <si>
    <r>
      <rPr>
        <sz val="12"/>
        <color theme="1"/>
        <rFont val="新細明體"/>
        <family val="1"/>
        <charset val="136"/>
      </rPr>
      <t>總和</t>
    </r>
    <phoneticPr fontId="2" type="noConversion"/>
  </si>
  <si>
    <r>
      <rPr>
        <sz val="12"/>
        <color theme="1"/>
        <rFont val="新細明體"/>
        <family val="2"/>
        <charset val="136"/>
      </rPr>
      <t>平均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</si>
</sst>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867608693928E-2"/>
                  <c:y val="-0.21218512009373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工作表1!$B$5:$B$13</c:f>
              <c:numCache>
                <c:formatCode>General</c:formatCode>
                <c:ptCount val="9"/>
                <c:pt idx="0">
                  <c:v>2</c:v>
                </c:pt>
                <c:pt idx="1">
                  <c:v>2.5</c:v>
                </c:pt>
                <c:pt idx="2">
                  <c:v>3.2</c:v>
                </c:pt>
                <c:pt idx="3">
                  <c:v>4</c:v>
                </c:pt>
                <c:pt idx="4">
                  <c:v>4.5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7.2</c:v>
                </c:pt>
              </c:numCache>
            </c:numRef>
          </c:xVal>
          <c:yVal>
            <c:numRef>
              <c:f>工作表1!$D$5:$D$13</c:f>
              <c:numCache>
                <c:formatCode>General</c:formatCode>
                <c:ptCount val="9"/>
                <c:pt idx="0">
                  <c:v>30</c:v>
                </c:pt>
                <c:pt idx="1">
                  <c:v>20</c:v>
                </c:pt>
                <c:pt idx="2">
                  <c:v>35</c:v>
                </c:pt>
                <c:pt idx="3">
                  <c:v>60</c:v>
                </c:pt>
                <c:pt idx="4">
                  <c:v>75</c:v>
                </c:pt>
                <c:pt idx="5">
                  <c:v>70</c:v>
                </c:pt>
                <c:pt idx="6">
                  <c:v>73</c:v>
                </c:pt>
                <c:pt idx="7">
                  <c:v>80</c:v>
                </c:pt>
                <c:pt idx="8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8-42E1-9BD9-EA3B52A0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656"/>
        <c:axId val="278164112"/>
      </c:scatterChart>
      <c:valAx>
        <c:axId val="2854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月收入</a:t>
                </a:r>
                <a:r>
                  <a:rPr lang="en-US" altLang="zh-TW"/>
                  <a:t>(X1)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8164112"/>
        <c:crosses val="autoZero"/>
        <c:crossBetween val="midCat"/>
      </c:valAx>
      <c:valAx>
        <c:axId val="2781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支出</a:t>
                </a:r>
                <a:r>
                  <a:rPr lang="en-US" altLang="zh-TW"/>
                  <a:t>(y)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4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861756706393"/>
                  <c:y val="-0.31197198651139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工作表1!$C$5:$C$13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</c:numCache>
            </c:numRef>
          </c:xVal>
          <c:yVal>
            <c:numRef>
              <c:f>工作表1!$D$5:$D$13</c:f>
              <c:numCache>
                <c:formatCode>General</c:formatCode>
                <c:ptCount val="9"/>
                <c:pt idx="0">
                  <c:v>30</c:v>
                </c:pt>
                <c:pt idx="1">
                  <c:v>20</c:v>
                </c:pt>
                <c:pt idx="2">
                  <c:v>35</c:v>
                </c:pt>
                <c:pt idx="3">
                  <c:v>60</c:v>
                </c:pt>
                <c:pt idx="4">
                  <c:v>75</c:v>
                </c:pt>
                <c:pt idx="5">
                  <c:v>70</c:v>
                </c:pt>
                <c:pt idx="6">
                  <c:v>73</c:v>
                </c:pt>
                <c:pt idx="7">
                  <c:v>80</c:v>
                </c:pt>
                <c:pt idx="8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E-4BAA-A9A9-94AF224E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31264"/>
        <c:axId val="281902160"/>
      </c:scatterChart>
      <c:valAx>
        <c:axId val="2875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學歷</a:t>
                </a:r>
                <a:r>
                  <a:rPr lang="en-US" altLang="zh-TW"/>
                  <a:t>(X2)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902160"/>
        <c:crosses val="autoZero"/>
        <c:crossBetween val="midCat"/>
      </c:valAx>
      <c:valAx>
        <c:axId val="281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支出</a:t>
                </a:r>
                <a:r>
                  <a:rPr lang="en-US" altLang="zh-TW"/>
                  <a:t>(y)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75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582930</xdr:colOff>
      <xdr:row>1</xdr:row>
      <xdr:rowOff>156210</xdr:rowOff>
    </xdr:from>
    <xdr:to>
      <xdr:col>19</xdr:col>
      <xdr:colOff>99060</xdr:colOff>
      <xdr:row>11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9BC1C3-3125-4D49-8C43-51D7A472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12</xdr:row>
      <xdr:rowOff>121920</xdr:rowOff>
    </xdr:from>
    <xdr:to>
      <xdr:col>19</xdr:col>
      <xdr:colOff>99060</xdr:colOff>
      <xdr:row>24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81C7E27-41DA-46D5-8561-0E1F056B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G16" sqref="G16"/>
    </sheetView>
  </sheetViews>
  <sheetFormatPr defaultRowHeight="16.2" x14ac:dyDescent="0.3"/>
  <cols>
    <col min="6" max="6" width="9.33203125" bestFit="1" customWidth="1"/>
    <col min="7" max="7" width="9.21875" bestFit="1" customWidth="1"/>
    <col min="8" max="8" width="9.21875" customWidth="1"/>
    <col min="9" max="9" width="9" bestFit="1" customWidth="1"/>
    <col min="11" max="11" width="9.33203125" bestFit="1" customWidth="1"/>
  </cols>
  <sheetData>
    <row r="1" spans="1:11" x14ac:dyDescent="0.3">
      <c r="A1" s="5"/>
      <c r="B1" s="5"/>
      <c r="C1" s="5"/>
      <c r="D1" s="5"/>
      <c r="E1" s="5"/>
      <c r="F1" s="6" t="s">
        <v>2</v>
      </c>
      <c r="G1" s="5">
        <v>10.013999999999999</v>
      </c>
      <c r="H1" s="6" t="s">
        <v>6</v>
      </c>
      <c r="I1" s="5">
        <v>0.71</v>
      </c>
      <c r="J1" s="5"/>
      <c r="K1" s="5"/>
    </row>
    <row r="2" spans="1:11" x14ac:dyDescent="0.3">
      <c r="A2" s="5"/>
      <c r="B2" s="5"/>
      <c r="C2" s="5"/>
      <c r="D2" s="5"/>
      <c r="E2" s="5"/>
      <c r="F2" s="6" t="s">
        <v>3</v>
      </c>
      <c r="G2" s="5">
        <v>9.9352999999999998</v>
      </c>
      <c r="H2" s="6" t="s">
        <v>7</v>
      </c>
      <c r="I2" s="5">
        <v>54.11</v>
      </c>
      <c r="J2" s="5"/>
      <c r="K2" s="5"/>
    </row>
    <row r="3" spans="1:11" ht="16.8" thickBot="1" x14ac:dyDescent="0.35">
      <c r="A3" s="5"/>
      <c r="B3" s="5"/>
      <c r="C3" s="5"/>
      <c r="D3" s="5"/>
      <c r="E3" s="5"/>
      <c r="F3" s="5"/>
      <c r="G3" s="6" t="s">
        <v>0</v>
      </c>
      <c r="H3" s="6"/>
      <c r="I3" s="6" t="s">
        <v>0</v>
      </c>
      <c r="J3" s="5"/>
      <c r="K3" s="5"/>
    </row>
    <row r="4" spans="1:11" ht="16.8" thickBot="1" x14ac:dyDescent="0.35">
      <c r="A4" s="1"/>
      <c r="B4" s="10" t="s">
        <v>8</v>
      </c>
      <c r="C4" s="10" t="s">
        <v>9</v>
      </c>
      <c r="D4" s="10" t="s">
        <v>10</v>
      </c>
      <c r="E4" s="7"/>
      <c r="F4" s="7" t="s">
        <v>1</v>
      </c>
      <c r="G4" s="12" t="s">
        <v>4</v>
      </c>
      <c r="H4" s="8" t="s">
        <v>1</v>
      </c>
      <c r="I4" s="12" t="s">
        <v>5</v>
      </c>
      <c r="J4" s="5"/>
      <c r="K4" s="13" t="s">
        <v>11</v>
      </c>
    </row>
    <row r="5" spans="1:11" ht="16.8" thickBot="1" x14ac:dyDescent="0.35">
      <c r="A5" s="2">
        <v>1</v>
      </c>
      <c r="B5" s="3">
        <v>2</v>
      </c>
      <c r="C5" s="3">
        <v>3</v>
      </c>
      <c r="D5" s="3">
        <v>30</v>
      </c>
      <c r="E5" s="4"/>
      <c r="F5" s="4">
        <f>B5*$G$1+$G$2</f>
        <v>29.963299999999997</v>
      </c>
      <c r="G5" s="5">
        <f>(D5-F5)^2</f>
        <v>1.3468900000002412E-3</v>
      </c>
      <c r="H5" s="5">
        <f>C5*$I$1+$I$2</f>
        <v>56.24</v>
      </c>
      <c r="I5" s="5">
        <f>(D5-H5)^2</f>
        <v>688.53760000000011</v>
      </c>
      <c r="J5" s="5"/>
      <c r="K5" s="5">
        <f>(D5-$D$15)^2</f>
        <v>705.19753086419757</v>
      </c>
    </row>
    <row r="6" spans="1:11" ht="16.8" thickBot="1" x14ac:dyDescent="0.35">
      <c r="A6" s="2">
        <v>2</v>
      </c>
      <c r="B6" s="3">
        <v>2.5</v>
      </c>
      <c r="C6" s="3">
        <v>5</v>
      </c>
      <c r="D6" s="3">
        <v>20</v>
      </c>
      <c r="E6" s="4"/>
      <c r="F6" s="4">
        <f>B6*$G$1+$G$2</f>
        <v>34.970299999999995</v>
      </c>
      <c r="G6" s="5">
        <f t="shared" ref="G6:G13" si="0">(D6-F6)^2</f>
        <v>224.10988208999984</v>
      </c>
      <c r="H6" s="5">
        <f>C6*$I$1+$I$2</f>
        <v>57.66</v>
      </c>
      <c r="I6" s="5">
        <f t="shared" ref="I6:I13" si="1">(D6-H6)^2</f>
        <v>1418.2755999999997</v>
      </c>
      <c r="J6" s="5"/>
      <c r="K6" s="5">
        <f t="shared" ref="K6:K13" si="2">(D6-$D$15)^2</f>
        <v>1336.3086419753088</v>
      </c>
    </row>
    <row r="7" spans="1:11" ht="16.8" thickBot="1" x14ac:dyDescent="0.35">
      <c r="A7" s="2">
        <v>3</v>
      </c>
      <c r="B7" s="3">
        <v>3.2</v>
      </c>
      <c r="C7" s="3">
        <v>2</v>
      </c>
      <c r="D7" s="3">
        <v>35</v>
      </c>
      <c r="E7" s="4"/>
      <c r="F7" s="4">
        <f>B7*$G$1+$G$2</f>
        <v>41.9801</v>
      </c>
      <c r="G7" s="5">
        <f t="shared" si="0"/>
        <v>48.721796010000006</v>
      </c>
      <c r="H7" s="5">
        <f>C7*$I$1+$I$2</f>
        <v>55.53</v>
      </c>
      <c r="I7" s="5">
        <f t="shared" si="1"/>
        <v>421.48090000000002</v>
      </c>
      <c r="J7" s="5"/>
      <c r="K7" s="5">
        <f t="shared" si="2"/>
        <v>464.64197530864203</v>
      </c>
    </row>
    <row r="8" spans="1:11" ht="16.8" thickBot="1" x14ac:dyDescent="0.35">
      <c r="A8" s="2">
        <v>4</v>
      </c>
      <c r="B8" s="3">
        <v>4</v>
      </c>
      <c r="C8" s="3">
        <v>4</v>
      </c>
      <c r="D8" s="3">
        <v>60</v>
      </c>
      <c r="E8" s="4"/>
      <c r="F8" s="4">
        <f>B8*$G$1+$G$2</f>
        <v>49.991299999999995</v>
      </c>
      <c r="G8" s="5">
        <f t="shared" si="0"/>
        <v>100.17407569000009</v>
      </c>
      <c r="H8" s="5">
        <f>C8*$I$1+$I$2</f>
        <v>56.95</v>
      </c>
      <c r="I8" s="5">
        <f t="shared" si="1"/>
        <v>9.3024999999999824</v>
      </c>
      <c r="J8" s="5"/>
      <c r="K8" s="5">
        <f t="shared" si="2"/>
        <v>11.864197530864187</v>
      </c>
    </row>
    <row r="9" spans="1:11" ht="16.8" thickBot="1" x14ac:dyDescent="0.35">
      <c r="A9" s="2">
        <v>5</v>
      </c>
      <c r="B9" s="3">
        <v>4.5</v>
      </c>
      <c r="C9" s="3">
        <v>3</v>
      </c>
      <c r="D9" s="3">
        <v>75</v>
      </c>
      <c r="E9" s="4"/>
      <c r="F9" s="4">
        <f>B9*$G$1+$G$2</f>
        <v>54.998299999999993</v>
      </c>
      <c r="G9" s="5">
        <f t="shared" si="0"/>
        <v>400.06800289000029</v>
      </c>
      <c r="H9" s="5">
        <f>C9*$I$1+$I$2</f>
        <v>56.24</v>
      </c>
      <c r="I9" s="5">
        <f t="shared" si="1"/>
        <v>351.93759999999992</v>
      </c>
      <c r="J9" s="5"/>
      <c r="K9" s="5">
        <f t="shared" si="2"/>
        <v>340.19753086419746</v>
      </c>
    </row>
    <row r="10" spans="1:11" ht="16.8" thickBot="1" x14ac:dyDescent="0.35">
      <c r="A10" s="2">
        <v>6</v>
      </c>
      <c r="B10" s="3">
        <v>5.5</v>
      </c>
      <c r="C10" s="3">
        <v>2</v>
      </c>
      <c r="D10" s="3">
        <v>70</v>
      </c>
      <c r="E10" s="4"/>
      <c r="F10" s="4">
        <f>B10*$G$1+$G$2</f>
        <v>65.012299999999996</v>
      </c>
      <c r="G10" s="5">
        <f t="shared" si="0"/>
        <v>24.87715129000004</v>
      </c>
      <c r="H10" s="5">
        <f>C10*$I$1+$I$2</f>
        <v>55.53</v>
      </c>
      <c r="I10" s="5">
        <f t="shared" si="1"/>
        <v>209.38089999999997</v>
      </c>
      <c r="J10" s="5"/>
      <c r="K10" s="5">
        <f t="shared" si="2"/>
        <v>180.75308641975303</v>
      </c>
    </row>
    <row r="11" spans="1:11" ht="16.8" thickBot="1" x14ac:dyDescent="0.35">
      <c r="A11" s="2">
        <v>7</v>
      </c>
      <c r="B11" s="3">
        <v>6</v>
      </c>
      <c r="C11" s="3">
        <v>6</v>
      </c>
      <c r="D11" s="3">
        <v>73</v>
      </c>
      <c r="E11" s="4"/>
      <c r="F11" s="4">
        <f>B11*$G$1+$G$2</f>
        <v>70.019300000000001</v>
      </c>
      <c r="G11" s="5">
        <f t="shared" si="0"/>
        <v>8.8845724899999929</v>
      </c>
      <c r="H11" s="5">
        <f>C11*$I$1+$I$2</f>
        <v>58.37</v>
      </c>
      <c r="I11" s="5">
        <f t="shared" si="1"/>
        <v>214.03690000000009</v>
      </c>
      <c r="J11" s="5"/>
      <c r="K11" s="5">
        <f t="shared" si="2"/>
        <v>270.41975308641969</v>
      </c>
    </row>
    <row r="12" spans="1:11" ht="16.8" thickBot="1" x14ac:dyDescent="0.35">
      <c r="A12" s="2">
        <v>8</v>
      </c>
      <c r="B12" s="3">
        <v>7</v>
      </c>
      <c r="C12" s="3">
        <v>5</v>
      </c>
      <c r="D12" s="3">
        <v>80</v>
      </c>
      <c r="E12" s="4"/>
      <c r="F12" s="4">
        <f>B12*$G$1+$G$2</f>
        <v>80.033299999999997</v>
      </c>
      <c r="G12" s="5">
        <f t="shared" si="0"/>
        <v>1.1088899999998E-3</v>
      </c>
      <c r="H12" s="5">
        <f>C12*$I$1+$I$2</f>
        <v>57.66</v>
      </c>
      <c r="I12" s="5">
        <f t="shared" si="1"/>
        <v>499.07560000000018</v>
      </c>
      <c r="J12" s="5"/>
      <c r="K12" s="5">
        <f t="shared" si="2"/>
        <v>549.64197530864192</v>
      </c>
    </row>
    <row r="13" spans="1:11" ht="16.8" thickBot="1" x14ac:dyDescent="0.35">
      <c r="A13" s="2">
        <v>9</v>
      </c>
      <c r="B13" s="3">
        <v>7.2</v>
      </c>
      <c r="C13" s="3">
        <v>1</v>
      </c>
      <c r="D13" s="3">
        <v>66</v>
      </c>
      <c r="E13" s="4"/>
      <c r="F13" s="4">
        <f>B13*$G$1+$G$2</f>
        <v>82.03609999999999</v>
      </c>
      <c r="G13" s="5">
        <f t="shared" si="0"/>
        <v>257.1565032099997</v>
      </c>
      <c r="H13" s="5">
        <f>C13*$I$1+$I$2</f>
        <v>54.82</v>
      </c>
      <c r="I13" s="5">
        <f t="shared" si="1"/>
        <v>124.99239999999999</v>
      </c>
      <c r="J13" s="5"/>
      <c r="K13" s="5">
        <f t="shared" si="2"/>
        <v>89.197530864197503</v>
      </c>
    </row>
    <row r="14" spans="1:11" x14ac:dyDescent="0.3">
      <c r="A14" s="5" t="s">
        <v>14</v>
      </c>
      <c r="B14" s="5"/>
      <c r="C14" s="5"/>
      <c r="D14" s="5">
        <f>SUM(D5:D13)</f>
        <v>509</v>
      </c>
      <c r="E14" s="5"/>
      <c r="F14" s="9"/>
      <c r="G14" s="11">
        <f>SUM(G5:G13)</f>
        <v>1063.9944394499998</v>
      </c>
      <c r="H14" s="5"/>
      <c r="I14" s="11">
        <f>SUM(I5:I13)</f>
        <v>3937.0199999999995</v>
      </c>
      <c r="J14" s="5"/>
      <c r="K14" s="11">
        <f>SUM(K5:K13)</f>
        <v>3948.2222222222226</v>
      </c>
    </row>
    <row r="15" spans="1:11" x14ac:dyDescent="0.3">
      <c r="A15" s="5" t="s">
        <v>15</v>
      </c>
      <c r="B15" s="5"/>
      <c r="C15" s="5"/>
      <c r="D15" s="5">
        <f>AVERAGE(D5:D13)</f>
        <v>56.555555555555557</v>
      </c>
      <c r="E15" s="5"/>
      <c r="F15" s="9"/>
      <c r="G15" s="5">
        <f>AVERAGE(G5:G13)</f>
        <v>118.22160438333331</v>
      </c>
      <c r="H15" s="5"/>
      <c r="I15" s="5">
        <f>AVERAGE(I5:I13)</f>
        <v>437.4466666666666</v>
      </c>
      <c r="J15" s="5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F17" s="5"/>
      <c r="G17" s="5">
        <f>(K14-G14)/K14</f>
        <v>0.73051303103928633</v>
      </c>
      <c r="H17" s="5"/>
      <c r="I17" s="5">
        <f>(K14-I14)/K14</f>
        <v>2.8372826025780348E-3</v>
      </c>
      <c r="J17" s="5"/>
      <c r="K17" s="5"/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5"/>
      <c r="C20" s="5"/>
      <c r="D20" s="5"/>
      <c r="E20" s="5" t="s">
        <v>12</v>
      </c>
      <c r="F20" s="5" t="s">
        <v>13</v>
      </c>
      <c r="G20" s="5">
        <f>CORREL(B5:B13,D5:D13)</f>
        <v>0.85470055084951368</v>
      </c>
      <c r="H20" s="5"/>
      <c r="I20" s="5">
        <f>CORREL(C5:C13,D5:D13)</f>
        <v>5.3266148749255476E-2</v>
      </c>
      <c r="J20" s="5"/>
      <c r="K20" s="5"/>
    </row>
    <row r="21" spans="1:1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zombie</cp:lastModifiedBy>
  <dcterms:created xsi:type="dcterms:W3CDTF">2021-10-19T02:58:24Z</dcterms:created>
  <dcterms:modified xsi:type="dcterms:W3CDTF">2021-10-19T03:57:34Z</dcterms:modified>
</cp:coreProperties>
</file>