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 13\PycharmProjects\HeartFailureProject\"/>
    </mc:Choice>
  </mc:AlternateContent>
  <xr:revisionPtr revIDLastSave="0" documentId="13_ncr:1_{F777525A-2871-43BF-AC43-1A5142C182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Heart Failure" sheetId="1" r:id="rId1"/>
    <sheet name="Charts" sheetId="3" r:id="rId2"/>
    <sheet name="Boxplot" sheetId="4" r:id="rId3"/>
    <sheet name="Pivot Table" sheetId="5" r:id="rId4"/>
  </sheets>
  <calcPr calcId="181029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T5" i="1"/>
  <c r="T4" i="1"/>
  <c r="T3" i="1"/>
  <c r="K20" i="3"/>
  <c r="K19" i="3"/>
  <c r="B20" i="3"/>
  <c r="B19" i="3"/>
  <c r="Q15" i="1"/>
  <c r="Q14" i="1"/>
  <c r="Q11" i="1"/>
  <c r="Q10" i="1"/>
  <c r="K2" i="3"/>
  <c r="K1" i="3"/>
  <c r="Q7" i="1"/>
  <c r="Q6" i="1"/>
  <c r="B2" i="3"/>
  <c r="B1" i="3"/>
  <c r="Q3" i="1"/>
  <c r="Q2" i="1"/>
  <c r="V1" i="1" l="1"/>
  <c r="T6" i="1"/>
  <c r="V5" i="1" s="1"/>
  <c r="Q8" i="1"/>
  <c r="V3" i="1"/>
  <c r="V4" i="1"/>
  <c r="Q16" i="1"/>
  <c r="Q4" i="1"/>
  <c r="Q12" i="1"/>
  <c r="V2" i="1" l="1"/>
</calcChain>
</file>

<file path=xl/sharedStrings.xml><?xml version="1.0" encoding="utf-8"?>
<sst xmlns="http://schemas.openxmlformats.org/spreadsheetml/2006/main" count="56" uniqueCount="44">
  <si>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</si>
  <si>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</si>
  <si>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</si>
  <si>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</si>
  <si>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</si>
  <si>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</si>
  <si>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</si>
  <si>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</si>
  <si>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</si>
  <si>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</si>
  <si>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</si>
  <si>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</si>
  <si>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</si>
  <si>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Laki-Laki</t>
  </si>
  <si>
    <t>Perempuan</t>
  </si>
  <si>
    <t>Total Kematian</t>
  </si>
  <si>
    <t>Anemia</t>
  </si>
  <si>
    <t>Tidak Anemia</t>
  </si>
  <si>
    <t>Diabetes</t>
  </si>
  <si>
    <t>Tidak Diabetes</t>
  </si>
  <si>
    <t>Perokok</t>
  </si>
  <si>
    <t>Bukan Perokok</t>
  </si>
  <si>
    <t>First Quartile</t>
  </si>
  <si>
    <t>Age Min</t>
  </si>
  <si>
    <t>Median</t>
  </si>
  <si>
    <t>Third Quartile</t>
  </si>
  <si>
    <t>Age Max</t>
  </si>
  <si>
    <t>Median - Q1</t>
  </si>
  <si>
    <t>Q3 - Median</t>
  </si>
  <si>
    <t>Max - Q3</t>
  </si>
  <si>
    <t>Q1 - Min</t>
  </si>
  <si>
    <t>Min</t>
  </si>
  <si>
    <t>Column Labels</t>
  </si>
  <si>
    <t>Grand Total</t>
  </si>
  <si>
    <t>Row Labels</t>
  </si>
  <si>
    <t>Sum of DEATH_EVENT</t>
  </si>
  <si>
    <t>40-51</t>
  </si>
  <si>
    <t>51-62</t>
  </si>
  <si>
    <t>62-73</t>
  </si>
  <si>
    <t>73-84</t>
  </si>
  <si>
    <t>84-95</t>
  </si>
  <si>
    <t>Female</t>
  </si>
  <si>
    <t>Male</t>
  </si>
  <si>
    <t>AGE_DEATH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</si>
</sst>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Presentase Kematian</a:t>
            </a:r>
            <a:r>
              <a:rPr lang="en-ID" baseline="0"/>
              <a:t> Akibat Gagal Jantung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E-482A-9FF1-91C55B8114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E-482A-9FF1-91C55B8114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Charts!$A$1:$A$2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Charts!$B$1:$B$2</c:f>
              <c:numCache>
                <c:formatCode>General</c:formatCode>
                <c:ptCount val="2"/>
                <c:pt idx="0">
                  <c:v>62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B38-8167-3361D72EEF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Presentase Kematian Akibat Gagal Jantung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9-40A4-9EE9-034654EF6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9-40A4-9EE9-034654EF6A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Charts!$J$1:$J$2</c:f>
              <c:strCache>
                <c:ptCount val="2"/>
                <c:pt idx="0">
                  <c:v>Anemia</c:v>
                </c:pt>
                <c:pt idx="1">
                  <c:v>Tidak Anemia</c:v>
                </c:pt>
              </c:strCache>
            </c:strRef>
          </c:cat>
          <c:val>
            <c:numRef>
              <c:f>Charts!$K$1:$K$2</c:f>
              <c:numCache>
                <c:formatCode>General</c:formatCode>
                <c:ptCount val="2"/>
                <c:pt idx="0">
                  <c:v>46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0-4C60-B0C9-98A8A30476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Presentasi Kematian Akibat Gagal Jantung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F-4F0B-9320-3E37A26B1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6F-4F0B-9320-3E37A26B10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Charts!$A$19:$A$20</c:f>
              <c:strCache>
                <c:ptCount val="2"/>
                <c:pt idx="0">
                  <c:v>Diabetes</c:v>
                </c:pt>
                <c:pt idx="1">
                  <c:v>Tidak Diabetes</c:v>
                </c:pt>
              </c:strCache>
            </c:strRef>
          </c:cat>
          <c:val>
            <c:numRef>
              <c:f>Charts!$B$19:$B$20</c:f>
              <c:numCache>
                <c:formatCode>General</c:formatCode>
                <c:ptCount val="2"/>
                <c:pt idx="0">
                  <c:v>40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2-4F5F-B14B-C90746309BB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6F-4F0B-9320-3E37A26B102F}"/>
              </c:ext>
            </c:extLst>
          </c:dPt>
          <c:cat>
            <c:strRef>
              <c:f>Charts!$A$19:$A$20</c:f>
              <c:strCache>
                <c:ptCount val="2"/>
                <c:pt idx="0">
                  <c:v>Diabetes</c:v>
                </c:pt>
                <c:pt idx="1">
                  <c:v>Tidak Diabetes</c:v>
                </c:pt>
              </c:strCache>
            </c:strRef>
          </c:cat>
          <c:val>
            <c:numRef>
              <c:f>Charts!$J$19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2-4F5F-B14B-C90746309BB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6F-4F0B-9320-3E37A26B1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6F-4F0B-9320-3E37A26B102F}"/>
              </c:ext>
            </c:extLst>
          </c:dPt>
          <c:cat>
            <c:strRef>
              <c:f>'Data Heart Failure'!$P$14:$P$15</c:f>
              <c:strCache>
                <c:ptCount val="2"/>
                <c:pt idx="0">
                  <c:v>Perokok</c:v>
                </c:pt>
                <c:pt idx="1">
                  <c:v>Bukan Perokok</c:v>
                </c:pt>
              </c:strCache>
            </c:strRef>
          </c:cat>
          <c:val>
            <c:numRef>
              <c:f>'Data Heart Failure'!$Q$14:$Q$15</c:f>
              <c:numCache>
                <c:formatCode>General</c:formatCode>
                <c:ptCount val="2"/>
                <c:pt idx="0">
                  <c:v>30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2-4F5F-B14B-C9074630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Presentasi</a:t>
            </a:r>
            <a:r>
              <a:rPr lang="en-ID" baseline="0"/>
              <a:t> Kematian Akibat Gagal Jantung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C-4999-9BA9-FDB4E432C6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C-4999-9BA9-FDB4E432C6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Charts!$J$19:$J$20</c:f>
              <c:strCache>
                <c:ptCount val="2"/>
                <c:pt idx="0">
                  <c:v>Perokok</c:v>
                </c:pt>
                <c:pt idx="1">
                  <c:v>Bukan Perokok</c:v>
                </c:pt>
              </c:strCache>
            </c:strRef>
          </c:cat>
          <c:val>
            <c:numRef>
              <c:f>Charts!$K$19:$K$20</c:f>
              <c:numCache>
                <c:formatCode>General</c:formatCode>
                <c:ptCount val="2"/>
                <c:pt idx="0">
                  <c:v>30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4-47B7-8AFE-5329E51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Heart Failure.xlsx]Pivot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40-51</c:v>
                </c:pt>
                <c:pt idx="1">
                  <c:v>51-62</c:v>
                </c:pt>
                <c:pt idx="2">
                  <c:v>62-73</c:v>
                </c:pt>
                <c:pt idx="3">
                  <c:v>73-84</c:v>
                </c:pt>
                <c:pt idx="4">
                  <c:v>84-95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5-493B-B4BA-B92897203B1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40-51</c:v>
                </c:pt>
                <c:pt idx="1">
                  <c:v>51-62</c:v>
                </c:pt>
                <c:pt idx="2">
                  <c:v>62-73</c:v>
                </c:pt>
                <c:pt idx="3">
                  <c:v>73-84</c:v>
                </c:pt>
                <c:pt idx="4">
                  <c:v>84-95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5-493B-B4BA-B9289720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974464"/>
        <c:axId val="605975776"/>
      </c:barChart>
      <c:catAx>
        <c:axId val="60597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5776"/>
        <c:crosses val="autoZero"/>
        <c:auto val="1"/>
        <c:lblAlgn val="ctr"/>
        <c:lblOffset val="100"/>
        <c:noMultiLvlLbl val="0"/>
      </c:catAx>
      <c:valAx>
        <c:axId val="6059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Orang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Boxplot</a:t>
            </a:r>
            <a:r>
              <a:rPr lang="en-ID" baseline="0"/>
              <a:t> Kematian Akibat Gagal Jantung Berdasarkan Uisa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48186273907632E-2"/>
          <c:y val="0.25884349395473644"/>
          <c:w val="0.89019685039370078"/>
          <c:h val="0.6417672790901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Heart Failure'!$U$1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'Data Heart Failure'!$V$1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4-4A57-B94B-C0C339F1125E}"/>
            </c:ext>
          </c:extLst>
        </c:ser>
        <c:ser>
          <c:idx val="1"/>
          <c:order val="1"/>
          <c:tx>
            <c:strRef>
              <c:f>'Data Heart Failure'!$U$2</c:f>
              <c:strCache>
                <c:ptCount val="1"/>
                <c:pt idx="0">
                  <c:v>Q1 -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'Data Heart Failure'!$V$2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4-4A57-B94B-C0C339F1125E}"/>
            </c:ext>
          </c:extLst>
        </c:ser>
        <c:ser>
          <c:idx val="2"/>
          <c:order val="2"/>
          <c:tx>
            <c:strRef>
              <c:f>'Data Heart Failure'!$U$3</c:f>
              <c:strCache>
                <c:ptCount val="1"/>
                <c:pt idx="0">
                  <c:v>Median -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Heart Failure'!$V$3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4-4A57-B94B-C0C339F1125E}"/>
            </c:ext>
          </c:extLst>
        </c:ser>
        <c:ser>
          <c:idx val="3"/>
          <c:order val="3"/>
          <c:tx>
            <c:strRef>
              <c:f>'Data Heart Failure'!$U$4</c:f>
              <c:strCache>
                <c:ptCount val="1"/>
                <c:pt idx="0">
                  <c:v>Q3 - Median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fixedVal"/>
            <c:noEndCap val="0"/>
            <c:val val="2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'Data Heart Failure'!$V$4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4-4A57-B94B-C0C339F1125E}"/>
            </c:ext>
          </c:extLst>
        </c:ser>
        <c:ser>
          <c:idx val="4"/>
          <c:order val="4"/>
          <c:tx>
            <c:strRef>
              <c:f>'Data Heart Failure'!$U$5</c:f>
              <c:strCache>
                <c:ptCount val="1"/>
                <c:pt idx="0">
                  <c:v>Max - 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'Data Heart Failure'!$V$5</c:f>
              <c:numCache>
                <c:formatCode>General</c:formatCode>
                <c:ptCount val="1"/>
                <c:pt idx="0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4-4A57-B94B-C0C339F1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719528"/>
        <c:axId val="489722480"/>
      </c:barChart>
      <c:catAx>
        <c:axId val="4897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22480"/>
        <c:crosses val="autoZero"/>
        <c:auto val="1"/>
        <c:lblAlgn val="ctr"/>
        <c:lblOffset val="100"/>
        <c:noMultiLvlLbl val="0"/>
      </c:catAx>
      <c:valAx>
        <c:axId val="48972248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9528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426720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68FE5-5516-432D-BFDB-2F59A0C3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0</xdr:row>
      <xdr:rowOff>0</xdr:rowOff>
    </xdr:from>
    <xdr:to>
      <xdr:col>15</xdr:col>
      <xdr:colOff>251460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8680F-5264-428B-BDE3-21BD78AA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3810</xdr:rowOff>
    </xdr:from>
    <xdr:to>
      <xdr:col>7</xdr:col>
      <xdr:colOff>434340</xdr:colOff>
      <xdr:row>33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69E6A-369F-4473-BAAA-FB233AC6D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487680</xdr:colOff>
      <xdr:row>17</xdr:row>
      <xdr:rowOff>26670</xdr:rowOff>
    </xdr:from>
    <xdr:to>
      <xdr:col>15</xdr:col>
      <xdr:colOff>274320</xdr:colOff>
      <xdr:row>33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53DF39-A3F2-4570-823E-270B7981B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0</xdr:row>
      <xdr:rowOff>0</xdr:rowOff>
    </xdr:from>
    <xdr:to>
      <xdr:col>25</xdr:col>
      <xdr:colOff>121920</xdr:colOff>
      <xdr:row>20</xdr:row>
      <xdr:rowOff>68580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335CD34-A718-4961-ACFC-E97F1149A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38100</xdr:rowOff>
    </xdr:from>
    <xdr:to>
      <xdr:col>7</xdr:col>
      <xdr:colOff>358140</xdr:colOff>
      <xdr:row>21</xdr:row>
      <xdr:rowOff>160020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CE79A2C7-240C-4EC7-B2ED-FD4A7BED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PAVILION 13" refreshedDate="44464.683478472223" createdVersion="7" refreshedVersion="7" minRefreshableVersion="3" recordCount="299" xr:uid="{2DE8DE9E-AC97-40BC-B6DE-632D30B74325}">
  <cacheSource type="worksheet">
    <worksheetSource name="Table1"/>
  </cacheSource>
  <cacheFields count="13">
    <cacheField name="age" numFmtId="0">
      <sharedItems containsSemiMixedTypes="0" containsString="0" containsNumber="1" minValue="40" maxValue="95" count="47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60.667000000000002"/>
        <n v="73"/>
        <n v="77"/>
        <n v="78"/>
        <n v="54"/>
        <n v="47"/>
        <n v="56"/>
      </sharedItems>
      <fieldGroup base="0">
        <rangePr startNum="40" endNum="95" groupInterval="11"/>
        <groupItems count="7">
          <s v="&lt;40"/>
          <s v="40-51"/>
          <s v="51-62"/>
          <s v="62-73"/>
          <s v="73-84"/>
          <s v="84-95"/>
          <s v="&gt;95"/>
        </groupItems>
      </fieldGroup>
    </cacheField>
    <cacheField name="anaemia" numFmtId="0">
      <sharedItems containsSemiMixedTypes="0" containsString="0" containsNumber="1" containsInteger="1" minValue="0" maxValue="1"/>
    </cacheField>
    <cacheField name="creatinine_phosphokinase" numFmtId="0">
      <sharedItems containsSemiMixedTypes="0" containsString="0" containsNumber="1" containsInteger="1" minValue="23" maxValue="7861"/>
    </cacheField>
    <cacheField name="diabetes" numFmtId="0">
      <sharedItems containsSemiMixedTypes="0" containsString="0" containsNumber="1" containsInteger="1" minValue="0" maxValue="1"/>
    </cacheField>
    <cacheField name="ejection_fraction" numFmtId="0">
      <sharedItems containsSemiMixedTypes="0" containsString="0" containsNumber="1" containsInteger="1" minValue="14" maxValue="80"/>
    </cacheField>
    <cacheField name="high_blood_pressure" numFmtId="0">
      <sharedItems containsSemiMixedTypes="0" containsString="0" containsNumber="1" containsInteger="1" minValue="0" maxValue="1"/>
    </cacheField>
    <cacheField name="platelets" numFmtId="0">
      <sharedItems containsSemiMixedTypes="0" containsString="0" containsNumber="1" minValue="25100" maxValue="850000"/>
    </cacheField>
    <cacheField name="serum_creatinine" numFmtId="0">
      <sharedItems containsSemiMixedTypes="0" containsString="0" containsNumber="1" minValue="0.5" maxValue="9.4"/>
    </cacheField>
    <cacheField name="serum_sodium" numFmtId="0">
      <sharedItems containsSemiMixedTypes="0" containsString="0" containsNumber="1" containsInteger="1" minValue="113" maxValue="148"/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smoking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4" maxValue="285"/>
    </cacheField>
    <cacheField name="DEATH_EVEN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  <n v="582"/>
    <n v="0"/>
    <n v="20"/>
    <n v="1"/>
    <n v="265000"/>
    <n v="1.9"/>
    <n v="130"/>
    <x v="0"/>
    <n v="0"/>
    <n v="4"/>
    <x v="0"/>
  </r>
  <r>
    <x v="1"/>
    <n v="0"/>
    <n v="7861"/>
    <n v="0"/>
    <n v="38"/>
    <n v="0"/>
    <n v="263358.03000000003"/>
    <n v="1.1000000000000001"/>
    <n v="136"/>
    <x v="0"/>
    <n v="0"/>
    <n v="6"/>
    <x v="0"/>
  </r>
  <r>
    <x v="2"/>
    <n v="0"/>
    <n v="146"/>
    <n v="0"/>
    <n v="20"/>
    <n v="0"/>
    <n v="162000"/>
    <n v="1.3"/>
    <n v="129"/>
    <x v="0"/>
    <n v="1"/>
    <n v="7"/>
    <x v="0"/>
  </r>
  <r>
    <x v="3"/>
    <n v="1"/>
    <n v="111"/>
    <n v="0"/>
    <n v="20"/>
    <n v="0"/>
    <n v="210000"/>
    <n v="1.9"/>
    <n v="137"/>
    <x v="0"/>
    <n v="0"/>
    <n v="7"/>
    <x v="0"/>
  </r>
  <r>
    <x v="2"/>
    <n v="1"/>
    <n v="160"/>
    <n v="1"/>
    <n v="20"/>
    <n v="0"/>
    <n v="327000"/>
    <n v="2.7"/>
    <n v="116"/>
    <x v="1"/>
    <n v="0"/>
    <n v="8"/>
    <x v="0"/>
  </r>
  <r>
    <x v="4"/>
    <n v="1"/>
    <n v="47"/>
    <n v="0"/>
    <n v="40"/>
    <n v="1"/>
    <n v="204000"/>
    <n v="2.1"/>
    <n v="132"/>
    <x v="0"/>
    <n v="1"/>
    <n v="8"/>
    <x v="0"/>
  </r>
  <r>
    <x v="0"/>
    <n v="1"/>
    <n v="246"/>
    <n v="0"/>
    <n v="15"/>
    <n v="0"/>
    <n v="127000"/>
    <n v="1.2"/>
    <n v="137"/>
    <x v="0"/>
    <n v="0"/>
    <n v="10"/>
    <x v="0"/>
  </r>
  <r>
    <x v="5"/>
    <n v="1"/>
    <n v="315"/>
    <n v="1"/>
    <n v="60"/>
    <n v="0"/>
    <n v="454000"/>
    <n v="1.1000000000000001"/>
    <n v="131"/>
    <x v="0"/>
    <n v="1"/>
    <n v="10"/>
    <x v="0"/>
  </r>
  <r>
    <x v="2"/>
    <n v="0"/>
    <n v="157"/>
    <n v="0"/>
    <n v="65"/>
    <n v="0"/>
    <n v="263358.03000000003"/>
    <n v="1.5"/>
    <n v="138"/>
    <x v="1"/>
    <n v="0"/>
    <n v="10"/>
    <x v="0"/>
  </r>
  <r>
    <x v="6"/>
    <n v="1"/>
    <n v="123"/>
    <n v="0"/>
    <n v="35"/>
    <n v="1"/>
    <n v="388000"/>
    <n v="9.4"/>
    <n v="133"/>
    <x v="0"/>
    <n v="1"/>
    <n v="10"/>
    <x v="0"/>
  </r>
  <r>
    <x v="0"/>
    <n v="1"/>
    <n v="81"/>
    <n v="0"/>
    <n v="38"/>
    <n v="1"/>
    <n v="368000"/>
    <n v="4"/>
    <n v="131"/>
    <x v="0"/>
    <n v="1"/>
    <n v="10"/>
    <x v="0"/>
  </r>
  <r>
    <x v="7"/>
    <n v="0"/>
    <n v="231"/>
    <n v="0"/>
    <n v="25"/>
    <n v="1"/>
    <n v="253000"/>
    <n v="0.9"/>
    <n v="140"/>
    <x v="0"/>
    <n v="1"/>
    <n v="10"/>
    <x v="0"/>
  </r>
  <r>
    <x v="8"/>
    <n v="1"/>
    <n v="981"/>
    <n v="0"/>
    <n v="30"/>
    <n v="0"/>
    <n v="136000"/>
    <n v="1.1000000000000001"/>
    <n v="137"/>
    <x v="0"/>
    <n v="0"/>
    <n v="11"/>
    <x v="0"/>
  </r>
  <r>
    <x v="3"/>
    <n v="1"/>
    <n v="168"/>
    <n v="0"/>
    <n v="38"/>
    <n v="1"/>
    <n v="276000"/>
    <n v="1.1000000000000001"/>
    <n v="137"/>
    <x v="0"/>
    <n v="0"/>
    <n v="11"/>
    <x v="0"/>
  </r>
  <r>
    <x v="9"/>
    <n v="1"/>
    <n v="80"/>
    <n v="0"/>
    <n v="30"/>
    <n v="1"/>
    <n v="427000"/>
    <n v="1"/>
    <n v="138"/>
    <x v="1"/>
    <n v="0"/>
    <n v="12"/>
    <x v="1"/>
  </r>
  <r>
    <x v="10"/>
    <n v="1"/>
    <n v="379"/>
    <n v="0"/>
    <n v="50"/>
    <n v="0"/>
    <n v="47000"/>
    <n v="1.3"/>
    <n v="136"/>
    <x v="0"/>
    <n v="0"/>
    <n v="13"/>
    <x v="0"/>
  </r>
  <r>
    <x v="11"/>
    <n v="1"/>
    <n v="149"/>
    <n v="0"/>
    <n v="38"/>
    <n v="0"/>
    <n v="262000"/>
    <n v="0.9"/>
    <n v="140"/>
    <x v="0"/>
    <n v="0"/>
    <n v="14"/>
    <x v="0"/>
  </r>
  <r>
    <x v="8"/>
    <n v="0"/>
    <n v="582"/>
    <n v="0"/>
    <n v="14"/>
    <n v="0"/>
    <n v="166000"/>
    <n v="0.8"/>
    <n v="127"/>
    <x v="0"/>
    <n v="0"/>
    <n v="14"/>
    <x v="0"/>
  </r>
  <r>
    <x v="12"/>
    <n v="1"/>
    <n v="125"/>
    <n v="0"/>
    <n v="25"/>
    <n v="1"/>
    <n v="237000"/>
    <n v="1"/>
    <n v="140"/>
    <x v="1"/>
    <n v="0"/>
    <n v="15"/>
    <x v="0"/>
  </r>
  <r>
    <x v="13"/>
    <n v="1"/>
    <n v="582"/>
    <n v="1"/>
    <n v="55"/>
    <n v="0"/>
    <n v="87000"/>
    <n v="1.9"/>
    <n v="121"/>
    <x v="1"/>
    <n v="0"/>
    <n v="15"/>
    <x v="0"/>
  </r>
  <r>
    <x v="2"/>
    <n v="1"/>
    <n v="52"/>
    <n v="0"/>
    <n v="25"/>
    <n v="1"/>
    <n v="276000"/>
    <n v="1.3"/>
    <n v="137"/>
    <x v="1"/>
    <n v="0"/>
    <n v="16"/>
    <x v="1"/>
  </r>
  <r>
    <x v="2"/>
    <n v="1"/>
    <n v="128"/>
    <n v="1"/>
    <n v="30"/>
    <n v="1"/>
    <n v="297000"/>
    <n v="1.6"/>
    <n v="136"/>
    <x v="1"/>
    <n v="0"/>
    <n v="20"/>
    <x v="0"/>
  </r>
  <r>
    <x v="14"/>
    <n v="1"/>
    <n v="220"/>
    <n v="0"/>
    <n v="35"/>
    <n v="1"/>
    <n v="289000"/>
    <n v="0.9"/>
    <n v="140"/>
    <x v="0"/>
    <n v="1"/>
    <n v="20"/>
    <x v="0"/>
  </r>
  <r>
    <x v="15"/>
    <n v="0"/>
    <n v="63"/>
    <n v="1"/>
    <n v="60"/>
    <n v="0"/>
    <n v="368000"/>
    <n v="0.8"/>
    <n v="135"/>
    <x v="0"/>
    <n v="0"/>
    <n v="22"/>
    <x v="1"/>
  </r>
  <r>
    <x v="0"/>
    <n v="0"/>
    <n v="582"/>
    <n v="1"/>
    <n v="30"/>
    <n v="1"/>
    <n v="263358.03000000003"/>
    <n v="1.83"/>
    <n v="134"/>
    <x v="1"/>
    <n v="0"/>
    <n v="23"/>
    <x v="0"/>
  </r>
  <r>
    <x v="6"/>
    <n v="0"/>
    <n v="148"/>
    <n v="1"/>
    <n v="38"/>
    <n v="0"/>
    <n v="149000"/>
    <n v="1.9"/>
    <n v="144"/>
    <x v="0"/>
    <n v="1"/>
    <n v="23"/>
    <x v="0"/>
  </r>
  <r>
    <x v="16"/>
    <n v="1"/>
    <n v="112"/>
    <n v="0"/>
    <n v="40"/>
    <n v="1"/>
    <n v="196000"/>
    <n v="1"/>
    <n v="138"/>
    <x v="1"/>
    <n v="0"/>
    <n v="24"/>
    <x v="0"/>
  </r>
  <r>
    <x v="12"/>
    <n v="0"/>
    <n v="122"/>
    <n v="1"/>
    <n v="45"/>
    <n v="1"/>
    <n v="284000"/>
    <n v="1.3"/>
    <n v="136"/>
    <x v="0"/>
    <n v="1"/>
    <n v="26"/>
    <x v="0"/>
  </r>
  <r>
    <x v="17"/>
    <n v="1"/>
    <n v="60"/>
    <n v="0"/>
    <n v="38"/>
    <n v="0"/>
    <n v="153000"/>
    <n v="5.8"/>
    <n v="134"/>
    <x v="0"/>
    <n v="0"/>
    <n v="26"/>
    <x v="0"/>
  </r>
  <r>
    <x v="10"/>
    <n v="0"/>
    <n v="70"/>
    <n v="1"/>
    <n v="30"/>
    <n v="0"/>
    <n v="200000"/>
    <n v="1.2"/>
    <n v="132"/>
    <x v="0"/>
    <n v="1"/>
    <n v="26"/>
    <x v="0"/>
  </r>
  <r>
    <x v="18"/>
    <n v="0"/>
    <n v="582"/>
    <n v="1"/>
    <n v="38"/>
    <n v="1"/>
    <n v="263358.03000000003"/>
    <n v="1.83"/>
    <n v="134"/>
    <x v="0"/>
    <n v="0"/>
    <n v="27"/>
    <x v="0"/>
  </r>
  <r>
    <x v="19"/>
    <n v="0"/>
    <n v="23"/>
    <n v="0"/>
    <n v="45"/>
    <n v="0"/>
    <n v="360000"/>
    <n v="3"/>
    <n v="132"/>
    <x v="0"/>
    <n v="0"/>
    <n v="28"/>
    <x v="0"/>
  </r>
  <r>
    <x v="3"/>
    <n v="1"/>
    <n v="249"/>
    <n v="1"/>
    <n v="35"/>
    <n v="1"/>
    <n v="319000"/>
    <n v="1"/>
    <n v="128"/>
    <x v="1"/>
    <n v="0"/>
    <n v="28"/>
    <x v="0"/>
  </r>
  <r>
    <x v="3"/>
    <n v="1"/>
    <n v="159"/>
    <n v="1"/>
    <n v="30"/>
    <n v="0"/>
    <n v="302000"/>
    <n v="1.2"/>
    <n v="138"/>
    <x v="1"/>
    <n v="0"/>
    <n v="29"/>
    <x v="1"/>
  </r>
  <r>
    <x v="2"/>
    <n v="0"/>
    <n v="94"/>
    <n v="1"/>
    <n v="50"/>
    <n v="1"/>
    <n v="188000"/>
    <n v="1"/>
    <n v="140"/>
    <x v="0"/>
    <n v="0"/>
    <n v="29"/>
    <x v="0"/>
  </r>
  <r>
    <x v="20"/>
    <n v="0"/>
    <n v="582"/>
    <n v="1"/>
    <n v="35"/>
    <n v="0"/>
    <n v="228000"/>
    <n v="3.5"/>
    <n v="134"/>
    <x v="0"/>
    <n v="0"/>
    <n v="30"/>
    <x v="0"/>
  </r>
  <r>
    <x v="4"/>
    <n v="1"/>
    <n v="60"/>
    <n v="1"/>
    <n v="50"/>
    <n v="0"/>
    <n v="226000"/>
    <n v="1"/>
    <n v="134"/>
    <x v="0"/>
    <n v="0"/>
    <n v="30"/>
    <x v="0"/>
  </r>
  <r>
    <x v="10"/>
    <n v="1"/>
    <n v="855"/>
    <n v="1"/>
    <n v="50"/>
    <n v="1"/>
    <n v="321000"/>
    <n v="1"/>
    <n v="145"/>
    <x v="1"/>
    <n v="0"/>
    <n v="30"/>
    <x v="0"/>
  </r>
  <r>
    <x v="5"/>
    <n v="0"/>
    <n v="2656"/>
    <n v="1"/>
    <n v="30"/>
    <n v="0"/>
    <n v="305000"/>
    <n v="2.2999999999999998"/>
    <n v="137"/>
    <x v="0"/>
    <n v="0"/>
    <n v="30"/>
    <x v="1"/>
  </r>
  <r>
    <x v="5"/>
    <n v="0"/>
    <n v="235"/>
    <n v="1"/>
    <n v="38"/>
    <n v="0"/>
    <n v="329000"/>
    <n v="3"/>
    <n v="142"/>
    <x v="1"/>
    <n v="0"/>
    <n v="30"/>
    <x v="0"/>
  </r>
  <r>
    <x v="12"/>
    <n v="0"/>
    <n v="582"/>
    <n v="0"/>
    <n v="20"/>
    <n v="1"/>
    <n v="263358.03000000003"/>
    <n v="1.83"/>
    <n v="134"/>
    <x v="0"/>
    <n v="1"/>
    <n v="31"/>
    <x v="0"/>
  </r>
  <r>
    <x v="3"/>
    <n v="0"/>
    <n v="124"/>
    <n v="1"/>
    <n v="30"/>
    <n v="1"/>
    <n v="153000"/>
    <n v="1.2"/>
    <n v="136"/>
    <x v="1"/>
    <n v="1"/>
    <n v="32"/>
    <x v="0"/>
  </r>
  <r>
    <x v="12"/>
    <n v="0"/>
    <n v="571"/>
    <n v="1"/>
    <n v="45"/>
    <n v="1"/>
    <n v="185000"/>
    <n v="1.2"/>
    <n v="139"/>
    <x v="0"/>
    <n v="1"/>
    <n v="33"/>
    <x v="0"/>
  </r>
  <r>
    <x v="21"/>
    <n v="0"/>
    <n v="127"/>
    <n v="1"/>
    <n v="50"/>
    <n v="1"/>
    <n v="218000"/>
    <n v="1"/>
    <n v="134"/>
    <x v="0"/>
    <n v="0"/>
    <n v="33"/>
    <x v="1"/>
  </r>
  <r>
    <x v="5"/>
    <n v="1"/>
    <n v="588"/>
    <n v="1"/>
    <n v="60"/>
    <n v="0"/>
    <n v="194000"/>
    <n v="1.1000000000000001"/>
    <n v="142"/>
    <x v="1"/>
    <n v="0"/>
    <n v="33"/>
    <x v="0"/>
  </r>
  <r>
    <x v="3"/>
    <n v="0"/>
    <n v="582"/>
    <n v="1"/>
    <n v="38"/>
    <n v="0"/>
    <n v="310000"/>
    <n v="1.9"/>
    <n v="135"/>
    <x v="0"/>
    <n v="1"/>
    <n v="35"/>
    <x v="0"/>
  </r>
  <r>
    <x v="22"/>
    <n v="0"/>
    <n v="1380"/>
    <n v="0"/>
    <n v="25"/>
    <n v="1"/>
    <n v="271000"/>
    <n v="0.9"/>
    <n v="130"/>
    <x v="0"/>
    <n v="0"/>
    <n v="38"/>
    <x v="0"/>
  </r>
  <r>
    <x v="5"/>
    <n v="0"/>
    <n v="582"/>
    <n v="1"/>
    <n v="38"/>
    <n v="1"/>
    <n v="451000"/>
    <n v="0.6"/>
    <n v="138"/>
    <x v="0"/>
    <n v="1"/>
    <n v="40"/>
    <x v="0"/>
  </r>
  <r>
    <x v="6"/>
    <n v="1"/>
    <n v="553"/>
    <n v="0"/>
    <n v="20"/>
    <n v="1"/>
    <n v="140000"/>
    <n v="4.4000000000000004"/>
    <n v="133"/>
    <x v="0"/>
    <n v="0"/>
    <n v="41"/>
    <x v="0"/>
  </r>
  <r>
    <x v="23"/>
    <n v="1"/>
    <n v="129"/>
    <n v="0"/>
    <n v="30"/>
    <n v="0"/>
    <n v="395000"/>
    <n v="1"/>
    <n v="140"/>
    <x v="1"/>
    <n v="0"/>
    <n v="42"/>
    <x v="0"/>
  </r>
  <r>
    <x v="14"/>
    <n v="1"/>
    <n v="577"/>
    <n v="0"/>
    <n v="25"/>
    <n v="1"/>
    <n v="166000"/>
    <n v="1"/>
    <n v="138"/>
    <x v="0"/>
    <n v="0"/>
    <n v="43"/>
    <x v="0"/>
  </r>
  <r>
    <x v="15"/>
    <n v="1"/>
    <n v="91"/>
    <n v="0"/>
    <n v="20"/>
    <n v="1"/>
    <n v="418000"/>
    <n v="1.4"/>
    <n v="139"/>
    <x v="1"/>
    <n v="0"/>
    <n v="43"/>
    <x v="0"/>
  </r>
  <r>
    <x v="5"/>
    <n v="0"/>
    <n v="3964"/>
    <n v="1"/>
    <n v="62"/>
    <n v="0"/>
    <n v="263358.03000000003"/>
    <n v="6.8"/>
    <n v="146"/>
    <x v="1"/>
    <n v="0"/>
    <n v="43"/>
    <x v="0"/>
  </r>
  <r>
    <x v="12"/>
    <n v="1"/>
    <n v="69"/>
    <n v="1"/>
    <n v="50"/>
    <n v="1"/>
    <n v="351000"/>
    <n v="1"/>
    <n v="134"/>
    <x v="1"/>
    <n v="0"/>
    <n v="44"/>
    <x v="0"/>
  </r>
  <r>
    <x v="5"/>
    <n v="1"/>
    <n v="260"/>
    <n v="1"/>
    <n v="38"/>
    <n v="0"/>
    <n v="255000"/>
    <n v="2.2000000000000002"/>
    <n v="132"/>
    <x v="1"/>
    <n v="1"/>
    <n v="45"/>
    <x v="0"/>
  </r>
  <r>
    <x v="16"/>
    <n v="1"/>
    <n v="371"/>
    <n v="0"/>
    <n v="30"/>
    <n v="0"/>
    <n v="461000"/>
    <n v="2"/>
    <n v="132"/>
    <x v="0"/>
    <n v="0"/>
    <n v="50"/>
    <x v="0"/>
  </r>
  <r>
    <x v="12"/>
    <n v="1"/>
    <n v="75"/>
    <n v="0"/>
    <n v="35"/>
    <n v="0"/>
    <n v="223000"/>
    <n v="2.7"/>
    <n v="138"/>
    <x v="0"/>
    <n v="1"/>
    <n v="54"/>
    <x v="1"/>
  </r>
  <r>
    <x v="5"/>
    <n v="1"/>
    <n v="607"/>
    <n v="0"/>
    <n v="40"/>
    <n v="0"/>
    <n v="216000"/>
    <n v="0.6"/>
    <n v="138"/>
    <x v="0"/>
    <n v="1"/>
    <n v="54"/>
    <x v="1"/>
  </r>
  <r>
    <x v="9"/>
    <n v="0"/>
    <n v="789"/>
    <n v="0"/>
    <n v="20"/>
    <n v="1"/>
    <n v="319000"/>
    <n v="1.1000000000000001"/>
    <n v="136"/>
    <x v="0"/>
    <n v="1"/>
    <n v="55"/>
    <x v="0"/>
  </r>
  <r>
    <x v="21"/>
    <n v="0"/>
    <n v="364"/>
    <n v="1"/>
    <n v="20"/>
    <n v="1"/>
    <n v="254000"/>
    <n v="1.3"/>
    <n v="136"/>
    <x v="0"/>
    <n v="1"/>
    <n v="59"/>
    <x v="0"/>
  </r>
  <r>
    <x v="8"/>
    <n v="0"/>
    <n v="7702"/>
    <n v="1"/>
    <n v="25"/>
    <n v="1"/>
    <n v="390000"/>
    <n v="1"/>
    <n v="139"/>
    <x v="0"/>
    <n v="0"/>
    <n v="60"/>
    <x v="0"/>
  </r>
  <r>
    <x v="3"/>
    <n v="0"/>
    <n v="318"/>
    <n v="0"/>
    <n v="40"/>
    <n v="1"/>
    <n v="216000"/>
    <n v="2.2999999999999998"/>
    <n v="131"/>
    <x v="1"/>
    <n v="0"/>
    <n v="60"/>
    <x v="0"/>
  </r>
  <r>
    <x v="1"/>
    <n v="0"/>
    <n v="109"/>
    <n v="0"/>
    <n v="35"/>
    <n v="0"/>
    <n v="254000"/>
    <n v="1.1000000000000001"/>
    <n v="139"/>
    <x v="0"/>
    <n v="1"/>
    <n v="60"/>
    <x v="1"/>
  </r>
  <r>
    <x v="8"/>
    <n v="0"/>
    <n v="582"/>
    <n v="0"/>
    <n v="35"/>
    <n v="0"/>
    <n v="385000"/>
    <n v="1"/>
    <n v="145"/>
    <x v="0"/>
    <n v="0"/>
    <n v="61"/>
    <x v="0"/>
  </r>
  <r>
    <x v="8"/>
    <n v="0"/>
    <n v="582"/>
    <n v="0"/>
    <n v="80"/>
    <n v="0"/>
    <n v="263358.03000000003"/>
    <n v="1.18"/>
    <n v="137"/>
    <x v="1"/>
    <n v="0"/>
    <n v="63"/>
    <x v="1"/>
  </r>
  <r>
    <x v="5"/>
    <n v="0"/>
    <n v="68"/>
    <n v="0"/>
    <n v="20"/>
    <n v="0"/>
    <n v="119000"/>
    <n v="2.9"/>
    <n v="127"/>
    <x v="0"/>
    <n v="1"/>
    <n v="64"/>
    <x v="0"/>
  </r>
  <r>
    <x v="24"/>
    <n v="1"/>
    <n v="250"/>
    <n v="1"/>
    <n v="15"/>
    <n v="0"/>
    <n v="213000"/>
    <n v="1.3"/>
    <n v="136"/>
    <x v="1"/>
    <n v="0"/>
    <n v="65"/>
    <x v="0"/>
  </r>
  <r>
    <x v="21"/>
    <n v="1"/>
    <n v="110"/>
    <n v="0"/>
    <n v="25"/>
    <n v="0"/>
    <n v="274000"/>
    <n v="1"/>
    <n v="140"/>
    <x v="0"/>
    <n v="1"/>
    <n v="65"/>
    <x v="0"/>
  </r>
  <r>
    <x v="12"/>
    <n v="0"/>
    <n v="161"/>
    <n v="0"/>
    <n v="25"/>
    <n v="0"/>
    <n v="244000"/>
    <n v="1.2"/>
    <n v="142"/>
    <x v="1"/>
    <n v="0"/>
    <n v="66"/>
    <x v="0"/>
  </r>
  <r>
    <x v="2"/>
    <n v="0"/>
    <n v="113"/>
    <n v="1"/>
    <n v="25"/>
    <n v="0"/>
    <n v="497000"/>
    <n v="1.83"/>
    <n v="135"/>
    <x v="0"/>
    <n v="0"/>
    <n v="67"/>
    <x v="0"/>
  </r>
  <r>
    <x v="25"/>
    <n v="0"/>
    <n v="148"/>
    <n v="0"/>
    <n v="40"/>
    <n v="0"/>
    <n v="374000"/>
    <n v="0.8"/>
    <n v="140"/>
    <x v="0"/>
    <n v="1"/>
    <n v="68"/>
    <x v="1"/>
  </r>
  <r>
    <x v="17"/>
    <n v="0"/>
    <n v="582"/>
    <n v="1"/>
    <n v="35"/>
    <n v="0"/>
    <n v="122000"/>
    <n v="0.9"/>
    <n v="139"/>
    <x v="0"/>
    <n v="1"/>
    <n v="71"/>
    <x v="1"/>
  </r>
  <r>
    <x v="19"/>
    <n v="0"/>
    <n v="5882"/>
    <n v="0"/>
    <n v="35"/>
    <n v="0"/>
    <n v="243000"/>
    <n v="1"/>
    <n v="132"/>
    <x v="0"/>
    <n v="1"/>
    <n v="72"/>
    <x v="0"/>
  </r>
  <r>
    <x v="2"/>
    <n v="0"/>
    <n v="224"/>
    <n v="1"/>
    <n v="50"/>
    <n v="0"/>
    <n v="149000"/>
    <n v="1.3"/>
    <n v="137"/>
    <x v="0"/>
    <n v="1"/>
    <n v="72"/>
    <x v="1"/>
  </r>
  <r>
    <x v="20"/>
    <n v="0"/>
    <n v="582"/>
    <n v="0"/>
    <n v="20"/>
    <n v="0"/>
    <n v="266000"/>
    <n v="1.2"/>
    <n v="134"/>
    <x v="0"/>
    <n v="1"/>
    <n v="73"/>
    <x v="0"/>
  </r>
  <r>
    <x v="5"/>
    <n v="1"/>
    <n v="47"/>
    <n v="0"/>
    <n v="20"/>
    <n v="0"/>
    <n v="204000"/>
    <n v="0.7"/>
    <n v="139"/>
    <x v="0"/>
    <n v="1"/>
    <n v="73"/>
    <x v="0"/>
  </r>
  <r>
    <x v="12"/>
    <n v="0"/>
    <n v="92"/>
    <n v="0"/>
    <n v="60"/>
    <n v="1"/>
    <n v="317000"/>
    <n v="0.8"/>
    <n v="140"/>
    <x v="1"/>
    <n v="1"/>
    <n v="74"/>
    <x v="1"/>
  </r>
  <r>
    <x v="24"/>
    <n v="0"/>
    <n v="102"/>
    <n v="1"/>
    <n v="40"/>
    <n v="0"/>
    <n v="237000"/>
    <n v="1.2"/>
    <n v="140"/>
    <x v="0"/>
    <n v="0"/>
    <n v="74"/>
    <x v="1"/>
  </r>
  <r>
    <x v="0"/>
    <n v="1"/>
    <n v="203"/>
    <n v="1"/>
    <n v="38"/>
    <n v="1"/>
    <n v="283000"/>
    <n v="0.6"/>
    <n v="131"/>
    <x v="0"/>
    <n v="1"/>
    <n v="74"/>
    <x v="1"/>
  </r>
  <r>
    <x v="1"/>
    <n v="0"/>
    <n v="336"/>
    <n v="0"/>
    <n v="45"/>
    <n v="1"/>
    <n v="324000"/>
    <n v="0.9"/>
    <n v="140"/>
    <x v="1"/>
    <n v="0"/>
    <n v="74"/>
    <x v="1"/>
  </r>
  <r>
    <x v="12"/>
    <n v="0"/>
    <n v="69"/>
    <n v="0"/>
    <n v="40"/>
    <n v="0"/>
    <n v="293000"/>
    <n v="1.7"/>
    <n v="136"/>
    <x v="1"/>
    <n v="0"/>
    <n v="75"/>
    <x v="1"/>
  </r>
  <r>
    <x v="26"/>
    <n v="0"/>
    <n v="582"/>
    <n v="0"/>
    <n v="50"/>
    <n v="0"/>
    <n v="263358.03000000003"/>
    <n v="1.18"/>
    <n v="137"/>
    <x v="0"/>
    <n v="1"/>
    <n v="76"/>
    <x v="1"/>
  </r>
  <r>
    <x v="5"/>
    <n v="1"/>
    <n v="76"/>
    <n v="1"/>
    <n v="25"/>
    <n v="0"/>
    <n v="196000"/>
    <n v="2.5"/>
    <n v="132"/>
    <x v="1"/>
    <n v="0"/>
    <n v="77"/>
    <x v="0"/>
  </r>
  <r>
    <x v="27"/>
    <n v="1"/>
    <n v="55"/>
    <n v="0"/>
    <n v="50"/>
    <n v="1"/>
    <n v="172000"/>
    <n v="1.8"/>
    <n v="133"/>
    <x v="0"/>
    <n v="0"/>
    <n v="78"/>
    <x v="1"/>
  </r>
  <r>
    <x v="28"/>
    <n v="1"/>
    <n v="280"/>
    <n v="1"/>
    <n v="25"/>
    <n v="1"/>
    <n v="302000"/>
    <n v="1"/>
    <n v="141"/>
    <x v="1"/>
    <n v="0"/>
    <n v="78"/>
    <x v="0"/>
  </r>
  <r>
    <x v="22"/>
    <n v="0"/>
    <n v="78"/>
    <n v="0"/>
    <n v="50"/>
    <n v="0"/>
    <n v="406000"/>
    <n v="0.7"/>
    <n v="140"/>
    <x v="0"/>
    <n v="0"/>
    <n v="79"/>
    <x v="1"/>
  </r>
  <r>
    <x v="1"/>
    <n v="0"/>
    <n v="47"/>
    <n v="0"/>
    <n v="35"/>
    <n v="1"/>
    <n v="173000"/>
    <n v="1.1000000000000001"/>
    <n v="137"/>
    <x v="0"/>
    <n v="0"/>
    <n v="79"/>
    <x v="1"/>
  </r>
  <r>
    <x v="2"/>
    <n v="1"/>
    <n v="68"/>
    <n v="1"/>
    <n v="60"/>
    <n v="1"/>
    <n v="304000"/>
    <n v="0.8"/>
    <n v="140"/>
    <x v="0"/>
    <n v="0"/>
    <n v="79"/>
    <x v="1"/>
  </r>
  <r>
    <x v="29"/>
    <n v="0"/>
    <n v="84"/>
    <n v="1"/>
    <n v="40"/>
    <n v="1"/>
    <n v="235000"/>
    <n v="0.7"/>
    <n v="139"/>
    <x v="0"/>
    <n v="0"/>
    <n v="79"/>
    <x v="1"/>
  </r>
  <r>
    <x v="23"/>
    <n v="1"/>
    <n v="115"/>
    <n v="0"/>
    <n v="25"/>
    <n v="1"/>
    <n v="181000"/>
    <n v="1.1000000000000001"/>
    <n v="144"/>
    <x v="0"/>
    <n v="0"/>
    <n v="79"/>
    <x v="1"/>
  </r>
  <r>
    <x v="12"/>
    <n v="0"/>
    <n v="66"/>
    <n v="1"/>
    <n v="45"/>
    <n v="0"/>
    <n v="249000"/>
    <n v="0.8"/>
    <n v="136"/>
    <x v="0"/>
    <n v="1"/>
    <n v="80"/>
    <x v="1"/>
  </r>
  <r>
    <x v="5"/>
    <n v="0"/>
    <n v="897"/>
    <n v="1"/>
    <n v="45"/>
    <n v="0"/>
    <n v="297000"/>
    <n v="1"/>
    <n v="133"/>
    <x v="0"/>
    <n v="0"/>
    <n v="80"/>
    <x v="1"/>
  </r>
  <r>
    <x v="24"/>
    <n v="0"/>
    <n v="582"/>
    <n v="0"/>
    <n v="60"/>
    <n v="0"/>
    <n v="263358.03000000003"/>
    <n v="1.18"/>
    <n v="137"/>
    <x v="1"/>
    <n v="0"/>
    <n v="82"/>
    <x v="1"/>
  </r>
  <r>
    <x v="5"/>
    <n v="1"/>
    <n v="154"/>
    <n v="0"/>
    <n v="25"/>
    <n v="0"/>
    <n v="210000"/>
    <n v="1.7"/>
    <n v="135"/>
    <x v="0"/>
    <n v="0"/>
    <n v="82"/>
    <x v="0"/>
  </r>
  <r>
    <x v="17"/>
    <n v="0"/>
    <n v="144"/>
    <n v="1"/>
    <n v="38"/>
    <n v="1"/>
    <n v="327000"/>
    <n v="0.7"/>
    <n v="142"/>
    <x v="1"/>
    <n v="0"/>
    <n v="83"/>
    <x v="1"/>
  </r>
  <r>
    <x v="17"/>
    <n v="1"/>
    <n v="133"/>
    <n v="0"/>
    <n v="60"/>
    <n v="1"/>
    <n v="219000"/>
    <n v="1"/>
    <n v="141"/>
    <x v="0"/>
    <n v="0"/>
    <n v="83"/>
    <x v="1"/>
  </r>
  <r>
    <x v="30"/>
    <n v="1"/>
    <n v="514"/>
    <n v="1"/>
    <n v="25"/>
    <n v="1"/>
    <n v="254000"/>
    <n v="1.3"/>
    <n v="134"/>
    <x v="0"/>
    <n v="0"/>
    <n v="83"/>
    <x v="1"/>
  </r>
  <r>
    <x v="12"/>
    <n v="1"/>
    <n v="59"/>
    <n v="0"/>
    <n v="60"/>
    <n v="0"/>
    <n v="255000"/>
    <n v="1.1000000000000001"/>
    <n v="136"/>
    <x v="1"/>
    <n v="0"/>
    <n v="85"/>
    <x v="1"/>
  </r>
  <r>
    <x v="5"/>
    <n v="1"/>
    <n v="156"/>
    <n v="1"/>
    <n v="25"/>
    <n v="1"/>
    <n v="318000"/>
    <n v="1.2"/>
    <n v="137"/>
    <x v="1"/>
    <n v="0"/>
    <n v="85"/>
    <x v="1"/>
  </r>
  <r>
    <x v="30"/>
    <n v="1"/>
    <n v="61"/>
    <n v="1"/>
    <n v="40"/>
    <n v="0"/>
    <n v="221000"/>
    <n v="1.1000000000000001"/>
    <n v="140"/>
    <x v="1"/>
    <n v="0"/>
    <n v="86"/>
    <x v="1"/>
  </r>
  <r>
    <x v="2"/>
    <n v="1"/>
    <n v="305"/>
    <n v="0"/>
    <n v="25"/>
    <n v="0"/>
    <n v="298000"/>
    <n v="1.1000000000000001"/>
    <n v="141"/>
    <x v="0"/>
    <n v="0"/>
    <n v="87"/>
    <x v="1"/>
  </r>
  <r>
    <x v="0"/>
    <n v="0"/>
    <n v="582"/>
    <n v="0"/>
    <n v="45"/>
    <n v="1"/>
    <n v="263358.03000000003"/>
    <n v="1.18"/>
    <n v="137"/>
    <x v="0"/>
    <n v="0"/>
    <n v="87"/>
    <x v="1"/>
  </r>
  <r>
    <x v="6"/>
    <n v="0"/>
    <n v="898"/>
    <n v="0"/>
    <n v="25"/>
    <n v="0"/>
    <n v="149000"/>
    <n v="1.1000000000000001"/>
    <n v="144"/>
    <x v="0"/>
    <n v="1"/>
    <n v="87"/>
    <x v="1"/>
  </r>
  <r>
    <x v="24"/>
    <n v="0"/>
    <n v="5209"/>
    <n v="0"/>
    <n v="30"/>
    <n v="0"/>
    <n v="226000"/>
    <n v="1"/>
    <n v="140"/>
    <x v="0"/>
    <n v="1"/>
    <n v="87"/>
    <x v="1"/>
  </r>
  <r>
    <x v="5"/>
    <n v="0"/>
    <n v="53"/>
    <n v="0"/>
    <n v="50"/>
    <n v="1"/>
    <n v="286000"/>
    <n v="2.2999999999999998"/>
    <n v="143"/>
    <x v="1"/>
    <n v="0"/>
    <n v="87"/>
    <x v="1"/>
  </r>
  <r>
    <x v="21"/>
    <n v="1"/>
    <n v="328"/>
    <n v="0"/>
    <n v="30"/>
    <n v="1"/>
    <n v="621000"/>
    <n v="1.7"/>
    <n v="138"/>
    <x v="1"/>
    <n v="1"/>
    <n v="88"/>
    <x v="0"/>
  </r>
  <r>
    <x v="1"/>
    <n v="0"/>
    <n v="748"/>
    <n v="0"/>
    <n v="45"/>
    <n v="0"/>
    <n v="263000"/>
    <n v="1.3"/>
    <n v="137"/>
    <x v="0"/>
    <n v="0"/>
    <n v="88"/>
    <x v="1"/>
  </r>
  <r>
    <x v="8"/>
    <n v="1"/>
    <n v="1876"/>
    <n v="1"/>
    <n v="35"/>
    <n v="0"/>
    <n v="226000"/>
    <n v="0.9"/>
    <n v="138"/>
    <x v="0"/>
    <n v="0"/>
    <n v="88"/>
    <x v="1"/>
  </r>
  <r>
    <x v="30"/>
    <n v="0"/>
    <n v="936"/>
    <n v="0"/>
    <n v="38"/>
    <n v="0"/>
    <n v="304000"/>
    <n v="1.1000000000000001"/>
    <n v="133"/>
    <x v="0"/>
    <n v="1"/>
    <n v="88"/>
    <x v="1"/>
  </r>
  <r>
    <x v="8"/>
    <n v="0"/>
    <n v="292"/>
    <n v="1"/>
    <n v="35"/>
    <n v="0"/>
    <n v="850000"/>
    <n v="1.3"/>
    <n v="142"/>
    <x v="0"/>
    <n v="1"/>
    <n v="88"/>
    <x v="1"/>
  </r>
  <r>
    <x v="19"/>
    <n v="0"/>
    <n v="129"/>
    <n v="0"/>
    <n v="60"/>
    <n v="0"/>
    <n v="306000"/>
    <n v="1.2"/>
    <n v="132"/>
    <x v="0"/>
    <n v="1"/>
    <n v="90"/>
    <x v="0"/>
  </r>
  <r>
    <x v="1"/>
    <n v="0"/>
    <n v="60"/>
    <n v="0"/>
    <n v="35"/>
    <n v="0"/>
    <n v="228000"/>
    <n v="1.2"/>
    <n v="135"/>
    <x v="0"/>
    <n v="1"/>
    <n v="90"/>
    <x v="1"/>
  </r>
  <r>
    <x v="3"/>
    <n v="0"/>
    <n v="369"/>
    <n v="1"/>
    <n v="25"/>
    <n v="0"/>
    <n v="252000"/>
    <n v="1.6"/>
    <n v="136"/>
    <x v="0"/>
    <n v="0"/>
    <n v="90"/>
    <x v="1"/>
  </r>
  <r>
    <x v="12"/>
    <n v="1"/>
    <n v="143"/>
    <n v="0"/>
    <n v="60"/>
    <n v="0"/>
    <n v="351000"/>
    <n v="1.3"/>
    <n v="137"/>
    <x v="1"/>
    <n v="0"/>
    <n v="90"/>
    <x v="0"/>
  </r>
  <r>
    <x v="5"/>
    <n v="1"/>
    <n v="754"/>
    <n v="1"/>
    <n v="40"/>
    <n v="1"/>
    <n v="328000"/>
    <n v="1.2"/>
    <n v="126"/>
    <x v="0"/>
    <n v="0"/>
    <n v="91"/>
    <x v="1"/>
  </r>
  <r>
    <x v="17"/>
    <n v="1"/>
    <n v="400"/>
    <n v="0"/>
    <n v="40"/>
    <n v="0"/>
    <n v="164000"/>
    <n v="1"/>
    <n v="139"/>
    <x v="1"/>
    <n v="0"/>
    <n v="91"/>
    <x v="1"/>
  </r>
  <r>
    <x v="5"/>
    <n v="1"/>
    <n v="96"/>
    <n v="1"/>
    <n v="60"/>
    <n v="1"/>
    <n v="271000"/>
    <n v="0.7"/>
    <n v="136"/>
    <x v="1"/>
    <n v="0"/>
    <n v="94"/>
    <x v="1"/>
  </r>
  <r>
    <x v="19"/>
    <n v="1"/>
    <n v="102"/>
    <n v="0"/>
    <n v="60"/>
    <n v="0"/>
    <n v="507000"/>
    <n v="3.2"/>
    <n v="138"/>
    <x v="1"/>
    <n v="0"/>
    <n v="94"/>
    <x v="1"/>
  </r>
  <r>
    <x v="2"/>
    <n v="1"/>
    <n v="113"/>
    <n v="1"/>
    <n v="60"/>
    <n v="1"/>
    <n v="203000"/>
    <n v="0.9"/>
    <n v="140"/>
    <x v="1"/>
    <n v="0"/>
    <n v="94"/>
    <x v="1"/>
  </r>
  <r>
    <x v="31"/>
    <n v="0"/>
    <n v="582"/>
    <n v="0"/>
    <n v="38"/>
    <n v="0"/>
    <n v="263358.03000000003"/>
    <n v="1.83"/>
    <n v="134"/>
    <x v="1"/>
    <n v="0"/>
    <n v="95"/>
    <x v="0"/>
  </r>
  <r>
    <x v="5"/>
    <n v="1"/>
    <n v="737"/>
    <n v="0"/>
    <n v="60"/>
    <n v="1"/>
    <n v="210000"/>
    <n v="1.5"/>
    <n v="135"/>
    <x v="0"/>
    <n v="1"/>
    <n v="95"/>
    <x v="1"/>
  </r>
  <r>
    <x v="32"/>
    <n v="1"/>
    <n v="68"/>
    <n v="1"/>
    <n v="38"/>
    <n v="1"/>
    <n v="162000"/>
    <n v="1"/>
    <n v="136"/>
    <x v="1"/>
    <n v="0"/>
    <n v="95"/>
    <x v="1"/>
  </r>
  <r>
    <x v="5"/>
    <n v="0"/>
    <n v="96"/>
    <n v="1"/>
    <n v="38"/>
    <n v="0"/>
    <n v="228000"/>
    <n v="0.75"/>
    <n v="140"/>
    <x v="1"/>
    <n v="0"/>
    <n v="95"/>
    <x v="1"/>
  </r>
  <r>
    <x v="5"/>
    <n v="1"/>
    <n v="582"/>
    <n v="0"/>
    <n v="30"/>
    <n v="1"/>
    <n v="127000"/>
    <n v="0.9"/>
    <n v="145"/>
    <x v="1"/>
    <n v="0"/>
    <n v="95"/>
    <x v="1"/>
  </r>
  <r>
    <x v="5"/>
    <n v="0"/>
    <n v="582"/>
    <n v="0"/>
    <n v="40"/>
    <n v="0"/>
    <n v="217000"/>
    <n v="3.7"/>
    <n v="134"/>
    <x v="0"/>
    <n v="0"/>
    <n v="96"/>
    <x v="0"/>
  </r>
  <r>
    <x v="33"/>
    <n v="1"/>
    <n v="358"/>
    <n v="0"/>
    <n v="50"/>
    <n v="0"/>
    <n v="237000"/>
    <n v="1.3"/>
    <n v="135"/>
    <x v="1"/>
    <n v="0"/>
    <n v="97"/>
    <x v="1"/>
  </r>
  <r>
    <x v="34"/>
    <n v="0"/>
    <n v="168"/>
    <n v="1"/>
    <n v="17"/>
    <n v="1"/>
    <n v="271000"/>
    <n v="2.1"/>
    <n v="124"/>
    <x v="1"/>
    <n v="0"/>
    <n v="100"/>
    <x v="0"/>
  </r>
  <r>
    <x v="17"/>
    <n v="1"/>
    <n v="200"/>
    <n v="1"/>
    <n v="60"/>
    <n v="0"/>
    <n v="300000"/>
    <n v="0.8"/>
    <n v="137"/>
    <x v="1"/>
    <n v="0"/>
    <n v="104"/>
    <x v="1"/>
  </r>
  <r>
    <x v="35"/>
    <n v="0"/>
    <n v="248"/>
    <n v="0"/>
    <n v="30"/>
    <n v="1"/>
    <n v="267000"/>
    <n v="0.7"/>
    <n v="136"/>
    <x v="0"/>
    <n v="1"/>
    <n v="104"/>
    <x v="1"/>
  </r>
  <r>
    <x v="15"/>
    <n v="1"/>
    <n v="270"/>
    <n v="1"/>
    <n v="35"/>
    <n v="0"/>
    <n v="227000"/>
    <n v="3.4"/>
    <n v="145"/>
    <x v="0"/>
    <n v="0"/>
    <n v="105"/>
    <x v="1"/>
  </r>
  <r>
    <x v="15"/>
    <n v="1"/>
    <n v="1808"/>
    <n v="0"/>
    <n v="60"/>
    <n v="1"/>
    <n v="249000"/>
    <n v="0.7"/>
    <n v="138"/>
    <x v="0"/>
    <n v="1"/>
    <n v="106"/>
    <x v="1"/>
  </r>
  <r>
    <x v="5"/>
    <n v="1"/>
    <n v="1082"/>
    <n v="1"/>
    <n v="45"/>
    <n v="0"/>
    <n v="250000"/>
    <n v="6.1"/>
    <n v="131"/>
    <x v="0"/>
    <n v="0"/>
    <n v="107"/>
    <x v="1"/>
  </r>
  <r>
    <x v="34"/>
    <n v="0"/>
    <n v="719"/>
    <n v="0"/>
    <n v="40"/>
    <n v="1"/>
    <n v="263358.03000000003"/>
    <n v="1.18"/>
    <n v="137"/>
    <x v="1"/>
    <n v="0"/>
    <n v="107"/>
    <x v="1"/>
  </r>
  <r>
    <x v="30"/>
    <n v="0"/>
    <n v="193"/>
    <n v="0"/>
    <n v="60"/>
    <n v="1"/>
    <n v="295000"/>
    <n v="1.3"/>
    <n v="145"/>
    <x v="0"/>
    <n v="1"/>
    <n v="107"/>
    <x v="1"/>
  </r>
  <r>
    <x v="36"/>
    <n v="0"/>
    <n v="4540"/>
    <n v="0"/>
    <n v="35"/>
    <n v="0"/>
    <n v="231000"/>
    <n v="1.18"/>
    <n v="137"/>
    <x v="0"/>
    <n v="1"/>
    <n v="107"/>
    <x v="1"/>
  </r>
  <r>
    <x v="0"/>
    <n v="0"/>
    <n v="582"/>
    <n v="0"/>
    <n v="40"/>
    <n v="0"/>
    <n v="263358.03000000003"/>
    <n v="1.18"/>
    <n v="137"/>
    <x v="0"/>
    <n v="0"/>
    <n v="107"/>
    <x v="1"/>
  </r>
  <r>
    <x v="2"/>
    <n v="1"/>
    <n v="59"/>
    <n v="1"/>
    <n v="60"/>
    <n v="0"/>
    <n v="172000"/>
    <n v="0.9"/>
    <n v="137"/>
    <x v="1"/>
    <n v="0"/>
    <n v="107"/>
    <x v="1"/>
  </r>
  <r>
    <x v="14"/>
    <n v="1"/>
    <n v="646"/>
    <n v="0"/>
    <n v="25"/>
    <n v="0"/>
    <n v="305000"/>
    <n v="2.1"/>
    <n v="130"/>
    <x v="0"/>
    <n v="0"/>
    <n v="108"/>
    <x v="1"/>
  </r>
  <r>
    <x v="7"/>
    <n v="0"/>
    <n v="281"/>
    <n v="1"/>
    <n v="35"/>
    <n v="0"/>
    <n v="221000"/>
    <n v="1"/>
    <n v="136"/>
    <x v="1"/>
    <n v="0"/>
    <n v="108"/>
    <x v="1"/>
  </r>
  <r>
    <x v="3"/>
    <n v="0"/>
    <n v="1548"/>
    <n v="0"/>
    <n v="30"/>
    <n v="1"/>
    <n v="211000"/>
    <n v="0.8"/>
    <n v="138"/>
    <x v="0"/>
    <n v="0"/>
    <n v="108"/>
    <x v="1"/>
  </r>
  <r>
    <x v="6"/>
    <n v="0"/>
    <n v="805"/>
    <n v="0"/>
    <n v="38"/>
    <n v="0"/>
    <n v="263358.03000000003"/>
    <n v="1.1000000000000001"/>
    <n v="134"/>
    <x v="0"/>
    <n v="0"/>
    <n v="109"/>
    <x v="0"/>
  </r>
  <r>
    <x v="34"/>
    <n v="1"/>
    <n v="291"/>
    <n v="0"/>
    <n v="35"/>
    <n v="0"/>
    <n v="348000"/>
    <n v="0.9"/>
    <n v="140"/>
    <x v="1"/>
    <n v="0"/>
    <n v="109"/>
    <x v="1"/>
  </r>
  <r>
    <x v="3"/>
    <n v="0"/>
    <n v="482"/>
    <n v="1"/>
    <n v="30"/>
    <n v="0"/>
    <n v="329000"/>
    <n v="0.9"/>
    <n v="132"/>
    <x v="1"/>
    <n v="0"/>
    <n v="109"/>
    <x v="1"/>
  </r>
  <r>
    <x v="35"/>
    <n v="1"/>
    <n v="84"/>
    <n v="0"/>
    <n v="40"/>
    <n v="1"/>
    <n v="229000"/>
    <n v="0.9"/>
    <n v="141"/>
    <x v="1"/>
    <n v="0"/>
    <n v="110"/>
    <x v="1"/>
  </r>
  <r>
    <x v="21"/>
    <n v="1"/>
    <n v="943"/>
    <n v="0"/>
    <n v="25"/>
    <n v="1"/>
    <n v="338000"/>
    <n v="1.7"/>
    <n v="139"/>
    <x v="0"/>
    <n v="1"/>
    <n v="111"/>
    <x v="0"/>
  </r>
  <r>
    <x v="3"/>
    <n v="0"/>
    <n v="185"/>
    <n v="0"/>
    <n v="30"/>
    <n v="0"/>
    <n v="266000"/>
    <n v="0.7"/>
    <n v="141"/>
    <x v="0"/>
    <n v="1"/>
    <n v="112"/>
    <x v="1"/>
  </r>
  <r>
    <x v="37"/>
    <n v="0"/>
    <n v="132"/>
    <n v="0"/>
    <n v="30"/>
    <n v="0"/>
    <n v="218000"/>
    <n v="0.7"/>
    <n v="136"/>
    <x v="0"/>
    <n v="1"/>
    <n v="112"/>
    <x v="1"/>
  </r>
  <r>
    <x v="38"/>
    <n v="0"/>
    <n v="1610"/>
    <n v="0"/>
    <n v="60"/>
    <n v="0"/>
    <n v="242000"/>
    <n v="1"/>
    <n v="137"/>
    <x v="0"/>
    <n v="0"/>
    <n v="113"/>
    <x v="1"/>
  </r>
  <r>
    <x v="0"/>
    <n v="1"/>
    <n v="582"/>
    <n v="0"/>
    <n v="30"/>
    <n v="0"/>
    <n v="225000"/>
    <n v="1.83"/>
    <n v="134"/>
    <x v="0"/>
    <n v="0"/>
    <n v="113"/>
    <x v="0"/>
  </r>
  <r>
    <x v="5"/>
    <n v="0"/>
    <n v="2261"/>
    <n v="0"/>
    <n v="35"/>
    <n v="1"/>
    <n v="228000"/>
    <n v="0.9"/>
    <n v="136"/>
    <x v="0"/>
    <n v="0"/>
    <n v="115"/>
    <x v="1"/>
  </r>
  <r>
    <x v="21"/>
    <n v="0"/>
    <n v="233"/>
    <n v="0"/>
    <n v="45"/>
    <n v="1"/>
    <n v="235000"/>
    <n v="2.5"/>
    <n v="135"/>
    <x v="1"/>
    <n v="0"/>
    <n v="115"/>
    <x v="0"/>
  </r>
  <r>
    <x v="7"/>
    <n v="0"/>
    <n v="30"/>
    <n v="1"/>
    <n v="60"/>
    <n v="1"/>
    <n v="244000"/>
    <n v="0.9"/>
    <n v="139"/>
    <x v="0"/>
    <n v="0"/>
    <n v="117"/>
    <x v="1"/>
  </r>
  <r>
    <x v="3"/>
    <n v="0"/>
    <n v="115"/>
    <n v="0"/>
    <n v="45"/>
    <n v="1"/>
    <n v="184000"/>
    <n v="0.9"/>
    <n v="134"/>
    <x v="0"/>
    <n v="1"/>
    <n v="118"/>
    <x v="1"/>
  </r>
  <r>
    <x v="3"/>
    <n v="0"/>
    <n v="1846"/>
    <n v="1"/>
    <n v="35"/>
    <n v="0"/>
    <n v="263358.03000000003"/>
    <n v="1.18"/>
    <n v="137"/>
    <x v="0"/>
    <n v="1"/>
    <n v="119"/>
    <x v="1"/>
  </r>
  <r>
    <x v="2"/>
    <n v="1"/>
    <n v="335"/>
    <n v="0"/>
    <n v="35"/>
    <n v="1"/>
    <n v="235000"/>
    <n v="0.8"/>
    <n v="136"/>
    <x v="1"/>
    <n v="0"/>
    <n v="120"/>
    <x v="1"/>
  </r>
  <r>
    <x v="5"/>
    <n v="1"/>
    <n v="231"/>
    <n v="1"/>
    <n v="25"/>
    <n v="0"/>
    <n v="194000"/>
    <n v="1.7"/>
    <n v="140"/>
    <x v="0"/>
    <n v="0"/>
    <n v="120"/>
    <x v="1"/>
  </r>
  <r>
    <x v="37"/>
    <n v="1"/>
    <n v="58"/>
    <n v="0"/>
    <n v="35"/>
    <n v="0"/>
    <n v="277000"/>
    <n v="1.4"/>
    <n v="136"/>
    <x v="1"/>
    <n v="0"/>
    <n v="120"/>
    <x v="1"/>
  </r>
  <r>
    <x v="3"/>
    <n v="0"/>
    <n v="250"/>
    <n v="0"/>
    <n v="25"/>
    <n v="0"/>
    <n v="262000"/>
    <n v="1"/>
    <n v="136"/>
    <x v="0"/>
    <n v="1"/>
    <n v="120"/>
    <x v="1"/>
  </r>
  <r>
    <x v="19"/>
    <n v="1"/>
    <n v="910"/>
    <n v="0"/>
    <n v="50"/>
    <n v="0"/>
    <n v="235000"/>
    <n v="1.3"/>
    <n v="134"/>
    <x v="0"/>
    <n v="0"/>
    <n v="121"/>
    <x v="1"/>
  </r>
  <r>
    <x v="28"/>
    <n v="1"/>
    <n v="129"/>
    <n v="0"/>
    <n v="45"/>
    <n v="1"/>
    <n v="362000"/>
    <n v="1.1000000000000001"/>
    <n v="139"/>
    <x v="0"/>
    <n v="1"/>
    <n v="121"/>
    <x v="1"/>
  </r>
  <r>
    <x v="32"/>
    <n v="1"/>
    <n v="72"/>
    <n v="0"/>
    <n v="40"/>
    <n v="1"/>
    <n v="242000"/>
    <n v="1.2"/>
    <n v="134"/>
    <x v="0"/>
    <n v="0"/>
    <n v="121"/>
    <x v="1"/>
  </r>
  <r>
    <x v="8"/>
    <n v="1"/>
    <n v="130"/>
    <n v="0"/>
    <n v="35"/>
    <n v="0"/>
    <n v="174000"/>
    <n v="0.8"/>
    <n v="139"/>
    <x v="0"/>
    <n v="1"/>
    <n v="121"/>
    <x v="1"/>
  </r>
  <r>
    <x v="30"/>
    <n v="1"/>
    <n v="582"/>
    <n v="0"/>
    <n v="40"/>
    <n v="0"/>
    <n v="448000"/>
    <n v="0.9"/>
    <n v="137"/>
    <x v="0"/>
    <n v="1"/>
    <n v="123"/>
    <x v="1"/>
  </r>
  <r>
    <x v="3"/>
    <n v="1"/>
    <n v="2334"/>
    <n v="1"/>
    <n v="35"/>
    <n v="0"/>
    <n v="75000"/>
    <n v="0.9"/>
    <n v="142"/>
    <x v="1"/>
    <n v="0"/>
    <n v="126"/>
    <x v="0"/>
  </r>
  <r>
    <x v="8"/>
    <n v="0"/>
    <n v="2442"/>
    <n v="1"/>
    <n v="30"/>
    <n v="0"/>
    <n v="334000"/>
    <n v="1.1000000000000001"/>
    <n v="139"/>
    <x v="0"/>
    <n v="0"/>
    <n v="129"/>
    <x v="0"/>
  </r>
  <r>
    <x v="6"/>
    <n v="0"/>
    <n v="776"/>
    <n v="1"/>
    <n v="38"/>
    <n v="1"/>
    <n v="192000"/>
    <n v="1.3"/>
    <n v="135"/>
    <x v="1"/>
    <n v="0"/>
    <n v="130"/>
    <x v="0"/>
  </r>
  <r>
    <x v="15"/>
    <n v="0"/>
    <n v="196"/>
    <n v="0"/>
    <n v="60"/>
    <n v="0"/>
    <n v="220000"/>
    <n v="0.7"/>
    <n v="133"/>
    <x v="0"/>
    <n v="1"/>
    <n v="134"/>
    <x v="1"/>
  </r>
  <r>
    <x v="28"/>
    <n v="0"/>
    <n v="66"/>
    <n v="1"/>
    <n v="20"/>
    <n v="0"/>
    <n v="70000"/>
    <n v="2.4"/>
    <n v="134"/>
    <x v="0"/>
    <n v="0"/>
    <n v="135"/>
    <x v="0"/>
  </r>
  <r>
    <x v="2"/>
    <n v="0"/>
    <n v="582"/>
    <n v="1"/>
    <n v="40"/>
    <n v="0"/>
    <n v="270000"/>
    <n v="1"/>
    <n v="138"/>
    <x v="1"/>
    <n v="0"/>
    <n v="140"/>
    <x v="1"/>
  </r>
  <r>
    <x v="12"/>
    <n v="0"/>
    <n v="835"/>
    <n v="0"/>
    <n v="35"/>
    <n v="1"/>
    <n v="305000"/>
    <n v="0.8"/>
    <n v="133"/>
    <x v="1"/>
    <n v="0"/>
    <n v="145"/>
    <x v="1"/>
  </r>
  <r>
    <x v="22"/>
    <n v="1"/>
    <n v="582"/>
    <n v="1"/>
    <n v="35"/>
    <n v="0"/>
    <n v="263358.03000000003"/>
    <n v="1.5"/>
    <n v="136"/>
    <x v="0"/>
    <n v="1"/>
    <n v="145"/>
    <x v="1"/>
  </r>
  <r>
    <x v="37"/>
    <n v="0"/>
    <n v="3966"/>
    <n v="0"/>
    <n v="40"/>
    <n v="0"/>
    <n v="325000"/>
    <n v="0.9"/>
    <n v="140"/>
    <x v="0"/>
    <n v="1"/>
    <n v="146"/>
    <x v="1"/>
  </r>
  <r>
    <x v="12"/>
    <n v="1"/>
    <n v="171"/>
    <n v="0"/>
    <n v="60"/>
    <n v="1"/>
    <n v="176000"/>
    <n v="1.1000000000000001"/>
    <n v="145"/>
    <x v="0"/>
    <n v="1"/>
    <n v="146"/>
    <x v="1"/>
  </r>
  <r>
    <x v="3"/>
    <n v="1"/>
    <n v="115"/>
    <n v="0"/>
    <n v="20"/>
    <n v="0"/>
    <n v="189000"/>
    <n v="0.8"/>
    <n v="139"/>
    <x v="0"/>
    <n v="0"/>
    <n v="146"/>
    <x v="1"/>
  </r>
  <r>
    <x v="2"/>
    <n v="0"/>
    <n v="198"/>
    <n v="1"/>
    <n v="35"/>
    <n v="1"/>
    <n v="281000"/>
    <n v="0.9"/>
    <n v="137"/>
    <x v="0"/>
    <n v="1"/>
    <n v="146"/>
    <x v="1"/>
  </r>
  <r>
    <x v="5"/>
    <n v="1"/>
    <n v="95"/>
    <n v="0"/>
    <n v="60"/>
    <n v="0"/>
    <n v="337000"/>
    <n v="1"/>
    <n v="138"/>
    <x v="0"/>
    <n v="1"/>
    <n v="146"/>
    <x v="1"/>
  </r>
  <r>
    <x v="20"/>
    <n v="0"/>
    <n v="1419"/>
    <n v="0"/>
    <n v="40"/>
    <n v="0"/>
    <n v="105000"/>
    <n v="1"/>
    <n v="135"/>
    <x v="0"/>
    <n v="1"/>
    <n v="147"/>
    <x v="1"/>
  </r>
  <r>
    <x v="9"/>
    <n v="1"/>
    <n v="69"/>
    <n v="0"/>
    <n v="50"/>
    <n v="0"/>
    <n v="132000"/>
    <n v="1"/>
    <n v="140"/>
    <x v="1"/>
    <n v="0"/>
    <n v="147"/>
    <x v="1"/>
  </r>
  <r>
    <x v="30"/>
    <n v="1"/>
    <n v="122"/>
    <n v="1"/>
    <n v="60"/>
    <n v="0"/>
    <n v="267000"/>
    <n v="1.2"/>
    <n v="145"/>
    <x v="0"/>
    <n v="0"/>
    <n v="147"/>
    <x v="1"/>
  </r>
  <r>
    <x v="1"/>
    <n v="0"/>
    <n v="835"/>
    <n v="0"/>
    <n v="40"/>
    <n v="0"/>
    <n v="279000"/>
    <n v="0.7"/>
    <n v="140"/>
    <x v="0"/>
    <n v="1"/>
    <n v="147"/>
    <x v="1"/>
  </r>
  <r>
    <x v="39"/>
    <n v="0"/>
    <n v="478"/>
    <n v="1"/>
    <n v="30"/>
    <n v="0"/>
    <n v="303000"/>
    <n v="0.9"/>
    <n v="136"/>
    <x v="0"/>
    <n v="0"/>
    <n v="148"/>
    <x v="1"/>
  </r>
  <r>
    <x v="28"/>
    <n v="1"/>
    <n v="176"/>
    <n v="1"/>
    <n v="25"/>
    <n v="0"/>
    <n v="221000"/>
    <n v="1"/>
    <n v="136"/>
    <x v="0"/>
    <n v="1"/>
    <n v="150"/>
    <x v="0"/>
  </r>
  <r>
    <x v="2"/>
    <n v="0"/>
    <n v="395"/>
    <n v="1"/>
    <n v="25"/>
    <n v="0"/>
    <n v="265000"/>
    <n v="1.2"/>
    <n v="136"/>
    <x v="0"/>
    <n v="1"/>
    <n v="154"/>
    <x v="0"/>
  </r>
  <r>
    <x v="0"/>
    <n v="0"/>
    <n v="99"/>
    <n v="0"/>
    <n v="38"/>
    <n v="1"/>
    <n v="224000"/>
    <n v="2.5"/>
    <n v="134"/>
    <x v="0"/>
    <n v="0"/>
    <n v="162"/>
    <x v="0"/>
  </r>
  <r>
    <x v="17"/>
    <n v="1"/>
    <n v="145"/>
    <n v="0"/>
    <n v="25"/>
    <n v="0"/>
    <n v="219000"/>
    <n v="1.2"/>
    <n v="137"/>
    <x v="0"/>
    <n v="1"/>
    <n v="170"/>
    <x v="0"/>
  </r>
  <r>
    <x v="40"/>
    <n v="1"/>
    <n v="104"/>
    <n v="1"/>
    <n v="30"/>
    <n v="0"/>
    <n v="389000"/>
    <n v="1.5"/>
    <n v="136"/>
    <x v="0"/>
    <n v="0"/>
    <n v="171"/>
    <x v="0"/>
  </r>
  <r>
    <x v="3"/>
    <n v="0"/>
    <n v="582"/>
    <n v="0"/>
    <n v="50"/>
    <n v="0"/>
    <n v="153000"/>
    <n v="0.6"/>
    <n v="134"/>
    <x v="1"/>
    <n v="0"/>
    <n v="172"/>
    <x v="0"/>
  </r>
  <r>
    <x v="5"/>
    <n v="0"/>
    <n v="1896"/>
    <n v="1"/>
    <n v="25"/>
    <n v="0"/>
    <n v="365000"/>
    <n v="2.1"/>
    <n v="144"/>
    <x v="1"/>
    <n v="0"/>
    <n v="172"/>
    <x v="0"/>
  </r>
  <r>
    <x v="40"/>
    <n v="1"/>
    <n v="151"/>
    <n v="1"/>
    <n v="40"/>
    <n v="1"/>
    <n v="201000"/>
    <n v="1"/>
    <n v="136"/>
    <x v="1"/>
    <n v="0"/>
    <n v="172"/>
    <x v="1"/>
  </r>
  <r>
    <x v="39"/>
    <n v="0"/>
    <n v="244"/>
    <n v="0"/>
    <n v="45"/>
    <n v="1"/>
    <n v="275000"/>
    <n v="0.9"/>
    <n v="140"/>
    <x v="1"/>
    <n v="0"/>
    <n v="174"/>
    <x v="1"/>
  </r>
  <r>
    <x v="6"/>
    <n v="0"/>
    <n v="582"/>
    <n v="1"/>
    <n v="35"/>
    <n v="0"/>
    <n v="350000"/>
    <n v="2.1"/>
    <n v="134"/>
    <x v="0"/>
    <n v="0"/>
    <n v="174"/>
    <x v="1"/>
  </r>
  <r>
    <x v="38"/>
    <n v="1"/>
    <n v="62"/>
    <n v="0"/>
    <n v="60"/>
    <n v="0"/>
    <n v="309000"/>
    <n v="1.5"/>
    <n v="135"/>
    <x v="1"/>
    <n v="0"/>
    <n v="174"/>
    <x v="1"/>
  </r>
  <r>
    <x v="3"/>
    <n v="1"/>
    <n v="121"/>
    <n v="1"/>
    <n v="40"/>
    <n v="0"/>
    <n v="260000"/>
    <n v="0.7"/>
    <n v="130"/>
    <x v="0"/>
    <n v="0"/>
    <n v="175"/>
    <x v="1"/>
  </r>
  <r>
    <x v="41"/>
    <n v="1"/>
    <n v="231"/>
    <n v="1"/>
    <n v="30"/>
    <n v="0"/>
    <n v="160000"/>
    <n v="1.18"/>
    <n v="142"/>
    <x v="0"/>
    <n v="1"/>
    <n v="180"/>
    <x v="1"/>
  </r>
  <r>
    <x v="8"/>
    <n v="0"/>
    <n v="582"/>
    <n v="0"/>
    <n v="20"/>
    <n v="1"/>
    <n v="126000"/>
    <n v="1.6"/>
    <n v="135"/>
    <x v="0"/>
    <n v="0"/>
    <n v="180"/>
    <x v="0"/>
  </r>
  <r>
    <x v="42"/>
    <n v="1"/>
    <n v="418"/>
    <n v="0"/>
    <n v="45"/>
    <n v="0"/>
    <n v="223000"/>
    <n v="1.8"/>
    <n v="145"/>
    <x v="0"/>
    <n v="0"/>
    <n v="180"/>
    <x v="0"/>
  </r>
  <r>
    <x v="8"/>
    <n v="0"/>
    <n v="582"/>
    <n v="1"/>
    <n v="38"/>
    <n v="1"/>
    <n v="263358.03000000003"/>
    <n v="1.18"/>
    <n v="137"/>
    <x v="1"/>
    <n v="0"/>
    <n v="185"/>
    <x v="1"/>
  </r>
  <r>
    <x v="2"/>
    <n v="0"/>
    <n v="167"/>
    <n v="0"/>
    <n v="30"/>
    <n v="0"/>
    <n v="259000"/>
    <n v="0.8"/>
    <n v="138"/>
    <x v="1"/>
    <n v="0"/>
    <n v="186"/>
    <x v="1"/>
  </r>
  <r>
    <x v="3"/>
    <n v="1"/>
    <n v="582"/>
    <n v="1"/>
    <n v="20"/>
    <n v="1"/>
    <n v="279000"/>
    <n v="1"/>
    <n v="134"/>
    <x v="1"/>
    <n v="0"/>
    <n v="186"/>
    <x v="1"/>
  </r>
  <r>
    <x v="5"/>
    <n v="0"/>
    <n v="1211"/>
    <n v="1"/>
    <n v="35"/>
    <n v="0"/>
    <n v="263358.03000000003"/>
    <n v="1.8"/>
    <n v="113"/>
    <x v="0"/>
    <n v="1"/>
    <n v="186"/>
    <x v="1"/>
  </r>
  <r>
    <x v="30"/>
    <n v="1"/>
    <n v="1767"/>
    <n v="0"/>
    <n v="45"/>
    <n v="0"/>
    <n v="73000"/>
    <n v="0.7"/>
    <n v="137"/>
    <x v="0"/>
    <n v="0"/>
    <n v="186"/>
    <x v="1"/>
  </r>
  <r>
    <x v="8"/>
    <n v="0"/>
    <n v="308"/>
    <n v="1"/>
    <n v="60"/>
    <n v="1"/>
    <n v="377000"/>
    <n v="1"/>
    <n v="136"/>
    <x v="0"/>
    <n v="0"/>
    <n v="186"/>
    <x v="1"/>
  </r>
  <r>
    <x v="12"/>
    <n v="0"/>
    <n v="97"/>
    <n v="0"/>
    <n v="60"/>
    <n v="1"/>
    <n v="220000"/>
    <n v="0.9"/>
    <n v="138"/>
    <x v="0"/>
    <n v="0"/>
    <n v="186"/>
    <x v="1"/>
  </r>
  <r>
    <x v="5"/>
    <n v="0"/>
    <n v="59"/>
    <n v="0"/>
    <n v="25"/>
    <n v="1"/>
    <n v="212000"/>
    <n v="3.5"/>
    <n v="136"/>
    <x v="0"/>
    <n v="1"/>
    <n v="187"/>
    <x v="1"/>
  </r>
  <r>
    <x v="43"/>
    <n v="1"/>
    <n v="64"/>
    <n v="0"/>
    <n v="40"/>
    <n v="0"/>
    <n v="277000"/>
    <n v="0.7"/>
    <n v="137"/>
    <x v="0"/>
    <n v="1"/>
    <n v="187"/>
    <x v="1"/>
  </r>
  <r>
    <x v="3"/>
    <n v="1"/>
    <n v="167"/>
    <n v="1"/>
    <n v="45"/>
    <n v="0"/>
    <n v="362000"/>
    <n v="1"/>
    <n v="136"/>
    <x v="1"/>
    <n v="0"/>
    <n v="187"/>
    <x v="1"/>
  </r>
  <r>
    <x v="39"/>
    <n v="1"/>
    <n v="101"/>
    <n v="0"/>
    <n v="40"/>
    <n v="0"/>
    <n v="226000"/>
    <n v="0.8"/>
    <n v="141"/>
    <x v="1"/>
    <n v="0"/>
    <n v="187"/>
    <x v="1"/>
  </r>
  <r>
    <x v="19"/>
    <n v="0"/>
    <n v="212"/>
    <n v="0"/>
    <n v="38"/>
    <n v="0"/>
    <n v="186000"/>
    <n v="0.9"/>
    <n v="136"/>
    <x v="0"/>
    <n v="0"/>
    <n v="187"/>
    <x v="1"/>
  </r>
  <r>
    <x v="5"/>
    <n v="1"/>
    <n v="2281"/>
    <n v="1"/>
    <n v="40"/>
    <n v="0"/>
    <n v="283000"/>
    <n v="1"/>
    <n v="141"/>
    <x v="1"/>
    <n v="0"/>
    <n v="187"/>
    <x v="1"/>
  </r>
  <r>
    <x v="9"/>
    <n v="0"/>
    <n v="972"/>
    <n v="1"/>
    <n v="35"/>
    <n v="1"/>
    <n v="268000"/>
    <n v="0.8"/>
    <n v="130"/>
    <x v="1"/>
    <n v="0"/>
    <n v="187"/>
    <x v="1"/>
  </r>
  <r>
    <x v="12"/>
    <n v="0"/>
    <n v="212"/>
    <n v="1"/>
    <n v="17"/>
    <n v="1"/>
    <n v="389000"/>
    <n v="1"/>
    <n v="136"/>
    <x v="0"/>
    <n v="1"/>
    <n v="188"/>
    <x v="1"/>
  </r>
  <r>
    <x v="3"/>
    <n v="0"/>
    <n v="582"/>
    <n v="0"/>
    <n v="62"/>
    <n v="1"/>
    <n v="147000"/>
    <n v="0.8"/>
    <n v="140"/>
    <x v="0"/>
    <n v="1"/>
    <n v="192"/>
    <x v="1"/>
  </r>
  <r>
    <x v="43"/>
    <n v="0"/>
    <n v="224"/>
    <n v="0"/>
    <n v="50"/>
    <n v="0"/>
    <n v="481000"/>
    <n v="1.4"/>
    <n v="138"/>
    <x v="0"/>
    <n v="1"/>
    <n v="192"/>
    <x v="1"/>
  </r>
  <r>
    <x v="13"/>
    <n v="1"/>
    <n v="131"/>
    <n v="1"/>
    <n v="30"/>
    <n v="1"/>
    <n v="244000"/>
    <n v="1.6"/>
    <n v="130"/>
    <x v="1"/>
    <n v="0"/>
    <n v="193"/>
    <x v="0"/>
  </r>
  <r>
    <x v="2"/>
    <n v="1"/>
    <n v="135"/>
    <n v="0"/>
    <n v="35"/>
    <n v="1"/>
    <n v="290000"/>
    <n v="0.8"/>
    <n v="134"/>
    <x v="0"/>
    <n v="0"/>
    <n v="194"/>
    <x v="1"/>
  </r>
  <r>
    <x v="41"/>
    <n v="0"/>
    <n v="582"/>
    <n v="0"/>
    <n v="35"/>
    <n v="1"/>
    <n v="203000"/>
    <n v="1.3"/>
    <n v="134"/>
    <x v="0"/>
    <n v="0"/>
    <n v="195"/>
    <x v="1"/>
  </r>
  <r>
    <x v="12"/>
    <n v="0"/>
    <n v="1202"/>
    <n v="0"/>
    <n v="50"/>
    <n v="1"/>
    <n v="358000"/>
    <n v="0.9"/>
    <n v="141"/>
    <x v="1"/>
    <n v="0"/>
    <n v="196"/>
    <x v="1"/>
  </r>
  <r>
    <x v="44"/>
    <n v="1"/>
    <n v="427"/>
    <n v="0"/>
    <n v="70"/>
    <n v="1"/>
    <n v="151000"/>
    <n v="9"/>
    <n v="137"/>
    <x v="1"/>
    <n v="0"/>
    <n v="196"/>
    <x v="0"/>
  </r>
  <r>
    <x v="14"/>
    <n v="1"/>
    <n v="1021"/>
    <n v="1"/>
    <n v="35"/>
    <n v="0"/>
    <n v="271000"/>
    <n v="1.1000000000000001"/>
    <n v="134"/>
    <x v="0"/>
    <n v="0"/>
    <n v="197"/>
    <x v="1"/>
  </r>
  <r>
    <x v="1"/>
    <n v="0"/>
    <n v="582"/>
    <n v="1"/>
    <n v="35"/>
    <n v="1"/>
    <n v="371000"/>
    <n v="0.7"/>
    <n v="140"/>
    <x v="1"/>
    <n v="0"/>
    <n v="197"/>
    <x v="1"/>
  </r>
  <r>
    <x v="41"/>
    <n v="0"/>
    <n v="582"/>
    <n v="0"/>
    <n v="20"/>
    <n v="0"/>
    <n v="263358.03000000003"/>
    <n v="1.83"/>
    <n v="134"/>
    <x v="0"/>
    <n v="0"/>
    <n v="198"/>
    <x v="0"/>
  </r>
  <r>
    <x v="2"/>
    <n v="0"/>
    <n v="118"/>
    <n v="0"/>
    <n v="50"/>
    <n v="0"/>
    <n v="194000"/>
    <n v="1.1000000000000001"/>
    <n v="145"/>
    <x v="0"/>
    <n v="1"/>
    <n v="200"/>
    <x v="1"/>
  </r>
  <r>
    <x v="24"/>
    <n v="1"/>
    <n v="86"/>
    <n v="0"/>
    <n v="35"/>
    <n v="0"/>
    <n v="365000"/>
    <n v="1.1000000000000001"/>
    <n v="139"/>
    <x v="0"/>
    <n v="1"/>
    <n v="201"/>
    <x v="1"/>
  </r>
  <r>
    <x v="45"/>
    <n v="0"/>
    <n v="582"/>
    <n v="0"/>
    <n v="25"/>
    <n v="0"/>
    <n v="130000"/>
    <n v="0.8"/>
    <n v="134"/>
    <x v="0"/>
    <n v="0"/>
    <n v="201"/>
    <x v="1"/>
  </r>
  <r>
    <x v="17"/>
    <n v="0"/>
    <n v="582"/>
    <n v="1"/>
    <n v="25"/>
    <n v="0"/>
    <n v="504000"/>
    <n v="1"/>
    <n v="138"/>
    <x v="0"/>
    <n v="0"/>
    <n v="205"/>
    <x v="1"/>
  </r>
  <r>
    <x v="0"/>
    <n v="0"/>
    <n v="675"/>
    <n v="1"/>
    <n v="60"/>
    <n v="0"/>
    <n v="265000"/>
    <n v="1.4"/>
    <n v="125"/>
    <x v="1"/>
    <n v="0"/>
    <n v="205"/>
    <x v="1"/>
  </r>
  <r>
    <x v="17"/>
    <n v="1"/>
    <n v="57"/>
    <n v="0"/>
    <n v="25"/>
    <n v="0"/>
    <n v="189000"/>
    <n v="1.3"/>
    <n v="132"/>
    <x v="0"/>
    <n v="1"/>
    <n v="205"/>
    <x v="1"/>
  </r>
  <r>
    <x v="1"/>
    <n v="1"/>
    <n v="2794"/>
    <n v="0"/>
    <n v="35"/>
    <n v="1"/>
    <n v="141000"/>
    <n v="1"/>
    <n v="140"/>
    <x v="0"/>
    <n v="0"/>
    <n v="206"/>
    <x v="1"/>
  </r>
  <r>
    <x v="2"/>
    <n v="0"/>
    <n v="56"/>
    <n v="0"/>
    <n v="25"/>
    <n v="0"/>
    <n v="237000"/>
    <n v="5"/>
    <n v="130"/>
    <x v="1"/>
    <n v="0"/>
    <n v="207"/>
    <x v="1"/>
  </r>
  <r>
    <x v="21"/>
    <n v="0"/>
    <n v="211"/>
    <n v="0"/>
    <n v="25"/>
    <n v="0"/>
    <n v="274000"/>
    <n v="1.2"/>
    <n v="134"/>
    <x v="1"/>
    <n v="0"/>
    <n v="207"/>
    <x v="1"/>
  </r>
  <r>
    <x v="5"/>
    <n v="0"/>
    <n v="166"/>
    <n v="0"/>
    <n v="30"/>
    <n v="0"/>
    <n v="62000"/>
    <n v="1.7"/>
    <n v="127"/>
    <x v="1"/>
    <n v="0"/>
    <n v="207"/>
    <x v="0"/>
  </r>
  <r>
    <x v="12"/>
    <n v="0"/>
    <n v="93"/>
    <n v="0"/>
    <n v="35"/>
    <n v="0"/>
    <n v="185000"/>
    <n v="1.1000000000000001"/>
    <n v="134"/>
    <x v="0"/>
    <n v="1"/>
    <n v="208"/>
    <x v="1"/>
  </r>
  <r>
    <x v="39"/>
    <n v="1"/>
    <n v="129"/>
    <n v="0"/>
    <n v="35"/>
    <n v="0"/>
    <n v="255000"/>
    <n v="0.9"/>
    <n v="137"/>
    <x v="0"/>
    <n v="0"/>
    <n v="209"/>
    <x v="1"/>
  </r>
  <r>
    <x v="15"/>
    <n v="1"/>
    <n v="707"/>
    <n v="0"/>
    <n v="38"/>
    <n v="0"/>
    <n v="330000"/>
    <n v="1.4"/>
    <n v="137"/>
    <x v="0"/>
    <n v="1"/>
    <n v="209"/>
    <x v="1"/>
  </r>
  <r>
    <x v="15"/>
    <n v="1"/>
    <n v="582"/>
    <n v="0"/>
    <n v="45"/>
    <n v="0"/>
    <n v="305000"/>
    <n v="1.1000000000000001"/>
    <n v="137"/>
    <x v="0"/>
    <n v="1"/>
    <n v="209"/>
    <x v="1"/>
  </r>
  <r>
    <x v="42"/>
    <n v="1"/>
    <n v="109"/>
    <n v="0"/>
    <n v="50"/>
    <n v="1"/>
    <n v="406000"/>
    <n v="1.1000000000000001"/>
    <n v="137"/>
    <x v="0"/>
    <n v="0"/>
    <n v="209"/>
    <x v="1"/>
  </r>
  <r>
    <x v="0"/>
    <n v="0"/>
    <n v="119"/>
    <n v="0"/>
    <n v="50"/>
    <n v="1"/>
    <n v="248000"/>
    <n v="1.1000000000000001"/>
    <n v="148"/>
    <x v="0"/>
    <n v="0"/>
    <n v="209"/>
    <x v="1"/>
  </r>
  <r>
    <x v="12"/>
    <n v="0"/>
    <n v="232"/>
    <n v="0"/>
    <n v="30"/>
    <n v="0"/>
    <n v="173000"/>
    <n v="1.2"/>
    <n v="132"/>
    <x v="0"/>
    <n v="0"/>
    <n v="210"/>
    <x v="1"/>
  </r>
  <r>
    <x v="2"/>
    <n v="1"/>
    <n v="720"/>
    <n v="1"/>
    <n v="40"/>
    <n v="0"/>
    <n v="257000"/>
    <n v="1"/>
    <n v="136"/>
    <x v="1"/>
    <n v="0"/>
    <n v="210"/>
    <x v="1"/>
  </r>
  <r>
    <x v="1"/>
    <n v="1"/>
    <n v="180"/>
    <n v="0"/>
    <n v="45"/>
    <n v="0"/>
    <n v="263358.03000000003"/>
    <n v="1.18"/>
    <n v="137"/>
    <x v="0"/>
    <n v="1"/>
    <n v="211"/>
    <x v="1"/>
  </r>
  <r>
    <x v="12"/>
    <n v="0"/>
    <n v="81"/>
    <n v="1"/>
    <n v="35"/>
    <n v="1"/>
    <n v="533000"/>
    <n v="1.3"/>
    <n v="139"/>
    <x v="1"/>
    <n v="0"/>
    <n v="212"/>
    <x v="1"/>
  </r>
  <r>
    <x v="2"/>
    <n v="0"/>
    <n v="582"/>
    <n v="1"/>
    <n v="30"/>
    <n v="0"/>
    <n v="249000"/>
    <n v="1.3"/>
    <n v="136"/>
    <x v="0"/>
    <n v="1"/>
    <n v="212"/>
    <x v="1"/>
  </r>
  <r>
    <x v="39"/>
    <n v="0"/>
    <n v="90"/>
    <n v="0"/>
    <n v="35"/>
    <n v="0"/>
    <n v="255000"/>
    <n v="1.1000000000000001"/>
    <n v="136"/>
    <x v="0"/>
    <n v="1"/>
    <n v="212"/>
    <x v="1"/>
  </r>
  <r>
    <x v="41"/>
    <n v="1"/>
    <n v="1185"/>
    <n v="0"/>
    <n v="40"/>
    <n v="1"/>
    <n v="220000"/>
    <n v="0.9"/>
    <n v="141"/>
    <x v="1"/>
    <n v="0"/>
    <n v="213"/>
    <x v="1"/>
  </r>
  <r>
    <x v="44"/>
    <n v="0"/>
    <n v="582"/>
    <n v="1"/>
    <n v="38"/>
    <n v="0"/>
    <n v="264000"/>
    <n v="1.8"/>
    <n v="134"/>
    <x v="0"/>
    <n v="0"/>
    <n v="213"/>
    <x v="1"/>
  </r>
  <r>
    <x v="35"/>
    <n v="1"/>
    <n v="80"/>
    <n v="1"/>
    <n v="38"/>
    <n v="0"/>
    <n v="282000"/>
    <n v="1.4"/>
    <n v="137"/>
    <x v="0"/>
    <n v="0"/>
    <n v="213"/>
    <x v="1"/>
  </r>
  <r>
    <x v="1"/>
    <n v="0"/>
    <n v="2017"/>
    <n v="0"/>
    <n v="25"/>
    <n v="0"/>
    <n v="314000"/>
    <n v="1.1000000000000001"/>
    <n v="138"/>
    <x v="0"/>
    <n v="0"/>
    <n v="214"/>
    <x v="0"/>
  </r>
  <r>
    <x v="38"/>
    <n v="0"/>
    <n v="143"/>
    <n v="0"/>
    <n v="25"/>
    <n v="0"/>
    <n v="246000"/>
    <n v="2.4"/>
    <n v="135"/>
    <x v="0"/>
    <n v="0"/>
    <n v="214"/>
    <x v="1"/>
  </r>
  <r>
    <x v="39"/>
    <n v="0"/>
    <n v="624"/>
    <n v="0"/>
    <n v="35"/>
    <n v="0"/>
    <n v="301000"/>
    <n v="1"/>
    <n v="142"/>
    <x v="0"/>
    <n v="1"/>
    <n v="214"/>
    <x v="1"/>
  </r>
  <r>
    <x v="15"/>
    <n v="0"/>
    <n v="207"/>
    <n v="1"/>
    <n v="40"/>
    <n v="0"/>
    <n v="223000"/>
    <n v="1.2"/>
    <n v="130"/>
    <x v="1"/>
    <n v="0"/>
    <n v="214"/>
    <x v="1"/>
  </r>
  <r>
    <x v="3"/>
    <n v="0"/>
    <n v="2522"/>
    <n v="0"/>
    <n v="30"/>
    <n v="1"/>
    <n v="404000"/>
    <n v="0.5"/>
    <n v="139"/>
    <x v="1"/>
    <n v="0"/>
    <n v="214"/>
    <x v="1"/>
  </r>
  <r>
    <x v="1"/>
    <n v="0"/>
    <n v="572"/>
    <n v="1"/>
    <n v="35"/>
    <n v="0"/>
    <n v="231000"/>
    <n v="0.8"/>
    <n v="143"/>
    <x v="1"/>
    <n v="0"/>
    <n v="215"/>
    <x v="1"/>
  </r>
  <r>
    <x v="3"/>
    <n v="0"/>
    <n v="245"/>
    <n v="0"/>
    <n v="45"/>
    <n v="1"/>
    <n v="274000"/>
    <n v="1"/>
    <n v="133"/>
    <x v="0"/>
    <n v="0"/>
    <n v="215"/>
    <x v="1"/>
  </r>
  <r>
    <x v="12"/>
    <n v="0"/>
    <n v="88"/>
    <n v="1"/>
    <n v="35"/>
    <n v="1"/>
    <n v="236000"/>
    <n v="1.2"/>
    <n v="132"/>
    <x v="1"/>
    <n v="0"/>
    <n v="215"/>
    <x v="1"/>
  </r>
  <r>
    <x v="15"/>
    <n v="1"/>
    <n v="446"/>
    <n v="0"/>
    <n v="60"/>
    <n v="1"/>
    <n v="263358.03000000003"/>
    <n v="1"/>
    <n v="139"/>
    <x v="0"/>
    <n v="0"/>
    <n v="215"/>
    <x v="1"/>
  </r>
  <r>
    <x v="37"/>
    <n v="1"/>
    <n v="191"/>
    <n v="1"/>
    <n v="30"/>
    <n v="1"/>
    <n v="334000"/>
    <n v="1"/>
    <n v="142"/>
    <x v="0"/>
    <n v="1"/>
    <n v="216"/>
    <x v="1"/>
  </r>
  <r>
    <x v="2"/>
    <n v="0"/>
    <n v="326"/>
    <n v="0"/>
    <n v="38"/>
    <n v="0"/>
    <n v="294000"/>
    <n v="1.7"/>
    <n v="139"/>
    <x v="1"/>
    <n v="0"/>
    <n v="220"/>
    <x v="1"/>
  </r>
  <r>
    <x v="17"/>
    <n v="0"/>
    <n v="132"/>
    <n v="1"/>
    <n v="38"/>
    <n v="1"/>
    <n v="253000"/>
    <n v="1"/>
    <n v="139"/>
    <x v="0"/>
    <n v="0"/>
    <n v="230"/>
    <x v="1"/>
  </r>
  <r>
    <x v="8"/>
    <n v="1"/>
    <n v="66"/>
    <n v="1"/>
    <n v="25"/>
    <n v="0"/>
    <n v="233000"/>
    <n v="0.8"/>
    <n v="135"/>
    <x v="0"/>
    <n v="0"/>
    <n v="230"/>
    <x v="1"/>
  </r>
  <r>
    <x v="15"/>
    <n v="0"/>
    <n v="56"/>
    <n v="0"/>
    <n v="50"/>
    <n v="0"/>
    <n v="308000"/>
    <n v="0.7"/>
    <n v="135"/>
    <x v="0"/>
    <n v="1"/>
    <n v="231"/>
    <x v="1"/>
  </r>
  <r>
    <x v="1"/>
    <n v="0"/>
    <n v="66"/>
    <n v="0"/>
    <n v="40"/>
    <n v="0"/>
    <n v="203000"/>
    <n v="1"/>
    <n v="138"/>
    <x v="0"/>
    <n v="0"/>
    <n v="233"/>
    <x v="1"/>
  </r>
  <r>
    <x v="7"/>
    <n v="1"/>
    <n v="655"/>
    <n v="0"/>
    <n v="40"/>
    <n v="0"/>
    <n v="283000"/>
    <n v="0.7"/>
    <n v="133"/>
    <x v="1"/>
    <n v="0"/>
    <n v="233"/>
    <x v="1"/>
  </r>
  <r>
    <x v="2"/>
    <n v="1"/>
    <n v="258"/>
    <n v="1"/>
    <n v="25"/>
    <n v="0"/>
    <n v="198000"/>
    <n v="1.4"/>
    <n v="129"/>
    <x v="0"/>
    <n v="0"/>
    <n v="235"/>
    <x v="0"/>
  </r>
  <r>
    <x v="14"/>
    <n v="1"/>
    <n v="157"/>
    <n v="1"/>
    <n v="60"/>
    <n v="0"/>
    <n v="208000"/>
    <n v="1"/>
    <n v="140"/>
    <x v="1"/>
    <n v="0"/>
    <n v="237"/>
    <x v="1"/>
  </r>
  <r>
    <x v="35"/>
    <n v="0"/>
    <n v="582"/>
    <n v="1"/>
    <n v="38"/>
    <n v="0"/>
    <n v="147000"/>
    <n v="1.2"/>
    <n v="141"/>
    <x v="0"/>
    <n v="0"/>
    <n v="237"/>
    <x v="1"/>
  </r>
  <r>
    <x v="3"/>
    <n v="1"/>
    <n v="298"/>
    <n v="0"/>
    <n v="35"/>
    <n v="0"/>
    <n v="362000"/>
    <n v="0.9"/>
    <n v="140"/>
    <x v="0"/>
    <n v="1"/>
    <n v="240"/>
    <x v="1"/>
  </r>
  <r>
    <x v="1"/>
    <n v="0"/>
    <n v="1199"/>
    <n v="0"/>
    <n v="20"/>
    <n v="0"/>
    <n v="263358.03000000003"/>
    <n v="1.83"/>
    <n v="134"/>
    <x v="0"/>
    <n v="1"/>
    <n v="241"/>
    <x v="0"/>
  </r>
  <r>
    <x v="46"/>
    <n v="1"/>
    <n v="135"/>
    <n v="1"/>
    <n v="38"/>
    <n v="0"/>
    <n v="133000"/>
    <n v="1.7"/>
    <n v="140"/>
    <x v="0"/>
    <n v="0"/>
    <n v="244"/>
    <x v="1"/>
  </r>
  <r>
    <x v="8"/>
    <n v="0"/>
    <n v="582"/>
    <n v="1"/>
    <n v="38"/>
    <n v="0"/>
    <n v="302000"/>
    <n v="0.9"/>
    <n v="140"/>
    <x v="1"/>
    <n v="0"/>
    <n v="244"/>
    <x v="1"/>
  </r>
  <r>
    <x v="39"/>
    <n v="0"/>
    <n v="582"/>
    <n v="1"/>
    <n v="35"/>
    <n v="0"/>
    <n v="222000"/>
    <n v="1"/>
    <n v="132"/>
    <x v="0"/>
    <n v="0"/>
    <n v="244"/>
    <x v="1"/>
  </r>
  <r>
    <x v="29"/>
    <n v="0"/>
    <n v="582"/>
    <n v="1"/>
    <n v="30"/>
    <n v="1"/>
    <n v="263358.03000000003"/>
    <n v="1.6"/>
    <n v="130"/>
    <x v="0"/>
    <n v="1"/>
    <n v="244"/>
    <x v="1"/>
  </r>
  <r>
    <x v="22"/>
    <n v="0"/>
    <n v="582"/>
    <n v="1"/>
    <n v="40"/>
    <n v="0"/>
    <n v="221000"/>
    <n v="0.9"/>
    <n v="134"/>
    <x v="1"/>
    <n v="0"/>
    <n v="244"/>
    <x v="1"/>
  </r>
  <r>
    <x v="26"/>
    <n v="0"/>
    <n v="213"/>
    <n v="0"/>
    <n v="38"/>
    <n v="0"/>
    <n v="215000"/>
    <n v="1.2"/>
    <n v="133"/>
    <x v="1"/>
    <n v="0"/>
    <n v="245"/>
    <x v="1"/>
  </r>
  <r>
    <x v="24"/>
    <n v="0"/>
    <n v="64"/>
    <n v="0"/>
    <n v="40"/>
    <n v="0"/>
    <n v="189000"/>
    <n v="0.7"/>
    <n v="140"/>
    <x v="0"/>
    <n v="0"/>
    <n v="245"/>
    <x v="1"/>
  </r>
  <r>
    <x v="5"/>
    <n v="1"/>
    <n v="257"/>
    <n v="1"/>
    <n v="30"/>
    <n v="0"/>
    <n v="150000"/>
    <n v="1"/>
    <n v="137"/>
    <x v="0"/>
    <n v="1"/>
    <n v="245"/>
    <x v="1"/>
  </r>
  <r>
    <x v="8"/>
    <n v="0"/>
    <n v="582"/>
    <n v="0"/>
    <n v="38"/>
    <n v="1"/>
    <n v="422000"/>
    <n v="0.8"/>
    <n v="137"/>
    <x v="1"/>
    <n v="0"/>
    <n v="245"/>
    <x v="1"/>
  </r>
  <r>
    <x v="12"/>
    <n v="0"/>
    <n v="618"/>
    <n v="0"/>
    <n v="35"/>
    <n v="0"/>
    <n v="327000"/>
    <n v="1.1000000000000001"/>
    <n v="142"/>
    <x v="1"/>
    <n v="0"/>
    <n v="245"/>
    <x v="1"/>
  </r>
  <r>
    <x v="12"/>
    <n v="0"/>
    <n v="582"/>
    <n v="1"/>
    <n v="38"/>
    <n v="0"/>
    <n v="25100"/>
    <n v="1.1000000000000001"/>
    <n v="140"/>
    <x v="0"/>
    <n v="0"/>
    <n v="246"/>
    <x v="1"/>
  </r>
  <r>
    <x v="3"/>
    <n v="1"/>
    <n v="1051"/>
    <n v="1"/>
    <n v="30"/>
    <n v="0"/>
    <n v="232000"/>
    <n v="0.7"/>
    <n v="136"/>
    <x v="1"/>
    <n v="0"/>
    <n v="246"/>
    <x v="1"/>
  </r>
  <r>
    <x v="1"/>
    <n v="0"/>
    <n v="84"/>
    <n v="1"/>
    <n v="38"/>
    <n v="0"/>
    <n v="451000"/>
    <n v="1.3"/>
    <n v="136"/>
    <x v="1"/>
    <n v="0"/>
    <n v="246"/>
    <x v="1"/>
  </r>
  <r>
    <x v="12"/>
    <n v="0"/>
    <n v="2695"/>
    <n v="1"/>
    <n v="40"/>
    <n v="0"/>
    <n v="241000"/>
    <n v="1"/>
    <n v="137"/>
    <x v="0"/>
    <n v="0"/>
    <n v="247"/>
    <x v="1"/>
  </r>
  <r>
    <x v="12"/>
    <n v="0"/>
    <n v="582"/>
    <n v="0"/>
    <n v="40"/>
    <n v="0"/>
    <n v="51000"/>
    <n v="2.7"/>
    <n v="136"/>
    <x v="0"/>
    <n v="1"/>
    <n v="250"/>
    <x v="1"/>
  </r>
  <r>
    <x v="24"/>
    <n v="0"/>
    <n v="64"/>
    <n v="0"/>
    <n v="30"/>
    <n v="0"/>
    <n v="215000"/>
    <n v="3.8"/>
    <n v="128"/>
    <x v="0"/>
    <n v="1"/>
    <n v="250"/>
    <x v="1"/>
  </r>
  <r>
    <x v="2"/>
    <n v="0"/>
    <n v="1688"/>
    <n v="0"/>
    <n v="38"/>
    <n v="0"/>
    <n v="263358.03000000003"/>
    <n v="1.1000000000000001"/>
    <n v="138"/>
    <x v="0"/>
    <n v="1"/>
    <n v="250"/>
    <x v="1"/>
  </r>
  <r>
    <x v="3"/>
    <n v="1"/>
    <n v="54"/>
    <n v="0"/>
    <n v="40"/>
    <n v="0"/>
    <n v="279000"/>
    <n v="0.8"/>
    <n v="141"/>
    <x v="0"/>
    <n v="0"/>
    <n v="250"/>
    <x v="1"/>
  </r>
  <r>
    <x v="1"/>
    <n v="1"/>
    <n v="170"/>
    <n v="1"/>
    <n v="40"/>
    <n v="0"/>
    <n v="336000"/>
    <n v="1.2"/>
    <n v="135"/>
    <x v="0"/>
    <n v="0"/>
    <n v="250"/>
    <x v="1"/>
  </r>
  <r>
    <x v="5"/>
    <n v="0"/>
    <n v="253"/>
    <n v="0"/>
    <n v="35"/>
    <n v="0"/>
    <n v="279000"/>
    <n v="1.7"/>
    <n v="140"/>
    <x v="0"/>
    <n v="0"/>
    <n v="250"/>
    <x v="1"/>
  </r>
  <r>
    <x v="8"/>
    <n v="0"/>
    <n v="582"/>
    <n v="1"/>
    <n v="55"/>
    <n v="0"/>
    <n v="543000"/>
    <n v="1"/>
    <n v="132"/>
    <x v="1"/>
    <n v="0"/>
    <n v="250"/>
    <x v="1"/>
  </r>
  <r>
    <x v="2"/>
    <n v="0"/>
    <n v="892"/>
    <n v="1"/>
    <n v="35"/>
    <n v="0"/>
    <n v="263358.03000000003"/>
    <n v="1.1000000000000001"/>
    <n v="142"/>
    <x v="1"/>
    <n v="0"/>
    <n v="256"/>
    <x v="1"/>
  </r>
  <r>
    <x v="4"/>
    <n v="1"/>
    <n v="337"/>
    <n v="0"/>
    <n v="38"/>
    <n v="0"/>
    <n v="390000"/>
    <n v="0.9"/>
    <n v="144"/>
    <x v="1"/>
    <n v="0"/>
    <n v="256"/>
    <x v="1"/>
  </r>
  <r>
    <x v="8"/>
    <n v="0"/>
    <n v="615"/>
    <n v="1"/>
    <n v="55"/>
    <n v="0"/>
    <n v="222000"/>
    <n v="0.8"/>
    <n v="141"/>
    <x v="1"/>
    <n v="0"/>
    <n v="257"/>
    <x v="1"/>
  </r>
  <r>
    <x v="5"/>
    <n v="0"/>
    <n v="320"/>
    <n v="0"/>
    <n v="35"/>
    <n v="0"/>
    <n v="133000"/>
    <n v="1.4"/>
    <n v="139"/>
    <x v="0"/>
    <n v="0"/>
    <n v="258"/>
    <x v="1"/>
  </r>
  <r>
    <x v="37"/>
    <n v="0"/>
    <n v="190"/>
    <n v="1"/>
    <n v="38"/>
    <n v="0"/>
    <n v="382000"/>
    <n v="1"/>
    <n v="140"/>
    <x v="0"/>
    <n v="1"/>
    <n v="258"/>
    <x v="1"/>
  </r>
  <r>
    <x v="30"/>
    <n v="1"/>
    <n v="103"/>
    <n v="1"/>
    <n v="35"/>
    <n v="0"/>
    <n v="179000"/>
    <n v="0.9"/>
    <n v="136"/>
    <x v="0"/>
    <n v="1"/>
    <n v="270"/>
    <x v="1"/>
  </r>
  <r>
    <x v="7"/>
    <n v="0"/>
    <n v="61"/>
    <n v="1"/>
    <n v="38"/>
    <n v="1"/>
    <n v="155000"/>
    <n v="1.1000000000000001"/>
    <n v="143"/>
    <x v="0"/>
    <n v="1"/>
    <n v="270"/>
    <x v="1"/>
  </r>
  <r>
    <x v="1"/>
    <n v="0"/>
    <n v="1820"/>
    <n v="0"/>
    <n v="38"/>
    <n v="0"/>
    <n v="270000"/>
    <n v="1.2"/>
    <n v="139"/>
    <x v="1"/>
    <n v="0"/>
    <n v="271"/>
    <x v="1"/>
  </r>
  <r>
    <x v="8"/>
    <n v="0"/>
    <n v="2060"/>
    <n v="1"/>
    <n v="60"/>
    <n v="0"/>
    <n v="742000"/>
    <n v="0.8"/>
    <n v="138"/>
    <x v="1"/>
    <n v="0"/>
    <n v="278"/>
    <x v="1"/>
  </r>
  <r>
    <x v="8"/>
    <n v="0"/>
    <n v="2413"/>
    <n v="0"/>
    <n v="38"/>
    <n v="0"/>
    <n v="140000"/>
    <n v="1.4"/>
    <n v="140"/>
    <x v="0"/>
    <n v="1"/>
    <n v="280"/>
    <x v="1"/>
  </r>
  <r>
    <x v="3"/>
    <n v="0"/>
    <n v="196"/>
    <n v="0"/>
    <n v="45"/>
    <n v="0"/>
    <n v="395000"/>
    <n v="1.6"/>
    <n v="136"/>
    <x v="0"/>
    <n v="1"/>
    <n v="2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E5E40-952C-4A31-96E2-360F05AC013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0" firstHeaderRow="1" firstDataRow="2" firstDataCol="1"/>
  <pivotFields count="1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n="Female" x="1"/>
        <item n="Male" x="0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DEATH_EVENT" fld="12" baseField="0" baseItem="0"/>
  </dataField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66E0D-FA7C-4AB0-80B7-A042ADF9F30D}" name="Table1" displayName="Table1" ref="A1:N300" totalsRowShown="0">
  <autoFilter ref="A1:N300" xr:uid="{E0666E0D-FA7C-4AB0-80B7-A042ADF9F30D}"/>
  <tableColumns count="14">
    <tableColumn id="1" xr3:uid="{15E64E5F-DBA1-450C-A08C-4F5F3DE1456D}" name="age"/>
    <tableColumn id="2" xr3:uid="{3583285F-FDC0-43D2-BD36-FE23568DEF33}" name="anaemia"/>
    <tableColumn id="3" xr3:uid="{C3462513-8BBE-4A51-8744-EF6B26EE0964}" name="creatinine_phosphokinase"/>
    <tableColumn id="4" xr3:uid="{6A9432D8-14A5-4D59-A571-FB5B82AB3DAA}" name="diabetes"/>
    <tableColumn id="5" xr3:uid="{8354BD1E-7E41-4047-B77D-230D28A9685C}" name="ejection_fraction"/>
    <tableColumn id="6" xr3:uid="{3F13DCB5-A087-4A16-BAD5-492834227229}" name="high_blood_pressure"/>
    <tableColumn id="7" xr3:uid="{CAC1E77D-2FF8-421D-950E-4E15513E8794}" name="platelets"/>
    <tableColumn id="8" xr3:uid="{9246177C-745E-4D72-9BDB-83C1C4D0B194}" name="serum_creatinine"/>
    <tableColumn id="9" xr3:uid="{07B3C8CA-C9FD-4E8F-B943-5387C573127C}" name="serum_sodium"/>
    <tableColumn id="10" xr3:uid="{D4957836-E5C9-4053-817A-A5B8D7C949DD}" name="sex"/>
    <tableColumn id="11" xr3:uid="{3F51910E-1748-4A93-9090-F9AF92DE95EC}" name="smoking"/>
    <tableColumn id="12" xr3:uid="{BDAA65A4-3A3E-43B3-B576-FDC46CC7A45D}" name="time"/>
    <tableColumn id="13" xr3:uid="{5A87B676-38C4-4A31-BDA8-27403448332F}" name="DEATH_EVENT"/>
    <tableColumn id="16" xr3:uid="{0D7A008C-6405-401B-A29D-1EC766FEB8D8}" name="AGE_DEATH">
      <calculatedColumnFormula>IF(Table1[DEATH_EVENT] =1, 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tabSelected="1" zoomScaleNormal="100" zoomScalePageLayoutView="60" workbookViewId="0">
      <selection activeCell="L31" sqref="L31"/>
    </sheetView>
  </sheetViews>
  <sheetFormatPr defaultColWidth="11.5546875" defaultRowHeight="13.2" x14ac:dyDescent="0.25"/>
  <cols>
    <col min="1" max="1" width="7" customWidth="1"/>
    <col min="2" max="2" width="10" customWidth="1"/>
    <col min="3" max="3" width="25.6640625" customWidth="1"/>
    <col min="4" max="4" width="10.21875" customWidth="1"/>
    <col min="5" max="5" width="17.33203125" customWidth="1"/>
    <col min="6" max="6" width="21.33203125" customWidth="1"/>
    <col min="7" max="7" width="10.21875" customWidth="1"/>
    <col min="8" max="8" width="17.88671875" customWidth="1"/>
    <col min="9" max="9" width="15.6640625" customWidth="1"/>
    <col min="10" max="10" width="5.88671875" customWidth="1"/>
    <col min="11" max="11" width="10.21875" customWidth="1"/>
    <col min="12" max="12" width="6.5546875" customWidth="1"/>
    <col min="13" max="13" width="16.21875" customWidth="1"/>
    <col min="14" max="14" width="15.21875" customWidth="1"/>
    <col min="15" max="15" width="14.5546875" customWidth="1"/>
    <col min="23" max="23" width="11.88671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</v>
      </c>
      <c r="U1" t="s">
        <v>31</v>
      </c>
      <c r="V1">
        <f>T2</f>
        <v>42</v>
      </c>
    </row>
    <row r="2" spans="1:22" x14ac:dyDescent="0.25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4</v>
      </c>
      <c r="M2">
        <v>1</v>
      </c>
      <c r="N2">
        <f>IF(Table1[DEATH_EVENT] =1, A2)</f>
        <v>75</v>
      </c>
      <c r="P2" t="s">
        <v>13</v>
      </c>
      <c r="Q2">
        <f>SUMIF(Table1[sex], "=1",Table1[DEATH_EVENT])</f>
        <v>62</v>
      </c>
      <c r="S2" t="s">
        <v>23</v>
      </c>
      <c r="T2">
        <f>MIN(Table1[AGE_DEATH])</f>
        <v>42</v>
      </c>
      <c r="U2" t="s">
        <v>30</v>
      </c>
      <c r="V2">
        <f>T3-T2</f>
        <v>9</v>
      </c>
    </row>
    <row r="3" spans="1:22" x14ac:dyDescent="0.25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6</v>
      </c>
      <c r="M3">
        <v>1</v>
      </c>
      <c r="N3">
        <f>IF(Table1[DEATH_EVENT] =1, A3)</f>
        <v>55</v>
      </c>
      <c r="P3" t="s">
        <v>14</v>
      </c>
      <c r="Q3">
        <f>SUMIF(Table1[sex], "=0",Table1[DEATH_EVENT])</f>
        <v>34</v>
      </c>
      <c r="S3" t="s">
        <v>22</v>
      </c>
      <c r="T3">
        <f>IF(Table1[DEATH_EVENT] = 1, _xlfn.QUARTILE.INC(Table1[age],1))</f>
        <v>51</v>
      </c>
      <c r="U3" t="s">
        <v>27</v>
      </c>
      <c r="V3">
        <f>T4-T3</f>
        <v>9</v>
      </c>
    </row>
    <row r="4" spans="1:22" x14ac:dyDescent="0.25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7</v>
      </c>
      <c r="M4">
        <v>1</v>
      </c>
      <c r="N4">
        <f>IF(Table1[DEATH_EVENT] =1, A4)</f>
        <v>65</v>
      </c>
      <c r="P4" t="s">
        <v>15</v>
      </c>
      <c r="Q4">
        <f>SUM(Q2,Q3)</f>
        <v>96</v>
      </c>
      <c r="S4" t="s">
        <v>24</v>
      </c>
      <c r="T4">
        <f>IF(Table1[DEATH_EVENT] = 1, _xlfn.QUARTILE.INC(Table1[age],2))</f>
        <v>60</v>
      </c>
      <c r="U4" t="s">
        <v>28</v>
      </c>
      <c r="V4">
        <f>T5-T4</f>
        <v>10</v>
      </c>
    </row>
    <row r="5" spans="1:22" x14ac:dyDescent="0.25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7</v>
      </c>
      <c r="M5">
        <v>1</v>
      </c>
      <c r="N5">
        <f>IF(Table1[DEATH_EVENT] =1, A5)</f>
        <v>50</v>
      </c>
      <c r="S5" t="s">
        <v>25</v>
      </c>
      <c r="T5">
        <f>IF(Table1[DEATH_EVENT] = 1, _xlfn.QUARTILE.INC(Table1[age],3))</f>
        <v>70</v>
      </c>
      <c r="U5" t="s">
        <v>29</v>
      </c>
      <c r="V5">
        <f>T6-T5</f>
        <v>-70</v>
      </c>
    </row>
    <row r="6" spans="1:22" x14ac:dyDescent="0.25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8</v>
      </c>
      <c r="M6">
        <v>1</v>
      </c>
      <c r="N6">
        <f>IF(Table1[DEATH_EVENT] =1, A6)</f>
        <v>65</v>
      </c>
      <c r="P6" t="s">
        <v>16</v>
      </c>
      <c r="Q6">
        <f>SUMIF(Table1[anaemia],"=1",Table1[DEATH_EVENT])</f>
        <v>46</v>
      </c>
      <c r="S6" t="s">
        <v>26</v>
      </c>
      <c r="T6">
        <f>MAX(X2:X300)</f>
        <v>0</v>
      </c>
    </row>
    <row r="7" spans="1:22" x14ac:dyDescent="0.25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8</v>
      </c>
      <c r="M7">
        <v>1</v>
      </c>
      <c r="N7">
        <f>IF(Table1[DEATH_EVENT] =1, A7)</f>
        <v>90</v>
      </c>
      <c r="P7" t="s">
        <v>17</v>
      </c>
      <c r="Q7">
        <f>SUMIF(Table1[anaemia],"=0",Table1[DEATH_EVENT])</f>
        <v>50</v>
      </c>
    </row>
    <row r="8" spans="1:22" x14ac:dyDescent="0.25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10</v>
      </c>
      <c r="M8">
        <v>1</v>
      </c>
      <c r="N8">
        <f>IF(Table1[DEATH_EVENT] =1, A8)</f>
        <v>75</v>
      </c>
      <c r="P8" t="s">
        <v>15</v>
      </c>
      <c r="Q8">
        <f>SUM(Q6,Q7)</f>
        <v>96</v>
      </c>
    </row>
    <row r="9" spans="1:22" x14ac:dyDescent="0.25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10</v>
      </c>
      <c r="M9">
        <v>1</v>
      </c>
      <c r="N9">
        <f>IF(Table1[DEATH_EVENT] =1, A9)</f>
        <v>60</v>
      </c>
    </row>
    <row r="10" spans="1:22" x14ac:dyDescent="0.25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10</v>
      </c>
      <c r="M10">
        <v>1</v>
      </c>
      <c r="N10">
        <f>IF(Table1[DEATH_EVENT] =1, A10)</f>
        <v>65</v>
      </c>
      <c r="P10" t="s">
        <v>18</v>
      </c>
      <c r="Q10">
        <f>SUMIF(Table1[diabetes],"=1",Table1[DEATH_EVENT])</f>
        <v>40</v>
      </c>
    </row>
    <row r="11" spans="1:22" x14ac:dyDescent="0.25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10</v>
      </c>
      <c r="M11">
        <v>1</v>
      </c>
      <c r="N11">
        <f>IF(Table1[DEATH_EVENT] =1, A11)</f>
        <v>80</v>
      </c>
      <c r="P11" t="s">
        <v>19</v>
      </c>
      <c r="Q11">
        <f>SUMIF(Table1[diabetes],"=0",Table1[DEATH_EVENT])</f>
        <v>56</v>
      </c>
    </row>
    <row r="12" spans="1:22" x14ac:dyDescent="0.25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>
        <v>1</v>
      </c>
      <c r="N12">
        <f>IF(Table1[DEATH_EVENT] =1, A12)</f>
        <v>75</v>
      </c>
      <c r="P12" t="s">
        <v>15</v>
      </c>
      <c r="Q12">
        <f>SUM(Q10:Q11)</f>
        <v>96</v>
      </c>
    </row>
    <row r="13" spans="1:22" x14ac:dyDescent="0.25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10</v>
      </c>
      <c r="M13">
        <v>1</v>
      </c>
      <c r="N13">
        <f>IF(Table1[DEATH_EVENT] =1, A13)</f>
        <v>62</v>
      </c>
    </row>
    <row r="14" spans="1:22" x14ac:dyDescent="0.25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11</v>
      </c>
      <c r="M14">
        <v>1</v>
      </c>
      <c r="N14">
        <f>IF(Table1[DEATH_EVENT] =1, A14)</f>
        <v>45</v>
      </c>
      <c r="P14" t="s">
        <v>20</v>
      </c>
      <c r="Q14">
        <f>SUMIF(Table1[smoking], "=1", Table1[DEATH_EVENT])</f>
        <v>30</v>
      </c>
    </row>
    <row r="15" spans="1:22" x14ac:dyDescent="0.25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11</v>
      </c>
      <c r="M15">
        <v>1</v>
      </c>
      <c r="N15">
        <f>IF(Table1[DEATH_EVENT] =1, A15)</f>
        <v>50</v>
      </c>
      <c r="P15" t="s">
        <v>21</v>
      </c>
      <c r="Q15">
        <f>SUMIF(Table1[smoking], "=0", Table1[DEATH_EVENT])</f>
        <v>66</v>
      </c>
    </row>
    <row r="16" spans="1:22" x14ac:dyDescent="0.25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>
        <v>0</v>
      </c>
      <c r="N16" t="b">
        <f>IF(Table1[DEATH_EVENT] =1, A16)</f>
        <v>0</v>
      </c>
      <c r="P16" t="s">
        <v>15</v>
      </c>
      <c r="Q16">
        <f>SUM(Q14:Q15)</f>
        <v>96</v>
      </c>
    </row>
    <row r="17" spans="1:14" x14ac:dyDescent="0.25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13</v>
      </c>
      <c r="M17">
        <v>1</v>
      </c>
      <c r="N17">
        <f>IF(Table1[DEATH_EVENT] =1, A17)</f>
        <v>82</v>
      </c>
    </row>
    <row r="18" spans="1:14" x14ac:dyDescent="0.25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14</v>
      </c>
      <c r="M18">
        <v>1</v>
      </c>
      <c r="N18">
        <f>IF(Table1[DEATH_EVENT] =1, A18)</f>
        <v>87</v>
      </c>
    </row>
    <row r="19" spans="1:14" x14ac:dyDescent="0.25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14</v>
      </c>
      <c r="M19">
        <v>1</v>
      </c>
      <c r="N19">
        <f>IF(Table1[DEATH_EVENT] =1, A19)</f>
        <v>45</v>
      </c>
    </row>
    <row r="20" spans="1:14" x14ac:dyDescent="0.25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>
        <v>1</v>
      </c>
      <c r="N20">
        <f>IF(Table1[DEATH_EVENT] =1, A20)</f>
        <v>70</v>
      </c>
    </row>
    <row r="21" spans="1:14" x14ac:dyDescent="0.25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15</v>
      </c>
      <c r="M21">
        <v>1</v>
      </c>
      <c r="N21">
        <f>IF(Table1[DEATH_EVENT] =1, A21)</f>
        <v>48</v>
      </c>
    </row>
    <row r="22" spans="1:14" x14ac:dyDescent="0.25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16</v>
      </c>
      <c r="M22">
        <v>0</v>
      </c>
      <c r="N22" t="b">
        <f>IF(Table1[DEATH_EVENT] =1, A22)</f>
        <v>0</v>
      </c>
    </row>
    <row r="23" spans="1:14" x14ac:dyDescent="0.25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20</v>
      </c>
      <c r="M23">
        <v>1</v>
      </c>
      <c r="N23">
        <f>IF(Table1[DEATH_EVENT] =1, A23)</f>
        <v>65</v>
      </c>
    </row>
    <row r="24" spans="1:14" x14ac:dyDescent="0.25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20</v>
      </c>
      <c r="M24">
        <v>1</v>
      </c>
      <c r="N24">
        <f>IF(Table1[DEATH_EVENT] =1, A24)</f>
        <v>68</v>
      </c>
    </row>
    <row r="25" spans="1:14" x14ac:dyDescent="0.25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22</v>
      </c>
      <c r="M25">
        <v>0</v>
      </c>
      <c r="N25" t="b">
        <f>IF(Table1[DEATH_EVENT] =1, A25)</f>
        <v>0</v>
      </c>
    </row>
    <row r="26" spans="1:14" x14ac:dyDescent="0.25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23</v>
      </c>
      <c r="M26">
        <v>1</v>
      </c>
      <c r="N26">
        <f>IF(Table1[DEATH_EVENT] =1, A26)</f>
        <v>75</v>
      </c>
    </row>
    <row r="27" spans="1:14" x14ac:dyDescent="0.25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23</v>
      </c>
      <c r="M27">
        <v>1</v>
      </c>
      <c r="N27">
        <f>IF(Table1[DEATH_EVENT] =1, A27)</f>
        <v>80</v>
      </c>
    </row>
    <row r="28" spans="1:14" x14ac:dyDescent="0.25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>
        <v>1</v>
      </c>
      <c r="N28">
        <f>IF(Table1[DEATH_EVENT] =1, A28)</f>
        <v>95</v>
      </c>
    </row>
    <row r="29" spans="1:14" x14ac:dyDescent="0.25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26</v>
      </c>
      <c r="M29">
        <v>1</v>
      </c>
      <c r="N29">
        <f>IF(Table1[DEATH_EVENT] =1, A29)</f>
        <v>70</v>
      </c>
    </row>
    <row r="30" spans="1:14" x14ac:dyDescent="0.25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26</v>
      </c>
      <c r="M30">
        <v>1</v>
      </c>
      <c r="N30">
        <f>IF(Table1[DEATH_EVENT] =1, A30)</f>
        <v>58</v>
      </c>
    </row>
    <row r="31" spans="1:14" x14ac:dyDescent="0.25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26</v>
      </c>
      <c r="M31">
        <v>1</v>
      </c>
      <c r="N31">
        <f>IF(Table1[DEATH_EVENT] =1, A31)</f>
        <v>82</v>
      </c>
    </row>
    <row r="32" spans="1:14" x14ac:dyDescent="0.25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27</v>
      </c>
      <c r="M32">
        <v>1</v>
      </c>
      <c r="N32">
        <f>IF(Table1[DEATH_EVENT] =1, A32)</f>
        <v>94</v>
      </c>
    </row>
    <row r="33" spans="1:14" x14ac:dyDescent="0.25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>
        <v>1</v>
      </c>
      <c r="N33">
        <f>IF(Table1[DEATH_EVENT] =1, A33)</f>
        <v>85</v>
      </c>
    </row>
    <row r="34" spans="1:14" x14ac:dyDescent="0.25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>
        <v>1</v>
      </c>
      <c r="N34">
        <f>IF(Table1[DEATH_EVENT] =1, A34)</f>
        <v>50</v>
      </c>
    </row>
    <row r="35" spans="1:14" x14ac:dyDescent="0.25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29</v>
      </c>
      <c r="M35">
        <v>0</v>
      </c>
      <c r="N35" t="b">
        <f>IF(Table1[DEATH_EVENT] =1, A35)</f>
        <v>0</v>
      </c>
    </row>
    <row r="36" spans="1:14" x14ac:dyDescent="0.25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>
        <v>1</v>
      </c>
      <c r="N36">
        <f>IF(Table1[DEATH_EVENT] =1, A36)</f>
        <v>65</v>
      </c>
    </row>
    <row r="37" spans="1:14" x14ac:dyDescent="0.25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30</v>
      </c>
      <c r="M37">
        <v>1</v>
      </c>
      <c r="N37">
        <f>IF(Table1[DEATH_EVENT] =1, A37)</f>
        <v>69</v>
      </c>
    </row>
    <row r="38" spans="1:14" x14ac:dyDescent="0.25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>
        <v>1</v>
      </c>
      <c r="N38">
        <f>IF(Table1[DEATH_EVENT] =1, A38)</f>
        <v>90</v>
      </c>
    </row>
    <row r="39" spans="1:14" x14ac:dyDescent="0.25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>
        <v>1</v>
      </c>
      <c r="N39">
        <f>IF(Table1[DEATH_EVENT] =1, A39)</f>
        <v>82</v>
      </c>
    </row>
    <row r="40" spans="1:14" x14ac:dyDescent="0.25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30</v>
      </c>
      <c r="M40">
        <v>0</v>
      </c>
      <c r="N40" t="b">
        <f>IF(Table1[DEATH_EVENT] =1, A40)</f>
        <v>0</v>
      </c>
    </row>
    <row r="41" spans="1:14" x14ac:dyDescent="0.25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>
        <v>1</v>
      </c>
      <c r="N41">
        <f>IF(Table1[DEATH_EVENT] =1, A41)</f>
        <v>60</v>
      </c>
    </row>
    <row r="42" spans="1:14" x14ac:dyDescent="0.25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31</v>
      </c>
      <c r="M42">
        <v>1</v>
      </c>
      <c r="N42">
        <f>IF(Table1[DEATH_EVENT] =1, A42)</f>
        <v>70</v>
      </c>
    </row>
    <row r="43" spans="1:14" x14ac:dyDescent="0.25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32</v>
      </c>
      <c r="M43">
        <v>1</v>
      </c>
      <c r="N43">
        <f>IF(Table1[DEATH_EVENT] =1, A43)</f>
        <v>50</v>
      </c>
    </row>
    <row r="44" spans="1:14" x14ac:dyDescent="0.25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33</v>
      </c>
      <c r="M44">
        <v>1</v>
      </c>
      <c r="N44">
        <f>IF(Table1[DEATH_EVENT] =1, A44)</f>
        <v>70</v>
      </c>
    </row>
    <row r="45" spans="1:14" x14ac:dyDescent="0.25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>
        <v>0</v>
      </c>
      <c r="N45" t="b">
        <f>IF(Table1[DEATH_EVENT] =1, A45)</f>
        <v>0</v>
      </c>
    </row>
    <row r="46" spans="1:14" x14ac:dyDescent="0.25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33</v>
      </c>
      <c r="M46">
        <v>1</v>
      </c>
      <c r="N46">
        <f>IF(Table1[DEATH_EVENT] =1, A46)</f>
        <v>60</v>
      </c>
    </row>
    <row r="47" spans="1:14" x14ac:dyDescent="0.25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35</v>
      </c>
      <c r="M47">
        <v>1</v>
      </c>
      <c r="N47">
        <f>IF(Table1[DEATH_EVENT] =1, A47)</f>
        <v>50</v>
      </c>
    </row>
    <row r="48" spans="1:14" x14ac:dyDescent="0.25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38</v>
      </c>
      <c r="M48">
        <v>1</v>
      </c>
      <c r="N48">
        <f>IF(Table1[DEATH_EVENT] =1, A48)</f>
        <v>51</v>
      </c>
    </row>
    <row r="49" spans="1:14" x14ac:dyDescent="0.25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40</v>
      </c>
      <c r="M49">
        <v>1</v>
      </c>
      <c r="N49">
        <f>IF(Table1[DEATH_EVENT] =1, A49)</f>
        <v>60</v>
      </c>
    </row>
    <row r="50" spans="1:14" x14ac:dyDescent="0.25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41</v>
      </c>
      <c r="M50">
        <v>1</v>
      </c>
      <c r="N50">
        <f>IF(Table1[DEATH_EVENT] =1, A50)</f>
        <v>80</v>
      </c>
    </row>
    <row r="51" spans="1:14" x14ac:dyDescent="0.25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>
        <v>1</v>
      </c>
      <c r="N51">
        <f>IF(Table1[DEATH_EVENT] =1, A51)</f>
        <v>57</v>
      </c>
    </row>
    <row r="52" spans="1:14" x14ac:dyDescent="0.25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>
        <v>1</v>
      </c>
      <c r="N52">
        <f>IF(Table1[DEATH_EVENT] =1, A52)</f>
        <v>68</v>
      </c>
    </row>
    <row r="53" spans="1:14" x14ac:dyDescent="0.25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43</v>
      </c>
      <c r="M53">
        <v>1</v>
      </c>
      <c r="N53">
        <f>IF(Table1[DEATH_EVENT] =1, A53)</f>
        <v>53</v>
      </c>
    </row>
    <row r="54" spans="1:14" x14ac:dyDescent="0.25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43</v>
      </c>
      <c r="M54">
        <v>1</v>
      </c>
      <c r="N54">
        <f>IF(Table1[DEATH_EVENT] =1, A54)</f>
        <v>60</v>
      </c>
    </row>
    <row r="55" spans="1:14" x14ac:dyDescent="0.25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>
        <v>1</v>
      </c>
      <c r="N55">
        <f>IF(Table1[DEATH_EVENT] =1, A55)</f>
        <v>70</v>
      </c>
    </row>
    <row r="56" spans="1:14" x14ac:dyDescent="0.25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45</v>
      </c>
      <c r="M56">
        <v>1</v>
      </c>
      <c r="N56">
        <f>IF(Table1[DEATH_EVENT] =1, A56)</f>
        <v>60</v>
      </c>
    </row>
    <row r="57" spans="1:14" x14ac:dyDescent="0.25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>
        <v>1</v>
      </c>
      <c r="N57">
        <f>IF(Table1[DEATH_EVENT] =1, A57)</f>
        <v>95</v>
      </c>
    </row>
    <row r="58" spans="1:14" x14ac:dyDescent="0.25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54</v>
      </c>
      <c r="M58">
        <v>0</v>
      </c>
      <c r="N58" t="b">
        <f>IF(Table1[DEATH_EVENT] =1, A58)</f>
        <v>0</v>
      </c>
    </row>
    <row r="59" spans="1:14" x14ac:dyDescent="0.25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54</v>
      </c>
      <c r="M59">
        <v>0</v>
      </c>
      <c r="N59" t="b">
        <f>IF(Table1[DEATH_EVENT] =1, A59)</f>
        <v>0</v>
      </c>
    </row>
    <row r="60" spans="1:14" x14ac:dyDescent="0.25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55</v>
      </c>
      <c r="M60">
        <v>1</v>
      </c>
      <c r="N60">
        <f>IF(Table1[DEATH_EVENT] =1, A60)</f>
        <v>49</v>
      </c>
    </row>
    <row r="61" spans="1:14" x14ac:dyDescent="0.25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59</v>
      </c>
      <c r="M61">
        <v>1</v>
      </c>
      <c r="N61">
        <f>IF(Table1[DEATH_EVENT] =1, A61)</f>
        <v>72</v>
      </c>
    </row>
    <row r="62" spans="1:14" x14ac:dyDescent="0.25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>
        <v>1</v>
      </c>
      <c r="N62">
        <f>IF(Table1[DEATH_EVENT] =1, A62)</f>
        <v>45</v>
      </c>
    </row>
    <row r="63" spans="1:14" x14ac:dyDescent="0.25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60</v>
      </c>
      <c r="M63">
        <v>1</v>
      </c>
      <c r="N63">
        <f>IF(Table1[DEATH_EVENT] =1, A63)</f>
        <v>50</v>
      </c>
    </row>
    <row r="64" spans="1:14" x14ac:dyDescent="0.25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60</v>
      </c>
      <c r="M64">
        <v>0</v>
      </c>
      <c r="N64" t="b">
        <f>IF(Table1[DEATH_EVENT] =1, A64)</f>
        <v>0</v>
      </c>
    </row>
    <row r="65" spans="1:14" x14ac:dyDescent="0.25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>
        <v>1</v>
      </c>
      <c r="N65">
        <f>IF(Table1[DEATH_EVENT] =1, A65)</f>
        <v>45</v>
      </c>
    </row>
    <row r="66" spans="1:14" x14ac:dyDescent="0.25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63</v>
      </c>
      <c r="M66">
        <v>0</v>
      </c>
      <c r="N66" t="b">
        <f>IF(Table1[DEATH_EVENT] =1, A66)</f>
        <v>0</v>
      </c>
    </row>
    <row r="67" spans="1:14" x14ac:dyDescent="0.25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64</v>
      </c>
      <c r="M67">
        <v>1</v>
      </c>
      <c r="N67">
        <f>IF(Table1[DEATH_EVENT] =1, A67)</f>
        <v>60</v>
      </c>
    </row>
    <row r="68" spans="1:14" x14ac:dyDescent="0.25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65</v>
      </c>
      <c r="M68">
        <v>1</v>
      </c>
      <c r="N68">
        <f>IF(Table1[DEATH_EVENT] =1, A68)</f>
        <v>42</v>
      </c>
    </row>
    <row r="69" spans="1:14" x14ac:dyDescent="0.25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>
        <v>1</v>
      </c>
      <c r="N69">
        <f>IF(Table1[DEATH_EVENT] =1, A69)</f>
        <v>72</v>
      </c>
    </row>
    <row r="70" spans="1:14" x14ac:dyDescent="0.25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66</v>
      </c>
      <c r="M70">
        <v>1</v>
      </c>
      <c r="N70">
        <f>IF(Table1[DEATH_EVENT] =1, A70)</f>
        <v>70</v>
      </c>
    </row>
    <row r="71" spans="1:14" x14ac:dyDescent="0.25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67</v>
      </c>
      <c r="M71">
        <v>1</v>
      </c>
      <c r="N71">
        <f>IF(Table1[DEATH_EVENT] =1, A71)</f>
        <v>65</v>
      </c>
    </row>
    <row r="72" spans="1:14" x14ac:dyDescent="0.25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68</v>
      </c>
      <c r="M72">
        <v>0</v>
      </c>
      <c r="N72" t="b">
        <f>IF(Table1[DEATH_EVENT] =1, A72)</f>
        <v>0</v>
      </c>
    </row>
    <row r="73" spans="1:14" x14ac:dyDescent="0.25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71</v>
      </c>
      <c r="M73">
        <v>0</v>
      </c>
      <c r="N73" t="b">
        <f>IF(Table1[DEATH_EVENT] =1, A73)</f>
        <v>0</v>
      </c>
    </row>
    <row r="74" spans="1:14" x14ac:dyDescent="0.25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>
        <v>1</v>
      </c>
      <c r="N74">
        <f>IF(Table1[DEATH_EVENT] =1, A74)</f>
        <v>85</v>
      </c>
    </row>
    <row r="75" spans="1:14" x14ac:dyDescent="0.25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72</v>
      </c>
      <c r="M75">
        <v>0</v>
      </c>
      <c r="N75" t="b">
        <f>IF(Table1[DEATH_EVENT] =1, A75)</f>
        <v>0</v>
      </c>
    </row>
    <row r="76" spans="1:14" x14ac:dyDescent="0.25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73</v>
      </c>
      <c r="M76">
        <v>1</v>
      </c>
      <c r="N76">
        <f>IF(Table1[DEATH_EVENT] =1, A76)</f>
        <v>69</v>
      </c>
    </row>
    <row r="77" spans="1:14" x14ac:dyDescent="0.25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73</v>
      </c>
      <c r="M77">
        <v>1</v>
      </c>
      <c r="N77">
        <f>IF(Table1[DEATH_EVENT] =1, A77)</f>
        <v>60</v>
      </c>
    </row>
    <row r="78" spans="1:14" x14ac:dyDescent="0.25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74</v>
      </c>
      <c r="M78">
        <v>0</v>
      </c>
      <c r="N78" t="b">
        <f>IF(Table1[DEATH_EVENT] =1, A78)</f>
        <v>0</v>
      </c>
    </row>
    <row r="79" spans="1:14" x14ac:dyDescent="0.25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74</v>
      </c>
      <c r="M79">
        <v>0</v>
      </c>
      <c r="N79" t="b">
        <f>IF(Table1[DEATH_EVENT] =1, A79)</f>
        <v>0</v>
      </c>
    </row>
    <row r="80" spans="1:14" x14ac:dyDescent="0.25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74</v>
      </c>
      <c r="M80">
        <v>0</v>
      </c>
      <c r="N80" t="b">
        <f>IF(Table1[DEATH_EVENT] =1, A80)</f>
        <v>0</v>
      </c>
    </row>
    <row r="81" spans="1:14" x14ac:dyDescent="0.25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74</v>
      </c>
      <c r="M81">
        <v>0</v>
      </c>
      <c r="N81" t="b">
        <f>IF(Table1[DEATH_EVENT] =1, A81)</f>
        <v>0</v>
      </c>
    </row>
    <row r="82" spans="1:14" x14ac:dyDescent="0.25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75</v>
      </c>
      <c r="M82">
        <v>0</v>
      </c>
      <c r="N82" t="b">
        <f>IF(Table1[DEATH_EVENT] =1, A82)</f>
        <v>0</v>
      </c>
    </row>
    <row r="83" spans="1:14" x14ac:dyDescent="0.25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76</v>
      </c>
      <c r="M83">
        <v>0</v>
      </c>
      <c r="N83" t="b">
        <f>IF(Table1[DEATH_EVENT] =1, A83)</f>
        <v>0</v>
      </c>
    </row>
    <row r="84" spans="1:14" x14ac:dyDescent="0.25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77</v>
      </c>
      <c r="M84">
        <v>1</v>
      </c>
      <c r="N84">
        <f>IF(Table1[DEATH_EVENT] =1, A84)</f>
        <v>60</v>
      </c>
    </row>
    <row r="85" spans="1:14" x14ac:dyDescent="0.25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78</v>
      </c>
      <c r="M85">
        <v>0</v>
      </c>
      <c r="N85" t="b">
        <f>IF(Table1[DEATH_EVENT] =1, A85)</f>
        <v>0</v>
      </c>
    </row>
    <row r="86" spans="1:14" x14ac:dyDescent="0.25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>
        <v>1</v>
      </c>
      <c r="N86">
        <f>IF(Table1[DEATH_EVENT] =1, A86)</f>
        <v>59</v>
      </c>
    </row>
    <row r="87" spans="1:14" x14ac:dyDescent="0.25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79</v>
      </c>
      <c r="M87">
        <v>0</v>
      </c>
      <c r="N87" t="b">
        <f>IF(Table1[DEATH_EVENT] =1, A87)</f>
        <v>0</v>
      </c>
    </row>
    <row r="88" spans="1:14" x14ac:dyDescent="0.25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79</v>
      </c>
      <c r="M88">
        <v>0</v>
      </c>
      <c r="N88" t="b">
        <f>IF(Table1[DEATH_EVENT] =1, A88)</f>
        <v>0</v>
      </c>
    </row>
    <row r="89" spans="1:14" x14ac:dyDescent="0.25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79</v>
      </c>
      <c r="M89">
        <v>0</v>
      </c>
      <c r="N89" t="b">
        <f>IF(Table1[DEATH_EVENT] =1, A89)</f>
        <v>0</v>
      </c>
    </row>
    <row r="90" spans="1:14" x14ac:dyDescent="0.25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79</v>
      </c>
      <c r="M90">
        <v>0</v>
      </c>
      <c r="N90" t="b">
        <f>IF(Table1[DEATH_EVENT] =1, A90)</f>
        <v>0</v>
      </c>
    </row>
    <row r="91" spans="1:14" x14ac:dyDescent="0.25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79</v>
      </c>
      <c r="M91">
        <v>0</v>
      </c>
      <c r="N91" t="b">
        <f>IF(Table1[DEATH_EVENT] =1, A91)</f>
        <v>0</v>
      </c>
    </row>
    <row r="92" spans="1:14" x14ac:dyDescent="0.25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80</v>
      </c>
      <c r="M92">
        <v>0</v>
      </c>
      <c r="N92" t="b">
        <f>IF(Table1[DEATH_EVENT] =1, A92)</f>
        <v>0</v>
      </c>
    </row>
    <row r="93" spans="1:14" x14ac:dyDescent="0.25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>
        <v>0</v>
      </c>
      <c r="N93" t="b">
        <f>IF(Table1[DEATH_EVENT] =1, A93)</f>
        <v>0</v>
      </c>
    </row>
    <row r="94" spans="1:14" x14ac:dyDescent="0.25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82</v>
      </c>
      <c r="M94">
        <v>0</v>
      </c>
      <c r="N94" t="b">
        <f>IF(Table1[DEATH_EVENT] =1, A94)</f>
        <v>0</v>
      </c>
    </row>
    <row r="95" spans="1:14" x14ac:dyDescent="0.25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82</v>
      </c>
      <c r="M95">
        <v>1</v>
      </c>
      <c r="N95">
        <f>IF(Table1[DEATH_EVENT] =1, A95)</f>
        <v>60</v>
      </c>
    </row>
    <row r="96" spans="1:14" x14ac:dyDescent="0.25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83</v>
      </c>
      <c r="M96">
        <v>0</v>
      </c>
      <c r="N96" t="b">
        <f>IF(Table1[DEATH_EVENT] =1, A96)</f>
        <v>0</v>
      </c>
    </row>
    <row r="97" spans="1:14" x14ac:dyDescent="0.25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>
        <v>0</v>
      </c>
      <c r="N97" t="b">
        <f>IF(Table1[DEATH_EVENT] =1, A97)</f>
        <v>0</v>
      </c>
    </row>
    <row r="98" spans="1:14" x14ac:dyDescent="0.25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83</v>
      </c>
      <c r="M98">
        <v>0</v>
      </c>
      <c r="N98" t="b">
        <f>IF(Table1[DEATH_EVENT] =1, A98)</f>
        <v>0</v>
      </c>
    </row>
    <row r="99" spans="1:14" x14ac:dyDescent="0.25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85</v>
      </c>
      <c r="M99">
        <v>0</v>
      </c>
      <c r="N99" t="b">
        <f>IF(Table1[DEATH_EVENT] =1, A99)</f>
        <v>0</v>
      </c>
    </row>
    <row r="100" spans="1:14" x14ac:dyDescent="0.25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85</v>
      </c>
      <c r="M100">
        <v>0</v>
      </c>
      <c r="N100" t="b">
        <f>IF(Table1[DEATH_EVENT] =1, A100)</f>
        <v>0</v>
      </c>
    </row>
    <row r="101" spans="1:14" x14ac:dyDescent="0.25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86</v>
      </c>
      <c r="M101">
        <v>0</v>
      </c>
      <c r="N101" t="b">
        <f>IF(Table1[DEATH_EVENT] =1, A101)</f>
        <v>0</v>
      </c>
    </row>
    <row r="102" spans="1:14" x14ac:dyDescent="0.25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87</v>
      </c>
      <c r="M102">
        <v>0</v>
      </c>
      <c r="N102" t="b">
        <f>IF(Table1[DEATH_EVENT] =1, A102)</f>
        <v>0</v>
      </c>
    </row>
    <row r="103" spans="1:14" x14ac:dyDescent="0.25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87</v>
      </c>
      <c r="M103">
        <v>0</v>
      </c>
      <c r="N103" t="b">
        <f>IF(Table1[DEATH_EVENT] =1, A103)</f>
        <v>0</v>
      </c>
    </row>
    <row r="104" spans="1:14" x14ac:dyDescent="0.25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87</v>
      </c>
      <c r="M104">
        <v>0</v>
      </c>
      <c r="N104" t="b">
        <f>IF(Table1[DEATH_EVENT] =1, A104)</f>
        <v>0</v>
      </c>
    </row>
    <row r="105" spans="1:14" x14ac:dyDescent="0.25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>
        <v>0</v>
      </c>
      <c r="N105" t="b">
        <f>IF(Table1[DEATH_EVENT] =1, A105)</f>
        <v>0</v>
      </c>
    </row>
    <row r="106" spans="1:14" x14ac:dyDescent="0.25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87</v>
      </c>
      <c r="M106">
        <v>0</v>
      </c>
      <c r="N106" t="b">
        <f>IF(Table1[DEATH_EVENT] =1, A106)</f>
        <v>0</v>
      </c>
    </row>
    <row r="107" spans="1:14" x14ac:dyDescent="0.25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88</v>
      </c>
      <c r="M107">
        <v>1</v>
      </c>
      <c r="N107">
        <f>IF(Table1[DEATH_EVENT] =1, A107)</f>
        <v>72</v>
      </c>
    </row>
    <row r="108" spans="1:14" x14ac:dyDescent="0.25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88</v>
      </c>
      <c r="M108">
        <v>0</v>
      </c>
      <c r="N108" t="b">
        <f>IF(Table1[DEATH_EVENT] =1, A108)</f>
        <v>0</v>
      </c>
    </row>
    <row r="109" spans="1:14" x14ac:dyDescent="0.25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88</v>
      </c>
      <c r="M109">
        <v>0</v>
      </c>
      <c r="N109" t="b">
        <f>IF(Table1[DEATH_EVENT] =1, A109)</f>
        <v>0</v>
      </c>
    </row>
    <row r="110" spans="1:14" x14ac:dyDescent="0.25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88</v>
      </c>
      <c r="M110">
        <v>0</v>
      </c>
      <c r="N110" t="b">
        <f>IF(Table1[DEATH_EVENT] =1, A110)</f>
        <v>0</v>
      </c>
    </row>
    <row r="111" spans="1:14" x14ac:dyDescent="0.25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88</v>
      </c>
      <c r="M111">
        <v>0</v>
      </c>
      <c r="N111" t="b">
        <f>IF(Table1[DEATH_EVENT] =1, A111)</f>
        <v>0</v>
      </c>
    </row>
    <row r="112" spans="1:14" x14ac:dyDescent="0.25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90</v>
      </c>
      <c r="M112">
        <v>1</v>
      </c>
      <c r="N112">
        <f>IF(Table1[DEATH_EVENT] =1, A112)</f>
        <v>85</v>
      </c>
    </row>
    <row r="113" spans="1:14" x14ac:dyDescent="0.25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90</v>
      </c>
      <c r="M113">
        <v>0</v>
      </c>
      <c r="N113" t="b">
        <f>IF(Table1[DEATH_EVENT] =1, A113)</f>
        <v>0</v>
      </c>
    </row>
    <row r="114" spans="1:14" x14ac:dyDescent="0.25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90</v>
      </c>
      <c r="M114">
        <v>0</v>
      </c>
      <c r="N114" t="b">
        <f>IF(Table1[DEATH_EVENT] =1, A114)</f>
        <v>0</v>
      </c>
    </row>
    <row r="115" spans="1:14" x14ac:dyDescent="0.25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90</v>
      </c>
      <c r="M115">
        <v>1</v>
      </c>
      <c r="N115">
        <f>IF(Table1[DEATH_EVENT] =1, A115)</f>
        <v>70</v>
      </c>
    </row>
    <row r="116" spans="1:14" x14ac:dyDescent="0.25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91</v>
      </c>
      <c r="M116">
        <v>0</v>
      </c>
      <c r="N116" t="b">
        <f>IF(Table1[DEATH_EVENT] =1, A116)</f>
        <v>0</v>
      </c>
    </row>
    <row r="117" spans="1:14" x14ac:dyDescent="0.25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>
        <v>0</v>
      </c>
      <c r="N117" t="b">
        <f>IF(Table1[DEATH_EVENT] =1, A117)</f>
        <v>0</v>
      </c>
    </row>
    <row r="118" spans="1:14" x14ac:dyDescent="0.25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94</v>
      </c>
      <c r="M118">
        <v>0</v>
      </c>
      <c r="N118" t="b">
        <f>IF(Table1[DEATH_EVENT] =1, A118)</f>
        <v>0</v>
      </c>
    </row>
    <row r="119" spans="1:14" x14ac:dyDescent="0.25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94</v>
      </c>
      <c r="M119">
        <v>0</v>
      </c>
      <c r="N119" t="b">
        <f>IF(Table1[DEATH_EVENT] =1, A119)</f>
        <v>0</v>
      </c>
    </row>
    <row r="120" spans="1:14" x14ac:dyDescent="0.25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94</v>
      </c>
      <c r="M120">
        <v>0</v>
      </c>
      <c r="N120" t="b">
        <f>IF(Table1[DEATH_EVENT] =1, A120)</f>
        <v>0</v>
      </c>
    </row>
    <row r="121" spans="1:14" x14ac:dyDescent="0.25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95</v>
      </c>
      <c r="M121">
        <v>1</v>
      </c>
      <c r="N121">
        <f>IF(Table1[DEATH_EVENT] =1, A121)</f>
        <v>86</v>
      </c>
    </row>
    <row r="122" spans="1:14" x14ac:dyDescent="0.25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95</v>
      </c>
      <c r="M122">
        <v>0</v>
      </c>
      <c r="N122" t="b">
        <f>IF(Table1[DEATH_EVENT] =1, A122)</f>
        <v>0</v>
      </c>
    </row>
    <row r="123" spans="1:14" x14ac:dyDescent="0.25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>
        <v>0</v>
      </c>
      <c r="N123" t="b">
        <f>IF(Table1[DEATH_EVENT] =1, A123)</f>
        <v>0</v>
      </c>
    </row>
    <row r="124" spans="1:14" x14ac:dyDescent="0.25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95</v>
      </c>
      <c r="M124">
        <v>0</v>
      </c>
      <c r="N124" t="b">
        <f>IF(Table1[DEATH_EVENT] =1, A124)</f>
        <v>0</v>
      </c>
    </row>
    <row r="125" spans="1:14" x14ac:dyDescent="0.25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95</v>
      </c>
      <c r="M125">
        <v>0</v>
      </c>
      <c r="N125" t="b">
        <f>IF(Table1[DEATH_EVENT] =1, A125)</f>
        <v>0</v>
      </c>
    </row>
    <row r="126" spans="1:14" x14ac:dyDescent="0.25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96</v>
      </c>
      <c r="M126">
        <v>1</v>
      </c>
      <c r="N126">
        <f>IF(Table1[DEATH_EVENT] =1, A126)</f>
        <v>60</v>
      </c>
    </row>
    <row r="127" spans="1:14" x14ac:dyDescent="0.25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97</v>
      </c>
      <c r="M127">
        <v>0</v>
      </c>
      <c r="N127" t="b">
        <f>IF(Table1[DEATH_EVENT] =1, A127)</f>
        <v>0</v>
      </c>
    </row>
    <row r="128" spans="1:14" x14ac:dyDescent="0.25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100</v>
      </c>
      <c r="M128">
        <v>1</v>
      </c>
      <c r="N128">
        <f>IF(Table1[DEATH_EVENT] =1, A128)</f>
        <v>46</v>
      </c>
    </row>
    <row r="129" spans="1:14" x14ac:dyDescent="0.25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104</v>
      </c>
      <c r="M129">
        <v>0</v>
      </c>
      <c r="N129" t="b">
        <f>IF(Table1[DEATH_EVENT] =1, A129)</f>
        <v>0</v>
      </c>
    </row>
    <row r="130" spans="1:14" x14ac:dyDescent="0.25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104</v>
      </c>
      <c r="M130">
        <v>0</v>
      </c>
      <c r="N130" t="b">
        <f>IF(Table1[DEATH_EVENT] =1, A130)</f>
        <v>0</v>
      </c>
    </row>
    <row r="131" spans="1:14" x14ac:dyDescent="0.25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105</v>
      </c>
      <c r="M131">
        <v>0</v>
      </c>
      <c r="N131" t="b">
        <f>IF(Table1[DEATH_EVENT] =1, A131)</f>
        <v>0</v>
      </c>
    </row>
    <row r="132" spans="1:14" x14ac:dyDescent="0.25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106</v>
      </c>
      <c r="M132">
        <v>0</v>
      </c>
      <c r="N132" t="b">
        <f>IF(Table1[DEATH_EVENT] =1, A132)</f>
        <v>0</v>
      </c>
    </row>
    <row r="133" spans="1:14" x14ac:dyDescent="0.25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107</v>
      </c>
      <c r="M133">
        <v>0</v>
      </c>
      <c r="N133" t="b">
        <f>IF(Table1[DEATH_EVENT] =1, A133)</f>
        <v>0</v>
      </c>
    </row>
    <row r="134" spans="1:14" x14ac:dyDescent="0.25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107</v>
      </c>
      <c r="M134">
        <v>0</v>
      </c>
      <c r="N134" t="b">
        <f>IF(Table1[DEATH_EVENT] =1, A134)</f>
        <v>0</v>
      </c>
    </row>
    <row r="135" spans="1:14" x14ac:dyDescent="0.25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107</v>
      </c>
      <c r="M135">
        <v>0</v>
      </c>
      <c r="N135" t="b">
        <f>IF(Table1[DEATH_EVENT] =1, A135)</f>
        <v>0</v>
      </c>
    </row>
    <row r="136" spans="1:14" x14ac:dyDescent="0.25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107</v>
      </c>
      <c r="M136">
        <v>0</v>
      </c>
      <c r="N136" t="b">
        <f>IF(Table1[DEATH_EVENT] =1, A136)</f>
        <v>0</v>
      </c>
    </row>
    <row r="137" spans="1:14" x14ac:dyDescent="0.25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107</v>
      </c>
      <c r="M137">
        <v>0</v>
      </c>
      <c r="N137" t="b">
        <f>IF(Table1[DEATH_EVENT] =1, A137)</f>
        <v>0</v>
      </c>
    </row>
    <row r="138" spans="1:14" x14ac:dyDescent="0.25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107</v>
      </c>
      <c r="M138">
        <v>0</v>
      </c>
      <c r="N138" t="b">
        <f>IF(Table1[DEATH_EVENT] =1, A138)</f>
        <v>0</v>
      </c>
    </row>
    <row r="139" spans="1:14" x14ac:dyDescent="0.25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108</v>
      </c>
      <c r="M139">
        <v>0</v>
      </c>
      <c r="N139" t="b">
        <f>IF(Table1[DEATH_EVENT] =1, A139)</f>
        <v>0</v>
      </c>
    </row>
    <row r="140" spans="1:14" x14ac:dyDescent="0.25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>
        <v>0</v>
      </c>
      <c r="N140" t="b">
        <f>IF(Table1[DEATH_EVENT] =1, A140)</f>
        <v>0</v>
      </c>
    </row>
    <row r="141" spans="1:14" x14ac:dyDescent="0.25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108</v>
      </c>
      <c r="M141">
        <v>0</v>
      </c>
      <c r="N141" t="b">
        <f>IF(Table1[DEATH_EVENT] =1, A141)</f>
        <v>0</v>
      </c>
    </row>
    <row r="142" spans="1:14" x14ac:dyDescent="0.25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109</v>
      </c>
      <c r="M142">
        <v>1</v>
      </c>
      <c r="N142">
        <f>IF(Table1[DEATH_EVENT] =1, A142)</f>
        <v>80</v>
      </c>
    </row>
    <row r="143" spans="1:14" x14ac:dyDescent="0.25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109</v>
      </c>
      <c r="M143">
        <v>0</v>
      </c>
      <c r="N143" t="b">
        <f>IF(Table1[DEATH_EVENT] =1, A143)</f>
        <v>0</v>
      </c>
    </row>
    <row r="144" spans="1:14" x14ac:dyDescent="0.25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109</v>
      </c>
      <c r="M144">
        <v>0</v>
      </c>
      <c r="N144" t="b">
        <f>IF(Table1[DEATH_EVENT] =1, A144)</f>
        <v>0</v>
      </c>
    </row>
    <row r="145" spans="1:14" x14ac:dyDescent="0.25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110</v>
      </c>
      <c r="M145">
        <v>0</v>
      </c>
      <c r="N145" t="b">
        <f>IF(Table1[DEATH_EVENT] =1, A145)</f>
        <v>0</v>
      </c>
    </row>
    <row r="146" spans="1:14" x14ac:dyDescent="0.25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111</v>
      </c>
      <c r="M146">
        <v>1</v>
      </c>
      <c r="N146">
        <f>IF(Table1[DEATH_EVENT] =1, A146)</f>
        <v>72</v>
      </c>
    </row>
    <row r="147" spans="1:14" x14ac:dyDescent="0.25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112</v>
      </c>
      <c r="M147">
        <v>0</v>
      </c>
      <c r="N147" t="b">
        <f>IF(Table1[DEATH_EVENT] =1, A147)</f>
        <v>0</v>
      </c>
    </row>
    <row r="148" spans="1:14" x14ac:dyDescent="0.25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112</v>
      </c>
      <c r="M148">
        <v>0</v>
      </c>
      <c r="N148" t="b">
        <f>IF(Table1[DEATH_EVENT] =1, A148)</f>
        <v>0</v>
      </c>
    </row>
    <row r="149" spans="1:14" x14ac:dyDescent="0.25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>
        <v>0</v>
      </c>
      <c r="N149" t="b">
        <f>IF(Table1[DEATH_EVENT] =1, A149)</f>
        <v>0</v>
      </c>
    </row>
    <row r="150" spans="1:14" x14ac:dyDescent="0.25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113</v>
      </c>
      <c r="M150">
        <v>1</v>
      </c>
      <c r="N150">
        <f>IF(Table1[DEATH_EVENT] =1, A150)</f>
        <v>75</v>
      </c>
    </row>
    <row r="151" spans="1:14" x14ac:dyDescent="0.25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115</v>
      </c>
      <c r="M151">
        <v>0</v>
      </c>
      <c r="N151" t="b">
        <f>IF(Table1[DEATH_EVENT] =1, A151)</f>
        <v>0</v>
      </c>
    </row>
    <row r="152" spans="1:14" x14ac:dyDescent="0.25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115</v>
      </c>
      <c r="M152">
        <v>1</v>
      </c>
      <c r="N152">
        <f>IF(Table1[DEATH_EVENT] =1, A152)</f>
        <v>72</v>
      </c>
    </row>
    <row r="153" spans="1:14" x14ac:dyDescent="0.25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117</v>
      </c>
      <c r="M153">
        <v>0</v>
      </c>
      <c r="N153" t="b">
        <f>IF(Table1[DEATH_EVENT] =1, A153)</f>
        <v>0</v>
      </c>
    </row>
    <row r="154" spans="1:14" x14ac:dyDescent="0.25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118</v>
      </c>
      <c r="M154">
        <v>0</v>
      </c>
      <c r="N154" t="b">
        <f>IF(Table1[DEATH_EVENT] =1, A154)</f>
        <v>0</v>
      </c>
    </row>
    <row r="155" spans="1:14" x14ac:dyDescent="0.25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119</v>
      </c>
      <c r="M155">
        <v>0</v>
      </c>
      <c r="N155" t="b">
        <f>IF(Table1[DEATH_EVENT] =1, A155)</f>
        <v>0</v>
      </c>
    </row>
    <row r="156" spans="1:14" x14ac:dyDescent="0.25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120</v>
      </c>
      <c r="M156">
        <v>0</v>
      </c>
      <c r="N156" t="b">
        <f>IF(Table1[DEATH_EVENT] =1, A156)</f>
        <v>0</v>
      </c>
    </row>
    <row r="157" spans="1:14" x14ac:dyDescent="0.25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120</v>
      </c>
      <c r="M157">
        <v>0</v>
      </c>
      <c r="N157" t="b">
        <f>IF(Table1[DEATH_EVENT] =1, A157)</f>
        <v>0</v>
      </c>
    </row>
    <row r="158" spans="1:14" x14ac:dyDescent="0.25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120</v>
      </c>
      <c r="M158">
        <v>0</v>
      </c>
      <c r="N158" t="b">
        <f>IF(Table1[DEATH_EVENT] =1, A158)</f>
        <v>0</v>
      </c>
    </row>
    <row r="159" spans="1:14" x14ac:dyDescent="0.25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>
        <v>0</v>
      </c>
      <c r="N159" t="b">
        <f>IF(Table1[DEATH_EVENT] =1, A159)</f>
        <v>0</v>
      </c>
    </row>
    <row r="160" spans="1:14" x14ac:dyDescent="0.25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121</v>
      </c>
      <c r="M160">
        <v>0</v>
      </c>
      <c r="N160" t="b">
        <f>IF(Table1[DEATH_EVENT] =1, A160)</f>
        <v>0</v>
      </c>
    </row>
    <row r="161" spans="1:14" x14ac:dyDescent="0.25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121</v>
      </c>
      <c r="M161">
        <v>0</v>
      </c>
      <c r="N161" t="b">
        <f>IF(Table1[DEATH_EVENT] =1, A161)</f>
        <v>0</v>
      </c>
    </row>
    <row r="162" spans="1:14" x14ac:dyDescent="0.25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121</v>
      </c>
      <c r="M162">
        <v>0</v>
      </c>
      <c r="N162" t="b">
        <f>IF(Table1[DEATH_EVENT] =1, A162)</f>
        <v>0</v>
      </c>
    </row>
    <row r="163" spans="1:14" x14ac:dyDescent="0.25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121</v>
      </c>
      <c r="M163">
        <v>0</v>
      </c>
      <c r="N163" t="b">
        <f>IF(Table1[DEATH_EVENT] =1, A163)</f>
        <v>0</v>
      </c>
    </row>
    <row r="164" spans="1:14" x14ac:dyDescent="0.25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123</v>
      </c>
      <c r="M164">
        <v>0</v>
      </c>
      <c r="N164" t="b">
        <f>IF(Table1[DEATH_EVENT] =1, A164)</f>
        <v>0</v>
      </c>
    </row>
    <row r="165" spans="1:14" x14ac:dyDescent="0.25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126</v>
      </c>
      <c r="M165">
        <v>1</v>
      </c>
      <c r="N165">
        <f>IF(Table1[DEATH_EVENT] =1, A165)</f>
        <v>50</v>
      </c>
    </row>
    <row r="166" spans="1:14" x14ac:dyDescent="0.25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129</v>
      </c>
      <c r="M166">
        <v>1</v>
      </c>
      <c r="N166">
        <f>IF(Table1[DEATH_EVENT] =1, A166)</f>
        <v>45</v>
      </c>
    </row>
    <row r="167" spans="1:14" x14ac:dyDescent="0.25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130</v>
      </c>
      <c r="M167">
        <v>1</v>
      </c>
      <c r="N167">
        <f>IF(Table1[DEATH_EVENT] =1, A167)</f>
        <v>80</v>
      </c>
    </row>
    <row r="168" spans="1:14" x14ac:dyDescent="0.25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134</v>
      </c>
      <c r="M168">
        <v>0</v>
      </c>
      <c r="N168" t="b">
        <f>IF(Table1[DEATH_EVENT] =1, A168)</f>
        <v>0</v>
      </c>
    </row>
    <row r="169" spans="1:14" x14ac:dyDescent="0.25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135</v>
      </c>
      <c r="M169">
        <v>1</v>
      </c>
      <c r="N169">
        <f>IF(Table1[DEATH_EVENT] =1, A169)</f>
        <v>59</v>
      </c>
    </row>
    <row r="170" spans="1:14" x14ac:dyDescent="0.25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>
        <v>0</v>
      </c>
      <c r="N170" t="b">
        <f>IF(Table1[DEATH_EVENT] =1, A170)</f>
        <v>0</v>
      </c>
    </row>
    <row r="171" spans="1:14" x14ac:dyDescent="0.25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145</v>
      </c>
      <c r="M171">
        <v>0</v>
      </c>
      <c r="N171" t="b">
        <f>IF(Table1[DEATH_EVENT] =1, A171)</f>
        <v>0</v>
      </c>
    </row>
    <row r="172" spans="1:14" x14ac:dyDescent="0.25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145</v>
      </c>
      <c r="M172">
        <v>0</v>
      </c>
      <c r="N172" t="b">
        <f>IF(Table1[DEATH_EVENT] =1, A172)</f>
        <v>0</v>
      </c>
    </row>
    <row r="173" spans="1:14" x14ac:dyDescent="0.25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146</v>
      </c>
      <c r="M173">
        <v>0</v>
      </c>
      <c r="N173" t="b">
        <f>IF(Table1[DEATH_EVENT] =1, A173)</f>
        <v>0</v>
      </c>
    </row>
    <row r="174" spans="1:14" x14ac:dyDescent="0.25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146</v>
      </c>
      <c r="M174">
        <v>0</v>
      </c>
      <c r="N174" t="b">
        <f>IF(Table1[DEATH_EVENT] =1, A174)</f>
        <v>0</v>
      </c>
    </row>
    <row r="175" spans="1:14" x14ac:dyDescent="0.25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146</v>
      </c>
      <c r="M175">
        <v>0</v>
      </c>
      <c r="N175" t="b">
        <f>IF(Table1[DEATH_EVENT] =1, A175)</f>
        <v>0</v>
      </c>
    </row>
    <row r="176" spans="1:14" x14ac:dyDescent="0.25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146</v>
      </c>
      <c r="M176">
        <v>0</v>
      </c>
      <c r="N176" t="b">
        <f>IF(Table1[DEATH_EVENT] =1, A176)</f>
        <v>0</v>
      </c>
    </row>
    <row r="177" spans="1:14" x14ac:dyDescent="0.25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>
        <v>0</v>
      </c>
      <c r="N177" t="b">
        <f>IF(Table1[DEATH_EVENT] =1, A177)</f>
        <v>0</v>
      </c>
    </row>
    <row r="178" spans="1:14" x14ac:dyDescent="0.25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>
        <v>0</v>
      </c>
      <c r="N178" t="b">
        <f>IF(Table1[DEATH_EVENT] =1, A178)</f>
        <v>0</v>
      </c>
    </row>
    <row r="179" spans="1:14" x14ac:dyDescent="0.25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>
        <v>0</v>
      </c>
      <c r="N179" t="b">
        <f>IF(Table1[DEATH_EVENT] =1, A179)</f>
        <v>0</v>
      </c>
    </row>
    <row r="180" spans="1:14" x14ac:dyDescent="0.25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147</v>
      </c>
      <c r="M180">
        <v>0</v>
      </c>
      <c r="N180" t="b">
        <f>IF(Table1[DEATH_EVENT] =1, A180)</f>
        <v>0</v>
      </c>
    </row>
    <row r="181" spans="1:14" x14ac:dyDescent="0.25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147</v>
      </c>
      <c r="M181">
        <v>0</v>
      </c>
      <c r="N181" t="b">
        <f>IF(Table1[DEATH_EVENT] =1, A181)</f>
        <v>0</v>
      </c>
    </row>
    <row r="182" spans="1:14" x14ac:dyDescent="0.25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148</v>
      </c>
      <c r="M182">
        <v>0</v>
      </c>
      <c r="N182" t="b">
        <f>IF(Table1[DEATH_EVENT] =1, A182)</f>
        <v>0</v>
      </c>
    </row>
    <row r="183" spans="1:14" x14ac:dyDescent="0.25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>
        <v>1</v>
      </c>
      <c r="N183">
        <f>IF(Table1[DEATH_EVENT] =1, A183)</f>
        <v>59</v>
      </c>
    </row>
    <row r="184" spans="1:14" x14ac:dyDescent="0.25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154</v>
      </c>
      <c r="M184">
        <v>1</v>
      </c>
      <c r="N184">
        <f>IF(Table1[DEATH_EVENT] =1, A184)</f>
        <v>65</v>
      </c>
    </row>
    <row r="185" spans="1:14" x14ac:dyDescent="0.25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162</v>
      </c>
      <c r="M185">
        <v>1</v>
      </c>
      <c r="N185">
        <f>IF(Table1[DEATH_EVENT] =1, A185)</f>
        <v>75</v>
      </c>
    </row>
    <row r="186" spans="1:14" x14ac:dyDescent="0.25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170</v>
      </c>
      <c r="M186">
        <v>1</v>
      </c>
      <c r="N186">
        <f>IF(Table1[DEATH_EVENT] =1, A186)</f>
        <v>58</v>
      </c>
    </row>
    <row r="187" spans="1:14" x14ac:dyDescent="0.25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171</v>
      </c>
      <c r="M187">
        <v>1</v>
      </c>
      <c r="N187">
        <f>IF(Table1[DEATH_EVENT] =1, A187)</f>
        <v>60.667000000000002</v>
      </c>
    </row>
    <row r="188" spans="1:14" x14ac:dyDescent="0.25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172</v>
      </c>
      <c r="M188">
        <v>1</v>
      </c>
      <c r="N188">
        <f>IF(Table1[DEATH_EVENT] =1, A188)</f>
        <v>50</v>
      </c>
    </row>
    <row r="189" spans="1:14" x14ac:dyDescent="0.25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172</v>
      </c>
      <c r="M189">
        <v>1</v>
      </c>
      <c r="N189">
        <f>IF(Table1[DEATH_EVENT] =1, A189)</f>
        <v>60</v>
      </c>
    </row>
    <row r="190" spans="1:14" x14ac:dyDescent="0.25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>
        <v>0</v>
      </c>
      <c r="N190" t="b">
        <f>IF(Table1[DEATH_EVENT] =1, A190)</f>
        <v>0</v>
      </c>
    </row>
    <row r="191" spans="1:14" x14ac:dyDescent="0.25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174</v>
      </c>
      <c r="M191">
        <v>0</v>
      </c>
      <c r="N191" t="b">
        <f>IF(Table1[DEATH_EVENT] =1, A191)</f>
        <v>0</v>
      </c>
    </row>
    <row r="192" spans="1:14" x14ac:dyDescent="0.25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174</v>
      </c>
      <c r="M192">
        <v>0</v>
      </c>
      <c r="N192" t="b">
        <f>IF(Table1[DEATH_EVENT] =1, A192)</f>
        <v>0</v>
      </c>
    </row>
    <row r="193" spans="1:14" x14ac:dyDescent="0.25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174</v>
      </c>
      <c r="M193">
        <v>0</v>
      </c>
      <c r="N193" t="b">
        <f>IF(Table1[DEATH_EVENT] =1, A193)</f>
        <v>0</v>
      </c>
    </row>
    <row r="194" spans="1:14" x14ac:dyDescent="0.25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175</v>
      </c>
      <c r="M194">
        <v>0</v>
      </c>
      <c r="N194" t="b">
        <f>IF(Table1[DEATH_EVENT] =1, A194)</f>
        <v>0</v>
      </c>
    </row>
    <row r="195" spans="1:14" x14ac:dyDescent="0.25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180</v>
      </c>
      <c r="M195">
        <v>0</v>
      </c>
      <c r="N195" t="b">
        <f>IF(Table1[DEATH_EVENT] =1, A195)</f>
        <v>0</v>
      </c>
    </row>
    <row r="196" spans="1:14" x14ac:dyDescent="0.25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180</v>
      </c>
      <c r="M196">
        <v>1</v>
      </c>
      <c r="N196">
        <f>IF(Table1[DEATH_EVENT] =1, A196)</f>
        <v>45</v>
      </c>
    </row>
    <row r="197" spans="1:14" x14ac:dyDescent="0.25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180</v>
      </c>
      <c r="M197">
        <v>1</v>
      </c>
      <c r="N197">
        <f>IF(Table1[DEATH_EVENT] =1, A197)</f>
        <v>77</v>
      </c>
    </row>
    <row r="198" spans="1:14" x14ac:dyDescent="0.25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185</v>
      </c>
      <c r="M198">
        <v>0</v>
      </c>
      <c r="N198" t="b">
        <f>IF(Table1[DEATH_EVENT] =1, A198)</f>
        <v>0</v>
      </c>
    </row>
    <row r="199" spans="1:14" x14ac:dyDescent="0.25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186</v>
      </c>
      <c r="M199">
        <v>0</v>
      </c>
      <c r="N199" t="b">
        <f>IF(Table1[DEATH_EVENT] =1, A199)</f>
        <v>0</v>
      </c>
    </row>
    <row r="200" spans="1:14" x14ac:dyDescent="0.25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>
        <v>0</v>
      </c>
      <c r="N200" t="b">
        <f>IF(Table1[DEATH_EVENT] =1, A200)</f>
        <v>0</v>
      </c>
    </row>
    <row r="201" spans="1:14" x14ac:dyDescent="0.25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186</v>
      </c>
      <c r="M201">
        <v>0</v>
      </c>
      <c r="N201" t="b">
        <f>IF(Table1[DEATH_EVENT] =1, A201)</f>
        <v>0</v>
      </c>
    </row>
    <row r="202" spans="1:14" x14ac:dyDescent="0.25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186</v>
      </c>
      <c r="M202">
        <v>0</v>
      </c>
      <c r="N202" t="b">
        <f>IF(Table1[DEATH_EVENT] =1, A202)</f>
        <v>0</v>
      </c>
    </row>
    <row r="203" spans="1:14" x14ac:dyDescent="0.25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>
        <v>0</v>
      </c>
      <c r="N203" t="b">
        <f>IF(Table1[DEATH_EVENT] =1, A203)</f>
        <v>0</v>
      </c>
    </row>
    <row r="204" spans="1:14" x14ac:dyDescent="0.25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186</v>
      </c>
      <c r="M204">
        <v>0</v>
      </c>
      <c r="N204" t="b">
        <f>IF(Table1[DEATH_EVENT] =1, A204)</f>
        <v>0</v>
      </c>
    </row>
    <row r="205" spans="1:14" x14ac:dyDescent="0.25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187</v>
      </c>
      <c r="M205">
        <v>0</v>
      </c>
      <c r="N205" t="b">
        <f>IF(Table1[DEATH_EVENT] =1, A205)</f>
        <v>0</v>
      </c>
    </row>
    <row r="206" spans="1:14" x14ac:dyDescent="0.25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187</v>
      </c>
      <c r="M206">
        <v>0</v>
      </c>
      <c r="N206" t="b">
        <f>IF(Table1[DEATH_EVENT] =1, A206)</f>
        <v>0</v>
      </c>
    </row>
    <row r="207" spans="1:14" x14ac:dyDescent="0.25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>
        <v>0</v>
      </c>
      <c r="N207" t="b">
        <f>IF(Table1[DEATH_EVENT] =1, A207)</f>
        <v>0</v>
      </c>
    </row>
    <row r="208" spans="1:14" x14ac:dyDescent="0.25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187</v>
      </c>
      <c r="M208">
        <v>0</v>
      </c>
      <c r="N208" t="b">
        <f>IF(Table1[DEATH_EVENT] =1, A208)</f>
        <v>0</v>
      </c>
    </row>
    <row r="209" spans="1:14" x14ac:dyDescent="0.25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187</v>
      </c>
      <c r="M209">
        <v>0</v>
      </c>
      <c r="N209" t="b">
        <f>IF(Table1[DEATH_EVENT] =1, A209)</f>
        <v>0</v>
      </c>
    </row>
    <row r="210" spans="1:14" x14ac:dyDescent="0.25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>
        <v>0</v>
      </c>
      <c r="N210" t="b">
        <f>IF(Table1[DEATH_EVENT] =1, A210)</f>
        <v>0</v>
      </c>
    </row>
    <row r="211" spans="1:14" x14ac:dyDescent="0.25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187</v>
      </c>
      <c r="M211">
        <v>0</v>
      </c>
      <c r="N211" t="b">
        <f>IF(Table1[DEATH_EVENT] =1, A211)</f>
        <v>0</v>
      </c>
    </row>
    <row r="212" spans="1:14" x14ac:dyDescent="0.25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>
        <v>0</v>
      </c>
      <c r="N212" t="b">
        <f>IF(Table1[DEATH_EVENT] =1, A212)</f>
        <v>0</v>
      </c>
    </row>
    <row r="213" spans="1:14" x14ac:dyDescent="0.25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192</v>
      </c>
      <c r="M213">
        <v>0</v>
      </c>
      <c r="N213" t="b">
        <f>IF(Table1[DEATH_EVENT] =1, A213)</f>
        <v>0</v>
      </c>
    </row>
    <row r="214" spans="1:14" x14ac:dyDescent="0.25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192</v>
      </c>
      <c r="M214">
        <v>0</v>
      </c>
      <c r="N214" t="b">
        <f>IF(Table1[DEATH_EVENT] =1, A214)</f>
        <v>0</v>
      </c>
    </row>
    <row r="215" spans="1:14" x14ac:dyDescent="0.25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193</v>
      </c>
      <c r="M215">
        <v>1</v>
      </c>
      <c r="N215">
        <f>IF(Table1[DEATH_EVENT] =1, A215)</f>
        <v>48</v>
      </c>
    </row>
    <row r="216" spans="1:14" x14ac:dyDescent="0.25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194</v>
      </c>
      <c r="M216">
        <v>0</v>
      </c>
      <c r="N216" t="b">
        <f>IF(Table1[DEATH_EVENT] =1, A216)</f>
        <v>0</v>
      </c>
    </row>
    <row r="217" spans="1:14" x14ac:dyDescent="0.25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195</v>
      </c>
      <c r="M217">
        <v>0</v>
      </c>
      <c r="N217" t="b">
        <f>IF(Table1[DEATH_EVENT] =1, A217)</f>
        <v>0</v>
      </c>
    </row>
    <row r="218" spans="1:14" x14ac:dyDescent="0.25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196</v>
      </c>
      <c r="M218">
        <v>0</v>
      </c>
      <c r="N218" t="b">
        <f>IF(Table1[DEATH_EVENT] =1, A218)</f>
        <v>0</v>
      </c>
    </row>
    <row r="219" spans="1:14" x14ac:dyDescent="0.25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>
        <v>1</v>
      </c>
      <c r="N219">
        <f>IF(Table1[DEATH_EVENT] =1, A219)</f>
        <v>54</v>
      </c>
    </row>
    <row r="220" spans="1:14" x14ac:dyDescent="0.25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197</v>
      </c>
      <c r="M220">
        <v>0</v>
      </c>
      <c r="N220" t="b">
        <f>IF(Table1[DEATH_EVENT] =1, A220)</f>
        <v>0</v>
      </c>
    </row>
    <row r="221" spans="1:14" x14ac:dyDescent="0.25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197</v>
      </c>
      <c r="M221">
        <v>0</v>
      </c>
      <c r="N221" t="b">
        <f>IF(Table1[DEATH_EVENT] =1, A221)</f>
        <v>0</v>
      </c>
    </row>
    <row r="222" spans="1:14" x14ac:dyDescent="0.25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198</v>
      </c>
      <c r="M222">
        <v>1</v>
      </c>
      <c r="N222">
        <f>IF(Table1[DEATH_EVENT] =1, A222)</f>
        <v>73</v>
      </c>
    </row>
    <row r="223" spans="1:14" x14ac:dyDescent="0.25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200</v>
      </c>
      <c r="M223">
        <v>0</v>
      </c>
      <c r="N223" t="b">
        <f>IF(Table1[DEATH_EVENT] =1, A223)</f>
        <v>0</v>
      </c>
    </row>
    <row r="224" spans="1:14" x14ac:dyDescent="0.25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201</v>
      </c>
      <c r="M224">
        <v>0</v>
      </c>
      <c r="N224" t="b">
        <f>IF(Table1[DEATH_EVENT] =1, A224)</f>
        <v>0</v>
      </c>
    </row>
    <row r="225" spans="1:14" x14ac:dyDescent="0.25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201</v>
      </c>
      <c r="M225">
        <v>0</v>
      </c>
      <c r="N225" t="b">
        <f>IF(Table1[DEATH_EVENT] =1, A225)</f>
        <v>0</v>
      </c>
    </row>
    <row r="226" spans="1:14" x14ac:dyDescent="0.25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>
        <v>0</v>
      </c>
      <c r="N226" t="b">
        <f>IF(Table1[DEATH_EVENT] =1, A226)</f>
        <v>0</v>
      </c>
    </row>
    <row r="227" spans="1:14" x14ac:dyDescent="0.25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205</v>
      </c>
      <c r="M227">
        <v>0</v>
      </c>
      <c r="N227" t="b">
        <f>IF(Table1[DEATH_EVENT] =1, A227)</f>
        <v>0</v>
      </c>
    </row>
    <row r="228" spans="1:14" x14ac:dyDescent="0.25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205</v>
      </c>
      <c r="M228">
        <v>0</v>
      </c>
      <c r="N228" t="b">
        <f>IF(Table1[DEATH_EVENT] =1, A228)</f>
        <v>0</v>
      </c>
    </row>
    <row r="229" spans="1:14" x14ac:dyDescent="0.25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>
        <v>0</v>
      </c>
      <c r="N229" t="b">
        <f>IF(Table1[DEATH_EVENT] =1, A229)</f>
        <v>0</v>
      </c>
    </row>
    <row r="230" spans="1:14" x14ac:dyDescent="0.25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>
        <v>0</v>
      </c>
      <c r="N230" t="b">
        <f>IF(Table1[DEATH_EVENT] =1, A230)</f>
        <v>0</v>
      </c>
    </row>
    <row r="231" spans="1:14" x14ac:dyDescent="0.25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207</v>
      </c>
      <c r="M231">
        <v>0</v>
      </c>
      <c r="N231" t="b">
        <f>IF(Table1[DEATH_EVENT] =1, A231)</f>
        <v>0</v>
      </c>
    </row>
    <row r="232" spans="1:14" x14ac:dyDescent="0.25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207</v>
      </c>
      <c r="M232">
        <v>1</v>
      </c>
      <c r="N232">
        <f>IF(Table1[DEATH_EVENT] =1, A232)</f>
        <v>60</v>
      </c>
    </row>
    <row r="233" spans="1:14" x14ac:dyDescent="0.25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208</v>
      </c>
      <c r="M233">
        <v>0</v>
      </c>
      <c r="N233" t="b">
        <f>IF(Table1[DEATH_EVENT] =1, A233)</f>
        <v>0</v>
      </c>
    </row>
    <row r="234" spans="1:14" x14ac:dyDescent="0.25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209</v>
      </c>
      <c r="M234">
        <v>0</v>
      </c>
      <c r="N234" t="b">
        <f>IF(Table1[DEATH_EVENT] =1, A234)</f>
        <v>0</v>
      </c>
    </row>
    <row r="235" spans="1:14" x14ac:dyDescent="0.25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209</v>
      </c>
      <c r="M235">
        <v>0</v>
      </c>
      <c r="N235" t="b">
        <f>IF(Table1[DEATH_EVENT] =1, A235)</f>
        <v>0</v>
      </c>
    </row>
    <row r="236" spans="1:14" x14ac:dyDescent="0.25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209</v>
      </c>
      <c r="M236">
        <v>0</v>
      </c>
      <c r="N236" t="b">
        <f>IF(Table1[DEATH_EVENT] =1, A236)</f>
        <v>0</v>
      </c>
    </row>
    <row r="237" spans="1:14" x14ac:dyDescent="0.25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209</v>
      </c>
      <c r="M237">
        <v>0</v>
      </c>
      <c r="N237" t="b">
        <f>IF(Table1[DEATH_EVENT] =1, A237)</f>
        <v>0</v>
      </c>
    </row>
    <row r="238" spans="1:14" x14ac:dyDescent="0.25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209</v>
      </c>
      <c r="M238">
        <v>0</v>
      </c>
      <c r="N238" t="b">
        <f>IF(Table1[DEATH_EVENT] =1, A238)</f>
        <v>0</v>
      </c>
    </row>
    <row r="239" spans="1:14" x14ac:dyDescent="0.25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210</v>
      </c>
      <c r="M239">
        <v>0</v>
      </c>
      <c r="N239" t="b">
        <f>IF(Table1[DEATH_EVENT] =1, A239)</f>
        <v>0</v>
      </c>
    </row>
    <row r="240" spans="1:14" x14ac:dyDescent="0.25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>
        <v>0</v>
      </c>
      <c r="N240" t="b">
        <f>IF(Table1[DEATH_EVENT] =1, A240)</f>
        <v>0</v>
      </c>
    </row>
    <row r="241" spans="1:14" x14ac:dyDescent="0.25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211</v>
      </c>
      <c r="M241">
        <v>0</v>
      </c>
      <c r="N241" t="b">
        <f>IF(Table1[DEATH_EVENT] =1, A241)</f>
        <v>0</v>
      </c>
    </row>
    <row r="242" spans="1:14" x14ac:dyDescent="0.25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212</v>
      </c>
      <c r="M242">
        <v>0</v>
      </c>
      <c r="N242" t="b">
        <f>IF(Table1[DEATH_EVENT] =1, A242)</f>
        <v>0</v>
      </c>
    </row>
    <row r="243" spans="1:14" x14ac:dyDescent="0.25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212</v>
      </c>
      <c r="M243">
        <v>0</v>
      </c>
      <c r="N243" t="b">
        <f>IF(Table1[DEATH_EVENT] =1, A243)</f>
        <v>0</v>
      </c>
    </row>
    <row r="244" spans="1:14" x14ac:dyDescent="0.25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212</v>
      </c>
      <c r="M244">
        <v>0</v>
      </c>
      <c r="N244" t="b">
        <f>IF(Table1[DEATH_EVENT] =1, A244)</f>
        <v>0</v>
      </c>
    </row>
    <row r="245" spans="1:14" x14ac:dyDescent="0.25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213</v>
      </c>
      <c r="M245">
        <v>0</v>
      </c>
      <c r="N245" t="b">
        <f>IF(Table1[DEATH_EVENT] =1, A245)</f>
        <v>0</v>
      </c>
    </row>
    <row r="246" spans="1:14" x14ac:dyDescent="0.25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213</v>
      </c>
      <c r="M246">
        <v>0</v>
      </c>
      <c r="N246" t="b">
        <f>IF(Table1[DEATH_EVENT] =1, A246)</f>
        <v>0</v>
      </c>
    </row>
    <row r="247" spans="1:14" x14ac:dyDescent="0.25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213</v>
      </c>
      <c r="M247">
        <v>0</v>
      </c>
      <c r="N247" t="b">
        <f>IF(Table1[DEATH_EVENT] =1, A247)</f>
        <v>0</v>
      </c>
    </row>
    <row r="248" spans="1:14" x14ac:dyDescent="0.25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214</v>
      </c>
      <c r="M248">
        <v>1</v>
      </c>
      <c r="N248">
        <f>IF(Table1[DEATH_EVENT] =1, A248)</f>
        <v>55</v>
      </c>
    </row>
    <row r="249" spans="1:14" x14ac:dyDescent="0.25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214</v>
      </c>
      <c r="M249">
        <v>0</v>
      </c>
      <c r="N249" t="b">
        <f>IF(Table1[DEATH_EVENT] =1, A249)</f>
        <v>0</v>
      </c>
    </row>
    <row r="250" spans="1:14" x14ac:dyDescent="0.25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>
        <v>0</v>
      </c>
      <c r="N250" t="b">
        <f>IF(Table1[DEATH_EVENT] =1, A250)</f>
        <v>0</v>
      </c>
    </row>
    <row r="251" spans="1:14" x14ac:dyDescent="0.25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214</v>
      </c>
      <c r="M251">
        <v>0</v>
      </c>
      <c r="N251" t="b">
        <f>IF(Table1[DEATH_EVENT] =1, A251)</f>
        <v>0</v>
      </c>
    </row>
    <row r="252" spans="1:14" x14ac:dyDescent="0.25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214</v>
      </c>
      <c r="M252">
        <v>0</v>
      </c>
      <c r="N252" t="b">
        <f>IF(Table1[DEATH_EVENT] =1, A252)</f>
        <v>0</v>
      </c>
    </row>
    <row r="253" spans="1:14" x14ac:dyDescent="0.25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215</v>
      </c>
      <c r="M253">
        <v>0</v>
      </c>
      <c r="N253" t="b">
        <f>IF(Table1[DEATH_EVENT] =1, A253)</f>
        <v>0</v>
      </c>
    </row>
    <row r="254" spans="1:14" x14ac:dyDescent="0.25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>
        <v>0</v>
      </c>
      <c r="N254" t="b">
        <f>IF(Table1[DEATH_EVENT] =1, A254)</f>
        <v>0</v>
      </c>
    </row>
    <row r="255" spans="1:14" x14ac:dyDescent="0.25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215</v>
      </c>
      <c r="M255">
        <v>0</v>
      </c>
      <c r="N255" t="b">
        <f>IF(Table1[DEATH_EVENT] =1, A255)</f>
        <v>0</v>
      </c>
    </row>
    <row r="256" spans="1:14" x14ac:dyDescent="0.25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215</v>
      </c>
      <c r="M256">
        <v>0</v>
      </c>
      <c r="N256" t="b">
        <f>IF(Table1[DEATH_EVENT] =1, A256)</f>
        <v>0</v>
      </c>
    </row>
    <row r="257" spans="1:14" x14ac:dyDescent="0.25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>
        <v>0</v>
      </c>
      <c r="N257" t="b">
        <f>IF(Table1[DEATH_EVENT] =1, A257)</f>
        <v>0</v>
      </c>
    </row>
    <row r="258" spans="1:14" x14ac:dyDescent="0.25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220</v>
      </c>
      <c r="M258">
        <v>0</v>
      </c>
      <c r="N258" t="b">
        <f>IF(Table1[DEATH_EVENT] =1, A258)</f>
        <v>0</v>
      </c>
    </row>
    <row r="259" spans="1:14" x14ac:dyDescent="0.25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>
        <v>0</v>
      </c>
      <c r="N259" t="b">
        <f>IF(Table1[DEATH_EVENT] =1, A259)</f>
        <v>0</v>
      </c>
    </row>
    <row r="260" spans="1:14" x14ac:dyDescent="0.25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230</v>
      </c>
      <c r="M260">
        <v>0</v>
      </c>
      <c r="N260" t="b">
        <f>IF(Table1[DEATH_EVENT] =1, A260)</f>
        <v>0</v>
      </c>
    </row>
    <row r="261" spans="1:14" x14ac:dyDescent="0.25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231</v>
      </c>
      <c r="M261">
        <v>0</v>
      </c>
      <c r="N261" t="b">
        <f>IF(Table1[DEATH_EVENT] =1, A261)</f>
        <v>0</v>
      </c>
    </row>
    <row r="262" spans="1:14" x14ac:dyDescent="0.25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>
        <v>0</v>
      </c>
      <c r="N262" t="b">
        <f>IF(Table1[DEATH_EVENT] =1, A262)</f>
        <v>0</v>
      </c>
    </row>
    <row r="263" spans="1:14" x14ac:dyDescent="0.25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233</v>
      </c>
      <c r="M263">
        <v>0</v>
      </c>
      <c r="N263" t="b">
        <f>IF(Table1[DEATH_EVENT] =1, A263)</f>
        <v>0</v>
      </c>
    </row>
    <row r="264" spans="1:14" x14ac:dyDescent="0.25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235</v>
      </c>
      <c r="M264">
        <v>1</v>
      </c>
      <c r="N264">
        <f>IF(Table1[DEATH_EVENT] =1, A264)</f>
        <v>65</v>
      </c>
    </row>
    <row r="265" spans="1:14" x14ac:dyDescent="0.25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>
        <v>0</v>
      </c>
      <c r="N265" t="b">
        <f>IF(Table1[DEATH_EVENT] =1, A265)</f>
        <v>0</v>
      </c>
    </row>
    <row r="266" spans="1:14" x14ac:dyDescent="0.25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237</v>
      </c>
      <c r="M266">
        <v>0</v>
      </c>
      <c r="N266" t="b">
        <f>IF(Table1[DEATH_EVENT] =1, A266)</f>
        <v>0</v>
      </c>
    </row>
    <row r="267" spans="1:14" x14ac:dyDescent="0.25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240</v>
      </c>
      <c r="M267">
        <v>0</v>
      </c>
      <c r="N267" t="b">
        <f>IF(Table1[DEATH_EVENT] =1, A267)</f>
        <v>0</v>
      </c>
    </row>
    <row r="268" spans="1:14" x14ac:dyDescent="0.25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241</v>
      </c>
      <c r="M268">
        <v>1</v>
      </c>
      <c r="N268">
        <f>IF(Table1[DEATH_EVENT] =1, A268)</f>
        <v>55</v>
      </c>
    </row>
    <row r="269" spans="1:14" x14ac:dyDescent="0.25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244</v>
      </c>
      <c r="M269">
        <v>0</v>
      </c>
      <c r="N269" t="b">
        <f>IF(Table1[DEATH_EVENT] =1, A269)</f>
        <v>0</v>
      </c>
    </row>
    <row r="270" spans="1:14" x14ac:dyDescent="0.25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244</v>
      </c>
      <c r="M270">
        <v>0</v>
      </c>
      <c r="N270" t="b">
        <f>IF(Table1[DEATH_EVENT] =1, A270)</f>
        <v>0</v>
      </c>
    </row>
    <row r="271" spans="1:14" x14ac:dyDescent="0.25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>
        <v>0</v>
      </c>
      <c r="N271" t="b">
        <f>IF(Table1[DEATH_EVENT] =1, A271)</f>
        <v>0</v>
      </c>
    </row>
    <row r="272" spans="1:14" x14ac:dyDescent="0.25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244</v>
      </c>
      <c r="M272">
        <v>0</v>
      </c>
      <c r="N272" t="b">
        <f>IF(Table1[DEATH_EVENT] =1, A272)</f>
        <v>0</v>
      </c>
    </row>
    <row r="273" spans="1:14" x14ac:dyDescent="0.25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244</v>
      </c>
      <c r="M273">
        <v>0</v>
      </c>
      <c r="N273" t="b">
        <f>IF(Table1[DEATH_EVENT] =1, A273)</f>
        <v>0</v>
      </c>
    </row>
    <row r="274" spans="1:14" x14ac:dyDescent="0.25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245</v>
      </c>
      <c r="M274">
        <v>0</v>
      </c>
      <c r="N274" t="b">
        <f>IF(Table1[DEATH_EVENT] =1, A274)</f>
        <v>0</v>
      </c>
    </row>
    <row r="275" spans="1:14" x14ac:dyDescent="0.25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245</v>
      </c>
      <c r="M275">
        <v>0</v>
      </c>
      <c r="N275" t="b">
        <f>IF(Table1[DEATH_EVENT] =1, A275)</f>
        <v>0</v>
      </c>
    </row>
    <row r="276" spans="1:14" x14ac:dyDescent="0.25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>
        <v>0</v>
      </c>
      <c r="N276" t="b">
        <f>IF(Table1[DEATH_EVENT] =1, A276)</f>
        <v>0</v>
      </c>
    </row>
    <row r="277" spans="1:14" x14ac:dyDescent="0.25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245</v>
      </c>
      <c r="M277">
        <v>0</v>
      </c>
      <c r="N277" t="b">
        <f>IF(Table1[DEATH_EVENT] =1, A277)</f>
        <v>0</v>
      </c>
    </row>
    <row r="278" spans="1:14" x14ac:dyDescent="0.25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245</v>
      </c>
      <c r="M278">
        <v>0</v>
      </c>
      <c r="N278" t="b">
        <f>IF(Table1[DEATH_EVENT] =1, A278)</f>
        <v>0</v>
      </c>
    </row>
    <row r="279" spans="1:14" x14ac:dyDescent="0.25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246</v>
      </c>
      <c r="M279">
        <v>0</v>
      </c>
      <c r="N279" t="b">
        <f>IF(Table1[DEATH_EVENT] =1, A279)</f>
        <v>0</v>
      </c>
    </row>
    <row r="280" spans="1:14" x14ac:dyDescent="0.25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246</v>
      </c>
      <c r="M280">
        <v>0</v>
      </c>
      <c r="N280" t="b">
        <f>IF(Table1[DEATH_EVENT] =1, A280)</f>
        <v>0</v>
      </c>
    </row>
    <row r="281" spans="1:14" x14ac:dyDescent="0.25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246</v>
      </c>
      <c r="M281">
        <v>0</v>
      </c>
      <c r="N281" t="b">
        <f>IF(Table1[DEATH_EVENT] =1, A281)</f>
        <v>0</v>
      </c>
    </row>
    <row r="282" spans="1:14" x14ac:dyDescent="0.25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>
        <v>0</v>
      </c>
      <c r="N282" t="b">
        <f>IF(Table1[DEATH_EVENT] =1, A282)</f>
        <v>0</v>
      </c>
    </row>
    <row r="283" spans="1:14" x14ac:dyDescent="0.25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250</v>
      </c>
      <c r="M283">
        <v>0</v>
      </c>
      <c r="N283" t="b">
        <f>IF(Table1[DEATH_EVENT] =1, A283)</f>
        <v>0</v>
      </c>
    </row>
    <row r="284" spans="1:14" x14ac:dyDescent="0.25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250</v>
      </c>
      <c r="M284">
        <v>0</v>
      </c>
      <c r="N284" t="b">
        <f>IF(Table1[DEATH_EVENT] =1, A284)</f>
        <v>0</v>
      </c>
    </row>
    <row r="285" spans="1:14" x14ac:dyDescent="0.25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250</v>
      </c>
      <c r="M285">
        <v>0</v>
      </c>
      <c r="N285" t="b">
        <f>IF(Table1[DEATH_EVENT] =1, A285)</f>
        <v>0</v>
      </c>
    </row>
    <row r="286" spans="1:14" x14ac:dyDescent="0.25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250</v>
      </c>
      <c r="M286">
        <v>0</v>
      </c>
      <c r="N286" t="b">
        <f>IF(Table1[DEATH_EVENT] =1, A286)</f>
        <v>0</v>
      </c>
    </row>
    <row r="287" spans="1:14" x14ac:dyDescent="0.25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250</v>
      </c>
      <c r="M287">
        <v>0</v>
      </c>
      <c r="N287" t="b">
        <f>IF(Table1[DEATH_EVENT] =1, A287)</f>
        <v>0</v>
      </c>
    </row>
    <row r="288" spans="1:14" x14ac:dyDescent="0.25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250</v>
      </c>
      <c r="M288">
        <v>0</v>
      </c>
      <c r="N288" t="b">
        <f>IF(Table1[DEATH_EVENT] =1, A288)</f>
        <v>0</v>
      </c>
    </row>
    <row r="289" spans="1:14" x14ac:dyDescent="0.25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>
        <v>0</v>
      </c>
      <c r="N289" t="b">
        <f>IF(Table1[DEATH_EVENT] =1, A289)</f>
        <v>0</v>
      </c>
    </row>
    <row r="290" spans="1:14" x14ac:dyDescent="0.25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256</v>
      </c>
      <c r="M290">
        <v>0</v>
      </c>
      <c r="N290" t="b">
        <f>IF(Table1[DEATH_EVENT] =1, A290)</f>
        <v>0</v>
      </c>
    </row>
    <row r="291" spans="1:14" x14ac:dyDescent="0.25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256</v>
      </c>
      <c r="M291">
        <v>0</v>
      </c>
      <c r="N291" t="b">
        <f>IF(Table1[DEATH_EVENT] =1, A291)</f>
        <v>0</v>
      </c>
    </row>
    <row r="292" spans="1:14" x14ac:dyDescent="0.25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257</v>
      </c>
      <c r="M292">
        <v>0</v>
      </c>
      <c r="N292" t="b">
        <f>IF(Table1[DEATH_EVENT] =1, A292)</f>
        <v>0</v>
      </c>
    </row>
    <row r="293" spans="1:14" x14ac:dyDescent="0.25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258</v>
      </c>
      <c r="M293">
        <v>0</v>
      </c>
      <c r="N293" t="b">
        <f>IF(Table1[DEATH_EVENT] =1, A293)</f>
        <v>0</v>
      </c>
    </row>
    <row r="294" spans="1:14" x14ac:dyDescent="0.25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>
        <v>0</v>
      </c>
      <c r="N294" t="b">
        <f>IF(Table1[DEATH_EVENT] =1, A294)</f>
        <v>0</v>
      </c>
    </row>
    <row r="295" spans="1:14" x14ac:dyDescent="0.25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270</v>
      </c>
      <c r="M295">
        <v>0</v>
      </c>
      <c r="N295" t="b">
        <f>IF(Table1[DEATH_EVENT] =1, A295)</f>
        <v>0</v>
      </c>
    </row>
    <row r="296" spans="1:14" x14ac:dyDescent="0.25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270</v>
      </c>
      <c r="M296">
        <v>0</v>
      </c>
      <c r="N296" t="b">
        <f>IF(Table1[DEATH_EVENT] =1, A296)</f>
        <v>0</v>
      </c>
    </row>
    <row r="297" spans="1:14" x14ac:dyDescent="0.25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271</v>
      </c>
      <c r="M297">
        <v>0</v>
      </c>
      <c r="N297" t="b">
        <f>IF(Table1[DEATH_EVENT] =1, A297)</f>
        <v>0</v>
      </c>
    </row>
    <row r="298" spans="1:14" x14ac:dyDescent="0.25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278</v>
      </c>
      <c r="M298">
        <v>0</v>
      </c>
      <c r="N298" t="b">
        <f>IF(Table1[DEATH_EVENT] =1, A298)</f>
        <v>0</v>
      </c>
    </row>
    <row r="299" spans="1:14" x14ac:dyDescent="0.25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280</v>
      </c>
      <c r="M299">
        <v>0</v>
      </c>
      <c r="N299" t="b">
        <f>IF(Table1[DEATH_EVENT] =1, A299)</f>
        <v>0</v>
      </c>
    </row>
    <row r="300" spans="1:14" x14ac:dyDescent="0.25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285</v>
      </c>
      <c r="M300">
        <v>0</v>
      </c>
      <c r="N300" t="b">
        <f>IF(Table1[DEATH_EVENT] =1, A300)</f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E98-7FBE-4213-819B-B5D9C70E9AA7}">
  <dimension ref="A1:K20"/>
  <sheetViews>
    <sheetView workbookViewId="0">
      <selection activeCell="Q25" sqref="Q25"/>
    </sheetView>
  </sheetViews>
  <sheetFormatPr defaultRowHeight="13.2" x14ac:dyDescent="0.25"/>
  <sheetData>
    <row r="1" spans="1:11" x14ac:dyDescent="0.25">
      <c r="A1" t="s">
        <v>13</v>
      </c>
      <c r="B1">
        <f>SUMIF(Table1[sex], "=1",Table1[DEATH_EVENT])</f>
        <v>62</v>
      </c>
      <c r="J1" t="s">
        <v>16</v>
      </c>
      <c r="K1">
        <f>SUMIF(Table1[anaemia],"=1",Table1[DEATH_EVENT])</f>
        <v>46</v>
      </c>
    </row>
    <row r="2" spans="1:11" x14ac:dyDescent="0.25">
      <c r="A2" t="s">
        <v>14</v>
      </c>
      <c r="B2">
        <f>SUMIF(Table1[sex], "=0",Table1[DEATH_EVENT])</f>
        <v>34</v>
      </c>
      <c r="J2" t="s">
        <v>17</v>
      </c>
      <c r="K2">
        <f>SUMIF(Table1[anaemia],"=0",Table1[DEATH_EVENT])</f>
        <v>50</v>
      </c>
    </row>
    <row r="19" spans="1:11" x14ac:dyDescent="0.25">
      <c r="A19" t="s">
        <v>18</v>
      </c>
      <c r="B19">
        <f>SUMIF(Table1[diabetes],"=1",Table1[DEATH_EVENT])</f>
        <v>40</v>
      </c>
      <c r="J19" t="s">
        <v>20</v>
      </c>
      <c r="K19">
        <f>SUMIF(Table1[smoking], "=1", Table1[DEATH_EVENT])</f>
        <v>30</v>
      </c>
    </row>
    <row r="20" spans="1:11" x14ac:dyDescent="0.25">
      <c r="A20" t="s">
        <v>19</v>
      </c>
      <c r="B20">
        <f>SUMIF(Table1[diabetes],"=0",Table1[DEATH_EVENT])</f>
        <v>56</v>
      </c>
      <c r="J20" t="s">
        <v>21</v>
      </c>
      <c r="K20">
        <f>SUMIF(Table1[smoking], "=0", Table1[DEATH_EVENT])</f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AA44-09E0-4CFD-B5B2-BF723FBBBF8F}">
  <dimension ref="A1"/>
  <sheetViews>
    <sheetView workbookViewId="0">
      <selection activeCell="M12" sqref="M1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FC45-5F1F-4435-BD34-14E6F7ACFA53}">
  <dimension ref="A3:D10"/>
  <sheetViews>
    <sheetView workbookViewId="0">
      <selection activeCell="A3" sqref="A3:D10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3.2" x14ac:dyDescent="0.25"/>
  <cols>
    <col min="1" max="1" width="21.33203125" bestFit="1" customWidth="1"/>
    <col min="2" max="2" width="16.21875" bestFit="1" customWidth="1"/>
    <col min="3" max="3" width="14.109375" customWidth="1"/>
    <col min="4" max="4" width="11.33203125" bestFit="1" customWidth="1"/>
    <col min="5" max="22" width="3" bestFit="1" customWidth="1"/>
    <col min="23" max="23" width="7" bestFit="1" customWidth="1"/>
    <col min="24" max="48" width="3" bestFit="1" customWidth="1"/>
    <col min="49" max="49" width="11.33203125" bestFit="1" customWidth="1"/>
    <col min="50" max="94" width="21.33203125" bestFit="1" customWidth="1"/>
    <col min="95" max="95" width="15.6640625" bestFit="1" customWidth="1"/>
    <col min="96" max="96" width="26.33203125" bestFit="1" customWidth="1"/>
  </cols>
  <sheetData>
    <row r="3" spans="1:4" x14ac:dyDescent="0.25">
      <c r="A3" s="1" t="s">
        <v>35</v>
      </c>
      <c r="B3" s="1" t="s">
        <v>32</v>
      </c>
    </row>
    <row r="4" spans="1:4" x14ac:dyDescent="0.25">
      <c r="A4" s="1" t="s">
        <v>34</v>
      </c>
      <c r="B4" t="s">
        <v>41</v>
      </c>
      <c r="C4" t="s">
        <v>42</v>
      </c>
      <c r="D4" t="s">
        <v>33</v>
      </c>
    </row>
    <row r="5" spans="1:4" x14ac:dyDescent="0.25">
      <c r="A5" s="2" t="s">
        <v>36</v>
      </c>
      <c r="B5" s="3">
        <v>9</v>
      </c>
      <c r="C5" s="3">
        <v>10</v>
      </c>
      <c r="D5" s="3">
        <v>19</v>
      </c>
    </row>
    <row r="6" spans="1:4" x14ac:dyDescent="0.25">
      <c r="A6" s="2" t="s">
        <v>37</v>
      </c>
      <c r="B6" s="3">
        <v>11</v>
      </c>
      <c r="C6" s="3">
        <v>15</v>
      </c>
      <c r="D6" s="3">
        <v>26</v>
      </c>
    </row>
    <row r="7" spans="1:4" x14ac:dyDescent="0.25">
      <c r="A7" s="2" t="s">
        <v>38</v>
      </c>
      <c r="B7" s="3">
        <v>9</v>
      </c>
      <c r="C7" s="3">
        <v>16</v>
      </c>
      <c r="D7" s="3">
        <v>25</v>
      </c>
    </row>
    <row r="8" spans="1:4" x14ac:dyDescent="0.25">
      <c r="A8" s="2" t="s">
        <v>39</v>
      </c>
      <c r="B8" s="3">
        <v>3</v>
      </c>
      <c r="C8" s="3">
        <v>13</v>
      </c>
      <c r="D8" s="3">
        <v>16</v>
      </c>
    </row>
    <row r="9" spans="1:4" x14ac:dyDescent="0.25">
      <c r="A9" s="2" t="s">
        <v>40</v>
      </c>
      <c r="B9" s="3">
        <v>2</v>
      </c>
      <c r="C9" s="3">
        <v>8</v>
      </c>
      <c r="D9" s="3">
        <v>10</v>
      </c>
    </row>
    <row r="10" spans="1:4" x14ac:dyDescent="0.25">
      <c r="A10" s="2" t="s">
        <v>33</v>
      </c>
      <c r="B10" s="3">
        <v>34</v>
      </c>
      <c r="C10" s="3">
        <v>62</v>
      </c>
      <c r="D10" s="3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Heart Failure</vt:lpstr>
      <vt:lpstr>Charts</vt:lpstr>
      <vt:lpstr>Boxplot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PAVILION 13</cp:lastModifiedBy>
  <dcterms:modified xsi:type="dcterms:W3CDTF">2021-09-27T03:08:16Z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