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esus Alberto_Kiosko\Desktop\SQL\"/>
    </mc:Choice>
  </mc:AlternateContent>
  <xr:revisionPtr revIDLastSave="0" documentId="13_ncr:1_{AA6E557C-7AE0-47C7-80B6-5B2112483EB3}" xr6:coauthVersionLast="47" xr6:coauthVersionMax="47" xr10:uidLastSave="{00000000-0000-0000-0000-000000000000}"/>
  <bookViews>
    <workbookView xWindow="-120" yWindow="-120" windowWidth="20730" windowHeight="11160" firstSheet="2" activeTab="3" xr2:uid="{59C386E3-8832-47D8-9088-9214C920463E}"/>
  </bookViews>
  <sheets>
    <sheet name="Tipo de Negocio" sheetId="3" r:id="rId1"/>
    <sheet name="Proveedores" sheetId="1" r:id="rId2"/>
    <sheet name="Domicilio Proveedor" sheetId="6" r:id="rId3"/>
    <sheet name="Contactos" sheetId="7" r:id="rId4"/>
    <sheet name="Tecnologias" sheetId="2" r:id="rId5"/>
    <sheet name="Productos" sheetId="4" r:id="rId6"/>
    <sheet name="Relacion Proveedor-Producto"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3" i="6" l="1"/>
  <c r="D14" i="6"/>
  <c r="D15" i="6"/>
  <c r="D16" i="6"/>
  <c r="D17" i="6"/>
  <c r="D18" i="6"/>
  <c r="D19" i="6"/>
  <c r="D20" i="6"/>
  <c r="D21" i="6"/>
  <c r="D22" i="6"/>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3" i="5"/>
  <c r="P158" i="5" l="1"/>
  <c r="P150" i="5"/>
  <c r="P166" i="5"/>
  <c r="P134" i="5"/>
  <c r="P118" i="5"/>
  <c r="P102" i="5"/>
  <c r="P94" i="5"/>
  <c r="P78" i="5"/>
  <c r="P174" i="5"/>
  <c r="P142" i="5"/>
  <c r="P126" i="5"/>
  <c r="P110" i="5"/>
  <c r="P86" i="5"/>
  <c r="P162" i="5"/>
  <c r="P138" i="5"/>
  <c r="P114" i="5"/>
  <c r="P98" i="5"/>
  <c r="P82" i="5"/>
  <c r="P154" i="5"/>
  <c r="P130" i="5"/>
  <c r="P106" i="5"/>
  <c r="P170" i="5"/>
  <c r="P146" i="5"/>
  <c r="P122" i="5"/>
  <c r="P90" i="5"/>
  <c r="P175" i="5"/>
  <c r="P151" i="5"/>
  <c r="P143" i="5"/>
  <c r="P135" i="5"/>
  <c r="P127" i="5"/>
  <c r="P119" i="5"/>
  <c r="P111" i="5"/>
  <c r="P103" i="5"/>
  <c r="P95" i="5"/>
  <c r="P87" i="5"/>
  <c r="P79" i="5"/>
  <c r="P159" i="5"/>
  <c r="P74" i="5"/>
  <c r="P71" i="5"/>
  <c r="P167" i="5"/>
  <c r="P63" i="5"/>
  <c r="P55" i="5"/>
  <c r="P47" i="5"/>
  <c r="P39" i="5"/>
  <c r="P31" i="5"/>
  <c r="P23" i="5"/>
  <c r="P15" i="5"/>
  <c r="P7" i="5"/>
  <c r="P70" i="5"/>
  <c r="P172" i="5"/>
  <c r="P156" i="5"/>
  <c r="P140" i="5"/>
  <c r="P124" i="5"/>
  <c r="P108" i="5"/>
  <c r="P100" i="5"/>
  <c r="P84" i="5"/>
  <c r="P68" i="5"/>
  <c r="P60" i="5"/>
  <c r="P44" i="5"/>
  <c r="P36" i="5"/>
  <c r="P28" i="5"/>
  <c r="P20" i="5"/>
  <c r="P12" i="5"/>
  <c r="P4" i="5"/>
  <c r="P164" i="5"/>
  <c r="P148" i="5"/>
  <c r="P132" i="5"/>
  <c r="P116" i="5"/>
  <c r="P92" i="5"/>
  <c r="P76" i="5"/>
  <c r="P52" i="5"/>
  <c r="P141" i="5"/>
  <c r="P109" i="5"/>
  <c r="P101" i="5"/>
  <c r="P93" i="5"/>
  <c r="P85" i="5"/>
  <c r="P77" i="5"/>
  <c r="P69" i="5"/>
  <c r="P61" i="5"/>
  <c r="P53" i="5"/>
  <c r="P45" i="5"/>
  <c r="P37" i="5"/>
  <c r="P29" i="5"/>
  <c r="P21" i="5"/>
  <c r="P13" i="5"/>
  <c r="P133" i="5"/>
  <c r="P117" i="5"/>
  <c r="P125" i="5"/>
  <c r="P161" i="5"/>
  <c r="P145" i="5"/>
  <c r="P129" i="5"/>
  <c r="P113" i="5"/>
  <c r="P105" i="5"/>
  <c r="P89" i="5"/>
  <c r="P81" i="5"/>
  <c r="P73" i="5"/>
  <c r="P65" i="5"/>
  <c r="P57" i="5"/>
  <c r="P49" i="5"/>
  <c r="P41" i="5"/>
  <c r="P33" i="5"/>
  <c r="P25" i="5"/>
  <c r="P17" i="5"/>
  <c r="P153" i="5"/>
  <c r="P137" i="5"/>
  <c r="P121" i="5"/>
  <c r="P97" i="5"/>
  <c r="P3" i="5"/>
  <c r="P168" i="5"/>
  <c r="P160" i="5"/>
  <c r="P152" i="5"/>
  <c r="P144" i="5"/>
  <c r="P136" i="5"/>
  <c r="P128" i="5"/>
  <c r="P5" i="5"/>
  <c r="P9" i="5"/>
  <c r="P120" i="5"/>
  <c r="P112" i="5"/>
  <c r="P104" i="5"/>
  <c r="P96" i="5"/>
  <c r="P88" i="5"/>
  <c r="P80" i="5"/>
  <c r="P72" i="5"/>
  <c r="P64" i="5"/>
  <c r="P56" i="5"/>
  <c r="P48" i="5"/>
  <c r="P40" i="5"/>
  <c r="P32" i="5"/>
  <c r="P24" i="5"/>
  <c r="P16" i="5"/>
  <c r="P8" i="5"/>
  <c r="P62" i="5"/>
  <c r="P54" i="5"/>
  <c r="P46" i="5"/>
  <c r="P38" i="5"/>
  <c r="P30" i="5"/>
  <c r="P22" i="5"/>
  <c r="P14" i="5"/>
  <c r="P6" i="5"/>
  <c r="P66" i="5"/>
  <c r="P58" i="5"/>
  <c r="P50" i="5"/>
  <c r="P42" i="5"/>
  <c r="P34" i="5"/>
  <c r="P26" i="5"/>
  <c r="P18" i="5"/>
  <c r="P10" i="5"/>
  <c r="P169" i="5"/>
  <c r="P171" i="5"/>
  <c r="P163" i="5"/>
  <c r="P155" i="5"/>
  <c r="P147" i="5"/>
  <c r="P139" i="5"/>
  <c r="P131" i="5"/>
  <c r="P123" i="5"/>
  <c r="P115" i="5"/>
  <c r="P107" i="5"/>
  <c r="P99" i="5"/>
  <c r="P91" i="5"/>
  <c r="P83" i="5"/>
  <c r="P75" i="5"/>
  <c r="P67" i="5"/>
  <c r="P59" i="5"/>
  <c r="P51" i="5"/>
  <c r="P43" i="5"/>
  <c r="P35" i="5"/>
  <c r="P27" i="5"/>
  <c r="P19" i="5"/>
  <c r="P11" i="5"/>
  <c r="P173" i="5"/>
  <c r="P165" i="5"/>
  <c r="P157" i="5"/>
  <c r="P149" i="5"/>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4" i="7"/>
  <c r="N4" i="7" s="1"/>
  <c r="H5" i="7"/>
  <c r="N5" i="7" s="1"/>
  <c r="H6" i="7"/>
  <c r="N6" i="7" s="1"/>
  <c r="H7" i="7"/>
  <c r="N7" i="7" s="1"/>
  <c r="H8" i="7"/>
  <c r="N8" i="7" s="1"/>
  <c r="H9" i="7"/>
  <c r="N9" i="7" s="1"/>
  <c r="H10" i="7"/>
  <c r="N10" i="7" s="1"/>
  <c r="H11" i="7"/>
  <c r="N11" i="7" s="1"/>
  <c r="H12" i="7"/>
  <c r="N12" i="7" s="1"/>
  <c r="H13" i="7"/>
  <c r="N13" i="7" s="1"/>
  <c r="H14" i="7"/>
  <c r="N14" i="7" s="1"/>
  <c r="H15" i="7"/>
  <c r="N15" i="7" s="1"/>
  <c r="H16" i="7"/>
  <c r="N16" i="7" s="1"/>
  <c r="H17" i="7"/>
  <c r="N17" i="7" s="1"/>
  <c r="H18" i="7"/>
  <c r="N18" i="7" s="1"/>
  <c r="H19" i="7"/>
  <c r="N19" i="7" s="1"/>
  <c r="H20" i="7"/>
  <c r="N20" i="7" s="1"/>
  <c r="H21" i="7"/>
  <c r="N21" i="7" s="1"/>
  <c r="H22" i="7"/>
  <c r="N22" i="7" s="1"/>
  <c r="H23" i="7"/>
  <c r="N23" i="7" s="1"/>
  <c r="H24" i="7"/>
  <c r="N24" i="7" s="1"/>
  <c r="H25" i="7"/>
  <c r="N25" i="7" s="1"/>
  <c r="H26" i="7"/>
  <c r="N26" i="7" s="1"/>
  <c r="H27" i="7"/>
  <c r="N27" i="7" s="1"/>
  <c r="H28" i="7"/>
  <c r="N28" i="7" s="1"/>
  <c r="H29" i="7"/>
  <c r="N29" i="7" s="1"/>
  <c r="H30" i="7"/>
  <c r="N30" i="7" s="1"/>
  <c r="H31" i="7"/>
  <c r="N31" i="7" s="1"/>
  <c r="H32" i="7"/>
  <c r="N32" i="7" s="1"/>
  <c r="H33" i="7"/>
  <c r="N33" i="7" s="1"/>
  <c r="H34" i="7"/>
  <c r="N34" i="7" s="1"/>
  <c r="H35" i="7"/>
  <c r="N35" i="7" s="1"/>
  <c r="H36" i="7"/>
  <c r="N36" i="7" s="1"/>
  <c r="H37" i="7"/>
  <c r="N37" i="7" s="1"/>
  <c r="H38" i="7"/>
  <c r="N38" i="7" s="1"/>
  <c r="H39" i="7"/>
  <c r="N39" i="7" s="1"/>
  <c r="H40" i="7"/>
  <c r="N40" i="7" s="1"/>
  <c r="H41" i="7"/>
  <c r="N41" i="7" s="1"/>
  <c r="H42" i="7"/>
  <c r="N42" i="7" s="1"/>
  <c r="H43" i="7"/>
  <c r="N43" i="7" s="1"/>
  <c r="H44" i="7"/>
  <c r="N44" i="7" s="1"/>
  <c r="H45" i="7"/>
  <c r="N45" i="7" s="1"/>
  <c r="H46" i="7"/>
  <c r="N46" i="7" s="1"/>
  <c r="H47" i="7"/>
  <c r="N47" i="7" s="1"/>
  <c r="H48" i="7"/>
  <c r="N48" i="7" s="1"/>
  <c r="H49" i="7"/>
  <c r="N49" i="7" s="1"/>
  <c r="H50" i="7"/>
  <c r="N50" i="7" s="1"/>
  <c r="H51" i="7"/>
  <c r="N51" i="7" s="1"/>
  <c r="H52" i="7"/>
  <c r="N52" i="7" s="1"/>
  <c r="H53" i="7"/>
  <c r="N53" i="7" s="1"/>
  <c r="H54" i="7"/>
  <c r="N54" i="7" s="1"/>
  <c r="H55" i="7"/>
  <c r="N55" i="7" s="1"/>
  <c r="H56" i="7"/>
  <c r="N56" i="7" s="1"/>
  <c r="H57" i="7"/>
  <c r="N57" i="7" s="1"/>
  <c r="H58" i="7"/>
  <c r="N58" i="7" s="1"/>
  <c r="H59" i="7"/>
  <c r="N59" i="7" s="1"/>
  <c r="H60" i="7"/>
  <c r="N60" i="7" s="1"/>
  <c r="H61" i="7"/>
  <c r="N61" i="7" s="1"/>
  <c r="H62" i="7"/>
  <c r="N62" i="7" s="1"/>
  <c r="H63" i="7"/>
  <c r="N63" i="7" s="1"/>
  <c r="H64" i="7"/>
  <c r="N64" i="7" s="1"/>
  <c r="H65" i="7"/>
  <c r="N65" i="7" s="1"/>
  <c r="H66" i="7"/>
  <c r="N66" i="7" s="1"/>
  <c r="H67" i="7"/>
  <c r="N67" i="7" s="1"/>
  <c r="H68" i="7"/>
  <c r="N68" i="7" s="1"/>
  <c r="H69" i="7"/>
  <c r="N69" i="7" s="1"/>
  <c r="H70" i="7"/>
  <c r="N70" i="7" s="1"/>
  <c r="H71" i="7"/>
  <c r="N71" i="7" s="1"/>
  <c r="H72" i="7"/>
  <c r="N72" i="7" s="1"/>
  <c r="H73" i="7"/>
  <c r="N73" i="7" s="1"/>
  <c r="H74" i="7"/>
  <c r="N74" i="7" s="1"/>
  <c r="H75" i="7"/>
  <c r="N75" i="7" s="1"/>
  <c r="H76" i="7"/>
  <c r="N76" i="7" s="1"/>
  <c r="H77" i="7"/>
  <c r="N77" i="7" s="1"/>
  <c r="H78" i="7"/>
  <c r="N78" i="7" s="1"/>
  <c r="H79" i="7"/>
  <c r="N79" i="7" s="1"/>
  <c r="H80" i="7"/>
  <c r="N80" i="7" s="1"/>
  <c r="H81" i="7"/>
  <c r="N81" i="7" s="1"/>
  <c r="H82" i="7"/>
  <c r="N82" i="7" s="1"/>
  <c r="H83" i="7"/>
  <c r="N83" i="7" s="1"/>
  <c r="H84" i="7"/>
  <c r="N84" i="7" s="1"/>
  <c r="H85" i="7"/>
  <c r="N85" i="7" s="1"/>
  <c r="H86" i="7"/>
  <c r="N86" i="7" s="1"/>
  <c r="H87" i="7"/>
  <c r="N87" i="7" s="1"/>
  <c r="H88" i="7"/>
  <c r="N88" i="7" s="1"/>
  <c r="H89" i="7"/>
  <c r="N89" i="7" s="1"/>
  <c r="H90" i="7"/>
  <c r="N90" i="7" s="1"/>
  <c r="H91" i="7"/>
  <c r="N91" i="7" s="1"/>
  <c r="H92" i="7"/>
  <c r="N92" i="7" s="1"/>
  <c r="H93" i="7"/>
  <c r="N93" i="7" s="1"/>
  <c r="H94" i="7"/>
  <c r="N94" i="7" s="1"/>
  <c r="H95" i="7"/>
  <c r="N95" i="7" s="1"/>
  <c r="H96" i="7"/>
  <c r="N96" i="7" s="1"/>
  <c r="H97" i="7"/>
  <c r="N97" i="7" s="1"/>
  <c r="H98" i="7"/>
  <c r="N98" i="7" s="1"/>
  <c r="H99" i="7"/>
  <c r="N99" i="7" s="1"/>
  <c r="H100" i="7"/>
  <c r="N100" i="7" s="1"/>
  <c r="H101" i="7"/>
  <c r="N101" i="7" s="1"/>
  <c r="H102" i="7"/>
  <c r="N102" i="7" s="1"/>
  <c r="H3" i="7"/>
  <c r="N3" i="7" s="1"/>
  <c r="I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1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L4" i="6"/>
  <c r="L5" i="6"/>
  <c r="L6" i="6"/>
  <c r="L7" i="6"/>
  <c r="L10" i="6"/>
  <c r="L11" i="6"/>
  <c r="L12" i="6"/>
  <c r="L13" i="6"/>
  <c r="L14" i="6"/>
  <c r="L15" i="6"/>
  <c r="L18" i="6"/>
  <c r="L19" i="6"/>
  <c r="L20" i="6"/>
  <c r="L21" i="6"/>
  <c r="L22" i="6"/>
  <c r="D23" i="6"/>
  <c r="L23" i="6" s="1"/>
  <c r="D24" i="6"/>
  <c r="D25" i="6"/>
  <c r="D26" i="6"/>
  <c r="L26" i="6" s="1"/>
  <c r="D27" i="6"/>
  <c r="L27" i="6" s="1"/>
  <c r="D28" i="6"/>
  <c r="L28" i="6" s="1"/>
  <c r="D29" i="6"/>
  <c r="L29" i="6" s="1"/>
  <c r="D30" i="6"/>
  <c r="L30" i="6" s="1"/>
  <c r="D31" i="6"/>
  <c r="L31" i="6" s="1"/>
  <c r="D32" i="6"/>
  <c r="D33" i="6"/>
  <c r="D34" i="6"/>
  <c r="L34" i="6" s="1"/>
  <c r="D35" i="6"/>
  <c r="L35" i="6" s="1"/>
  <c r="D36" i="6"/>
  <c r="L36" i="6" s="1"/>
  <c r="D37" i="6"/>
  <c r="L37" i="6" s="1"/>
  <c r="D38" i="6"/>
  <c r="L38" i="6" s="1"/>
  <c r="D39" i="6"/>
  <c r="L39" i="6" s="1"/>
  <c r="D40" i="6"/>
  <c r="D41" i="6"/>
  <c r="D42" i="6"/>
  <c r="L42" i="6" s="1"/>
  <c r="D43" i="6"/>
  <c r="L43" i="6" s="1"/>
  <c r="D44" i="6"/>
  <c r="L44" i="6" s="1"/>
  <c r="D45" i="6"/>
  <c r="D46" i="6"/>
  <c r="D47" i="6"/>
  <c r="D48" i="6"/>
  <c r="D49" i="6"/>
  <c r="D50" i="6"/>
  <c r="D51" i="6"/>
  <c r="D52" i="6"/>
  <c r="L3"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J4" i="4"/>
  <c r="J5" i="4"/>
  <c r="J6" i="4"/>
  <c r="J7" i="4"/>
  <c r="J8" i="4"/>
  <c r="J9" i="4"/>
  <c r="J10" i="4"/>
  <c r="J11" i="4"/>
  <c r="J12" i="4"/>
  <c r="J13" i="4"/>
  <c r="J14" i="4"/>
  <c r="J15" i="4"/>
  <c r="J16" i="4"/>
  <c r="J17" i="4"/>
  <c r="J18" i="4"/>
  <c r="J3" i="4"/>
  <c r="H40" i="1"/>
  <c r="H41" i="1"/>
  <c r="H42" i="1"/>
  <c r="H43" i="1"/>
  <c r="H44"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3" i="1"/>
  <c r="G8" i="3"/>
  <c r="G7" i="3"/>
  <c r="H10" i="1"/>
  <c r="H18" i="1"/>
  <c r="H34" i="1"/>
  <c r="H26" i="1"/>
  <c r="H39" i="1"/>
  <c r="H38" i="1"/>
  <c r="H37" i="1"/>
  <c r="H32" i="1"/>
  <c r="H31" i="1"/>
  <c r="H30" i="1"/>
  <c r="H29" i="1"/>
  <c r="H24" i="1"/>
  <c r="H23" i="1"/>
  <c r="H22" i="1"/>
  <c r="H21" i="1"/>
  <c r="H16" i="1"/>
  <c r="H15" i="1"/>
  <c r="H14" i="1"/>
  <c r="H13" i="1"/>
  <c r="H8" i="1"/>
  <c r="H7" i="1"/>
  <c r="H6" i="1"/>
  <c r="H5" i="1"/>
  <c r="H3" i="1"/>
  <c r="H4" i="1"/>
  <c r="H9" i="1"/>
  <c r="H11" i="1"/>
  <c r="H12" i="1"/>
  <c r="H17" i="1"/>
  <c r="H19" i="1"/>
  <c r="H20" i="1"/>
  <c r="H25" i="1"/>
  <c r="H27" i="1"/>
  <c r="H28" i="1"/>
  <c r="H33" i="1"/>
  <c r="H35" i="1"/>
  <c r="H36" i="1"/>
  <c r="F4" i="2"/>
  <c r="F5" i="2"/>
  <c r="F6" i="2"/>
  <c r="F7" i="2"/>
  <c r="F8" i="2"/>
  <c r="F3" i="2"/>
  <c r="G3" i="3"/>
  <c r="G4" i="3"/>
  <c r="G5" i="3"/>
  <c r="G6" i="3"/>
  <c r="G2" i="3"/>
  <c r="J193" i="7" l="1"/>
  <c r="J129" i="7"/>
  <c r="J184" i="7"/>
  <c r="J136" i="7"/>
  <c r="J120" i="7"/>
  <c r="J200" i="7"/>
  <c r="J192" i="7"/>
  <c r="J176" i="7"/>
  <c r="J168" i="7"/>
  <c r="J160" i="7"/>
  <c r="J152" i="7"/>
  <c r="J144" i="7"/>
  <c r="J128" i="7"/>
  <c r="J112" i="7"/>
  <c r="J185" i="7"/>
  <c r="J153" i="7"/>
  <c r="J113" i="7"/>
  <c r="J199" i="7"/>
  <c r="J119" i="7"/>
  <c r="J150" i="7"/>
  <c r="J142" i="7"/>
  <c r="J198" i="7"/>
  <c r="J190" i="7"/>
  <c r="J182" i="7"/>
  <c r="J174" i="7"/>
  <c r="J166" i="7"/>
  <c r="J158" i="7"/>
  <c r="J134" i="7"/>
  <c r="J126" i="7"/>
  <c r="J118" i="7"/>
  <c r="J110" i="7"/>
  <c r="J201" i="7"/>
  <c r="J137" i="7"/>
  <c r="J191" i="7"/>
  <c r="J167" i="7"/>
  <c r="J143" i="7"/>
  <c r="J181" i="7"/>
  <c r="J173" i="7"/>
  <c r="J141" i="7"/>
  <c r="J109" i="7"/>
  <c r="J205" i="7"/>
  <c r="J197" i="7"/>
  <c r="J189" i="7"/>
  <c r="J165" i="7"/>
  <c r="J157" i="7"/>
  <c r="J149" i="7"/>
  <c r="J133" i="7"/>
  <c r="J125" i="7"/>
  <c r="J117" i="7"/>
  <c r="J169" i="7"/>
  <c r="J121" i="7"/>
  <c r="J175" i="7"/>
  <c r="J151" i="7"/>
  <c r="J127" i="7"/>
  <c r="J188" i="7"/>
  <c r="J164" i="7"/>
  <c r="J156" i="7"/>
  <c r="J124" i="7"/>
  <c r="J204" i="7"/>
  <c r="J196" i="7"/>
  <c r="J180" i="7"/>
  <c r="J172" i="7"/>
  <c r="J148" i="7"/>
  <c r="J140" i="7"/>
  <c r="J132" i="7"/>
  <c r="J116" i="7"/>
  <c r="J108" i="7"/>
  <c r="J177" i="7"/>
  <c r="J145" i="7"/>
  <c r="J183" i="7"/>
  <c r="J159" i="7"/>
  <c r="J135" i="7"/>
  <c r="J111" i="7"/>
  <c r="J131" i="7"/>
  <c r="J115" i="7"/>
  <c r="J203" i="7"/>
  <c r="J195" i="7"/>
  <c r="J187" i="7"/>
  <c r="J179" i="7"/>
  <c r="J171" i="7"/>
  <c r="J163" i="7"/>
  <c r="J155" i="7"/>
  <c r="J147" i="7"/>
  <c r="J139" i="7"/>
  <c r="J123" i="7"/>
  <c r="J107" i="7"/>
  <c r="J161" i="7"/>
  <c r="J170" i="7"/>
  <c r="J162" i="7"/>
  <c r="J202" i="7"/>
  <c r="J194" i="7"/>
  <c r="J186" i="7"/>
  <c r="J178" i="7"/>
  <c r="J154" i="7"/>
  <c r="J146" i="7"/>
  <c r="J138" i="7"/>
  <c r="J130" i="7"/>
  <c r="J122" i="7"/>
  <c r="J114" i="7"/>
  <c r="J106" i="7"/>
  <c r="L50" i="6"/>
  <c r="L52" i="6"/>
  <c r="L45" i="6"/>
  <c r="L51" i="6"/>
  <c r="L47" i="6"/>
  <c r="L46" i="6"/>
  <c r="L49" i="6"/>
  <c r="L41" i="6"/>
  <c r="L33" i="6"/>
  <c r="L25" i="6"/>
  <c r="L17" i="6"/>
  <c r="L9" i="6"/>
  <c r="L48" i="6"/>
  <c r="L40" i="6"/>
  <c r="L32" i="6"/>
  <c r="L24" i="6"/>
  <c r="L16" i="6"/>
  <c r="L8" i="6"/>
</calcChain>
</file>

<file path=xl/sharedStrings.xml><?xml version="1.0" encoding="utf-8"?>
<sst xmlns="http://schemas.openxmlformats.org/spreadsheetml/2006/main" count="4292" uniqueCount="1111">
  <si>
    <t>insert into technologies (nameTechnology) values ('Tamiasciurus hudsonicus');</t>
  </si>
  <si>
    <t>insert into technologies (nameTechnology) values ('Felis concolor');</t>
  </si>
  <si>
    <t>insert into technologies (nameTechnology) values ('Corallus hortulanus cooki');</t>
  </si>
  <si>
    <t>insert into technologies (nameTechnology) values ('Bison bison');</t>
  </si>
  <si>
    <t>insert into technologies (nameTechnology) values ('Oreamnos americanus');</t>
  </si>
  <si>
    <t>insert into technologies (nameTechnology) values ('Paroaria gularis');</t>
  </si>
  <si>
    <t>insert into businessType (nameBusiness, descriptionBusiness) values ('Temp', 'Phasellus sit amet erat. Nulla tempus. Vivamus in felis eu sapien cursus vestibulum.');</t>
  </si>
  <si>
    <t>insert into businessType (nameBusiness, descriptionBusiness) values ('Tempsoft', 'Maecenas ut massa quis augue luctus tincidunt. Nulla mollis molestie lorem. Quisque ut erat.');</t>
  </si>
  <si>
    <t>insert into businessType (nameBusiness, descriptionBusiness) values ('Sonsing',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</si>
  <si>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insert into businessType (nameBusiness, descriptionBusiness) values ('Latlux', 'Morbi porttitor lorem id ligula. Suspendisse ornare consequat lectus. In est risus, auctor sed, tristique in, tempus sit amet, sem.Fusce consequat. Nulla nisl. Nunc nisl.');</t>
  </si>
  <si>
    <t>insert into businessType (nameBusiness, descriptionBusiness) values ('Konklux', 'Proin eu mi. Nulla ac enim. In tempor, turpis nec euismod scelerisque, quam turpis adipiscing lorem, vitae mattis nibh ligula nec sem.Duis aliquam convallis nunc. Proin at turpis a pede posuere nonummy. Integer non velit.Donec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</si>
  <si>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Hilos Industriales</t>
  </si>
  <si>
    <t>Telas</t>
  </si>
  <si>
    <t>Botones</t>
  </si>
  <si>
    <t>Cierres</t>
  </si>
  <si>
    <t>Varios</t>
  </si>
  <si>
    <t>insert into businessType (nameBusiness, descriptionBusiness) values</t>
  </si>
  <si>
    <t>(</t>
  </si>
  <si>
    <t>);</t>
  </si>
  <si>
    <t xml:space="preserve">Proveedores de Hilos industriales para elaboracion de uniformes </t>
  </si>
  <si>
    <t>Telas industriales de diferentes tecnologias</t>
  </si>
  <si>
    <t>Botones de diferentes tipos y estilos, broches.</t>
  </si>
  <si>
    <t>cierres tanto plasticos, metalicos y con proteccion al calor</t>
  </si>
  <si>
    <t>diferentes tipos de materia prima para la elaboracion de prendas entre otros</t>
  </si>
  <si>
    <t>insert into technologies (nameTechnology) values</t>
  </si>
  <si>
    <t>('</t>
  </si>
  <si>
    <t>.');</t>
  </si>
  <si>
    <t>Retardantes de Fuego</t>
  </si>
  <si>
    <t>Arco electrico</t>
  </si>
  <si>
    <t>Reflejantes</t>
  </si>
  <si>
    <t>Termicos</t>
  </si>
  <si>
    <t>Impermeables</t>
  </si>
  <si>
    <t>Otros</t>
  </si>
  <si>
    <t>.',</t>
  </si>
  <si>
    <t>TEJITEX</t>
  </si>
  <si>
    <t>KIMEX Tela</t>
  </si>
  <si>
    <t>Iniciativa Textil</t>
  </si>
  <si>
    <t>Surtidora Textil</t>
  </si>
  <si>
    <t>Palermo Textil</t>
  </si>
  <si>
    <t>Distribuidora Kaltex</t>
  </si>
  <si>
    <t>Telas Lafayette De Mexico Sa De Cv</t>
  </si>
  <si>
    <t>Arletex tienda de telas</t>
  </si>
  <si>
    <t>Grupo Industrial Miro</t>
  </si>
  <si>
    <t>Telas Rafa</t>
  </si>
  <si>
    <t>Alitex</t>
  </si>
  <si>
    <t>Canaintex</t>
  </si>
  <si>
    <t>Ultrafibras de México</t>
  </si>
  <si>
    <t>TAISA</t>
  </si>
  <si>
    <t>BOTONES KAFTOR</t>
  </si>
  <si>
    <r>
      <t> </t>
    </r>
    <r>
      <rPr>
        <sz val="11"/>
        <color rgb="FFBDC1C6"/>
        <rFont val="Arial"/>
        <family val="2"/>
      </rPr>
      <t>C. 2 Ote. 6, Zona Industrial, 43804 Tizayuca, Hgo.</t>
    </r>
  </si>
  <si>
    <t>779 796 4610</t>
  </si>
  <si>
    <t>Inza Boton</t>
  </si>
  <si>
    <t>República de Uruguay 126, Centro Histórico de la Cdad. de México, Centro, Cuauhtémoc, 06060 Ciudad de México, CDMX</t>
  </si>
  <si>
    <t>BOTON CLASS</t>
  </si>
  <si>
    <t>República de Uruguay 126-B, Centro Histórico de la Cdad. de México, Centro, Cuauhtémoc, 06000 Ciudad de México, CDMX</t>
  </si>
  <si>
    <t>55 5542 4145</t>
  </si>
  <si>
    <t>55 5542 0712</t>
  </si>
  <si>
    <t>Ote 233 314, Agrícola Oriental, Iztacalco, 08500 Ciudad de México, CDMX</t>
  </si>
  <si>
    <t>55 5558 4300</t>
  </si>
  <si>
    <r>
      <t> </t>
    </r>
    <r>
      <rPr>
        <sz val="11"/>
        <color rgb="FFBDC1C6"/>
        <rFont val="Arial"/>
        <family val="2"/>
      </rPr>
      <t>C. Victoria #29, Alce Blanco, 53370 Naucalpan de Juárez, Méx.</t>
    </r>
  </si>
  <si>
    <t> 55 5359 3227</t>
  </si>
  <si>
    <t>República de Uruguay 80-C, Centro Histórico de la Cdad. de México, Centro, Cuauhtémoc, 06000 Ciudad de México, CDMX</t>
  </si>
  <si>
    <t>55 5579 6488</t>
  </si>
  <si>
    <t>REPRESENTACIONES DE TEXTILES</t>
  </si>
  <si>
    <t>C. 34 #2603, Pacífico, 31030 Chihuahua, Chih.</t>
  </si>
  <si>
    <t>614 410 4371</t>
  </si>
  <si>
    <t>Textile Exchange</t>
  </si>
  <si>
    <t>511 S 1st St, Lamesa, TX 79331, Estados Unidos</t>
  </si>
  <si>
    <t>+1 806-428-3411</t>
  </si>
  <si>
    <t>Buttonia</t>
  </si>
  <si>
    <t>+54 11 4581-1039</t>
  </si>
  <si>
    <t>Helguera 1054, C1416BBD CABA, Argentina</t>
  </si>
  <si>
    <t>Cl. 44 Sur #48 - 61, Envigado, Antioquia, Colombia</t>
  </si>
  <si>
    <t>+57 4 3398000</t>
  </si>
  <si>
    <t>Sta. María N° 150, Ate 15022, Perú</t>
  </si>
  <si>
    <t>+51 1 7153640</t>
  </si>
  <si>
    <t>NATZIPP | Fábrica de cierres</t>
  </si>
  <si>
    <t>De, Mesones 132-Local 4, Centro, Cuauhtémoc, 06090 Ciudad de México, CDMX</t>
  </si>
  <si>
    <t>55 5542 5206</t>
  </si>
  <si>
    <t>Fabrica De Cierres Jonyvic Mayored Menudeo</t>
  </si>
  <si>
    <t>Jesús María, Centro Histórico de la Cdad. de México, Centro, Cuauhtémoc, 06000 Ciudad de México, CDMX</t>
  </si>
  <si>
    <t>442 899 1324</t>
  </si>
  <si>
    <t>Norte 45 991, Industrial Vallejo, Azcapotzalco, 02300 Ciudad de México, CDMX</t>
  </si>
  <si>
    <t>55 5587 3525</t>
  </si>
  <si>
    <t>Cierres icy</t>
  </si>
  <si>
    <t>C. 20 117, Benito Juárez Xalostoc, 55340 Ecatepec de Morelos, Méx.</t>
  </si>
  <si>
    <t>Cierres Omega de México</t>
  </si>
  <si>
    <t>C. Hormona 9, Naucalpan, 53500 Naucalpan de Juárez, Méx.</t>
  </si>
  <si>
    <t>55 5358 2129</t>
  </si>
  <si>
    <t>Av. Ahuizotla 63, Ahuizotla, 53378 Naucalpan de Juárez, Méx.</t>
  </si>
  <si>
    <t>55 5576 0956</t>
  </si>
  <si>
    <t>República de El Salvador 145, Centro Histórico de la Cdad. de México, Centro, Cuauhtémoc, 06000 Ciudad de México, CDMX</t>
  </si>
  <si>
    <t>55 5588 1800</t>
  </si>
  <si>
    <t>Blvd. Miguel Alemán S/N, Reforma, 50226 San Pedro Totoltepec, Méx.</t>
  </si>
  <si>
    <t>722 690 9600</t>
  </si>
  <si>
    <t>Copacabana Textil, SA De CV</t>
  </si>
  <si>
    <t>Distribuidora De Textiles Avante, SA De CV</t>
  </si>
  <si>
    <t>Kumatrade - Operadora Juno SA de CV</t>
  </si>
  <si>
    <t>Textiles León SA de CV</t>
  </si>
  <si>
    <t>Botones Loren S A De C V</t>
  </si>
  <si>
    <t>Polyton, SA de CV</t>
  </si>
  <si>
    <t>Botones Super SA</t>
  </si>
  <si>
    <t>INDUBOTON SAS</t>
  </si>
  <si>
    <t>LR Accesorios &amp; Moda Textil SAC</t>
  </si>
  <si>
    <t>Cierres Best De Mexico, SA De CV</t>
  </si>
  <si>
    <t>Cierres Corenstein SA de CV</t>
  </si>
  <si>
    <t>Cierres Y Mas, SA De CV</t>
  </si>
  <si>
    <t>Cierres y Accesorios BBJ, SA de CV</t>
  </si>
  <si>
    <t>Consulta Origen</t>
  </si>
  <si>
    <t>Consulta Base</t>
  </si>
  <si>
    <t>Consulta Final</t>
  </si>
  <si>
    <t>Columna1</t>
  </si>
  <si>
    <t>Columna2</t>
  </si>
  <si>
    <t>Columna3</t>
  </si>
  <si>
    <t>Columna4</t>
  </si>
  <si>
    <t>Etiquetas</t>
  </si>
  <si>
    <t>Proveedores de etiquetas para prendas.</t>
  </si>
  <si>
    <t>Maquinaria</t>
  </si>
  <si>
    <t>Proveedores de maquinaria para elaboracion de prendas</t>
  </si>
  <si>
    <t>Tipo de Negocio</t>
  </si>
  <si>
    <t>Identificador</t>
  </si>
  <si>
    <t>CASA ZAMORA</t>
  </si>
  <si>
    <t>Maquinas de Coser Génesis Pachuca</t>
  </si>
  <si>
    <t>Rep. De Maquinas De Coser</t>
  </si>
  <si>
    <t>Tecnoseam máquinas de coser</t>
  </si>
  <si>
    <t>Casa Zamora</t>
  </si>
  <si>
    <t>VALLE DE SAN JAVIER #10, Valle de San Javier, 42086 Pachuca de Soto, Hgo.</t>
  </si>
  <si>
    <t>771 719 1476</t>
  </si>
  <si>
    <t>C. José Maria Morelos y Pavón Núm 602-Local E, Centro, 42000 Pachuca de Soto, Hgo.</t>
  </si>
  <si>
    <t>Del Trabajo 619, Morelos, 42040 Pachuca de Soto, Hgo.</t>
  </si>
  <si>
    <t>Agustín del Río 201, San Clemente, 42000 Pachuca de Soto, Hgo.</t>
  </si>
  <si>
    <t>771 103 0095</t>
  </si>
  <si>
    <t>Nombre de Proveedor</t>
  </si>
  <si>
    <t>Tecnologia</t>
  </si>
  <si>
    <t xml:space="preserve">Nombre </t>
  </si>
  <si>
    <t>Id</t>
  </si>
  <si>
    <t>Malla Acrilica</t>
  </si>
  <si>
    <t>Boton</t>
  </si>
  <si>
    <t>Broche de Pantalon</t>
  </si>
  <si>
    <t>Moda acrilica</t>
  </si>
  <si>
    <t>Tela retardante al fuego</t>
  </si>
  <si>
    <t>Tela reflejante</t>
  </si>
  <si>
    <t>Boton de 4 puntos</t>
  </si>
  <si>
    <t>Boton de 2 puntos</t>
  </si>
  <si>
    <t>Boton Inverso</t>
  </si>
  <si>
    <t>Tela contra arco-elctrico</t>
  </si>
  <si>
    <t>Hilo de Algodón</t>
  </si>
  <si>
    <t>Hilo sintetico</t>
  </si>
  <si>
    <t>Broche para Bolsa</t>
  </si>
  <si>
    <t>Velcro</t>
  </si>
  <si>
    <t xml:space="preserve">Agujas </t>
  </si>
  <si>
    <t>Refacciones para Maquinas</t>
  </si>
  <si>
    <t>.','</t>
  </si>
  <si>
    <t xml:space="preserve">Boton simple en diferentes colores para pantalon </t>
  </si>
  <si>
    <t>Broche para pantalon metalico</t>
  </si>
  <si>
    <t>Tela</t>
  </si>
  <si>
    <t>Tela con capacidad de apantallar el calor hasta 700°</t>
  </si>
  <si>
    <t>Tela ignifuga hasta por 40 segundos</t>
  </si>
  <si>
    <t>Tela reflejante para mangas</t>
  </si>
  <si>
    <t>Boton de 4 puntos para camisa</t>
  </si>
  <si>
    <t>Boton de 2 puntos para camisa, camisola y overol</t>
  </si>
  <si>
    <t>Boton inverso para pantalon y camisola</t>
  </si>
  <si>
    <t>Tela con capacidad de soportar el arco electrico</t>
  </si>
  <si>
    <t>Hilo simple de Algodón</t>
  </si>
  <si>
    <t>Hilo sintetico ignifugo</t>
  </si>
  <si>
    <t>Broche para bolsa de camisola</t>
  </si>
  <si>
    <t>Velcro en diferentes medidas</t>
  </si>
  <si>
    <t>Agujas para diferentes tipos de maquinas</t>
  </si>
  <si>
    <t>Refacciones de maquinas</t>
  </si>
  <si>
    <t>Producto</t>
  </si>
  <si>
    <t>Descripcion</t>
  </si>
  <si>
    <t>descripcion</t>
  </si>
  <si>
    <t>pais</t>
  </si>
  <si>
    <t>zip code</t>
  </si>
  <si>
    <t>,'</t>
  </si>
  <si>
    <t>','</t>
  </si>
  <si>
    <t>Claudia</t>
  </si>
  <si>
    <t>Columna5</t>
  </si>
  <si>
    <t>Columna7</t>
  </si>
  <si>
    <t>Calle de Narciso Mendoza 22 Col, Álamos, 43640 Tulancingo de Bravo, Hgo.</t>
  </si>
  <si>
    <t>775 753 3554</t>
  </si>
  <si>
    <t>Av San Francisco Cuautlalpan #65, Ahuizotla, 53370 Ciudad de México, Méx.</t>
  </si>
  <si>
    <t>55 2122 4000</t>
  </si>
  <si>
    <r>
      <t> </t>
    </r>
    <r>
      <rPr>
        <sz val="11"/>
        <color rgb="FFBDC1C6"/>
        <rFont val="Arial"/>
        <family val="2"/>
      </rPr>
      <t>C. de Venustiano Carranza 131-B, Centro Histórico de la Cdad. de México, Centro, Cuauhtémoc, 06000 Ciudad de México, CDMX</t>
    </r>
  </si>
  <si>
    <t>55 4926 5421</t>
  </si>
  <si>
    <t>Ciudad de México</t>
  </si>
  <si>
    <t>55 5542 5653</t>
  </si>
  <si>
    <t>Calle del Correo Mayor 62, Centro Histórico de la Cdad. de México, Centro, Cuauhtémoc, 06000 Ciudad de México, CDMX</t>
  </si>
  <si>
    <t>55 5522 8301</t>
  </si>
  <si>
    <t>Jesús María #92, Centro Histórico de la Cdad. de México, CENTRO (AREA 6, Cuauhtémoc, 06060 Ciudad de México, CDMX</t>
  </si>
  <si>
    <t>55 5522 4360</t>
  </si>
  <si>
    <t>Av. Presidentes 177, BENITO, Benito Juárez, 03300 Ciudad de México, CDMX</t>
  </si>
  <si>
    <t>55 5604 0669</t>
  </si>
  <si>
    <t>Carretera Vía Corta Km 9 dirección Puebla a Santa Ana Carretera Vía Corta Km 9 dirección Puebla a Santa Ana Primera Sección, Primera Secc, 90880 Tlax.</t>
  </si>
  <si>
    <t>222 263 8267</t>
  </si>
  <si>
    <t>Del Parque 100, Parque Industrial Lerma Toluca, 52000 Lerma de Villada, Méx.</t>
  </si>
  <si>
    <t>728 282 7525</t>
  </si>
  <si>
    <t>Republica de Uruguay 136 Local H Y G Entre, Calle del Correo Mayor Y, Cruces, Cuauhtémoc, 06060 Ciudad de México, CDMX</t>
  </si>
  <si>
    <t>55 5542 2334</t>
  </si>
  <si>
    <t>Av 8 Pte 307, Centro histórico de Puebla, 72000 Puebla, Pue.</t>
  </si>
  <si>
    <t>222 242 4010</t>
  </si>
  <si>
    <t>Coecillo, Industria Automotriz 128, Delegación Santa María Totoltepec, 50200 Toluca de Lerdo, Méx.</t>
  </si>
  <si>
    <t>722 279 0900</t>
  </si>
  <si>
    <t>Isidro Fabela, 52004 Lerma de Villada, Méx.</t>
  </si>
  <si>
    <t>Sec. Palmas, Plinio 220, Polanco I Secc, 11510 Ciudad de México, CDMX</t>
  </si>
  <si>
    <t>55 5280 8637</t>
  </si>
  <si>
    <t>08400, Azafrán 200, Granjas México, Iztacalco, Ciudad de México, CDMX</t>
  </si>
  <si>
    <t>55 5657 9498</t>
  </si>
  <si>
    <t>Av. Aztecas No. 8, Nuevo San Juan, 76806 San Juan del Río, Qro.</t>
  </si>
  <si>
    <t>427 160 0350</t>
  </si>
  <si>
    <t>Centro, 5 de Mayo 515, Obregon, 37000 León, Gto.</t>
  </si>
  <si>
    <t>477 714 0880</t>
  </si>
  <si>
    <t>Calz. Jesús González Gallo 488, La Aurora, 44790 Guadalajara, Jal.</t>
  </si>
  <si>
    <t>33 3942 8989</t>
  </si>
  <si>
    <r>
      <t> </t>
    </r>
    <r>
      <rPr>
        <sz val="11"/>
        <rFont val="Arial"/>
        <family val="2"/>
      </rPr>
      <t>C. de Venustiano Carranza 131-B, Centro Histórico de la Cdad. de México, Centro, Cuauhtémoc, 06000 Ciudad de México, CDMX</t>
    </r>
  </si>
  <si>
    <r>
      <t> </t>
    </r>
    <r>
      <rPr>
        <sz val="11"/>
        <rFont val="Arial"/>
        <family val="2"/>
      </rPr>
      <t>C. 2 Ote. 6, Zona Industrial, 43804 Tizayuca, Hgo.</t>
    </r>
  </si>
  <si>
    <r>
      <t> </t>
    </r>
    <r>
      <rPr>
        <sz val="11"/>
        <rFont val="Arial"/>
        <family val="2"/>
      </rPr>
      <t>C. Victoria #29, Alce Blanco, 53370 Naucalpan de Juárez, Méx.</t>
    </r>
  </si>
  <si>
    <t>C1416BBD</t>
  </si>
  <si>
    <t> 55 5358 2129</t>
  </si>
  <si>
    <t>República de El Salvador 153-B, Centro Histórico de la Cdad. de México, Centro, Cuauhtémoc, 06060 Ciudad de México, CDMX</t>
  </si>
  <si>
    <t>55 4429 4747</t>
  </si>
  <si>
    <t>951-A, Av. Francisco I. Madero, Centro, 64000 Monterrey, N.L</t>
  </si>
  <si>
    <t>81 8374 0885</t>
  </si>
  <si>
    <t>Av 10 Pte 112, Centro histórico de Puebla, 72000 Puebla, Pue</t>
  </si>
  <si>
    <t>Centro, Carlos María Bustamante 408, Cabecera Municipal San Jacinto Amilpas, 68000 Oaxaca de Juárez, Oax</t>
  </si>
  <si>
    <t>951 516 0401</t>
  </si>
  <si>
    <t>Mexico</t>
  </si>
  <si>
    <t>,</t>
  </si>
  <si>
    <t>Maria</t>
  </si>
  <si>
    <t>Jose</t>
  </si>
  <si>
    <t>Juan</t>
  </si>
  <si>
    <t>Luis</t>
  </si>
  <si>
    <t>Francisco</t>
  </si>
  <si>
    <t>Jesus</t>
  </si>
  <si>
    <t>Ana</t>
  </si>
  <si>
    <t>Rosa</t>
  </si>
  <si>
    <t>Jorge</t>
  </si>
  <si>
    <t>Miguel</t>
  </si>
  <si>
    <t>Carlos</t>
  </si>
  <si>
    <t>Juana</t>
  </si>
  <si>
    <t>Martha</t>
  </si>
  <si>
    <t>Guadalupe</t>
  </si>
  <si>
    <t>Pedro</t>
  </si>
  <si>
    <t>Manuel</t>
  </si>
  <si>
    <t>Victor</t>
  </si>
  <si>
    <t>Antonio</t>
  </si>
  <si>
    <t>Alejandro</t>
  </si>
  <si>
    <t>Margarita</t>
  </si>
  <si>
    <t>Mario</t>
  </si>
  <si>
    <t>Roberto</t>
  </si>
  <si>
    <t>Laura</t>
  </si>
  <si>
    <t>Ricardo</t>
  </si>
  <si>
    <t>Fernando</t>
  </si>
  <si>
    <t>Javier</t>
  </si>
  <si>
    <t>Sergio</t>
  </si>
  <si>
    <t>Martin</t>
  </si>
  <si>
    <t>Veronica</t>
  </si>
  <si>
    <t>Hernandez</t>
  </si>
  <si>
    <t>Garcia</t>
  </si>
  <si>
    <t>Martinez</t>
  </si>
  <si>
    <t>Lopez</t>
  </si>
  <si>
    <t>Gonzalez</t>
  </si>
  <si>
    <t>Perez</t>
  </si>
  <si>
    <t>Rodriguez</t>
  </si>
  <si>
    <t>Sanchez</t>
  </si>
  <si>
    <t>Ramirez</t>
  </si>
  <si>
    <t>Cruz</t>
  </si>
  <si>
    <t>Flores</t>
  </si>
  <si>
    <t>Gomez</t>
  </si>
  <si>
    <t>Morales</t>
  </si>
  <si>
    <t>Vazquez</t>
  </si>
  <si>
    <t>Reyes</t>
  </si>
  <si>
    <t>Jimenez</t>
  </si>
  <si>
    <t>Torres</t>
  </si>
  <si>
    <t>Diaz</t>
  </si>
  <si>
    <t>Gutierrez</t>
  </si>
  <si>
    <t>Ruiz</t>
  </si>
  <si>
    <t>Mendoza</t>
  </si>
  <si>
    <t>Aguilar</t>
  </si>
  <si>
    <t>Ortiz</t>
  </si>
  <si>
    <t>Moreno</t>
  </si>
  <si>
    <t>Castillo</t>
  </si>
  <si>
    <t>Romero</t>
  </si>
  <si>
    <t>Alvarez</t>
  </si>
  <si>
    <t>Mendez</t>
  </si>
  <si>
    <t>Chavez</t>
  </si>
  <si>
    <t>Rivera</t>
  </si>
  <si>
    <t>Nombre</t>
  </si>
  <si>
    <t>nombre completo</t>
  </si>
  <si>
    <t>name</t>
  </si>
  <si>
    <t>puesto</t>
  </si>
  <si>
    <t>numero de oficina</t>
  </si>
  <si>
    <t>celular</t>
  </si>
  <si>
    <t>Santiago</t>
  </si>
  <si>
    <t>Matías</t>
  </si>
  <si>
    <t>Ángel</t>
  </si>
  <si>
    <t>Gabriel</t>
  </si>
  <si>
    <t>Simón</t>
  </si>
  <si>
    <t>Thiago</t>
  </si>
  <si>
    <t>Valentín</t>
  </si>
  <si>
    <t>Julián</t>
  </si>
  <si>
    <t>Benjamín</t>
  </si>
  <si>
    <t>Erick</t>
  </si>
  <si>
    <t>Sasha</t>
  </si>
  <si>
    <t>Dante</t>
  </si>
  <si>
    <t>Enzo</t>
  </si>
  <si>
    <t>Silas</t>
  </si>
  <si>
    <t>Marco</t>
  </si>
  <si>
    <t>Andrea</t>
  </si>
  <si>
    <t>Ariel</t>
  </si>
  <si>
    <t>González</t>
  </si>
  <si>
    <t>Gómez</t>
  </si>
  <si>
    <t>Díaz</t>
  </si>
  <si>
    <t>Rodríguez</t>
  </si>
  <si>
    <t>Fernández</t>
  </si>
  <si>
    <t>Martínez</t>
  </si>
  <si>
    <t>López</t>
  </si>
  <si>
    <t>Pérez</t>
  </si>
  <si>
    <t>Lucero</t>
  </si>
  <si>
    <t>Benítez</t>
  </si>
  <si>
    <t>García</t>
  </si>
  <si>
    <t>Sosa</t>
  </si>
  <si>
    <t>Sánchez</t>
  </si>
  <si>
    <t>Quiroga</t>
  </si>
  <si>
    <t>Ramírez</t>
  </si>
  <si>
    <t>Muñoz</t>
  </si>
  <si>
    <t>Silva</t>
  </si>
  <si>
    <t>Nom</t>
  </si>
  <si>
    <t>Apl</t>
  </si>
  <si>
    <t>num</t>
  </si>
  <si>
    <t>Puesto</t>
  </si>
  <si>
    <t>ID</t>
  </si>
  <si>
    <t>Ventas</t>
  </si>
  <si>
    <t>Gerente</t>
  </si>
  <si>
    <t>Almacen</t>
  </si>
  <si>
    <t>Otro</t>
  </si>
  <si>
    <t>consulta final</t>
  </si>
  <si>
    <t>Apell1</t>
  </si>
  <si>
    <t>Apell2</t>
  </si>
  <si>
    <t>Veronica Ruiz Cruz</t>
  </si>
  <si>
    <t>Francisco Muñoz Cruz</t>
  </si>
  <si>
    <t>Juana Rodriguez Rodriguez</t>
  </si>
  <si>
    <t>Jorge López Aguilar</t>
  </si>
  <si>
    <t>Silas Gómez Martinez</t>
  </si>
  <si>
    <t>Victor Perez Aguilar</t>
  </si>
  <si>
    <t>Pedro Cruz Gonzalez</t>
  </si>
  <si>
    <t>Sergio González Torres</t>
  </si>
  <si>
    <t>Manuel Rodríguez Diaz</t>
  </si>
  <si>
    <t>Ricardo Rodriguez Chavez</t>
  </si>
  <si>
    <t>Marco Martínez Gutierrez</t>
  </si>
  <si>
    <t>Ángel Pérez Gutierrez</t>
  </si>
  <si>
    <t>Dante Fernández Reyes</t>
  </si>
  <si>
    <t>Laura Lucero Alvarez</t>
  </si>
  <si>
    <t>Rosa García Jimenez</t>
  </si>
  <si>
    <t>Martha Moreno Hernandez</t>
  </si>
  <si>
    <t>Fernando Ortiz Cruz</t>
  </si>
  <si>
    <t>Benjamín Garcia Vazquez</t>
  </si>
  <si>
    <t>Enzo Quiroga Rivera</t>
  </si>
  <si>
    <t>Claudia Rivera Perez</t>
  </si>
  <si>
    <t>Guadalupe Gómez Torres</t>
  </si>
  <si>
    <t>Valentín Gómez Jimenez</t>
  </si>
  <si>
    <t>Matías Rodríguez Rodriguez</t>
  </si>
  <si>
    <t>Miguel Pérez Rodriguez</t>
  </si>
  <si>
    <t>Jose Flores Aguilar</t>
  </si>
  <si>
    <t>Juan Lopez Martinez</t>
  </si>
  <si>
    <t>Jorge Cruz Rivera</t>
  </si>
  <si>
    <t>Martin Jimenez Perez</t>
  </si>
  <si>
    <t>Erick Silva Lopez</t>
  </si>
  <si>
    <t>Matías Rodríguez Reyes</t>
  </si>
  <si>
    <t>Benjamín Castillo Reyes</t>
  </si>
  <si>
    <t>Victor Romero Sanchez</t>
  </si>
  <si>
    <t>Luis Alvarez Mendoza</t>
  </si>
  <si>
    <t>Jesus Hernandez Mendez</t>
  </si>
  <si>
    <t>Victor Rivera Aguilar</t>
  </si>
  <si>
    <t>Carlos Reyes Hernandez</t>
  </si>
  <si>
    <t>Veronica Aguilar Morales</t>
  </si>
  <si>
    <t>Dante Cruz Romero</t>
  </si>
  <si>
    <t>Ariel Castillo Martinez</t>
  </si>
  <si>
    <t>Miguel Castillo Chavez</t>
  </si>
  <si>
    <t>Marco Gutierrez Romero</t>
  </si>
  <si>
    <t>Sasha Ruiz Gomez</t>
  </si>
  <si>
    <t>Claudia Gómez Rivera</t>
  </si>
  <si>
    <t>Ana Gomez Mendoza</t>
  </si>
  <si>
    <t>Javier Romero Martinez</t>
  </si>
  <si>
    <t>Maria Sánchez Sanchez</t>
  </si>
  <si>
    <t>Julián Gómez Garcia</t>
  </si>
  <si>
    <t>Veronica Muñoz Cruz</t>
  </si>
  <si>
    <t>Ricardo Alvarez Vazquez</t>
  </si>
  <si>
    <t>Miguel Ramírez Romero</t>
  </si>
  <si>
    <t>Claudia Rivera Martinez</t>
  </si>
  <si>
    <t>Sergio Martínez Vazquez</t>
  </si>
  <si>
    <t>Ricardo Diaz Garcia</t>
  </si>
  <si>
    <t>Victor Quiroga Gonzalez</t>
  </si>
  <si>
    <t>Juana Rodriguez Cruz</t>
  </si>
  <si>
    <t>Jesus Torres Perez</t>
  </si>
  <si>
    <t>Jorge Benítez Ortiz</t>
  </si>
  <si>
    <t>Silas Ruiz Aguilar</t>
  </si>
  <si>
    <t>Matías Romero Mendoza</t>
  </si>
  <si>
    <t>Fernando Gomez Ramirez</t>
  </si>
  <si>
    <t>Alejandro Reyes Moreno</t>
  </si>
  <si>
    <t>Jorge Gómez Castillo</t>
  </si>
  <si>
    <t>Jose Reyes Castillo</t>
  </si>
  <si>
    <t>Laura Rodríguez Ortiz</t>
  </si>
  <si>
    <t>Sasha Alvarez Ortiz</t>
  </si>
  <si>
    <t>Juana Reyes Lopez</t>
  </si>
  <si>
    <t>Santiago García Martinez</t>
  </si>
  <si>
    <t>Miguel Martinez Moreno</t>
  </si>
  <si>
    <t>Martin Diaz Ortiz</t>
  </si>
  <si>
    <t>Miguel Flores Mendoza</t>
  </si>
  <si>
    <t>Claudia Sánchez Romero</t>
  </si>
  <si>
    <t>Benjamín Torres Castillo</t>
  </si>
  <si>
    <t>Sergio Torres Garcia</t>
  </si>
  <si>
    <t>Miguel Martínez Ruiz</t>
  </si>
  <si>
    <t>Mario Martinez Rivera</t>
  </si>
  <si>
    <t>Simón Flores Flores</t>
  </si>
  <si>
    <t>Maria Cruz Rodriguez</t>
  </si>
  <si>
    <t>Carlos Ramirez Morales</t>
  </si>
  <si>
    <t>Jorge Alvarez Reyes</t>
  </si>
  <si>
    <t>Rosa Sánchez Hernandez</t>
  </si>
  <si>
    <t>Fernando Ruiz Diaz</t>
  </si>
  <si>
    <t>Jesus Gonzalez Cruz</t>
  </si>
  <si>
    <t>Laura Moreno Ramirez</t>
  </si>
  <si>
    <t>Antonio Diaz Reyes</t>
  </si>
  <si>
    <t>Veronica Moreno Hernandez</t>
  </si>
  <si>
    <t>Laura Aguilar Cruz</t>
  </si>
  <si>
    <t>Sergio Mendez Rodriguez</t>
  </si>
  <si>
    <t>Claudia Rivera Aguilar</t>
  </si>
  <si>
    <t>Ricardo Quiroga Gomez</t>
  </si>
  <si>
    <t>Miguel Rodríguez Ortiz</t>
  </si>
  <si>
    <t>Columna8</t>
  </si>
  <si>
    <t>idBusinessType_Sup</t>
  </si>
  <si>
    <t>insert into supplie (supplie_name, idBusinessType_Sup) values ('Yozio', 2);</t>
  </si>
  <si>
    <t>insert into supplie (supplie_name, idBusinessType_Sup) values</t>
  </si>
  <si>
    <t>insert into supplie (supplie_name, idBusinessType_Sup) values ('Skipstorm', 18);</t>
  </si>
  <si>
    <t>insert into supplie (supplie_name, idBusinessType_Sup) values ('Minyx', 10);</t>
  </si>
  <si>
    <t>insert into supplie (supplie_name, idBusinessType_Sup) values ('Skidoo', 18);</t>
  </si>
  <si>
    <t>insert into supplie (supplie_name, idBusinessType_Sup) values ('Quatz', 16);</t>
  </si>
  <si>
    <t>insert into supplie (supplie_name, idBusinessType_Sup) values ('Pixoboo', 16);</t>
  </si>
  <si>
    <t>insert into supplie (supplie_name, idBusinessType_Sup) values ('Mymm', 7);</t>
  </si>
  <si>
    <t>insert into supplie (supplie_name, idBusinessType_Sup) values ('Brainbox', 12);</t>
  </si>
  <si>
    <t>insert into supplie (supplie_name, idBusinessType_Sup) values ('Eayo', 15);</t>
  </si>
  <si>
    <t>insert into supplie (supplie_name, idBusinessType_Sup) values ('Quimba', 18);</t>
  </si>
  <si>
    <t>insert into supplie (supplie_name, idBusinessType_Sup) values ('Voonyx', 18);</t>
  </si>
  <si>
    <t>insert into supplie (supplie_name, idBusinessType_Sup) values ('Aibox', 2);</t>
  </si>
  <si>
    <t>insert into supplie (supplie_name, idBusinessType_Sup) values ('Yata', 18);</t>
  </si>
  <si>
    <t>insert into supplie (supplie_name, idBusinessType_Sup) values ('Roomm', 15);</t>
  </si>
  <si>
    <t>insert into supplie (supplie_name, idBusinessType_Sup) values ('Vipe', 5);</t>
  </si>
  <si>
    <t>insert into supplie (supplie_name, idBusinessType_Sup) values ('Eamia', 3);</t>
  </si>
  <si>
    <t>insert into supplie (supplie_name, idBusinessType_Sup) values ('DabZ', 5);</t>
  </si>
  <si>
    <t>insert into supplie (supplie_name, idBusinessType_Sup) values ('Brightbean', 17);</t>
  </si>
  <si>
    <t>insert into supplie (supplie_name, idBusinessType_Sup) values ('Roomm', 2);</t>
  </si>
  <si>
    <t>insert into supplie (supplie_name, idBusinessType_Sup) values ('Kwideo', 15);</t>
  </si>
  <si>
    <t>insert into supplie (supplie_name, idBusinessType_Sup) values ('Aibox', 7);</t>
  </si>
  <si>
    <t>insert into supplie (supplie_name, idBusinessType_Sup) values ('Aimbo', 4);</t>
  </si>
  <si>
    <t>insert into supplie (supplie_name, idBusinessType_Sup) values ('Yacero', 18);</t>
  </si>
  <si>
    <t>insert into supplie (supplie_name, idBusinessType_Sup) values ('Rhynyx', 16);</t>
  </si>
  <si>
    <t>insert into supplie (supplie_name, idBusinessType_Sup) values ('Vipe', 1);</t>
  </si>
  <si>
    <t>insert into supplie (supplie_name, idBusinessType_Sup) values ('Trudeo', 7);</t>
  </si>
  <si>
    <t>insert into supplie (supplie_name, idBusinessType_Sup) values ('Yakijo', 5);</t>
  </si>
  <si>
    <t>insert into supplie (supplie_name, idBusinessType_Sup) values ('Voonyx', 8);</t>
  </si>
  <si>
    <t>insert into supplie (supplie_name, idBusinessType_Sup) values ('Thoughtsphere', 19);</t>
  </si>
  <si>
    <t>insert into supplie (supplie_name, idBusinessType_Sup) values ('Vitz', 18);</t>
  </si>
  <si>
    <t>insert into supplie (supplie_name, idBusinessType_Sup) values ('Roomm', 5);</t>
  </si>
  <si>
    <t>insert into supplie (supplie_name, idBusinessType_Sup) values ('Trudeo', 13);</t>
  </si>
  <si>
    <t>insert into supplie (supplie_name, idBusinessType_Sup) values ('Mynte', 3);</t>
  </si>
  <si>
    <t>insert into supplie (supplie_name, idBusinessType_Sup) values ('Blogtags', 11);</t>
  </si>
  <si>
    <t>insert into supplie (supplie_name, idBusinessType_Sup) values ('Latz', 18);</t>
  </si>
  <si>
    <t>insert into supplie (supplie_name, idBusinessType_Sup) values ('Photolist', 13);</t>
  </si>
  <si>
    <t>insert into supplie (supplie_name, idBusinessType_Sup) values ('Edgeify', 8);</t>
  </si>
  <si>
    <t>idSupplieAd</t>
  </si>
  <si>
    <t>insert into adress_supplie (idSupplieAd, adress_description, adress_country, adress_zipcode) values (1, 'Tamra', 'Jeanes', 'tjeanes0@wordpress.com');</t>
  </si>
  <si>
    <t>insert into adress_supplie (idSupplieAd, adress_description, adress_country, adress_zipcode) values</t>
  </si>
  <si>
    <t>insert into adress_supplie (idSupplieAd, adress_description, adress_country, adress_zipcode) values (2, 'Oona', 'Iacovini', 'oiacovini1@sun.com');</t>
  </si>
  <si>
    <t>insert into adress_supplie (idSupplieAd, adress_description, adress_country, adress_zipcode) values (3, 'Augusto', 'Caldecott', 'acaldecott2@columbia.edu');</t>
  </si>
  <si>
    <t>insert into adress_supplie (idSupplieAd, adress_description, adress_country, adress_zipcode) values (4, 'Hobard', 'Yearne', 'hyearne3@google.com');</t>
  </si>
  <si>
    <t>insert into adress_supplie (idSupplieAd, adress_description, adress_country, adress_zipcode) values (5, 'Drusilla', 'Nassey', 'dnassey4@etsy.com');</t>
  </si>
  <si>
    <t>insert into adress_supplie (idSupplieAd, adress_description, adress_country, adress_zipcode) values (6, 'Hillery', 'MacBrearty', 'hmacbrearty5@ucoz.ru');</t>
  </si>
  <si>
    <t>insert into adress_supplie (idSupplieAd, adress_description, adress_country, adress_zipcode) values (7, 'Radcliffe', 'Turmel', 'rturmel6@uol.com.br');</t>
  </si>
  <si>
    <t>insert into adress_supplie (idSupplieAd, adress_description, adress_country, adress_zipcode) values (8, 'Armstrong', 'Wass', 'awass7@furl.net');</t>
  </si>
  <si>
    <t>insert into adress_supplie (idSupplieAd, adress_description, adress_country, adress_zipcode) values (9, 'Tobey', 'Lynnett', 'tlynnett8@noaa.gov');</t>
  </si>
  <si>
    <t>insert into adress_supplie (idSupplieAd, adress_description, adress_country, adress_zipcode) values (10, 'Druci', 'Gethyn', 'dgethyn9@homestead.com');</t>
  </si>
  <si>
    <t>insert into adress_supplie (idSupplieAd, adress_description, adress_country, adress_zipcode) values (11, 'Mady', 'Guilder', 'mguildera@facebook.com');</t>
  </si>
  <si>
    <t>insert into adress_supplie (idSupplieAd, adress_description, adress_country, adress_zipcode) values (12, 'Cherey', 'Scotchford', 'cscotchfordb@google.cn');</t>
  </si>
  <si>
    <t>insert into adress_supplie (idSupplieAd, adress_description, adress_country, adress_zipcode) values (13, 'Edee', 'Narbett', 'enarbettc@joomla.org');</t>
  </si>
  <si>
    <t>insert into adress_supplie (idSupplieAd, adress_description, adress_country, adress_zipcode) values (14, 'Morena', 'Topaz', 'mtopazd@behance.net');</t>
  </si>
  <si>
    <t>insert into adress_supplie (idSupplieAd, adress_description, adress_country, adress_zipcode) values (15, 'Ethan', 'Jellett', 'ejellette@answers.com');</t>
  </si>
  <si>
    <t>insert into adress_supplie (idSupplieAd, adress_description, adress_country, adress_zipcode) values (16, 'Eula', 'Gilburt', 'egilburtf@engadget.com');</t>
  </si>
  <si>
    <t>insert into adress_supplie (idSupplieAd, adress_description, adress_country, adress_zipcode) values (17, 'Dasya', 'Sleit', 'dsleitg@cpanel.net');</t>
  </si>
  <si>
    <t>insert into adress_supplie (idSupplieAd, adress_description, adress_country, adress_zipcode) values (18, 'Adan', 'Lebarree', 'alebarreeh@free.fr');</t>
  </si>
  <si>
    <t>insert into adress_supplie (idSupplieAd, adress_description, adress_country, adress_zipcode) values (19, 'Coriss', 'Hearsey', 'chearseyi@wordpress.com');</t>
  </si>
  <si>
    <t>insert into adress_supplie (idSupplieAd, adress_description, adress_country, adress_zipcode) values (20, 'Vikky', 'Maybury', 'vmayburyj@bigcartel.com');</t>
  </si>
  <si>
    <t>insert into adress_supplie (idSupplieAd, adress_description, adress_country, adress_zipcode) values (21, 'Humbert', 'Stillert', 'hstillertk@canalblog.com');</t>
  </si>
  <si>
    <t>insert into adress_supplie (idSupplieAd, adress_description, adress_country, adress_zipcode) values (22, 'Rochelle', 'Itzcak', 'ritzcakl@si.edu');</t>
  </si>
  <si>
    <t>insert into adress_supplie (idSupplieAd, adress_description, adress_country, adress_zipcode) values (23, 'Austen', 'Caudray', 'acaudraym@photobucket.com');</t>
  </si>
  <si>
    <t>insert into adress_supplie (idSupplieAd, adress_description, adress_country, adress_zipcode) values (24, 'Harwell', 'Wall', 'hwalln@china.com.cn');</t>
  </si>
  <si>
    <t>insert into adress_supplie (idSupplieAd, adress_description, adress_country, adress_zipcode) values (25, 'Claudia', 'Vardy', 'cvardyo@theatlantic.com');</t>
  </si>
  <si>
    <t>insert into adress_supplie (idSupplieAd, adress_description, adress_country, adress_zipcode) values (26, 'Robinetta', 'Wooddisse', 'rwooddissep@facebook.com');</t>
  </si>
  <si>
    <t>insert into adress_supplie (idSupplieAd, adress_description, adress_country, adress_zipcode) values (27, 'Caddric', 'Tregensoe', 'ctregensoeq@vk.com');</t>
  </si>
  <si>
    <t>insert into adress_supplie (idSupplieAd, adress_description, adress_country, adress_zipcode) values (28, 'Bertrand', 'Bradder', 'bbradderr@dmoz.org');</t>
  </si>
  <si>
    <t>insert into adress_supplie (idSupplieAd, adress_description, adress_country, adress_zipcode) values (29, 'Seana', 'Weepers', 'sweeperss@example.com');</t>
  </si>
  <si>
    <t>insert into adress_supplie (idSupplieAd, adress_description, adress_country, adress_zipcode) values (30, 'Gwenore', 'D''Alesio', 'gdalesiot@wikia.com');</t>
  </si>
  <si>
    <t>insert into adress_supplie (idSupplieAd, adress_description, adress_country, adress_zipcode) values (31, 'Jeri', 'Rosenfarb', 'jrosenfarbu@pbs.org');</t>
  </si>
  <si>
    <t>insert into adress_supplie (idSupplieAd, adress_description, adress_country, adress_zipcode) values (32, 'Paulina', 'Vynall', 'pvynallv@mtv.com');</t>
  </si>
  <si>
    <t>insert into adress_supplie (idSupplieAd, adress_description, adress_country, adress_zipcode) values (33, 'Cathryn', 'Vere', 'cverew@independent.co.uk');</t>
  </si>
  <si>
    <t>insert into adress_supplie (idSupplieAd, adress_description, adress_country, adress_zipcode) values (34, 'Tammy', 'Beagin', 'tbeaginx@sogou.com');</t>
  </si>
  <si>
    <t>insert into adress_supplie (idSupplieAd, adress_description, adress_country, adress_zipcode) values (35, 'Kerr', 'Campsall', 'kcampsally@123-reg.co.uk');</t>
  </si>
  <si>
    <t>insert into adress_supplie (idSupplieAd, adress_description, adress_country, adress_zipcode) values (36, 'Krisha', 'MacKnockiter', 'kmacknockiterz@tripod.com');</t>
  </si>
  <si>
    <t>insert into adress_supplie (idSupplieAd, adress_description, adress_country, adress_zipcode) values (37, 'Virgilio', 'Frenzl', 'vfrenzl10@newyorker.com');</t>
  </si>
  <si>
    <t>insert into adress_supplie (idSupplieAd, adress_description, adress_country, adress_zipcode) values (38, 'Sibella', 'Casero', 'scasero11@vkontakte.ru');</t>
  </si>
  <si>
    <t>insert into adress_supplie (idSupplieAd, adress_description, adress_country, adress_zipcode) values (39, 'Quinn', 'Stening', 'qstening12@yelp.com');</t>
  </si>
  <si>
    <t>insert into adress_supplie (idSupplieAd, adress_description, adress_country, adress_zipcode) values (40, 'Georgena', 'Bagott', 'gbagott13@soup.io');</t>
  </si>
  <si>
    <t>insert into adress_supplie (idSupplieAd, adress_description, adress_country, adress_zipcode) values (41, 'Bobbee', 'Christie', 'bchristie14@dmoz.org');</t>
  </si>
  <si>
    <t>insert into adress_supplie (idSupplieAd, adress_description, adress_country, adress_zipcode) values (42, 'Shea', 'Mechell', 'smechell15@dell.com');</t>
  </si>
  <si>
    <t>insert into adress_supplie (idSupplieAd, adress_description, adress_country, adress_zipcode) values (43, 'Lalo', 'Densun', 'ldensun16@live.com');</t>
  </si>
  <si>
    <t>insert into adress_supplie (idSupplieAd, adress_description, adress_country, adress_zipcode) values (44, 'Laural', 'O''Lynn', 'lolynn17@nature.com');</t>
  </si>
  <si>
    <t>insert into adress_supplie (idSupplieAd, adress_description, adress_country, adress_zipcode) values (45, 'Quintus', 'Karlmann', 'qkarlmann18@cornell.edu');</t>
  </si>
  <si>
    <t>insert into adress_supplie (idSupplieAd, adress_description, adress_country, adress_zipcode) values (46, 'Layla', 'Maffulli', 'lmaffulli19@amazon.co.jp');</t>
  </si>
  <si>
    <t>insert into adress_supplie (idSupplieAd, adress_description, adress_country, adress_zipcode) values (47, 'Clementine', 'Broszkiewicz', 'cbroszkiewicz1a@whitehouse.gov');</t>
  </si>
  <si>
    <t>insert into adress_supplie (idSupplieAd, adress_description, adress_country, adress_zipcode) values (48, 'Janifer', 'Creaser', 'jcreaser1b@apple.com');</t>
  </si>
  <si>
    <t>insert into adress_supplie (idSupplieAd, adress_description, adress_country, adress_zipcode) values (49, 'Crosby', 'Valente', 'cvalente1c@pinterest.com');</t>
  </si>
  <si>
    <t>insert into adress_supplie (idSupplieAd, adress_description, adress_country, adress_zipcode) values (50, 'June', 'Ianizzi', 'jianizzi1d@flickr.com');</t>
  </si>
  <si>
    <t>idTechnology_Pro</t>
  </si>
  <si>
    <t>insert into Products (productName, description_product, idTechnology_Pro) values ('Subcontractor',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9);</t>
  </si>
  <si>
    <t>insert into Products (productName, description_product, idTechnology_Pro) values</t>
  </si>
  <si>
    <t>insert into Products (productName, description_product, idTechnology_Pro) values ('Estimator', 'In congue. Etiam justo. Etiam pretium iaculis justo.In hac habitasse platea dictumst. Etiam faucibus cursus urna. Ut tellus.', 3);</t>
  </si>
  <si>
    <t>insert into Products (productName, description_product, idTechnology_Pro) values ('Architect', 'Praesent blandit. Nam nulla. Integer pede justo, lacinia eget, tincidunt eget, tempus vel, pede.Morbi porttitor lorem id ligula. Suspendisse ornare consequat lectus. In est risus, auctor sed, tristique in, tempus sit amet, sem.', 19);</t>
  </si>
  <si>
    <t>insert into Products (productName, description_product, idTechnology_Pro) values ('Estimator', 'Morbi porttitor lorem id ligula. Suspendisse ornare consequat lectus. In est risus, auctor sed, tristique in, tempus sit amet, sem.', 19);</t>
  </si>
  <si>
    <t>insert into Products (productName, description_product, idTechnology_Pro) values ('Surveyor', 'Praesent blandit. Nam nulla. Integer pede justo, lacinia eget, tincidunt eget, tempus vel, pede.Morbi porttitor lorem id ligula. Suspendisse ornare consequat lectus. In est risus, auctor sed, tristique in, tempus sit amet, sem. Fusce consequat. Nulla nisl. Nunc nisl.', 22);</t>
  </si>
  <si>
    <t>insert into Products (productName, description_product, idTechnology_Pro) values ('Supervisor', 'Duis aliquam convallis nunc. Proin at turpis a pede posuere nonummy. Integer non velit.', 26);</t>
  </si>
  <si>
    <t>insert into Products (productName, description_product, idTechnology_Pro) values ('Supervisor',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2);</t>
  </si>
  <si>
    <t>insert into Products (productName, description_product, idTechnology_Pro) values ('Estimator', 'In hac habitasse platea dictumst. Etiam faucibus cursus urna. Ut tellus.', 4);</t>
  </si>
  <si>
    <t>insert into Products (productName, description_product, idTechnology_Pro) values ('Construction Manager', 'Etiam vel augue. Vestibulum rutrum rutrum neque. Aenean auctor gravida sem. Praesent id massa id nisl venenatis lacinia. Aenean sit amet justo. Morbi ut odio.', 19);</t>
  </si>
  <si>
    <t>insert into Products (productName, description_product, idTechnology_Pro) values ('Supervisor', 'Lorem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convallis.Duis consequat dui nec nisi volutpat eleifend. Donec ut dolor. Morbi vel lectus in quam fringilla rhoncus.', 8);</t>
  </si>
  <si>
    <t>insert into Products (productName, description_product, idTechnology_Pro) values ('Estimator', 'Suspendisse potenti. In eleifend quam a odio. In hac habitasse platea dictumst.', 17);</t>
  </si>
  <si>
    <t>insert into Products (productName, description_product, idTechnology_Pro) values ('Architect', 'Fusce consequat. Nulla nisl. Nunc nisl.Duis bibendum, felis sed interdum venenatis, turpis enim blandit mi, in porttitor pede justo eu massa. Donec dapibus. Duis at velit eu est congue elementum.', 16);</t>
  </si>
  <si>
    <t>insert into Products (productName, description_product, idTechnology_Pro) values ('Subcontractor', 'Morbi non lectus. Aliquam sit amet diam in magna bibendum imperdiet. Nullam orci pede, venenatis non, sodales sed, tincidunt eu, felis.', 19);</t>
  </si>
  <si>
    <t>insert into Products (productName, description_product, idTechnology_Pro) values ('Supervisor', 'In hac habitasse platea dictumst. Etiam faucibus cursus urna. Ut tellus.Nulla ut erat id mauris vulputate elementum. Nullam varius. Nulla facilisi.Cras non velit nec nisi vulputate nonummy. Maecenas tincidunt lacus at velit. Vivamus vel nulla eget eros elementum pellentesque.', 6);</t>
  </si>
  <si>
    <t>insert into Products (productName, description_product, idTechnology_Pro) values ('Engineer', 'Fusce consequat. Nulla nisl. Nunc nisl. Duis bibendum, felis sed interdum venenatis, turpis enim blandit mi, in porttitor pede justo eu massa. Donec dapibus. Duis at velit eu est congue elementum.', 4);</t>
  </si>
  <si>
    <t>insert into Products (productName, description_product, idTechnology_Pro) values ('Estimator', 'Proin eu mi. Nulla ac enim. In tempor, turpis nec euismod scelerisque, quam turpis adipiscing lorem, vitae mattis nibh ligula nec sem.Duis aliquam convallis nunc. Proin at turpis a pede posuere nonummy. Integer non velit.Donec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23);</t>
  </si>
  <si>
    <t>id_AdressCont</t>
  </si>
  <si>
    <t>insert into contact_supplies (idSuplieCont,id_AdressCont, name_contact, workposition, office_number, cellphone_number) values (43, 46, 'Mariellen Tuxill', 'Tuxill', '2497986490', '7386359460');</t>
  </si>
  <si>
    <t>insert into contact_supplies (idSuplieCont,id_AdressCont, name_contact, workposition, office_number, cellphone_number) values (57, 19, 'Ferne Campbell-Dunlop', 'Campbell-Dunlop', '6395941680', '5323808934');</t>
  </si>
  <si>
    <t>insert into contact_supplies (idSuplieCont,id_AdressCont, name_contact, workposition, office_number, cellphone_number) values (86, 38, 'Bald Menauteau', 'Menauteau', '7576585238', '9642144078');</t>
  </si>
  <si>
    <t>insert into contact_supplies (idSuplieCont,id_AdressCont, name_contact, workposition, office_number, cellphone_number) values (49, 15, 'Courtney Cattel', 'Cattel', '3184195663', '4625039839');</t>
  </si>
  <si>
    <t>insert into contact_supplies (idSuplieCont,id_AdressCont, name_contact, workposition, office_number, cellphone_number) values (89, 25, 'Welbie Gasperi', 'Gasperi', '3766673868', '7467191095');</t>
  </si>
  <si>
    <t>insert into contact_supplies (idSuplieCont,id_AdressCont, name_contact, workposition, office_number, cellphone_number) values (73, 36, 'Pollyanna Pedler', 'Pedler', '9497762924', '9922354429');</t>
  </si>
  <si>
    <t>insert into contact_supplies (idSuplieCont,id_AdressCont, name_contact, workposition, office_number, cellphone_number) values (49, 18, 'Vevay Ballam', 'Ballam', '9707992115', '2202078936');</t>
  </si>
  <si>
    <t>insert into contact_supplies (idSuplieCont,id_AdressCont, name_contact, workposition, office_number, cellphone_number) values (60, 28, 'Kassie Walburn', 'Walburn', '9284358039', '2434879122');</t>
  </si>
  <si>
    <t>insert into contact_supplies (idSuplieCont,id_AdressCont, name_contact, workposition, office_number, cellphone_number) values (48, 14, 'Chet Grayham', 'Grayham', '5149501399', '8455093087');</t>
  </si>
  <si>
    <t>insert into contact_supplies (idSuplieCont,id_AdressCont, name_contact, workposition, office_number, cellphone_number) values (57, 43, 'Calley Janovsky', 'Janovsky', '3649205846', '3725691853');</t>
  </si>
  <si>
    <t>insert into contact_supplies (idSuplieCont,id_AdressCont, name_contact, workposition, office_number, cellphone_number) values (54, 26, 'Rockie Fazzioli', 'Fazzioli', '3779839215', '8069540563');</t>
  </si>
  <si>
    <t>insert into contact_supplies (idSuplieCont,id_AdressCont, name_contact, workposition, office_number, cellphone_number) values (46, 31, 'Noreen Tomaskunas', 'Tomaskunas', '4057429040', '9182360795');</t>
  </si>
  <si>
    <t>insert into contact_supplies (idSuplieCont,id_AdressCont, name_contact, workposition, office_number, cellphone_number) values (67, 41, 'Natalina Sawl', 'Sawl', '3669112467', '2849421835');</t>
  </si>
  <si>
    <t>insert into contact_supplies (idSuplieCont,id_AdressCont, name_contact, workposition, office_number, cellphone_number) values (98, 12, 'Adora Ridley', 'Ridley', '3565505698', '6858649076');</t>
  </si>
  <si>
    <t>insert into contact_supplies (idSuplieCont,id_AdressCont, name_contact, workposition, office_number, cellphone_number) values (65, 9, 'Saudra Brettle', 'Brettle', '6683751889', '5063375305');</t>
  </si>
  <si>
    <t>insert into contact_supplies (idSuplieCont,id_AdressCont, name_contact, workposition, office_number, cellphone_number) values (49, 30, 'Onida Jullian', 'Jullian', '8987287243', '6681263080');</t>
  </si>
  <si>
    <t>insert into contact_supplies (idSuplieCont,id_AdressCont, name_contact, workposition, office_number, cellphone_number) values (28, 4, 'Othello Rappa', 'Rappa', '1514642879', '3554270229');</t>
  </si>
  <si>
    <t>insert into contact_supplies (idSuplieCont,id_AdressCont, name_contact, workposition, office_number, cellphone_number) values (97, 15, 'Ramon Camp', 'Camp', '7472105344', '7759027435');</t>
  </si>
  <si>
    <t>insert into contact_supplies (idSuplieCont,id_AdressCont, name_contact, workposition, office_number, cellphone_number) values (83, 27, 'Mendel Cornall', 'Cornall', '6022703829', '4373272390');</t>
  </si>
  <si>
    <t>insert into contact_supplies (idSuplieCont,id_AdressCont, name_contact, workposition, office_number, cellphone_number) values (66, 3, 'Timothee Lanning', 'Lanning', '2203377637', '6827631700');</t>
  </si>
  <si>
    <t>insert into contact_supplies (idSuplieCont,id_AdressCont, name_contact, workposition, office_number, cellphone_number) values (14, 22, 'Vincenz Winridge', 'Winridge', '2278551971', '8253371213');</t>
  </si>
  <si>
    <t>insert into contact_supplies (idSuplieCont,id_AdressCont, name_contact, workposition, office_number, cellphone_number) values (14, 31, 'Giffie Hoyland', 'Hoyland', '6877954463', '9465581458');</t>
  </si>
  <si>
    <t>insert into contact_supplies (idSuplieCont,id_AdressCont, name_contact, workposition, office_number, cellphone_number) values (100, 3, 'Lilia Shepperd', 'Shepperd', '5411260999', '7529206864');</t>
  </si>
  <si>
    <t>insert into contact_supplies (idSuplieCont,id_AdressCont, name_contact, workposition, office_number, cellphone_number) values (30, 13, 'Rolf Cusiter', 'Cusiter', '2195238634', '2179440858');</t>
  </si>
  <si>
    <t>insert into contact_supplies (idSuplieCont,id_AdressCont, name_contact, workposition, office_number, cellphone_number) values (5, 6, 'Theresita Bleesing', 'Bleesing', '3461023892', '4289949426');</t>
  </si>
  <si>
    <t>insert into contact_supplies (idSuplieCont,id_AdressCont, name_contact, workposition, office_number, cellphone_number) values (74, 49, 'Dolph Royste', 'Royste', '1021683998', '8239800097');</t>
  </si>
  <si>
    <t>insert into contact_supplies (idSuplieCont,id_AdressCont, name_contact, workposition, office_number, cellphone_number) values (66, 10, 'Darcie Warnock', 'Warnock', '9169807866', '6668716429');</t>
  </si>
  <si>
    <t>insert into contact_supplies (idSuplieCont,id_AdressCont, name_contact, workposition, office_number, cellphone_number) values (73, 15, 'Desmond Utley', 'Utley', '7468139439', '4044996261');</t>
  </si>
  <si>
    <t>insert into contact_supplies (idSuplieCont,id_AdressCont, name_contact, workposition, office_number, cellphone_number) values (52, 7, 'Saree Batcheldor', 'Batcheldor', '7611312772', '4747705925');</t>
  </si>
  <si>
    <t>insert into contact_supplies (idSuplieCont,id_AdressCont, name_contact, workposition, office_number, cellphone_number) values (72, 34, 'Lorrayne Elmhirst', 'Elmhirst', '3008315329', '6539407159');</t>
  </si>
  <si>
    <t>insert into contact_supplies (idSuplieCont,id_AdressCont, name_contact, workposition, office_number, cellphone_number) values (90, 35, 'Valida Cursey', 'Cursey', '4856855085', '3313539464');</t>
  </si>
  <si>
    <t>insert into contact_supplies (idSuplieCont,id_AdressCont, name_contact, workposition, office_number, cellphone_number) values (75, 35, 'Lutero Scorey', 'Scorey', '5822635855', '6036977103');</t>
  </si>
  <si>
    <t>insert into contact_supplies (idSuplieCont,id_AdressCont, name_contact, workposition, office_number, cellphone_number) values (84, 43, 'Pat Concklin', 'Concklin', '5506845080', '5618093744');</t>
  </si>
  <si>
    <t>insert into contact_supplies (idSuplieCont,id_AdressCont, name_contact, workposition, office_number, cellphone_number) values (85, 30, 'Porty Orrow', 'Orrow', '2128763501', '2967202870');</t>
  </si>
  <si>
    <t>insert into contact_supplies (idSuplieCont,id_AdressCont, name_contact, workposition, office_number, cellphone_number) values (89, 17, 'Helsa Stooke', 'Stooke', '2267921953', '7379064675');</t>
  </si>
  <si>
    <t>insert into contact_supplies (idSuplieCont,id_AdressCont, name_contact, workposition, office_number, cellphone_number) values (32, 3, 'Thaddeus Keaveny', 'Keaveny', '2413921150', '1762104038');</t>
  </si>
  <si>
    <t>insert into contact_supplies (idSuplieCont,id_AdressCont, name_contact, workposition, office_number, cellphone_number) values (44, 5, 'Lezley Oubridge', 'Oubridge', '6053577935', '3413839369');</t>
  </si>
  <si>
    <t>insert into contact_supplies (idSuplieCont,id_AdressCont, name_contact, workposition, office_number, cellphone_number) values (60, 24, 'Mart Manass', 'Manass', '4085700978', '3333334973');</t>
  </si>
  <si>
    <t>insert into contact_supplies (idSuplieCont,id_AdressCont, name_contact, workposition, office_number, cellphone_number) values (37, 36, 'Nealon Faulkes', 'Faulkes', '3739198466', '1853749500');</t>
  </si>
  <si>
    <t>insert into contact_supplies (idSuplieCont,id_AdressCont, name_contact, workposition, office_number, cellphone_number) values (62, 47, 'Celestyn Drayn', 'Drayn', '4055262305', '8169986317');</t>
  </si>
  <si>
    <t>insert into contact_supplies (idSuplieCont,id_AdressCont, name_contact, workposition, office_number, cellphone_number) values (64, 24, 'Adina Penritt', 'Penritt', '6982229483', '8726084767');</t>
  </si>
  <si>
    <t>insert into contact_supplies (idSuplieCont,id_AdressCont, name_contact, workposition, office_number, cellphone_number) values (91, 32, 'Rance Parkinson', 'Parkinson', '3404563883', '7282164225');</t>
  </si>
  <si>
    <t>insert into contact_supplies (idSuplieCont,id_AdressCont, name_contact, workposition, office_number, cellphone_number) values (67, 37, 'Annabal Rapson', 'Rapson', '8636145166', '8556922541');</t>
  </si>
  <si>
    <t>insert into contact_supplies (idSuplieCont,id_AdressCont, name_contact, workposition, office_number, cellphone_number) values (19, 35, 'Gabby Premble', 'Premble', '2187227009', '5641369562');</t>
  </si>
  <si>
    <t>insert into contact_supplies (idSuplieCont,id_AdressCont, name_contact, workposition, office_number, cellphone_number) values (7, 19, 'Harlene Huxley', 'Huxley', '9014894288', '5159454176');</t>
  </si>
  <si>
    <t>insert into contact_supplies (idSuplieCont,id_AdressCont, name_contact, workposition, office_number, cellphone_number) values (76, 24, 'Caren Elcock', 'Elcock', '9115395118', '1215289358');</t>
  </si>
  <si>
    <t>insert into contact_supplies (idSuplieCont,id_AdressCont, name_contact, workposition, office_number, cellphone_number) values (49, 47, 'Vivianna Mosby', 'Mosby', '3262413311', '8144752800');</t>
  </si>
  <si>
    <t>insert into contact_supplies (idSuplieCont,id_AdressCont, name_contact, workposition, office_number, cellphone_number) values (32, 48, 'Bil Rodenburgh', 'Rodenburgh', '7083001590', '5019357524');</t>
  </si>
  <si>
    <t>insert into contact_supplies (idSuplieCont,id_AdressCont, name_contact, workposition, office_number, cellphone_number) values (56, 6, 'Guthrey Walczak', 'Walczak', '8493467392', '8118613374');</t>
  </si>
  <si>
    <t>insert into contact_supplies (idSuplieCont,id_AdressCont, name_contact, workposition, office_number, cellphone_number) values (91, 39, 'Raul Dishmon', 'Dishmon', '4511717769', '4538436855');</t>
  </si>
  <si>
    <t>insert into contact_supplies (idSuplieCont,id_AdressCont, name_contact, workposition, office_number, cellphone_number) values (93, 43, 'Coriss Ginnelly', 'Ginnelly', '3675583626', '4789400796');</t>
  </si>
  <si>
    <t>insert into contact_supplies (idSuplieCont,id_AdressCont, name_contact, workposition, office_number, cellphone_number) values (67, 10, 'Thibaut Gostridge', 'Gostridge', '4492897745', '2818312127');</t>
  </si>
  <si>
    <t>insert into contact_supplies (idSuplieCont,id_AdressCont, name_contact, workposition, office_number, cellphone_number) values (35, 42, 'Roland Devall', 'Devall', '7284395006', '3095274572');</t>
  </si>
  <si>
    <t>insert into contact_supplies (idSuplieCont,id_AdressCont, name_contact, workposition, office_number, cellphone_number) values (80, 48, 'Doralynn Alger', 'Alger', '6725713259', '9844795642');</t>
  </si>
  <si>
    <t>insert into contact_supplies (idSuplieCont,id_AdressCont, name_contact, workposition, office_number, cellphone_number) values (29, 4, 'Marice Churching', 'Churching', '8028216217', '3521634246');</t>
  </si>
  <si>
    <t>insert into contact_supplies (idSuplieCont,id_AdressCont, name_contact, workposition, office_number, cellphone_number) values (34, 38, 'Kerrill Sarfass', 'Sarfass', '6413461079', '8667906442');</t>
  </si>
  <si>
    <t>insert into contact_supplies (idSuplieCont,id_AdressCont, name_contact, workposition, office_number, cellphone_number) values (69, 30, 'Zilvia Danilyak', 'Danilyak', '8268132464', '3851683698');</t>
  </si>
  <si>
    <t>insert into contact_supplies (idSuplieCont,id_AdressCont, name_contact, workposition, office_number, cellphone_number) values (67, 35, 'Jeffry Dobrowlski', 'Dobrowlski', '2471230074', '8822934979');</t>
  </si>
  <si>
    <t>insert into contact_supplies (idSuplieCont,id_AdressCont, name_contact, workposition, office_number, cellphone_number) values (92, 37, 'Hasty Valentin', 'Valentin', '3926676487', '5315262219');</t>
  </si>
  <si>
    <t>insert into contact_supplies (idSuplieCont,id_AdressCont, name_contact, workposition, office_number, cellphone_number) values (57, 28, 'Fidelio Grelik', 'Grelik', '9361257493', '3797066708');</t>
  </si>
  <si>
    <t>insert into contact_supplies (idSuplieCont,id_AdressCont, name_contact, workposition, office_number, cellphone_number) values (52, 28, 'Nessa Cleveland', 'Cleveland', '4124075555', '6529408014');</t>
  </si>
  <si>
    <t>insert into contact_supplies (idSuplieCont,id_AdressCont, name_contact, workposition, office_number, cellphone_number) values (21, 2, 'Fleurette Pitblado', 'Pitblado', '6007615235', '6571388331');</t>
  </si>
  <si>
    <t>insert into contact_supplies (idSuplieCont,id_AdressCont, name_contact, workposition, office_number, cellphone_number) values (44, 47, 'Sybilla Filde', 'Filde', '5537376401', '6134526532');</t>
  </si>
  <si>
    <t>insert into contact_supplies (idSuplieCont,id_AdressCont, name_contact, workposition, office_number, cellphone_number) values (41, 12, 'North Oldred', 'Oldred', '1738623291', '1517918050');</t>
  </si>
  <si>
    <t>insert into contact_supplies (idSuplieCont,id_AdressCont, name_contact, workposition, office_number, cellphone_number) values (74, 29, 'Amata Itshak', 'Itshak', '1643413700', '2758997868');</t>
  </si>
  <si>
    <t>insert into contact_supplies (idSuplieCont,id_AdressCont, name_contact, workposition, office_number, cellphone_number) values (20, 2, 'Wenona Gronaller', 'Gronaller', '3589432766', '4316451054');</t>
  </si>
  <si>
    <t>insert into contact_supplies (idSuplieCont,id_AdressCont, name_contact, workposition, office_number, cellphone_number) values (36, 43, 'Rancell De Atta', 'De Atta', '7507225165', '7724981863');</t>
  </si>
  <si>
    <t>insert into contact_supplies (idSuplieCont,id_AdressCont, name_contact, workposition, office_number, cellphone_number) values (23, 23, 'Karolina Kightly', 'Kightly', '7848648909', '6705778068');</t>
  </si>
  <si>
    <t>insert into contact_supplies (idSuplieCont,id_AdressCont, name_contact, workposition, office_number, cellphone_number) values (33, 40, 'Garland Blanche', 'Blanche', '2641425158', '2888761526');</t>
  </si>
  <si>
    <t>insert into contact_supplies (idSuplieCont,id_AdressCont, name_contact, workposition, office_number, cellphone_number) values (76, 47, 'Cory Baggett', 'Baggett', '1813455534', '2037446024');</t>
  </si>
  <si>
    <t>insert into contact_supplies (idSuplieCont,id_AdressCont, name_contact, workposition, office_number, cellphone_number) values (75, 31, 'Jere Georgot', 'Georgot', '2466745114', '2605035291');</t>
  </si>
  <si>
    <t>insert into contact_supplies (idSuplieCont,id_AdressCont, name_contact, workposition, office_number, cellphone_number) values (94, 45, 'Rinaldo Duprey', 'Duprey', '2938140810', '4571158757');</t>
  </si>
  <si>
    <t>insert into contact_supplies (idSuplieCont,id_AdressCont, name_contact, workposition, office_number, cellphone_number) values (4, 25, 'Ikey Scorthorne', 'Scorthorne', '6005856020', '5533745780');</t>
  </si>
  <si>
    <t>insert into contact_supplies (idSuplieCont,id_AdressCont, name_contact, workposition, office_number, cellphone_number) values (50, 27, 'Abner Skyrme', 'Skyrme', '8155739593', '9397153585');</t>
  </si>
  <si>
    <t>insert into contact_supplies (idSuplieCont,id_AdressCont, name_contact, workposition, office_number, cellphone_number) values (100, 32, 'Renado Yves', 'Yves', '2698885533', '9067204800');</t>
  </si>
  <si>
    <t>insert into contact_supplies (idSuplieCont,id_AdressCont, name_contact, workposition, office_number, cellphone_number) values (95, 19, 'Efrem Bonelle', 'Bonelle', '8169974774', '4593773044');</t>
  </si>
  <si>
    <t>insert into contact_supplies (idSuplieCont,id_AdressCont, name_contact, workposition, office_number, cellphone_number) values (17, 1, 'Antonino Scrivener', 'Scrivener', '8777747989', '8234081564');</t>
  </si>
  <si>
    <t>insert into contact_supplies (idSuplieCont,id_AdressCont, name_contact, workposition, office_number, cellphone_number) values (33, 47, 'Katy Gascoyne', 'Gascoyne', '8921970957', '1105630508');</t>
  </si>
  <si>
    <t>insert into contact_supplies (idSuplieCont,id_AdressCont, name_contact, workposition, office_number, cellphone_number) values (16, 39, 'Silvia Haistwell', 'Haistwell', '9207314409', '5421272853');</t>
  </si>
  <si>
    <t>insert into contact_supplies (idSuplieCont,id_AdressCont, name_contact, workposition, office_number, cellphone_number) values (35, 35, 'Ardys Codlin', 'Codlin', '9653267082', '2008827117');</t>
  </si>
  <si>
    <t>insert into contact_supplies (idSuplieCont,id_AdressCont, name_contact, workposition, office_number, cellphone_number) values (47, 39, 'Herc Grodden', 'Grodden', '8683115715', '8367563714');</t>
  </si>
  <si>
    <t>insert into contact_supplies (idSuplieCont,id_AdressCont, name_contact, workposition, office_number, cellphone_number) values (21, 22, 'Dacey Haggart', 'Haggart', '1885886080', '2511738797');</t>
  </si>
  <si>
    <t>insert into contact_supplies (idSuplieCont,id_AdressCont, name_contact, workposition, office_number, cellphone_number) values (6, 15, 'Clareta Lampen', 'Lampen', '9565963206', '1173919098');</t>
  </si>
  <si>
    <t>insert into contact_supplies (idSuplieCont,id_AdressCont, name_contact, workposition, office_number, cellphone_number) values (4, 43, 'Patrizius Monelli', 'Monelli', '3664637652', '4793146087');</t>
  </si>
  <si>
    <t>insert into contact_supplies (idSuplieCont,id_AdressCont, name_contact, workposition, office_number, cellphone_number) values (13, 24, 'Min Estable', 'Estable', '4019461061', '6581184660');</t>
  </si>
  <si>
    <t>insert into contact_supplies (idSuplieCont,id_AdressCont, name_contact, workposition, office_number, cellphone_number) values (6, 34, 'Dorelia McAlester', 'McAlester', '7872862540', '7028928959');</t>
  </si>
  <si>
    <t>insert into contact_supplies (idSuplieCont,id_AdressCont, name_contact, workposition, office_number, cellphone_number) values (16, 12, 'Moritz Anstice', 'Anstice', '6049454961', '8601320145');</t>
  </si>
  <si>
    <t>insert into contact_supplies (idSuplieCont,id_AdressCont, name_contact, workposition, office_number, cellphone_number) values (98, 25, 'Barty Krolman', 'Krolman', '1197495027', '4597500903');</t>
  </si>
  <si>
    <t>insert into contact_supplies (idSuplieCont,id_AdressCont, name_contact, workposition, office_number, cellphone_number) values (55, 20, 'Freddie Doniso', 'Doniso', '9109803978', '2161554070');</t>
  </si>
  <si>
    <t>insert into contact_supplies (idSuplieCont,id_AdressCont, name_contact, workposition, office_number, cellphone_number) values (78, 16, 'Olly Totton', 'Totton', '5634091526', '1158829204');</t>
  </si>
  <si>
    <t>insert into contact_supplies (idSuplieCont,id_AdressCont, name_contact, workposition, office_number, cellphone_number) values (41, 38, 'Nathanael Dumbarton', 'Dumbarton', '3494526786', '9011402315');</t>
  </si>
  <si>
    <t>insert into contact_supplies (idSuplieCont,id_AdressCont, name_contact, workposition, office_number, cellphone_number) values (39, 24, 'Inessa Luten', 'Luten', '1851775012', '3643492845');</t>
  </si>
  <si>
    <t>insert into contact_supplies (idSuplieCont,id_AdressCont, name_contact, workposition, office_number, cellphone_number) values (81, 35, 'Clarey Goldberg', 'Goldberg', '9186207118', '5721925372');</t>
  </si>
  <si>
    <t>insert into contact_supplies (idSuplieCont,id_AdressCont, name_contact, workposition, office_number, cellphone_number) values (55, 5, 'Camala Cavozzi', 'Cavozzi', '8073964193', '7249314491');</t>
  </si>
  <si>
    <t>insert into contact_supplies (idSuplieCont,id_AdressCont, name_contact, workposition, office_number, cellphone_number) values (25, 22, 'Lyndy Ephson', 'Ephson', '4651326610', '5511559893');</t>
  </si>
  <si>
    <t>insert into contact_supplies (idSuplieCont,id_AdressCont, name_contact, workposition, office_number, cellphone_number) values (63, 25, 'Ninon Iacovone', 'Iacovone', '5922272920', '5708741952');</t>
  </si>
  <si>
    <t>insert into contact_supplies (idSuplieCont,id_AdressCont, name_contact, workposition, office_number, cellphone_number) values (79, 22, 'Vincents Dedam', 'Dedam', '7351566089', '2004481366');</t>
  </si>
  <si>
    <t>insert into contact_supplies (idSuplieCont,id_AdressCont, name_contact, workposition, office_number, cellphone_number) values (39, 24, 'Tiffie Cready', 'Cready', '6372204378', '1901231514');</t>
  </si>
  <si>
    <t>insert into contact_supplies (idSuplieCont,id_AdressCont, name_contact, workposition, office_number, cellphone_number) values (62, 10, 'Morissa Keford', 'Keford', '9157311656', '1356835463');</t>
  </si>
  <si>
    <t>insert into contact_supplies (idSuplieCont,id_AdressCont, name_contact, workposition, office_number, cellphone_number) values (68, 7, 'Salome Copplestone', 'Copplestone', '6038546517', '2269485492');</t>
  </si>
  <si>
    <t xml:space="preserve"> idSupplie_spy</t>
  </si>
  <si>
    <t xml:space="preserve"> idProduct_spy</t>
  </si>
  <si>
    <t xml:space="preserve"> price</t>
  </si>
  <si>
    <t xml:space="preserve"> delivery_time</t>
  </si>
  <si>
    <t xml:space="preserve"> product_line</t>
  </si>
  <si>
    <t xml:space="preserve"> comments</t>
  </si>
  <si>
    <t>insert into supply ( idSupplie_spy,  idProduct_spy,  price,  delivery_time,  product_line,  comments) values (32, 14, 1805.0, 'Male', 'Morbi non lectus. Aliquam sit amet diam in magna bibendum imperdiet. Nullam orci pede, venenatis non, sodales sed, tincidunt eu, felis.', 'Fusce consequat. Nulla nisl. Nunc nisl.');</t>
  </si>
  <si>
    <t>insert into supply ( idSupplie_spy,  idProduct_spy,  price,  delivery_time,  product_line,  comments) values (2, 16, 681.4, 'Female', 'Cum sociis natoque penatibus et magnis dis parturient montes, nascetur ridiculus mus. Vivamus vestibulum sagittis sapien. Cum sociis natoque penatibus et magnis dis parturient montes, nascetur ridiculus mus.', 'In hac habitasse platea dictumst. Morbi vestibulum, velit id pretium iaculis, diam erat fermentum justo, nec condimentum neque sapien placerat ante. Nulla justo.');</t>
  </si>
  <si>
    <t>insert into supply ( idSupplie_spy,  idProduct_spy,  price,  delivery_time,  product_line,  comments) values (2, 6, 914.36, 'Female', 'Quisque porta volutpat erat. Quisque erat eros, viverra eget, congue eget, semper rutrum, nulla. Nunc purus.', 'Lorem ipsum dolor sit amet, consectetuer adipiscing elit. Proin risus. Praesent lectus.');</t>
  </si>
  <si>
    <t>insert into supply ( idSupplie_spy,  idProduct_spy,  price,  delivery_time,  product_line,  comments) values (16, 13, 1797.94, 'Male', 'Praesent id massa id nisl venenatis lacinia. Aenean sit amet justo. Morbi ut odio.', 'Curabitur gravida nisi at nibh. In hac habitasse platea dictumst. Aliquam augue quam, sollicitudin vitae, consectetuer eget, rutrum at, lorem.');</t>
  </si>
  <si>
    <t>insert into supply ( idSupplie_spy,  idProduct_spy,  price,  delivery_time,  product_line,  comments) values (35, 5, 347.21, 'Male', 'Proin interdum mauris non ligula pellentesque ultrices. Phasellus id sapien in sapien iaculis congue. Vivamus metus arcu, adipiscing molestie, hendrerit at, vulputate vitae, nisl.', 'Cum sociis natoque penatibus et magnis dis parturient montes, nascetur ridiculus mus. Vivamus vestibulum sagittis sapien. Cum sociis natoque penatibus et magnis dis parturient montes, nascetur ridiculus mus.');</t>
  </si>
  <si>
    <t>insert into supply ( idSupplie_spy,  idProduct_spy,  price,  delivery_time,  product_line,  comments) values (35, 3, 644.73, 'Bigender', 'Maecenas leo odio, condimentum id, luctus nec, molestie sed, justo. Pellentesque viverra pede ac diam. Cras pellentesque volutpat dui.', 'Curabitur at ipsum ac tellus semper interdum. Mauris ullamcorper purus sit amet nulla. Quisque arcu libero, rutrum ac, lobortis vel, dapibus at, diam.');</t>
  </si>
  <si>
    <t>insert into supply ( idSupplie_spy,  idProduct_spy,  price,  delivery_time,  product_line,  comments) values (23, 2, 141.11, 'Male', 'Integer tincidunt ante vel ipsum. Praesent blandit lacinia erat. Vestibulum sed magna at nunc commodo placerat.', 'Aenean lectus. Pellentesque eget nunc. Donec quis orci eget orci vehicula condimentum.');</t>
  </si>
  <si>
    <t>insert into supply ( idSupplie_spy,  idProduct_spy,  price,  delivery_time,  product_line,  comments) values (16, 10, 1668.69, 'Female', 'Nulla ut erat id mauris vulputate elementum. Nullam varius. Nulla facilisi.', 'Morbi porttitor lorem id ligula. Suspendisse ornare consequat lectus. In est risus, auctor sed, tristique in, tempus sit amet, sem.');</t>
  </si>
  <si>
    <t>insert into supply ( idSupplie_spy,  idProduct_spy,  price,  delivery_time,  product_line,  comments) values (4, 4, 1809.29, 'Male', 'Quisque porta volutpat erat. Quisque erat eros, viverra eget, congue eget, semper rutrum, nulla. Nunc purus.', 'Vestibulum quam sapien, varius ut, blandit non, interdum in, ante. Vestibulum ante ipsum primis in faucibus orci luctus et ultrices posuere cubilia Curae; Duis faucibus accumsan odio. Curabitur convallis.');</t>
  </si>
  <si>
    <t>insert into supply ( idSupplie_spy,  idProduct_spy,  price,  delivery_time,  product_line,  comments) values (37, 1, 1154.18, 'Male', 'Quisque id justo sit amet sapien dignissim vestibulum. Vestibulum ante ipsum primis in faucibus orci luctus et ultrices posuere cubilia Curae; Nulla dapibus dolor vel est. Donec odio justo, sollicitudin ut, suscipit a, feugiat et, eros.', 'Curabitur at ipsum ac tellus semper interdum. Mauris ullamcorper purus sit amet nulla. Quisque arcu libero, rutrum ac, lobortis vel, dapibus at, diam.');</t>
  </si>
  <si>
    <t>insert into supply ( idSupplie_spy,  idProduct_spy,  price,  delivery_time,  product_line,  comments) values (13, 12, 1430.19, 'Female', 'Proin interdum mauris non ligula pellentesque ultrices. Phasellus id sapien in sapien iaculis congue. Vivamus metus arcu, adipiscing molestie, hendrerit at, vulputate vitae, nisl.', 'Vestibulum ac est lacinia nisi venenatis tristique. Fusce congue, diam id ornare imperdiet, sapien urna pretium nisl, ut volutpat sapien arcu sed augue. Aliquam erat volutpat.');</t>
  </si>
  <si>
    <t>insert into supply ( idSupplie_spy,  idProduct_spy,  price,  delivery_time,  product_line,  comments) values (20, 8, 193.8, 'Female', 'Suspendisse potenti. In eleifend quam a odio. In hac habitasse platea dictumst.', 'Morbi porttitor lorem id ligula. Suspendisse ornare consequat lectus. In est risus, auctor sed, tristique in, tempus sit amet, sem.');</t>
  </si>
  <si>
    <t>insert into supply ( idSupplie_spy,  idProduct_spy,  price,  delivery_time,  product_line,  comments) values (36, 4, 1881.75, 'Male', 'Duis bibendum. Morbi non quam nec dui luctus rutrum. Nulla tellus.', 'Duis consequat dui nec nisi volutpat eleifend. Donec ut dolor. Morbi vel lectus in quam fringilla rhoncus.');</t>
  </si>
  <si>
    <t>insert into supply ( idSupplie_spy,  idProduct_spy,  price,  delivery_time,  product_line,  comments) values (27, 1, 1902.11, 'Female', 'In quis justo. Maecenas rhoncus aliquam lacus. Morbi quis tortor id nulla ultrices aliquet.', 'In sagittis dui vel nisl. Duis ac nibh. Fusce lacus purus, aliquet at, feugiat non, pretium quis, lectus.');</t>
  </si>
  <si>
    <t>insert into supply ( idSupplie_spy,  idProduct_spy,  price,  delivery_time,  product_line,  comments) values (16, 1, 265.95, 'Female', 'Pellentesque at nulla. Suspendisse potenti. Cras in purus eu magna vulputate luctus.', 'Morbi porttitor lorem id ligula. Suspendisse ornare consequat lectus. In est risus, auctor sed, tristique in, tempus sit amet, sem.');</t>
  </si>
  <si>
    <t>insert into supply ( idSupplie_spy,  idProduct_spy,  price,  delivery_time,  product_line,  comments) values (34, 5, 1102.06, 'Male', 'Proin leo odio, porttitor id, consequat in, consequat ut, nulla. Sed accumsan felis. Ut at dolor quis odio consequat varius.', 'In congue. Etiam justo. Etiam pretium iaculis justo.');</t>
  </si>
  <si>
    <t>insert into supply ( idSupplie_spy,  idProduct_spy,  price,  delivery_time,  product_line,  comments) values (8, 16, 635.33, 'Female', 'Curabitur at ipsum ac tellus semper interdum. Mauris ullamcorper purus sit amet nulla. Quisque arcu libero, rutrum ac, lobortis vel, dapibus at, diam.', 'Etiam vel augue. Vestibulum rutrum rutrum neque. Aenean auctor gravida sem.');</t>
  </si>
  <si>
    <t>insert into supply ( idSupplie_spy,  idProduct_spy,  price,  delivery_time,  product_line,  comments) values (12, 5, 382.85, 'Female', 'Aliquam quis turpis eget elit sodales scelerisque. Mauris sit amet eros. Suspendisse accumsan tortor quis turpis.', 'Curabitur in libero ut massa volutpat convallis. Morbi odio odio, elementum eu, interdum eu, tincidunt in, leo. Maecenas pulvinar lobortis est.');</t>
  </si>
  <si>
    <t>insert into supply ( idSupplie_spy,  idProduct_spy,  price,  delivery_time,  product_line,  comments) values (3, 9, 433.0, 'Agender', 'Nam ultrices, libero non mattis pulvinar, nulla pede ullamcorper augue, a suscipit nulla elit ac nulla. Sed vel enim sit amet nunc viverra dapibus. Nulla suscipit ligula in lacus.', 'Cras non velit nec nisi vulputate nonummy. Maecenas tincidunt lacus at velit. Vivamus vel nulla eget eros elementum pellentesque.');</t>
  </si>
  <si>
    <t>insert into supply ( idSupplie_spy,  idProduct_spy,  price,  delivery_time,  product_line,  comments) values (32, 6, 1471.16, 'Male', 'Proin eu mi. Nulla ac enim. In tempor, turpis nec euismod scelerisque, quam turpis adipiscing lorem, vitae mattis nibh ligula nec sem.', 'Aenean lectus. Pellentesque eget nunc. Donec quis orci eget orci vehicula condimentum.');</t>
  </si>
  <si>
    <t>insert into supply ( idSupplie_spy,  idProduct_spy,  price,  delivery_time,  product_line,  comments) values (14, 2, 39.71, 'Male', 'Praesent blandit. Nam nulla. Integer pede justo, lacinia eget, tincidunt eget, tempus vel, pede.', 'Curabitur gravida nisi at nibh. In hac habitasse platea dictumst. Aliquam augue quam, sollicitudin vitae, consectetuer eget, rutrum at, lorem.');</t>
  </si>
  <si>
    <t>insert into supply ( idSupplie_spy,  idProduct_spy,  price,  delivery_time,  product_line,  comments) values (36, 6, 87.53, 'Male', 'Proin interdum mauris non ligula pellentesque ultrices. Phasellus id sapien in sapien iaculis congue. Vivamus metus arcu, adipiscing molestie, hendrerit at, vulputate vitae, nisl.', 'Maecenas leo odio, condimentum id, luctus nec, molestie sed, justo. Pellentesque viverra pede ac diam. Cras pellentesque volutpat dui.');</t>
  </si>
  <si>
    <t>insert into supply ( idSupplie_spy,  idProduct_spy,  price,  delivery_time,  product_line,  comments) values (27, 4, 1717.46, 'Female', 'Proin interdum mauris non ligula pellentesque ultrices. Phasellus id sapien in sapien iaculis congue. Vivamus metus arcu, adipiscing molestie, hendrerit at, vulputate vitae, nisl.', 'Cras mi pede, malesuada in, imperdiet et, commodo vulputate, justo. In blandit ultrices enim. Lorem ipsum dolor sit amet, consectetuer adipiscing elit.');</t>
  </si>
  <si>
    <t>insert into supply ( idSupplie_spy,  idProduct_spy,  price,  delivery_time,  product_line,  comments) values (28, 14, 1389.52, 'Male', 'Quisque porta volutpat erat. Quisque erat eros, viverra eget, congue eget, semper rutrum, nulla. Nunc purus.', 'Proin eu mi. Nulla ac enim. In tempor, turpis nec euismod scelerisque, quam turpis adipiscing lorem, vitae mattis nibh ligula nec sem.');</t>
  </si>
  <si>
    <t>insert into supply ( idSupplie_spy,  idProduct_spy,  price,  delivery_time,  product_line,  comments) values (3, 15, 1715.62, 'Female', 'Phasellus in felis. Donec semper sapien a libero. Nam dui.', 'Sed ante. Vivamus tortor. Duis mattis egestas metus.');</t>
  </si>
  <si>
    <t>insert into supply ( idSupplie_spy,  idProduct_spy,  price,  delivery_time,  product_line,  comments) values (21, 15, 199.38, 'Agender', 'Mauris enim leo, rhoncus sed, vestibulum sit amet, cursus id, turpis. Integer aliquet, massa id lobortis convallis, tortor risus dapibus augue, vel accumsan tellus nisi eu orci. Mauris lacinia sapien quis libero.', 'In hac habitasse platea dictumst. Etiam faucibus cursus urna. Ut tellus.');</t>
  </si>
  <si>
    <t>insert into supply ( idSupplie_spy,  idProduct_spy,  price,  delivery_time,  product_line,  comments) values (34, 10, 1205.73, 'Female', 'Maecenas ut massa quis augue luctus tincidunt. Nulla mollis molestie lorem. Quisque ut erat.', 'Sed ante. Vivamus tortor. Duis mattis egestas metus.');</t>
  </si>
  <si>
    <t>insert into supply ( idSupplie_spy,  idProduct_spy,  price,  delivery_time,  product_line,  comments) values (15, 10, 1313.49, 'Female', 'Quisque porta volutpat erat. Quisque erat eros, viverra eget, congue eget, semper rutrum, nulla. Nunc purus.', 'In sagittis dui vel nisl. Duis ac nibh. Fusce lacus purus, aliquet at, feugiat non, pretium quis, lectus.');</t>
  </si>
  <si>
    <t>insert into supply ( idSupplie_spy,  idProduct_spy,  price,  delivery_time,  product_line,  comments) values (41, 8, 1639.3, 'Female', 'Integer ac leo. Pellentesque ultrices mattis odio. Donec vitae nisi.', 'Nullam sit amet turpis elementum ligula vehicula consequat. Morbi a ipsum. Integer a nibh.');</t>
  </si>
  <si>
    <t>insert into supply ( idSupplie_spy,  idProduct_spy,  price,  delivery_time,  product_line,  comments) values (1, 3, 465.12, 'Male', 'Aenean fermentum. Donec ut mauris eget massa tempor convallis. Nulla neque libero, convallis eget, eleifend luctus, ultricies eu, nibh.', 'Pellentesque at nulla. Suspendisse potenti. Cras in purus eu magna vulputate luctus.');</t>
  </si>
  <si>
    <t>insert into supply ( idSupplie_spy,  idProduct_spy,  price,  delivery_time,  product_line,  comments) values (2, 1, 1365.22, 'Female', 'Nullam porttitor lacus at turpis. Donec posuere metus vitae ipsum. Aliquam non mauris.', 'Duis aliquam convallis nunc. Proin at turpis a pede posuere nonummy. Integer non velit.');</t>
  </si>
  <si>
    <t>insert into supply ( idSupplie_spy,  idProduct_spy,  price,  delivery_time,  product_line,  comments) values (25, 13, 1875.63, 'Female', 'Fusce posuere felis sed lacus. Morbi sem mauris, laoreet ut, rhoncus aliquet, pulvinar sed, nisl. Nunc rhoncus dui vel sem.', 'Aenean lectus. Pellentesque eget nunc. Donec quis orci eget orci vehicula condimentum.');</t>
  </si>
  <si>
    <t>insert into supply ( idSupplie_spy,  idProduct_spy,  price,  delivery_time,  product_line,  comments) values (2, 2, 657.22, 'Genderfluid', 'Suspendisse potenti. In eleifend quam a odio. In hac habitasse platea dictumst.', 'Maecenas leo odio, condimentum id, luctus nec, molestie sed, justo. Pellentesque viverra pede ac diam. Cras pellentesque volutpat dui.');</t>
  </si>
  <si>
    <t>insert into supply ( idSupplie_spy,  idProduct_spy,  price,  delivery_time,  product_line,  comments) values (23, 8, 1089.53, 'Genderfluid', 'Phasellus in felis. Donec semper sapien a libero. Nam dui.', 'Praesent blandit. Nam nulla. Integer pede justo, lacinia eget, tincidunt eget, tempus vel, pede.');</t>
  </si>
  <si>
    <t>insert into supply ( idSupplie_spy,  idProduct_spy,  price,  delivery_time,  product_line,  comments) values (15, 4, 1441.88, 'Male', 'Cras mi pede, malesuada in, imperdiet et, commodo vulputate, justo. In blandit ultrices enim. Lorem ipsum dolor sit amet, consectetuer adipiscing elit.', 'Duis aliquam convallis nunc. Proin at turpis a pede posuere nonummy. Integer non velit.');</t>
  </si>
  <si>
    <t>insert into supply ( idSupplie_spy,  idProduct_spy,  price,  delivery_time,  product_line,  comments) values (38, 7, 1291.24, 'Agender', 'In congue. Etiam justo. Etiam pretium iaculis justo.', 'Suspendisse potenti. In eleifend quam a odio. In hac habitasse platea dictumst.');</t>
  </si>
  <si>
    <t>insert into supply ( idSupplie_spy,  idProduct_spy,  price,  delivery_time,  product_line,  comments) values (34, 9, 687.5, 'Female', 'Fusce posuere felis sed lacus. Morbi sem mauris, laoreet ut, rhoncus aliquet, pulvinar sed, nisl. Nunc rhoncus dui vel sem.', 'Vestibulum quam sapien, varius ut, blandit non, interdum in, ante. Vestibulum ante ipsum primis in faucibus orci luctus et ultrices posuere cubilia Curae; Duis faucibus accumsan odio. Curabitur convallis.');</t>
  </si>
  <si>
    <t>insert into supply ( idSupplie_spy,  idProduct_spy,  price,  delivery_time,  product_line,  comments) values (10, 11, 1894.31, 'Female', 'Duis aliquam convallis nunc. Proin at turpis a pede posuere nonummy. Integer non velit.',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</si>
  <si>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(41, 15, 1313.69, 'Male', 'Aenean lectus. Pellentesque eget nunc. Donec quis orci eget orci vehicula condimentum.', 'Proin interdum mauris non ligula pellentesque ultrices. Phasellus id sapien in sapien iaculis congue. Vivamus metus arcu, adipiscing molestie, hendrerit at, vulputate vitae, nisl.');</t>
  </si>
  <si>
    <t>insert into supply ( idSupplie_spy,  idProduct_spy,  price,  delivery_time,  product_line,  comments) values (13, 11, 635.34, 'Male', 'Aenean lectus. Pellentesque eget nunc. Donec quis orci eget orci vehicula condimentum.', 'Duis consequat dui nec nisi volutpat eleifend. Donec ut dolor. Morbi vel lectus in quam fringilla rhoncus.');</t>
  </si>
  <si>
    <t>insert into supply ( idSupplie_spy,  idProduct_spy,  price,  delivery_time,  product_line,  comments) values (8, 5, 1879.89, 'Female', 'Curabitur at ipsum ac tellus semper interdum. Mauris ullamcorper purus sit amet nulla. Quisque arcu libero, rutrum ac, lobortis vel, dapibus at, diam.', 'Vestibulum ac est lacinia nisi venenatis tristique. Fusce congue, diam id ornare imperdiet, sapien urna pretium nisl, ut volutpat sapien arcu sed augue. Aliquam erat volutpat.');</t>
  </si>
  <si>
    <t>insert into supply ( idSupplie_spy,  idProduct_spy,  price,  delivery_time,  product_line,  comments) values (10, 8, 700.6, 'Male', 'Nulla ut erat id mauris vulputate elementum. Nullam varius. Nulla facilisi.', 'Maecenas leo odio, condimentum id, luctus nec, molestie sed, justo. Pellentesque viverra pede ac diam. Cras pellentesque volutpat dui.');</t>
  </si>
  <si>
    <t>insert into supply ( idSupplie_spy,  idProduct_spy,  price,  delivery_time,  product_line,  comments) values (28, 13, 1601.24, 'Female', 'In quis justo. Maecenas rhoncus aliquam lacus. Morbi quis tortor id nulla ultrices aliquet.', 'Fusce consequat. Nulla nisl. Nunc nisl.');</t>
  </si>
  <si>
    <t>insert into supply ( idSupplie_spy,  idProduct_spy,  price,  delivery_time,  product_line,  comments) values (33, 6, 1612.22, 'Female', 'Suspendisse potenti. In eleifend quam a odio. In hac habitasse platea dictumst.', 'Nullam sit amet turpis elementum ligula vehicula consequat. Morbi a ipsum. Integer a nibh.');</t>
  </si>
  <si>
    <t>insert into supply ( idSupplie_spy,  idProduct_spy,  price,  delivery_time,  product_line,  comments) values (16, 7, 73.49,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'In congue. Etiam justo. Etiam pretium iaculis justo.');</t>
  </si>
  <si>
    <t>insert into supply ( idSupplie_spy,  idProduct_spy,  price,  delivery_time,  product_line,  comments) values (22, 4, 1591.11, 'Male', 'Curabitur gravida nisi at nibh. In hac habitasse platea dictumst. Aliquam augue quam, sollicitudin vitae, consectetuer eget, rutrum at, lorem.', 'In hac habitasse platea dictumst. Morbi vestibulum, velit id pretium iaculis, diam erat fermentum justo, nec condimentum neque sapien placerat ante. Nulla justo.');</t>
  </si>
  <si>
    <t>insert into supply ( idSupplie_spy,  idProduct_spy,  price,  delivery_time,  product_line,  comments) values (29, 13, 88.37, 'Female', 'Duis consequat dui nec nisi volutpat eleifend. Donec ut dolor. Morbi vel lectus in quam fringilla rhoncus.', 'Nam ultrices, libero non mattis pulvinar, nulla pede ullamcorper augue, a suscipit nulla elit ac nulla. Sed vel enim sit amet nunc viverra dapibus. Nulla suscipit ligula in lacus.');</t>
  </si>
  <si>
    <t>insert into supply ( idSupplie_spy,  idProduct_spy,  price,  delivery_time,  product_line,  comments) values (9, 7, 308.84, 'Female', 'In hac habitasse platea dictumst. Etiam faucibus cursus urna. Ut tellus.', 'Aliquam quis turpis eget elit sodales scelerisque. Mauris sit amet eros. Suspendisse accumsan tortor quis turpis.');</t>
  </si>
  <si>
    <t>insert into supply ( idSupplie_spy,  idProduct_spy,  price,  delivery_time,  product_line,  comments) values (24, 6, 126.36, 'Non-binary', 'Morbi non lectus. Aliquam sit amet diam in magna bibendum imperdiet. Nullam orci pede, venenatis non, sodales sed, tincidunt eu, felis.', 'Cras non velit nec nisi vulputate nonummy. Maecenas tincidunt lacus at velit. Vivamus vel nulla eget eros elementum pellentesque.');</t>
  </si>
  <si>
    <t>insert into supply ( idSupplie_spy,  idProduct_spy,  price,  delivery_time,  product_line,  comments) values (22, 1, 1259.61, 'Female', 'Fusce consequat. Nulla nisl. Nunc nisl.', 'Curabitur at ipsum ac tellus semper interdum. Mauris ullamcorper purus sit amet nulla. Quisque arcu libero, rutrum ac, lobortis vel, dapibus at, diam.');</t>
  </si>
  <si>
    <t>insert into supply ( idSupplie_spy,  idProduct_spy,  price,  delivery_time,  product_line,  comments) values (12, 3, 26.32, 'Genderfluid', 'Praesent blandit. Nam nulla. Integer pede justo, lacinia eget, tincidunt eget, tempus vel, pede.', 'Maecenas leo odio, condimentum id, luctus nec, molestie sed, justo. Pellentesque viverra pede ac diam. Cras pellentesque volutpat dui.');</t>
  </si>
  <si>
    <t>insert into supply ( idSupplie_spy,  idProduct_spy,  price,  delivery_time,  product_line,  comments) values (19, 9, 1584.36, 'Male', 'Phasellus in felis. Donec semper sapien a libero. Nam dui.', 'Integer ac leo. Pellentesque ultrices mattis odio. Donec vitae nisi.');</t>
  </si>
  <si>
    <t>insert into supply ( idSupplie_spy,  idProduct_spy,  price,  delivery_time,  product_line,  comments) values (31, 14, 546.71, 'Male', 'Curabitur gravida nisi at nibh. In hac habitasse platea dictumst. Aliquam augue quam, sollicitudin vitae, consectetuer eget, rutrum at, lorem.', 'Fusce consequat. Nulla nisl. Nunc nisl.');</t>
  </si>
  <si>
    <t>insert into supply ( idSupplie_spy,  idProduct_spy,  price,  delivery_time,  product_line,  comments) values (18, 15, 306.36, 'Male', 'Sed sagittis. Nam congue, risus semper porta volutpat, quam pede lobortis ligula, sit amet eleifend pede libero quis orci. Nullam molestie nibh in lectus.', 'Cum sociis natoque penatibus et magnis dis parturient montes, nascetur ridiculus mus. Vivamus vestibulum sagittis sapien. Cum sociis natoque penatibus et magnis dis parturient montes, nascetur ridiculus mus.');</t>
  </si>
  <si>
    <t>insert into supply ( idSupplie_spy,  idProduct_spy,  price,  delivery_time,  product_line,  comments) values (9, 9, 343.58, 'Non-binary', 'Integer ac leo. Pellentesque ultrices mattis odio. Donec vitae nisi.', 'Nullam sit amet turpis elementum ligula vehicula consequat. Morbi a ipsum. Integer a nibh.');</t>
  </si>
  <si>
    <t>insert into supply ( idSupplie_spy,  idProduct_spy,  price,  delivery_time,  product_line,  comments) values (14, 7, 238.38, 'Male', 'Maecenas ut massa quis augue luctus tincidunt. Nulla mollis molestie lorem. Quisque ut erat.', 'Sed sagittis. Nam congue, risus semper porta volutpat, quam pede lobortis ligula, sit amet eleifend pede libero quis orci. Nullam molestie nibh in lectus.');</t>
  </si>
  <si>
    <t>insert into supply ( idSupplie_spy,  idProduct_spy,  price,  delivery_time,  product_line,  comments) values (25, 13, 1125.42, 'Female', 'Maecenas leo odio, condimentum id, luctus nec, molestie sed, justo. Pellentesque viverra pede ac diam. Cras pellentesque volutpat dui.', 'Pellentesque at nulla. Suspendisse potenti. Cras in purus eu magna vulputate luctus.');</t>
  </si>
  <si>
    <t>insert into supply ( idSupplie_spy,  idProduct_spy,  price,  delivery_time,  product_line,  comments) values (30, 4, 722.88, 'Female', 'Proin leo odio, porttitor id, consequat in, consequat ut, nulla. Sed accumsan felis. Ut at dolor quis odio consequat varius.', 'Pellentesque at nulla. Suspendisse potenti. Cras in purus eu magna vulputate luctus.');</t>
  </si>
  <si>
    <t>insert into supply ( idSupplie_spy,  idProduct_spy,  price,  delivery_time,  product_line,  comments) values (35, 6, 782.35, 'Female', 'Proin leo odio, porttitor id, consequat in, consequat ut, nulla. Sed accumsan felis. Ut at dolor quis odio consequat varius.', 'Duis aliquam convallis nunc. Proin at turpis a pede posuere nonummy. Integer non velit.');</t>
  </si>
  <si>
    <t>insert into supply ( idSupplie_spy,  idProduct_spy,  price,  delivery_time,  product_line,  comments) values (3, 11, 1429.68,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'Sed sagittis. Nam congue, risus semper porta volutpat, quam pede lobortis ligula, sit amet eleifend pede libero quis orci. Nullam molestie nibh in lectus.');</t>
  </si>
  <si>
    <t>insert into supply ( idSupplie_spy,  idProduct_spy,  price,  delivery_time,  product_line,  comments) values (18, 8, 1750.53, 'Male', 'Duis bibendum, felis sed interdum venenatis, turpis enim blandit mi, in porttitor pede justo eu massa. Donec dapibus. Duis at velit eu est congue elementum.', 'In sagittis dui vel nisl. Duis ac nibh. Fusce lacus purus, aliquet at, feugiat non, pretium quis, lectus.');</t>
  </si>
  <si>
    <t>insert into supply ( idSupplie_spy,  idProduct_spy,  price,  delivery_time,  product_line,  comments) values (26, 7, 1447.16, 'Polygender', 'Nam ultrices, libero non mattis pulvinar, nulla pede ullamcorper augue, a suscipit nulla elit ac nulla. Sed vel enim sit amet nunc viverra dapibus. Nulla suscipit ligula in lacus.', 'Curabitur in libero ut massa volutpat convallis. Morbi odio odio, elementum eu, interdum eu, tincidunt in, leo. Maecenas pulvinar lobortis est.');</t>
  </si>
  <si>
    <t>insert into supply ( idSupplie_spy,  idProduct_spy,  price,  delivery_time,  product_line,  comments) values (21, 8, 797.76, 'Male', 'Morbi non lectus. Aliquam sit amet diam in magna bibendum imperdiet. Nullam orci pede, venenatis non, sodales sed, tincidunt eu, felis.',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</si>
  <si>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(19, 14, 1356.77, 'Male', 'Etiam vel augue. Vestibulum rutrum rutrum neque. Aenean auctor gravida sem.', 'Maecenas tristique, est et tempus semper, est quam pharetra magna, ac consequat metus sapien ut nunc. Vestibulum ante ipsum primis in faucibus orci luctus et ultrices posuere cubilia Curae; Mauris viverra diam vitae quam. Suspendisse potenti.');</t>
  </si>
  <si>
    <t>insert into supply ( idSupplie_spy,  idProduct_spy,  price,  delivery_time,  product_line,  comments) values (13, 4, 683.61, 'Male', 'Aenean lectus. Pellentesque eget nunc. Donec quis orci eget orci vehicula condimentum.', 'Sed sagittis. Nam congue, risus semper porta volutpat, quam pede lobortis ligula, sit amet eleifend pede libero quis orci. Nullam molestie nibh in lectus.');</t>
  </si>
  <si>
    <t>insert into supply ( idSupplie_spy,  idProduct_spy,  price,  delivery_time,  product_line,  comments) values (16, 4, 677.17, 'Non-binary', 'Vestibulum quam sapien, varius ut, blandit non, interdum in, ante. Vestibulum ante ipsum primis in faucibus orci luctus et ultrices posuere cubilia Curae; Duis faucibus accumsan odio. Curabitur convallis.', 'Fusce consequat. Nulla nisl. Nunc nisl.');</t>
  </si>
  <si>
    <t>insert into supply ( idSupplie_spy,  idProduct_spy,  price,  delivery_time,  product_line,  comments) values (26, 15, 1624.87, 'Male', 'Duis bibendum, felis sed interdum venenatis, turpis enim blandit mi, in porttitor pede justo eu massa. Donec dapibus. Duis at velit eu est congue elementum.', 'Morbi porttitor lorem id ligula. Suspendisse ornare consequat lectus. In est risus, auctor sed, tristique in, tempus sit amet, sem.');</t>
  </si>
  <si>
    <t>insert into supply ( idSupplie_spy,  idProduct_spy,  price,  delivery_time,  product_line,  comments) values (17, 7, 1947.66, 'Female', 'In hac habitasse platea dictumst. Morbi vestibulum, velit id pretium iaculis, diam erat fermentum justo, nec condimentum neque sapien placerat ante. Nulla justo.', 'Duis bibendum, felis sed interdum venenatis, turpis enim blandit mi, in porttitor pede justo eu massa. Donec dapibus. Duis at velit eu est congue elementum.');</t>
  </si>
  <si>
    <t>insert into supply ( idSupplie_spy,  idProduct_spy,  price,  delivery_time,  product_line,  comments) values (8, 16, 1717.6, 'Male', 'Proin eu mi. Nulla ac enim. In tempor, turpis nec euismod scelerisque, quam turpis adipiscing lorem, vitae mattis nibh ligula nec sem.',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</si>
  <si>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(30, 7, 1394.65, 'Female', 'Duis consequat dui nec nisi volutpat eleifend. Donec ut dolor. Morbi vel lectus in quam fringilla rhoncus.',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</si>
  <si>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insert into supply ( idSupplie_spy,  idProduct_spy,  price,  delivery_time,  product_line,  comments) values (37, 7, 1256.79, 'Female', 'Duis consequat dui nec nisi volutpat eleifend. Donec ut dolor. Morbi vel lectus in quam fringilla rhoncus.', 'Quisque porta volutpat erat. Quisque erat eros, viverra eget, congue eget, semper rutrum, nulla. Nunc purus.');</t>
  </si>
  <si>
    <t>insert into supply ( idSupplie_spy,  idProduct_spy,  price,  delivery_time,  product_line,  comments) values (12, 6, 1558.54, 'Male', 'Nam ultrices, libero non mattis pulvinar, nulla pede ullamcorper augue, a suscipit nulla elit ac nulla. Sed vel enim sit amet nunc viverra dapibus. Nulla suscipit ligula in lacus.', 'Duis bibendum. Morbi non quam nec dui luctus rutrum. Nulla tellus.');</t>
  </si>
  <si>
    <t>insert into supply ( idSupplie_spy,  idProduct_spy,  price,  delivery_time,  product_line,  comments) values (6, 13, 843.15, 'Male', 'Quisque porta volutpat erat. Quisque erat eros, viverra eget, congue eget, semper rutrum, nulla. Nunc purus.', 'Sed ante. Vivamus tortor. Duis mattis egestas metus.');</t>
  </si>
  <si>
    <t>insert into supply ( idSupplie_spy,  idProduct_spy,  price,  delivery_time,  product_line,  comments) values (26, 14, 1057.4, 'Female', 'Cum sociis natoque penatibus et magnis dis parturient montes, nascetur ridiculus mus. Vivamus vestibulum sagittis sapien. Cum sociis natoque penatibus et magnis dis parturient montes, nascetur ridiculus mus.', 'Nullam porttitor lacus at turpis. Donec posuere metus vitae ipsum. Aliquam non mauris.');</t>
  </si>
  <si>
    <t>insert into supply ( idSupplie_spy,  idProduct_spy,  price,  delivery_time,  product_line,  comments) values (21, 9, 705.39, 'Female', 'Curabitur gravida nisi at nibh. In hac habitasse platea dictumst. Aliquam augue quam, sollicitudin vitae, consectetuer eget, rutrum at, lorem.', 'Fusce posuere felis sed lacus. Morbi sem mauris, laoreet ut, rhoncus aliquet, pulvinar sed, nisl. Nunc rhoncus dui vel sem.');</t>
  </si>
  <si>
    <t>insert into supply ( idSupplie_spy,  idProduct_spy,  price,  delivery_time,  product_line,  comments) values (26, 15, 1742.94, 'Male', 'In hac habitasse platea dictumst. Etiam faucibus cursus urna. Ut tellus.', 'Integer ac leo. Pellentesque ultrices mattis odio. Donec vitae nisi.');</t>
  </si>
  <si>
    <t>insert into supply ( idSupplie_spy,  idProduct_spy,  price,  delivery_time,  product_line,  comments) values (41, 7, 1987.56, 'Male', 'Aenean lectus. Pellentesque eget nunc. Donec quis orci eget orci vehicula condimentum.', 'Integer ac leo. Pellentesque ultrices mattis odio. Donec vitae nisi.');</t>
  </si>
  <si>
    <t>insert into supply ( idSupplie_spy,  idProduct_spy,  price,  delivery_time,  product_line,  comments) values (25, 16, 1326.55, 'Female', 'Duis bibendum, felis sed interdum venenatis, turpis enim blandit mi, in porttitor pede justo eu massa. Donec dapibus. Duis at velit eu est congue elementum.', 'Proin leo odio, porttitor id, consequat in, consequat ut, nulla. Sed accumsan felis. Ut at dolor quis odio consequat varius.');</t>
  </si>
  <si>
    <t>insert into supply ( idSupplie_spy,  idProduct_spy,  price,  delivery_time,  product_line,  comments) values (25, 14, 734.54, 'Female', 'In hac habitasse platea dictumst. Etiam faucibus cursus urna. Ut tellus.', 'Nullam sit amet turpis elementum ligula vehicula consequat. Morbi a ipsum. Integer a nibh.');</t>
  </si>
  <si>
    <t>insert into supply ( idSupplie_spy,  idProduct_spy,  price,  delivery_time,  product_line,  comments) values (19, 10, 1108.17, 'Genderfluid', 'Suspendisse potenti. In eleifend quam a odio. In hac habitasse platea dictumst.', 'Vestibulum ac est lacinia nisi venenatis tristique. Fusce congue, diam id ornare imperdiet, sapien urna pretium nisl, ut volutpat sapien arcu sed augue. Aliquam erat volutpat.');</t>
  </si>
  <si>
    <t>insert into supply ( idSupplie_spy,  idProduct_spy,  price,  delivery_time,  product_line,  comments) values (12, 1, 1890.2, 'Male', 'Fusce posuere felis sed lacus. Morbi sem mauris, laoreet ut, rhoncus aliquet, pulvinar sed, nisl. Nunc rhoncus dui vel sem.', 'Vestibulum quam sapien, varius ut, blandit non, interdum in, ante. Vestibulum ante ipsum primis in faucibus orci luctus et ultrices posuere cubilia Curae; Duis faucibus accumsan odio. Curabitur convallis.');</t>
  </si>
  <si>
    <t>insert into supply ( idSupplie_spy,  idProduct_spy,  price,  delivery_time,  product_line,  comments) values (40, 11, 1238.43, 'Female', 'Nullam sit amet turpis elementum ligula vehicula consequat. Morbi a ipsum. Integer a nibh.', 'Proin leo odio, porttitor id, consequat in, consequat ut, nulla. Sed accumsan felis. Ut at dolor quis odio consequat varius.');</t>
  </si>
  <si>
    <t>insert into supply ( idSupplie_spy,  idProduct_spy,  price,  delivery_time,  product_line,  comments) values (4, 12, 832.28, 'Female', 'Cras non velit nec nisi vulputate nonummy. Maecenas tincidunt lacus at velit. Vivamus vel nulla eget eros elementum pellentesque.', 'Nullam porttitor lacus at turpis. Donec posuere metus vitae ipsum. Aliquam non mauris.');</t>
  </si>
  <si>
    <t>insert into supply ( idSupplie_spy,  idProduct_spy,  price,  delivery_time,  product_line,  comments) values (12, 8, 474.13, 'Male', 'Vestibulum quam sapien, varius ut, blandit non, interdum in, ante. Vestibulum ante ipsum primis in faucibus orci luctus et ultrices posuere cubilia Curae; Duis faucibus accumsan odio. Curabitur convallis.', 'Proin interdum mauris non ligula pellentesque ultrices. Phasellus id sapien in sapien iaculis congue. Vivamus metus arcu, adipiscing molestie, hendrerit at, vulputate vitae, nisl.');</t>
  </si>
  <si>
    <t>insert into supply ( idSupplie_spy,  idProduct_spy,  price,  delivery_time,  product_line,  comments) values (4, 6, 461.23, 'Male', 'Lorem ipsum dolor sit amet, consectetuer adipiscing elit. Proin risus. Praesent lectus.', 'Duis consequat dui nec nisi volutpat eleifend. Donec ut dolor. Morbi vel lectus in quam fringilla rhoncus.');</t>
  </si>
  <si>
    <t>insert into supply ( idSupplie_spy,  idProduct_spy,  price,  delivery_time,  product_line,  comments) values (3, 7, 7.96, 'Female', 'Nullam sit amet turpis elementum ligula vehicula consequat. Morbi a ipsum. Integer a nibh.', 'Cras non velit nec nisi vulputate nonummy. Maecenas tincidunt lacus at velit. Vivamus vel nulla eget eros elementum pellentesque.');</t>
  </si>
  <si>
    <t>insert into supply ( idSupplie_spy,  idProduct_spy,  price,  delivery_time,  product_line,  comments) values (41, 13, 480.39, 'Female', 'Suspendisse potenti. In eleifend quam a odio. In hac habitasse platea dictumst.', 'Aenean fermentum. Donec ut mauris eget massa tempor convallis. Nulla neque libero, convallis eget, eleifend luctus, ultricies eu, nibh.');</t>
  </si>
  <si>
    <t>insert into supply ( idSupplie_spy,  idProduct_spy,  price,  delivery_time,  product_line,  comments) values (4, 9, 1286.93, 'Female', 'Praesent id massa id nisl venenatis lacinia. Aenean sit amet justo. Morbi ut odio.', 'Nam ultrices, libero non mattis pulvinar, nulla pede ullamcorper augue, a suscipit nulla elit ac nulla. Sed vel enim sit amet nunc viverra dapibus. Nulla suscipit ligula in lacus.');</t>
  </si>
  <si>
    <t>insert into supply ( idSupplie_spy,  idProduct_spy,  price,  delivery_time,  product_line,  comments) values (27, 12, 1016.75, 'Male', 'Aliquam quis turpis eget elit sodales scelerisque. Mauris sit amet eros. Suspendisse accumsan tortor quis turpis.', 'Proin leo odio, porttitor id, consequat in, consequat ut, nulla. Sed accumsan felis. Ut at dolor quis odio consequat varius.');</t>
  </si>
  <si>
    <t>insert into supply ( idSupplie_spy,  idProduct_spy,  price,  delivery_time,  product_line,  comments) values (8, 9, 1405.75, 'Male', 'In congue. Etiam justo. Etiam pretium iaculis justo.', 'Praesent blandit. Nam nulla. Integer pede justo, lacinia eget, tincidunt eget, tempus vel, pede.');</t>
  </si>
  <si>
    <t>insert into supply ( idSupplie_spy,  idProduct_spy,  price,  delivery_time,  product_line,  comments) values (5, 9, 1213.23, 'Male', 'Praesent blandit. Nam nulla. Integer pede justo, lacinia eget, tincidunt eget, tempus vel, pede.', 'Nullam sit amet turpis elementum ligula vehicula consequat. Morbi a ipsum. Integer a nibh.');</t>
  </si>
  <si>
    <t>insert into supply ( idSupplie_spy,  idProduct_spy,  price,  delivery_time,  product_line,  comments) values (38, 14, 1758.82, 'Male', 'Aenean lectus. Pellentesque eget nunc. Donec quis orci eget orci vehicula condimentum.', 'Sed ante. Vivamus tortor. Duis mattis egestas metus.');</t>
  </si>
  <si>
    <t>insert into supply ( idSupplie_spy,  idProduct_spy,  price,  delivery_time,  product_line,  comments) values (20, 5, 675.53, 'Male', 'Quisque porta volutpat erat. Quisque erat eros, viverra eget, congue eget, semper rutrum, nulla. Nunc purus.', 'Proin leo odio, porttitor id, consequat in, consequat ut, nulla. Sed accumsan felis. Ut at dolor quis odio consequat varius.');</t>
  </si>
  <si>
    <t>insert into supply ( idSupplie_spy,  idProduct_spy,  price,  delivery_time,  product_line,  comments) values (15, 4, 1096.3, 'Female', 'In sagittis dui vel nisl. Duis ac nibh. Fusce lacus purus, aliquet at, feugiat non, pretium quis, lectus.', 'Duis aliquam convallis nunc. Proin at turpis a pede posuere nonummy. Integer non velit.');</t>
  </si>
  <si>
    <t>insert into supply ( idSupplie_spy,  idProduct_spy,  price,  delivery_time,  product_line,  comments) values (38, 8, 837.81, 'Polygender', 'Praesent blandit. Nam nulla. Integer pede justo, lacinia eget, tincidunt eget, tempus vel, pede.', 'Phasellus in felis. Donec semper sapien a libero. Nam dui.');</t>
  </si>
  <si>
    <t>insert into supply ( idSupplie_spy,  idProduct_spy,  price,  delivery_time,  product_line,  comments) values (9, 4, 1513.52, 'Female',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'Proin eu mi. Nulla ac enim. In tempor, turpis nec euismod scelerisque, quam turpis adipiscing lorem, vitae mattis nibh ligula nec sem.');</t>
  </si>
  <si>
    <t>insert into supply ( idSupplie_spy,  idProduct_spy,  price,  delivery_time,  product_line,  comments) values (20, 7, 1119.87, 'Male',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</si>
  <si>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(38, 3, 1033.97, 'Genderfluid', 'Nullam sit amet turpis elementum ligula vehicula consequat. Morbi a ipsum. Integer a nibh.', 'Proin interdum mauris non ligula pellentesque ultrices. Phasellus id sapien in sapien iaculis congue. Vivamus metus arcu, adipiscing molestie, hendrerit at, vulputate vitae, nisl.');</t>
  </si>
  <si>
    <t>insert into supply ( idSupplie_spy,  idProduct_spy,  price,  delivery_time,  product_line,  comments) values (4, 12, 1988.35, 'Male', 'Proin interdum mauris non ligula pellentesque ultrices. Phasellus id sapien in sapien iaculis congue. Vivamus metus arcu, adipiscing molestie, hendrerit at, vulputate vitae, nisl.',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</si>
  <si>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(36, 16, 1643.83, 'Female', 'Phasellus sit amet erat. Nulla tempus. Vivamus in felis eu sapien cursus vestibulum.', 'Proin interdum mauris non ligula pellentesque ultrices. Phasellus id sapien in sapien iaculis congue. Vivamus metus arcu, adipiscing molestie, hendrerit at, vulputate vitae, nisl.');</t>
  </si>
  <si>
    <t>insert into supply ( idSupplie_spy,  idProduct_spy,  price,  delivery_time,  product_line,  comments) values (11, 3, 615.13, 'Male', 'Curabitur gravida nisi at nibh. In hac habitasse platea dictumst. Aliquam augue quam, sollicitudin vitae, consectetuer eget, rutrum at, lorem.', 'Aliquam quis turpis eget elit sodales scelerisque. Mauris sit amet eros. Suspendisse accumsan tortor quis turpis.');</t>
  </si>
  <si>
    <t>insert into supply ( idSupplie_spy,  idProduct_spy,  price,  delivery_time,  product_line,  comments) values (2, 13, 1780.7, 'Female', 'Curabitur at ipsum ac tellus semper interdum. Mauris ullamcorper purus sit amet nulla. Quisque arcu libero, rutrum ac, lobortis vel, dapibus at, diam.',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</si>
  <si>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(23, 14, 1436.68, 'Female', 'In congue. Etiam justo. Etiam pretium iaculis justo.',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</si>
  <si>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(37, 1, 305.03, 'Female', 'Pellentesque at nulla. Suspendisse potenti. Cras in purus eu magna vulputate luctus.', 'In congue. Etiam justo. Etiam pretium iaculis justo.');</t>
  </si>
  <si>
    <t>insert into supply ( idSupplie_spy,  idProduct_spy,  price,  delivery_time,  product_line,  comments) values (28, 4, 527.78, 'Male', 'Phasellus in felis. Donec semper sapien a libero. Nam dui.', 'Praesent blandit. Nam nulla. Integer pede justo, lacinia eget, tincidunt eget, tempus vel, pede.');</t>
  </si>
  <si>
    <t>insert into supply ( idSupplie_spy,  idProduct_spy,  price,  delivery_time,  product_line,  comments) values (2, 2, 1850.67, 'Male', 'Praesent id massa id nisl venenatis lacinia. Aenean sit amet justo. Morbi ut odio.', 'In hac habitasse platea dictumst. Etiam faucibus cursus urna. Ut tellus.');</t>
  </si>
  <si>
    <t>insert into supply ( idSupplie_spy,  idProduct_spy,  price,  delivery_time,  product_line,  comments) values (21, 3, 428.85,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'Praesent blandit. Nam nulla. Integer pede justo, lacinia eget, tincidunt eget, tempus vel, pede.');</t>
  </si>
  <si>
    <t>insert into supply ( idSupplie_spy,  idProduct_spy,  price,  delivery_time,  product_line,  comments) values (31, 5, 1934.34, 'Female', 'Phasellus sit amet erat. Nulla tempus. Vivamus in felis eu sapien cursus vestibulum.', 'Duis aliquam convallis nunc. Proin at turpis a pede posuere nonummy. Integer non velit.');</t>
  </si>
  <si>
    <t>insert into supply ( idSupplie_spy,  idProduct_spy,  price,  delivery_time,  product_line,  comments) values (38, 13, 1857.34, 'Female', 'Curabitur at ipsum ac tellus semper interdum. Mauris ullamcorper purus sit amet nulla. Quisque arcu libero, rutrum ac, lobortis vel, dapibus at, diam.', 'Maecenas leo odio, condimentum id, luctus nec, molestie sed, justo. Pellentesque viverra pede ac diam. Cras pellentesque volutpat dui.');</t>
  </si>
  <si>
    <t>insert into supply ( idSupplie_spy,  idProduct_spy,  price,  delivery_time,  product_line,  comments) values (20, 12, 950.03, 'Female',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'Curabitur at ipsum ac tellus semper interdum. Mauris ullamcorper purus sit amet nulla. Quisque arcu libero, rutrum ac, lobortis vel, dapibus at, diam.');</t>
  </si>
  <si>
    <t>insert into supply ( idSupplie_spy,  idProduct_spy,  price,  delivery_time,  product_line,  comments) values (1, 15, 1744.28, 'Male', 'Proin eu mi. Nulla ac enim. In tempor, turpis nec euismod scelerisque, quam turpis adipiscing lorem, vitae mattis nibh ligula nec sem.', 'Sed ante. Vivamus tortor. Duis mattis egestas metus.');</t>
  </si>
  <si>
    <t>insert into supply ( idSupplie_spy,  idProduct_spy,  price,  delivery_time,  product_line,  comments) values (4, 5, 270.36, 'Male', 'Mauris enim leo, rhoncus sed, vestibulum sit amet, cursus id, turpis. Integer aliquet, massa id lobortis convallis, tortor risus dapibus augue, vel accumsan tellus nisi eu orci. Mauris lacinia sapien quis libero.', 'Quisque id justo sit amet sapien dignissim vestibulum. Vestibulum ante ipsum primis in faucibus orci luctus et ultrices posuere cubilia Curae; Nulla dapibus dolor vel est. Donec odio justo, sollicitudin ut, suscipit a, feugiat et, eros.');</t>
  </si>
  <si>
    <t>insert into supply ( idSupplie_spy,  idProduct_spy,  price,  delivery_time,  product_line,  comments) values (1, 9, 902.23, 'Male', 'Curabitur gravida nisi at nibh. In hac habitasse platea dictumst. Aliquam augue quam, sollicitudin vitae, consectetuer eget, rutrum at, lorem.', 'Curabitur at ipsum ac tellus semper interdum. Mauris ullamcorper purus sit amet nulla. Quisque arcu libero, rutrum ac, lobortis vel, dapibus at, diam.');</t>
  </si>
  <si>
    <t>insert into supply ( idSupplie_spy,  idProduct_spy,  price,  delivery_time,  product_line,  comments) values (26, 9, 1033.11, 'Female', 'Cras non velit nec nisi vulputate nonummy. Maecenas tincidunt lacus at velit. Vivamus vel nulla eget eros elementum pellentesque.',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</si>
  <si>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(18, 12, 1975.98, 'Male', 'Lorem ipsum dolor sit amet, consectetuer adipiscing elit. Proin risus. Praesent lectus.',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</si>
  <si>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(26, 6, 737.83, 'Male', 'Maecenas ut massa quis augue luctus tincidunt. Nulla mollis molestie lorem. Quisque ut erat.', 'Proin eu mi. Nulla ac enim. In tempor, turpis nec euismod scelerisque, quam turpis adipiscing lorem, vitae mattis nibh ligula nec sem.');</t>
  </si>
  <si>
    <t>insert into supply ( idSupplie_spy,  idProduct_spy,  price,  delivery_time,  product_line,  comments) values (35, 5, 1213.76, 'Male', 'Pellentesque at nulla. Suspendisse potenti. Cras in purus eu magna vulputate luctus.', 'Maecenas tristique, est et tempus semper, est quam pharetra magna, ac consequat metus sapien ut nunc. Vestibulum ante ipsum primis in faucibus orci luctus et ultrices posuere cubilia Curae; Mauris viverra diam vitae quam. Suspendisse potenti.');</t>
  </si>
  <si>
    <t>insert into supply ( idSupplie_spy,  idProduct_spy,  price,  delivery_time,  product_line,  comments) values (10, 2, 1975.89, 'Polygender', 'Phasellus in felis. Donec semper sapien a libero. Nam dui.', 'Pellentesque at nulla. Suspendisse potenti. Cras in purus eu magna vulputate luctus.');</t>
  </si>
  <si>
    <t>insert into supply ( idSupplie_spy,  idProduct_spy,  price,  delivery_time,  product_line,  comments) values (34, 10, 351.81, 'Male', 'In congue. Etiam justo. Etiam pretium iaculis justo.', 'Duis consequat dui nec nisi volutpat eleifend. Donec ut dolor. Morbi vel lectus in quam fringilla rhoncus.');</t>
  </si>
  <si>
    <t>insert into supply ( idSupplie_spy,  idProduct_spy,  price,  delivery_time,  product_line,  comments) values (21, 10, 168.15, 'Female', 'Morbi porttitor lorem id ligula. Suspendisse ornare consequat lectus. In est risus, auctor sed, tristique in, tempus sit amet, sem.', 'Proin leo odio, porttitor id, consequat in, consequat ut, nulla. Sed accumsan felis. Ut at dolor quis odio consequat varius.');</t>
  </si>
  <si>
    <t>insert into supply ( idSupplie_spy,  idProduct_spy,  price,  delivery_time,  product_line,  comments) values (5, 11, 272.62, 'Male', 'Duis bibendum. Morbi non quam nec dui luctus rutrum. Nulla tellus.', 'Nulla ut erat id mauris vulputate elementum. Nullam varius. Nulla facilisi.');</t>
  </si>
  <si>
    <t>insert into supply ( idSupplie_spy,  idProduct_spy,  price,  delivery_time,  product_line,  comments) values (4, 13, 656.84, 'Male', 'Curabitur in libero ut massa volutpat convallis. Morbi odio odio, elementum eu, interdum eu, tincidunt in, leo. Maecenas pulvinar lobortis est.',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</si>
  <si>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insert into supply ( idSupplie_spy,  idProduct_spy,  price,  delivery_time,  product_line,  comments) values (34, 5, 494.63, 'Female', 'Pellentesque at nulla. Suspendisse potenti. Cras in purus eu magna vulputate luctus.', 'Nulla ut erat id mauris vulputate elementum. Nullam varius. Nulla facilisi.');</t>
  </si>
  <si>
    <t>insert into supply ( idSupplie_spy,  idProduct_spy,  price,  delivery_time,  product_line,  comments) values (35, 15, 201.89, 'Non-binary', 'In hac habitasse platea dictumst. Etiam faucibus cursus urna. Ut tellus.', 'Pellentesque at nulla. Suspendisse potenti. Cras in purus eu magna vulputate luctus.');</t>
  </si>
  <si>
    <t>insert into supply ( idSupplie_spy,  idProduct_spy,  price,  delivery_time,  product_line,  comments) values (40, 3, 1840.04, 'Female', 'Nam ultrices, libero non mattis pulvinar, nulla pede ullamcorper augue, a suscipit nulla elit ac nulla. Sed vel enim sit amet nunc viverra dapibus. Nulla suscipit ligula in lacus.', 'Etiam vel augue. Vestibulum rutrum rutrum neque. Aenean auctor gravida sem.');</t>
  </si>
  <si>
    <t>insert into supply ( idSupplie_spy,  idProduct_spy,  price,  delivery_time,  product_line,  comments) values (4, 9, 3.77, 'Female', 'Sed sagittis. Nam congue, risus semper porta volutpat, quam pede lobortis ligula, sit amet eleifend pede libero quis orci. Nullam molestie nibh in lectus.', 'Suspendisse potenti. In eleifend quam a odio. In hac habitasse platea dictumst.');</t>
  </si>
  <si>
    <t>insert into supply ( idSupplie_spy,  idProduct_spy,  price,  delivery_time,  product_line,  comments) values (5, 16, 1243.0, 'Female', 'Proin eu mi. Nulla ac enim. In tempor, turpis nec euismod scelerisque, quam turpis adipiscing lorem, vitae mattis nibh ligula nec sem.', 'Proin leo odio, porttitor id, consequat in, consequat ut, nulla. Sed accumsan felis. Ut at dolor quis odio consequat varius.');</t>
  </si>
  <si>
    <t>insert into supply ( idSupplie_spy,  idProduct_spy,  price,  delivery_time,  product_line,  comments) values (26, 11, 1318.85, 'Female', 'Duis consequat dui nec nisi volutpat eleifend. Donec ut dolor. Morbi vel lectus in quam fringilla rhoncus.', 'Vestibulum ac est lacinia nisi venenatis tristique. Fusce congue, diam id ornare imperdiet, sapien urna pretium nisl, ut volutpat sapien arcu sed augue. Aliquam erat volutpat.');</t>
  </si>
  <si>
    <t>insert into supply ( idSupplie_spy,  idProduct_spy,  price,  delivery_time,  product_line,  comments) values (15, 9, 374.62, 'Male', 'Nullam porttitor lacus at turpis. Donec posuere metus vitae ipsum. Aliquam non mauris.', 'In quis justo. Maecenas rhoncus aliquam lacus. Morbi quis tortor id nulla ultrices aliquet.');</t>
  </si>
  <si>
    <t>insert into supply ( idSupplie_spy,  idProduct_spy,  price,  delivery_time,  product_line,  comments) values (38, 8, 65.14, 'Female', 'Sed sagittis. Nam congue, risus semper porta volutpat, quam pede lobortis ligula, sit amet eleifend pede libero quis orci. Nullam molestie nibh in lectus.', 'Integer ac leo. Pellentesque ultrices mattis odio. Donec vitae nisi.');</t>
  </si>
  <si>
    <t>insert into supply ( idSupplie_spy,  idProduct_spy,  price,  delivery_time,  product_line,  comments) values (1, 14, 502.86, 'Male', 'Maecenas ut massa quis augue luctus tincidunt. Nulla mollis molestie lorem. Quisque ut erat.', 'Phasellus in felis. Donec semper sapien a libero. Nam dui.');</t>
  </si>
  <si>
    <t>insert into supply ( idSupplie_spy,  idProduct_spy,  price,  delivery_time,  product_line,  comments) values (30, 15, 421.58, 'Male', 'Nulla ut erat id mauris vulputate elementum. Nullam varius. Nulla facilisi.', 'Etiam vel augue. Vestibulum rutrum rutrum neque. Aenean auctor gravida sem.');</t>
  </si>
  <si>
    <t>insert into supply ( idSupplie_spy,  idProduct_spy,  price,  delivery_time,  product_line,  comments) values (24, 11, 1885.86, 'Female', 'Aenean fermentum. Donec ut mauris eget massa tempor convallis. Nulla neque libero, convallis eget, eleifend luctus, ultricies eu, nibh.', 'Phasellus in felis. Donec semper sapien a libero. Nam dui.');</t>
  </si>
  <si>
    <t>insert into supply ( idSupplie_spy,  idProduct_spy,  price,  delivery_time,  product_line,  comments) values (19, 3, 102.28, 'Female', 'Aenean lectus. Pellentesque eget nunc. Donec quis orci eget orci vehicula condimentum.', 'Fusce consequat. Nulla nisl. Nunc nisl.');</t>
  </si>
  <si>
    <t>insert into supply ( idSupplie_spy,  idProduct_spy,  price,  delivery_time,  product_line,  comments) values (24, 3, 767.32, 'Female', 'Nullam porttitor lacus at turpis. Donec posuere metus vitae ipsum. Aliquam non mauris.', 'Etiam vel augue. Vestibulum rutrum rutrum neque. Aenean auctor gravida sem.');</t>
  </si>
  <si>
    <t>insert into supply ( idSupplie_spy,  idProduct_spy,  price,  delivery_time,  product_line,  comments) values (31, 15, 274.52, 'Male', 'Quisque id justo sit amet sapien dignissim vestibulum. Vestibulum ante ipsum primis in faucibus orci luctus et ultrices posuere cubilia Curae; Nulla dapibus dolor vel est. Donec odio justo, sollicitudin ut, suscipit a, feugiat et, eros.', 'Vestibulum quam sapien, varius ut, blandit non, interdum in, ante. Vestibulum ante ipsum primis in faucibus orci luctus et ultrices posuere cubilia Curae; Duis faucibus accumsan odio. Curabitur convallis.');</t>
  </si>
  <si>
    <t>insert into supply ( idSupplie_spy,  idProduct_spy,  price,  delivery_time,  product_line,  comments) values (25, 10, 457.59, 'Female', 'Proin leo odio, porttitor id, consequat in, consequat ut, nulla. Sed accumsan felis. Ut at dolor quis odio consequat varius.', 'Duis bibendum, felis sed interdum venenatis, turpis enim blandit mi, in porttitor pede justo eu massa. Donec dapibus. Duis at velit eu est congue elementum.');</t>
  </si>
  <si>
    <t>insert into supply ( idSupplie_spy,  idProduct_spy,  price,  delivery_time,  product_line,  comments) values (5, 14, 924.34, 'Male', 'In quis justo. Maecenas rhoncus aliquam lacus. Morbi quis tortor id nulla ultrices aliquet.', 'Fusce consequat. Nulla nisl. Nunc nisl.');</t>
  </si>
  <si>
    <t>insert into supply ( idSupplie_spy,  idProduct_spy,  price,  delivery_time,  product_line,  comments) values (20, 13, 941.38, 'Male', 'Nullam sit amet turpis elementum ligula vehicula consequat. Morbi a ipsum. Integer a nibh.', 'Phasellus sit amet erat. Nulla tempus. Vivamus in felis eu sapien cursus vestibulum.');</t>
  </si>
  <si>
    <t>insert into supply ( idSupplie_spy,  idProduct_spy,  price,  delivery_time,  product_line,  comments) values (23, 7, 1806.61, 'Female', 'Maecenas leo odio, condimentum id, luctus nec, molestie sed, justo. Pellentesque viverra pede ac diam. Cras pellentesque volutpat dui.', 'Integer ac leo. Pellentesque ultrices mattis odio. Donec vitae nisi.');</t>
  </si>
  <si>
    <t>insert into supply ( idSupplie_spy,  idProduct_spy,  price,  delivery_time,  product_line,  comments) values (10, 5, 138.06, 'Male', 'Fusce consequat. Nulla nisl. Nunc nisl.', 'Nulla ut erat id mauris vulputate elementum. Nullam varius. Nulla facilisi.');</t>
  </si>
  <si>
    <t>insert into supply ( idSupplie_spy,  idProduct_spy,  price,  delivery_time,  product_line,  comments) values (3, 11, 793.2, 'Male', 'Maecenas leo odio, condimentum id, luctus nec, molestie sed, justo. Pellentesque viverra pede ac diam. Cras pellentesque volutpat dui.', 'Nullam sit amet turpis elementum ligula vehicula consequat. Morbi a ipsum. Integer a nibh.');</t>
  </si>
  <si>
    <t>insert into supply ( idSupplie_spy,  idProduct_spy,  price,  delivery_time,  product_line,  comments) values (32, 7, 686.63, 'Male', 'Morbi non lectus. Aliquam sit amet diam in magna bibendum imperdiet. Nullam orci pede, venenatis non, sodales sed, tincidunt eu, felis.', 'Sed ante. Vivamus tortor. Duis mattis egestas metus.');</t>
  </si>
  <si>
    <t>insert into supply ( idSupplie_spy,  idProduct_spy,  price,  delivery_time,  product_line,  comments) values (29, 9, 1151.22, 'Female', 'Quisque id justo sit amet sapien dignissim vestibulum. Vestibulum ante ipsum primis in faucibus orci luctus et ultrices posuere cubilia Curae; Nulla dapibus dolor vel est. Donec odio justo, sollicitudin ut, suscipit a, feugiat et, eros.', 'In hac habitasse platea dictumst. Morbi vestibulum, velit id pretium iaculis, diam erat fermentum justo, nec condimentum neque sapien placerat ante. Nulla justo.');</t>
  </si>
  <si>
    <t>insert into supply ( idSupplie_spy,  idProduct_spy,  price,  delivery_time,  product_line,  comments) values (7, 13, 733.96, 'Female', 'Praesent id massa id nisl venenatis lacinia. Aenean sit amet justo. Morbi ut odio.', 'Phasellus sit amet erat. Nulla tempus. Vivamus in felis eu sapien cursus vestibulum.');</t>
  </si>
  <si>
    <t>insert into supply ( idSupplie_spy,  idProduct_spy,  price,  delivery_time,  product_line,  comments) values (2, 15, 1143.99, 'Female', 'Quisque id justo sit amet sapien dignissim vestibulum. Vestibulum ante ipsum primis in faucibus orci luctus et ultrices posuere cubilia Curae; Nulla dapibus dolor vel est. Donec odio justo, sollicitudin ut, suscipit a, feugiat et, eros.', 'Proin leo odio, porttitor id, consequat in, consequat ut, nulla. Sed accumsan felis. Ut at dolor quis odio consequat varius.');</t>
  </si>
  <si>
    <t>insert into supply ( idSupplie_spy,  idProduct_spy,  price,  delivery_time,  product_line,  comments) values (17, 6, 1608.22, 'Male', 'Maecenas tristique, est et tempus semper, est quam pharetra magna, ac consequat metus sapien ut nunc. Vestibulum ante ipsum primis in faucibus orci luctus et ultrices posuere cubilia Curae; Mauris viverra diam vitae quam. Suspendisse potenti.', 'Maecenas leo odio, condimentum id, luctus nec, molestie sed, justo. Pellentesque viverra pede ac diam. Cras pellentesque volutpat dui.');</t>
  </si>
  <si>
    <t>insert into supply ( idSupplie_spy,  idProduct_spy,  price,  delivery_time,  product_line,  comments) values (41, 1, 1872.93, 'Male', 'Cras mi pede, malesuada in, imperdiet et, commodo vulputate, justo. In blandit ultrices enim. Lorem ipsum dolor sit amet, consectetuer adipiscing elit.', 'Nullam porttitor lacus at turpis. Donec posuere metus vitae ipsum. Aliquam non mauris.');</t>
  </si>
  <si>
    <t>insert into supply ( idSupplie_spy,  idProduct_spy,  price,  delivery_time,  product_line,  comments) values (21, 9, 281.34, 'Male', 'Proin leo odio, porttitor id, consequat in, consequat ut, nulla. Sed accumsan felis. Ut at dolor quis odio consequat varius.', 'Quisque porta volutpat erat. Quisque erat eros, viverra eget, congue eget, semper rutrum, nulla. Nunc purus.');</t>
  </si>
  <si>
    <t>insert into supply ( idSupplie_spy,  idProduct_spy,  price,  delivery_time,  product_line,  comments) values (10, 9, 576.11, 'Male', 'Aenean lectus. Pellentesque eget nunc. Donec quis orci eget orci vehicula condimentum.',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</si>
  <si>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insert into supply ( idSupplie_spy,  idProduct_spy,  price,  delivery_time,  product_line,  comments) values (3, 15, 1547.26, 'Male', 'Fusce posuere felis sed lacus. Morbi sem mauris, laoreet ut, rhoncus aliquet, pulvinar sed, nisl. Nunc rhoncus dui vel sem.', 'Phasellus in felis. Donec semper sapien a libero. Nam dui.');</t>
  </si>
  <si>
    <t>insert into supply ( idSupplie_spy,  idProduct_spy,  price,  delivery_time,  product_line,  comments) values (31, 11, 1700.52, 'Male', 'Maecenas ut massa quis augue luctus tincidunt. Nulla mollis molestie lorem. Quisque ut erat.', 'Aenean fermentum. Donec ut mauris eget massa tempor convallis. Nulla neque libero, convallis eget, eleifend luctus, ultricies eu, nibh.');</t>
  </si>
  <si>
    <t>insert into supply ( idSupplie_spy,  idProduct_spy,  price,  delivery_time,  product_line,  comments) values (2, 9, 739.06, 'Male', 'Vestibulum quam sapien, varius ut, blandit non, interdum in, ante. Vestibulum ante ipsum primis in faucibus orci luctus et ultrices posuere cubilia Curae; Duis faucibus accumsan odio. Curabitur convallis.', 'Quisque porta volutpat erat. Quisque erat eros, viverra eget, congue eget, semper rutrum, nulla. Nunc purus.');</t>
  </si>
  <si>
    <t>insert into supply ( idSupplie_spy,  idProduct_spy,  price,  delivery_time,  product_line,  comments) values (4, 13, 1116.11, 'Female', 'Integer tincidunt ante vel ipsum. Praesent blandit lacinia erat. Vestibulum sed magna at nunc commodo placerat.', 'Maecenas leo odio, condimentum id, luctus nec, molestie sed, justo. Pellentesque viverra pede ac diam. Cras pellentesque volutpat dui.');</t>
  </si>
  <si>
    <t>insert into supply ( idSupplie_spy,  idProduct_spy,  price,  delivery_time,  product_line,  comments) values (22, 2, 1911.15, 'Male', 'Praesent blandit. Nam nulla. Integer pede justo, lacinia eget, tincidunt eget, tempus vel, pede.', 'Nullam sit amet turpis elementum ligula vehicula consequat. Morbi a ipsum. Integer a nibh.');</t>
  </si>
  <si>
    <t>insert into supply ( idSupplie_spy,  idProduct_spy,  price,  delivery_time,  product_line,  comments) values (40, 11, 499.51, 'Polygender',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'Mauris enim leo, rhoncus sed, vestibulum sit amet, cursus id, turpis. Integer aliquet, massa id lobortis convallis, tortor risus dapibus augue, vel accumsan tellus nisi eu orci. Mauris lacinia sapien quis libero.');</t>
  </si>
  <si>
    <t>insert into supply ( idSupplie_spy,  idProduct_spy,  price,  delivery_time,  product_line,  comments) values (10, 15, 720.95, 'Female', 'Duis aliquam convallis nunc. Proin at turpis a pede posuere nonummy. Integer non velit.', 'Proin leo odio, porttitor id, consequat in, consequat ut, nulla. Sed accumsan felis. Ut at dolor quis odio consequat varius.');</t>
  </si>
  <si>
    <t>insert into supply ( idSupplie_spy,  idProduct_spy,  price,  delivery_time,  product_line,  comments) values (17, 4, 960.39, 'Male', 'Maecenas tristique, est et tempus semper, est quam pharetra magna, ac consequat metus sapien ut nunc. Vestibulum ante ipsum primis in faucibus orci luctus et ultrices posuere cubilia Curae; Mauris viverra diam vitae quam. Suspendisse potenti.', 'Praesent blandit. Nam nulla. Integer pede justo, lacinia eget, tincidunt eget, tempus vel, pede.');</t>
  </si>
  <si>
    <t>insert into supply ( idSupplie_spy,  idProduct_spy,  price,  delivery_time,  product_line,  comments) values (19, 10, 357.58, 'Male', 'In congue. Etiam justo. Etiam pretium iaculis justo.', 'Morbi non lectus. Aliquam sit amet diam in magna bibendum imperdiet. Nullam orci pede, venenatis non, sodales sed, tincidunt eu, felis.');</t>
  </si>
  <si>
    <t>insert into supply ( idSupplie_spy,  idProduct_spy,  price,  delivery_time,  product_line,  comments) values (28, 7, 1777.06, 'Female', 'Phasellus sit amet erat. Nulla tempus. Vivamus in felis eu sapien cursus vestibulum.', 'Integer ac leo. Pellentesque ultrices mattis odio. Donec vitae nisi.');</t>
  </si>
  <si>
    <t>insert into supply ( idSupplie_spy,  idProduct_spy,  price,  delivery_time,  product_line,  comments) values (4, 10, 515.15, 'Male', 'Cras mi pede, malesuada in, imperdiet et, commodo vulputate, justo. In blandit ultrices enim. Lorem ipsum dolor sit amet, consectetuer adipiscing elit.', 'In sagittis dui vel nisl. Duis ac nibh. Fusce lacus purus, aliquet at, feugiat non, pretium quis, lectus.');</t>
  </si>
  <si>
    <t>insert into supply ( idSupplie_spy,  idProduct_spy,  price,  delivery_time,  product_line,  comments) values (19, 12, 1852.54, 'Female', 'Sed sagittis. Nam congue, risus semper porta volutpat, quam pede lobortis ligula, sit amet eleifend pede libero quis orci. Nullam molestie nibh in lectus.', 'Maecenas ut massa quis augue luctus tincidunt. Nulla mollis molestie lorem. Quisque ut erat.');</t>
  </si>
  <si>
    <t>insert into supply ( idSupplie_spy,  idProduct_spy,  price,  delivery_time,  product_line,  comments) values (14, 1, 47.29, 'Female', 'Curabitur at ipsum ac tellus semper interdum. Mauris ullamcorper purus sit amet nulla. Quisque arcu libero, rutrum ac, lobortis vel, dapibus at, diam.', 'Lorem ipsum dolor sit amet, consectetuer adipiscing elit. Proin risus. Praesent lectus.');</t>
  </si>
  <si>
    <t>insert into supply ( idSupplie_spy,  idProduct_spy,  price,  delivery_time,  product_line,  comments) values (31, 7, 740.47, 'Polygender', 'Fusce posuere felis sed lacus. Morbi sem mauris, laoreet ut, rhoncus aliquet, pulvinar sed, nisl. Nunc rhoncus dui vel sem.', 'Praesent blandit. Nam nulla. Integer pede justo, lacinia eget, tincidunt eget, tempus vel, pede.');</t>
  </si>
  <si>
    <t>insert into supply ( idSupplie_spy,  idProduct_spy,  price,  delivery_time,  product_line,  comments) values (4, 2, 1230.75, 'Female', 'Integer tincidunt ante vel ipsum. Praesent blandit lacinia erat. Vestibulum sed magna at nunc commodo placerat.', 'Praesent id massa id nisl venenatis lacinia. Aenean sit amet justo. Morbi ut odio.');</t>
  </si>
  <si>
    <t>insert into supply ( idSupplie_spy,  idProduct_spy,  price,  delivery_time,  product_line,  comments) values (29, 4, 764.74, 'Male', 'Etiam vel augue. Vestibulum rutrum rutrum neque. Aenean auctor gravida sem.', 'Cum sociis natoque penatibus et magnis dis parturient montes, nascetur ridiculus mus. Vivamus vestibulum sagittis sapien. Cum sociis natoque penatibus et magnis dis parturient montes, nascetur ridiculus mus.');</t>
  </si>
  <si>
    <t>insert into supply ( idSupplie_spy,  idProduct_spy,  price,  delivery_time,  product_line,  comments) values (39, 15, 1290.12, 'Male', 'Morbi porttitor lorem id ligula. Suspendisse ornare consequat lectus. In est risus, auctor sed, tristique in, tempus sit amet, sem.', 'Proin eu mi. Nulla ac enim. In tempor, turpis nec euismod scelerisque, quam turpis adipiscing lorem, vitae mattis nibh ligula nec sem.');</t>
  </si>
  <si>
    <t>insert into supply ( idSupplie_spy,  idProduct_spy,  price,  delivery_time,  product_line,  comments) values (38, 5, 1494.98, 'Female', 'Integer ac leo. Pellentesque ultrices mattis odio. Donec vitae nisi.', 'Aliquam quis turpis eget elit sodales scelerisque. Mauris sit amet eros. Suspendisse accumsan tortor quis turpis.');</t>
  </si>
  <si>
    <t>insert into supply ( idSupplie_spy,  idProduct_spy,  price,  delivery_time,  product_line,  comments) values (16, 16, 1354.07, 'Female', 'Integer tincidunt ante vel ipsum. Praesent blandit lacinia erat. Vestibulum sed magna at nunc commodo placerat.', 'Cras mi pede, malesuada in, imperdiet et, commodo vulputate, justo. In blandit ultrices enim. Lorem ipsum dolor sit amet, consectetuer adipiscing elit.');</t>
  </si>
  <si>
    <t>insert into supply ( idSupplie_spy,  idProduct_spy,  price,  delivery_time,  product_line,  comments) values (9, 1, 1859.71, 'Male', 'Morbi non lectus. Aliquam sit amet diam in magna bibendum imperdiet. Nullam orci pede, venenatis non, sodales sed, tincidunt eu, felis.', 'Duis bibendum. Morbi non quam nec dui luctus rutrum. Nulla tellus.');</t>
  </si>
  <si>
    <t>insert into supply ( idSupplie_spy,  idProduct_spy,  price,  delivery_time,  product_line,  comments) values (20, 13, 1224.5, 'Male', 'Cras non velit nec nisi vulputate nonummy. Maecenas tincidunt lacus at velit. Vivamus vel nulla eget eros elementum pellentesque.', 'Vestibulum ac est lacinia nisi venenatis tristique. Fusce congue, diam id ornare imperdiet, sapien urna pretium nisl, ut volutpat sapien arcu sed augue. Aliquam erat volutpat.');</t>
  </si>
  <si>
    <t>insert into supply ( idSupplie_spy,  idProduct_spy,  price,  delivery_time,  product_line,  comments) values (11, 12, 133.62, 'Male', 'Duis consequat dui nec nisi volutpat eleifend. Donec ut dolor. Morbi vel lectus in quam fringilla rhoncus.', 'Pellentesque at nulla. Suspendisse potenti. Cras in purus eu magna vulputate luctus.');</t>
  </si>
  <si>
    <t>insert into supply ( idSupplie_spy,  idProduct_spy,  price,  delivery_time,  product_line,  comments) values (36, 3, 1326.07, 'Female', 'Maecenas ut massa quis augue luctus tincidunt. Nulla mollis molestie lorem. Quisque ut erat.', 'Maecenas tristique, est et tempus semper, est quam pharetra magna, ac consequat metus sapien ut nunc. Vestibulum ante ipsum primis in faucibus orci luctus et ultrices posuere cubilia Curae; Mauris viverra diam vitae quam. Suspendisse potenti.');</t>
  </si>
  <si>
    <t>insert into supply ( idSupplie_spy,  idProduct_spy,  price,  delivery_time,  product_line,  comments) values</t>
  </si>
  <si>
    <t>32, 14, 1805.0, 'Male', 'Morbi non lectus. Aliquam sit amet diam in magna bibendum imperdiet. Nullam orci pede, venenatis non, sodales sed, tincidunt eu, felis.', 'Fusce consequat. Nulla nisl. Nunc nisl.');</t>
  </si>
  <si>
    <t>2, 16, 681.4, 'Female', 'Cum sociis natoque penatibus et magnis dis parturient montes, nascetur ridiculus mus. Vivamus vestibulum sagittis sapien. Cum sociis natoque penatibus et magnis dis parturient montes, nascetur ridiculus mus.', 'In hac habitasse platea dictumst. Morbi vestibulum, velit id pretium iaculis, diam erat fermentum justo, nec condimentum neque sapien placerat ante. Nulla justo.');</t>
  </si>
  <si>
    <t>2, 6, 914.36, 'Female', 'Quisque porta volutpat erat. Quisque erat eros, viverra eget, congue eget, semper rutrum, nulla. Nunc purus.', 'Lorem ipsum dolor sit amet, consectetuer adipiscing elit. Proin risus. Praesent lectus.');</t>
  </si>
  <si>
    <t>35, 5, 347.21, 'Male', 'Proin interdum mauris non ligula pellentesque ultrices. Phasellus id sapien in sapien iaculis congue. Vivamus metus arcu, adipiscing molestie, hendrerit at, vulputate vitae, nisl.', 'Cum sociis natoque penatibus et magnis dis parturient montes, nascetur ridiculus mus. Vivamus vestibulum sagittis sapien. Cum sociis natoque penatibus et magnis dis parturient montes, nascetur ridiculus mus.');</t>
  </si>
  <si>
    <t>23, 2, 141.11, 'Male', 'Integer tincidunt ante vel ipsum. Praesent blandit lacinia erat. Vestibulum sed magna at nunc commodo placerat.', 'Aenean lectus. Pellentesque eget nunc. Donec quis orci eget orci vehicula condimentum.');</t>
  </si>
  <si>
    <t>16, 10, 1668.69, 'Female', 'Nulla ut erat id mauris vulputate elementum. Nullam varius. Nulla facilisi.', 'Morbi porttitor lorem id ligula. Suspendisse ornare consequat lectus. In est risus, auctor sed, tristique in, tempus sit amet, sem.');</t>
  </si>
  <si>
    <t>4, 4, 1809.29, 'Male', 'Quisque porta volutpat erat. Quisque erat eros, viverra eget, congue eget, semper rutrum, nulla. Nunc purus.', 'Vestibulum quam sapien, varius ut, blandit non, interdum in, ante. Vestibulum ante ipsum primis in faucibus orci luctus et ultrices posuere cubilia Curae; Duis faucibus accumsan odio. Curabitur convallis.');</t>
  </si>
  <si>
    <t>37, 1, 1154.18, 'Male', 'Quisque id justo sit amet sapien dignissim vestibulum. Vestibulum ante ipsum primis in faucibus orci luctus et ultrices posuere cubilia Curae; Nulla dapibus dolor vel est. Donec odio justo, sollicitudin ut, suscipit a, feugiat et, eros.', 'Curabitur at ipsum ac tellus semper interdum. Mauris ullamcorper purus sit amet nulla. Quisque arcu libero, rutrum ac, lobortis vel, dapibus at, diam.');</t>
  </si>
  <si>
    <t>13, 12, 1430.19, 'Female', 'Proin interdum mauris non ligula pellentesque ultrices. Phasellus id sapien in sapien iaculis congue. Vivamus metus arcu, adipiscing molestie, hendrerit at, vulputate vitae, nisl.', 'Vestibulum ac est lacinia nisi venenatis tristique. Fusce congue, diam id ornare imperdiet, sapien urna pretium nisl, ut volutpat sapien arcu sed augue. Aliquam erat volutpat.');</t>
  </si>
  <si>
    <t>20, 8, 193.8, 'Female', 'Suspendisse potenti. In eleifend quam a odio. In hac habitasse platea dictumst.', 'Morbi porttitor lorem id ligula. Suspendisse ornare consequat lectus. In est risus, auctor sed, tristique in, tempus sit amet, sem.');</t>
  </si>
  <si>
    <t>36, 4, 1881.75, 'Male', 'Duis bibendum. Morbi non quam nec dui luctus rutrum. Nulla tellus.', 'Duis consequat dui nec nisi volutpat eleifend. Donec ut dolor. Morbi vel lectus in quam fringilla rhoncus.');</t>
  </si>
  <si>
    <t>27, 1, 1902.11, 'Female', 'In quis justo. Maecenas rhoncus aliquam lacus. Morbi quis tortor id nulla ultrices aliquet.', 'In sagittis dui vel nisl. Duis ac nibh. Fusce lacus purus, aliquet at, feugiat non, pretium quis, lectus.');</t>
  </si>
  <si>
    <t>16, 1, 265.95, 'Female', 'Pellentesque at nulla. Suspendisse potenti. Cras in purus eu magna vulputate luctus.', 'Morbi porttitor lorem id ligula. Suspendisse ornare consequat lectus. In est risus, auctor sed, tristique in, tempus sit amet, sem.');</t>
  </si>
  <si>
    <t>8, 16, 635.33, 'Female', 'Curabitur at ipsum ac tellus semper interdum. Mauris ullamcorper purus sit amet nulla. Quisque arcu libero, rutrum ac, lobortis vel, dapibus at, diam.', 'Etiam vel augue. Vestibulum rutrum rutrum neque. Aenean auctor gravida sem.');</t>
  </si>
  <si>
    <t>12, 5, 382.85, 'Female', 'Aliquam quis turpis eget elit sodales scelerisque. Mauris sit amet eros. Suspendisse accumsan tortor quis turpis.', 'Curabitur in libero ut massa volutpat convallis. Morbi odio odio, elementum eu, interdum eu, tincidunt in, leo. Maecenas pulvinar lobortis est.');</t>
  </si>
  <si>
    <t>3, 9, 433.0, 'Agender', 'Nam ultrices, libero non mattis pulvinar, nulla pede ullamcorper augue, a suscipit nulla elit ac nulla. Sed vel enim sit amet nunc viverra dapibus. Nulla suscipit ligula in lacus.', 'Cras non velit nec nisi vulputate nonummy. Maecenas tincidunt lacus at velit. Vivamus vel nulla eget eros elementum pellentesque.');</t>
  </si>
  <si>
    <t>32, 6, 1471.16, 'Male', 'Proin eu mi. Nulla ac enim. In tempor, turpis nec euismod scelerisque, quam turpis adipiscing lorem, vitae mattis nibh ligula nec sem.', 'Aenean lectus. Pellentesque eget nunc. Donec quis orci eget orci vehicula condimentum.');</t>
  </si>
  <si>
    <t>14, 2, 39.71, 'Male', 'Praesent blandit. Nam nulla. Integer pede justo, lacinia eget, tincidunt eget, tempus vel, pede.', 'Curabitur gravida nisi at nibh. In hac habitasse platea dictumst. Aliquam augue quam, sollicitudin vitae, consectetuer eget, rutrum at, lorem.');</t>
  </si>
  <si>
    <t>36, 6, 87.53, 'Male', 'Proin interdum mauris non ligula pellentesque ultrices. Phasellus id sapien in sapien iaculis congue. Vivamus metus arcu, adipiscing molestie, hendrerit at, vulputate vitae, nisl.', 'Maecenas leo odio, condimentum id, luctus nec, molestie sed, justo. Pellentesque viverra pede ac diam. Cras pellentesque volutpat dui.');</t>
  </si>
  <si>
    <t>27, 4, 1717.46, 'Female', 'Proin interdum mauris non ligula pellentesque ultrices. Phasellus id sapien in sapien iaculis congue. Vivamus metus arcu, adipiscing molestie, hendrerit at, vulputate vitae, nisl.', 'Cras mi pede, malesuada in, imperdiet et, commodo vulputate, justo. In blandit ultrices enim. Lorem ipsum dolor sit amet, consectetuer adipiscing elit.');</t>
  </si>
  <si>
    <t>3, 15, 1715.62, 'Female', 'Phasellus in felis. Donec semper sapien a libero. Nam dui.', 'Sed ante. Vivamus tortor. Duis mattis egestas metus.');</t>
  </si>
  <si>
    <t>21, 15, 199.38, 'Agender', 'Mauris enim leo, rhoncus sed, vestibulum sit amet, cursus id, turpis. Integer aliquet, massa id lobortis convallis, tortor risus dapibus augue, vel accumsan tellus nisi eu orci. Mauris lacinia sapien quis libero.', 'In hac habitasse platea dictumst. Etiam faucibus cursus urna. Ut tellus.');</t>
  </si>
  <si>
    <t>34, 10, 1205.73, 'Female', 'Maecenas ut massa quis augue luctus tincidunt. Nulla mollis molestie lorem. Quisque ut erat.', 'Sed ante. Vivamus tortor. Duis mattis egestas metus.');</t>
  </si>
  <si>
    <t>15, 10, 1313.49, 'Female', 'Quisque porta volutpat erat. Quisque erat eros, viverra eget, congue eget, semper rutrum, nulla. Nunc purus.', 'In sagittis dui vel nisl. Duis ac nibh. Fusce lacus purus, aliquet at, feugiat non, pretium quis, lectus.');</t>
  </si>
  <si>
    <t>41, 8, 1639.3, 'Female', 'Integer ac leo. Pellentesque ultrices mattis odio. Donec vitae nisi.', 'Nullam sit amet turpis elementum ligula vehicula consequat. Morbi a ipsum. Integer a nibh.');</t>
  </si>
  <si>
    <t>1, 3, 465.12, 'Male', 'Aenean fermentum. Donec ut mauris eget massa tempor convallis. Nulla neque libero, convallis eget, eleifend luctus, ultricies eu, nibh.', 'Pellentesque at nulla. Suspendisse potenti. Cras in purus eu magna vulputate luctus.');</t>
  </si>
  <si>
    <t>2, 1, 1365.22, 'Female', 'Nullam porttitor lacus at turpis. Donec posuere metus vitae ipsum. Aliquam non mauris.', 'Duis aliquam convallis nunc. Proin at turpis a pede posuere nonummy. Integer non velit.');</t>
  </si>
  <si>
    <t>25, 13, 1875.63, 'Female', 'Fusce posuere felis sed lacus. Morbi sem mauris, laoreet ut, rhoncus aliquet, pulvinar sed, nisl. Nunc rhoncus dui vel sem.', 'Aenean lectus. Pellentesque eget nunc. Donec quis orci eget orci vehicula condimentum.');</t>
  </si>
  <si>
    <t>2, 2, 657.22, 'Genderfluid', 'Suspendisse potenti. In eleifend quam a odio. In hac habitasse platea dictumst.', 'Maecenas leo odio, condimentum id, luctus nec, molestie sed, justo. Pellentesque viverra pede ac diam. Cras pellentesque volutpat dui.');</t>
  </si>
  <si>
    <t>23, 8, 1089.53, 'Genderfluid', 'Phasellus in felis. Donec semper sapien a libero. Nam dui.', 'Praesent blandit. Nam nulla. Integer pede justo, lacinia eget, tincidunt eget, tempus vel, pede.');</t>
  </si>
  <si>
    <t>15, 4, 1441.88, 'Male', 'Cras mi pede, malesuada in, imperdiet et, commodo vulputate, justo. In blandit ultrices enim. Lorem ipsum dolor sit amet, consectetuer adipiscing elit.', 'Duis aliquam convallis nunc. Proin at turpis a pede posuere nonummy. Integer non velit.');</t>
  </si>
  <si>
    <t>38, 7, 1291.24, 'Agender', 'In congue. Etiam justo. Etiam pretium iaculis justo.', 'Suspendisse potenti. In eleifend quam a odio. In hac habitasse platea dictumst.');</t>
  </si>
  <si>
    <t>34, 9, 687.5, 'Female', 'Fusce posuere felis sed lacus. Morbi sem mauris, laoreet ut, rhoncus aliquet, pulvinar sed, nisl. Nunc rhoncus dui vel sem.', 'Vestibulum quam sapien, varius ut, blandit non, interdum in, ante. Vestibulum ante ipsum primis in faucibus orci luctus et ultrices posuere cubilia Curae; Duis faucibus accumsan odio. Curabitur convallis.');</t>
  </si>
  <si>
    <t>10, 11, 1894.31, 'Female', 'Duis aliquam convallis nunc. Proin at turpis a pede posuere nonummy. Integer non velit.', 'Quisque id justo sit amet sapien dignissim vestibulum. Vestibulum ante ipsum primis in faucibus orci luctus et ultrices posuere cubilia Curae; Nulla dapibus dolor vel est. Donec odio justo, sollicitudin ut, suscipit a, feugiat et, eros.');</t>
  </si>
  <si>
    <t>38, 3, 1988.87, 'Female', 'Mauris enim leo, rhoncus sed, vestibulum sit amet, cursus id, turpis. Integer aliquet, massa id lobortis convallis, tortor risus dapibus augue, vel accumsan tellus nisi eu orci. Mauris lacinia sapien quis libero.', 'Praesent blandit. Nam nulla. Integer pede justo, lacinia eget, tincidunt eget, tempus vel, pede.');</t>
  </si>
  <si>
    <t>41, 15, 1313.69, 'Male', 'Aenean lectus. Pellentesque eget nunc. Donec quis orci eget orci vehicula condimentum.', 'Proin interdum mauris non ligula pellentesque ultrices. Phasellus id sapien in sapien iaculis congue. Vivamus metus arcu, adipiscing molestie, hendrerit at, vulputate vitae, nisl.');</t>
  </si>
  <si>
    <t>13, 11, 635.34, 'Male', 'Aenean lectus. Pellentesque eget nunc. Donec quis orci eget orci vehicula condimentum.', 'Duis consequat dui nec nisi volutpat eleifend. Donec ut dolor. Morbi vel lectus in quam fringilla rhoncus.');</t>
  </si>
  <si>
    <t>15, 3, 566.93, 'Female', 'Quisque id justo sit amet sapien dignissim vestibulum. Vestibulum ante ipsum primis in faucibus orci luctus et ultrices posuere cubilia Curae; Nulla dapibus dolor vel est. Donec odio justo, sollicitudin ut, suscipit a, feugiat et, eros.', 'Quisque id justo sit amet sapien dignissim vestibulum. Vestibulum ante ipsum primis in faucibus orci luctus et ultrices posuere cubilia Curae; Nulla dapibus dolor vel est. Donec odio justo, sollicitudin ut, suscipit a, feugiat et, eros.');</t>
  </si>
  <si>
    <t>8, 5, 1879.89, 'Female', 'Curabitur at ipsum ac tellus semper interdum. Mauris ullamcorper purus sit amet nulla. Quisque arcu libero, rutrum ac, lobortis vel, dapibus at, diam.', 'Vestibulum ac est lacinia nisi venenatis tristique. Fusce congue, diam id ornare imperdiet, sapien urna pretium nisl, ut volutpat sapien arcu sed augue. Aliquam erat volutpat.');</t>
  </si>
  <si>
    <t>10, 8, 700.6, 'Male', 'Nulla ut erat id mauris vulputate elementum. Nullam varius. Nulla facilisi.', 'Maecenas leo odio, condimentum id, luctus nec, molestie sed, justo. Pellentesque viverra pede ac diam. Cras pellentesque volutpat dui.');</t>
  </si>
  <si>
    <t>28, 13, 1601.24, 'Female', 'In quis justo. Maecenas rhoncus aliquam lacus. Morbi quis tortor id nulla ultrices aliquet.', 'Fusce consequat. Nulla nisl. Nunc nisl.');</t>
  </si>
  <si>
    <t>33, 6, 1612.22, 'Female', 'Suspendisse potenti. In eleifend quam a odio. In hac habitasse platea dictumst.', 'Nullam sit amet turpis elementum ligula vehicula consequat. Morbi a ipsum. Integer a nibh.');</t>
  </si>
  <si>
    <t>16, 7, 73.49,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'In congue. Etiam justo. Etiam pretium iaculis justo.');</t>
  </si>
  <si>
    <t>22, 4, 1591.11, 'Male', 'Curabitur gravida nisi at nibh. In hac habitasse platea dictumst. Aliquam augue quam, sollicitudin vitae, consectetuer eget, rutrum at, lorem.', 'In hac habitasse platea dictumst. Morbi vestibulum, velit id pretium iaculis, diam erat fermentum justo, nec condimentum neque sapien placerat ante. Nulla justo.');</t>
  </si>
  <si>
    <t>29, 13, 88.37, 'Female', 'Duis consequat dui nec nisi volutpat eleifend. Donec ut dolor. Morbi vel lectus in quam fringilla rhoncus.', 'Nam ultrices, libero non mattis pulvinar, nulla pede ullamcorper augue, a suscipit nulla elit ac nulla. Sed vel enim sit amet nunc viverra dapibus. Nulla suscipit ligula in lacus.');</t>
  </si>
  <si>
    <t>9, 7, 308.84, 'Female', 'In hac habitasse platea dictumst. Etiam faucibus cursus urna. Ut tellus.', 'Aliquam quis turpis eget elit sodales scelerisque. Mauris sit amet eros. Suspendisse accumsan tortor quis turpis.');</t>
  </si>
  <si>
    <t>24, 6, 126.36, 'Non-binary', 'Morbi non lectus. Aliquam sit amet diam in magna bibendum imperdiet. Nullam orci pede, venenatis non, sodales sed, tincidunt eu, felis.', 'Cras non velit nec nisi vulputate nonummy. Maecenas tincidunt lacus at velit. Vivamus vel nulla eget eros elementum pellentesque.');</t>
  </si>
  <si>
    <t>28, 7, 534.36, 'Male', 'Curabitur gravida nisi at nibh. In hac habitasse platea dictumst. Aliquam augue quam, sollicitudin vitae, consectetuer eget, rutrum at, lorem.', 'Maecenas tristique, est et tempus semper, est quam pharetra magna, ac consequat metus sapien ut nunc. Vestibulum ante ipsum primis in faucibus orci luctus et ultrices posuere cubilia Curae; Mauris viverra diam vitae quam. Suspendisse potenti.');</t>
  </si>
  <si>
    <t>22, 1, 1259.61, 'Female', 'Fusce consequat. Nulla nisl. Nunc nisl.', 'Curabitur at ipsum ac tellus semper interdum. Mauris ullamcorper purus sit amet nulla. Quisque arcu libero, rutrum ac, lobortis vel, dapibus at, diam.');</t>
  </si>
  <si>
    <t>12, 3, 26.32, 'Genderfluid', 'Praesent blandit. Nam nulla. Integer pede justo, lacinia eget, tincidunt eget, tempus vel, pede.', 'Maecenas leo odio, condimentum id, luctus nec, molestie sed, justo. Pellentesque viverra pede ac diam. Cras pellentesque volutpat dui.');</t>
  </si>
  <si>
    <t>19, 9, 1584.36, 'Male', 'Phasellus in felis. Donec semper sapien a libero. Nam dui.', 'Integer ac leo. Pellentesque ultrices mattis odio. Donec vitae nisi.');</t>
  </si>
  <si>
    <t>31, 14, 546.71, 'Male', 'Curabitur gravida nisi at nibh. In hac habitasse platea dictumst. Aliquam augue quam, sollicitudin vitae, consectetuer eget, rutrum at, lorem.', 'Fusce consequat. Nulla nisl. Nunc nisl.');</t>
  </si>
  <si>
    <t>18, 15, 306.36, 'Male', 'Sed sagittis. Nam congue, risus semper porta volutpat, quam pede lobortis ligula, sit amet eleifend pede libero quis orci. Nullam molestie nibh in lectus.', 'Cum sociis natoque penatibus et magnis dis parturient montes, nascetur ridiculus mus. Vivamus vestibulum sagittis sapien. Cum sociis natoque penatibus et magnis dis parturient montes, nascetur ridiculus mus.');</t>
  </si>
  <si>
    <t>9, 9, 343.58, 'Non-binary', 'Integer ac leo. Pellentesque ultrices mattis odio. Donec vitae nisi.', 'Nullam sit amet turpis elementum ligula vehicula consequat. Morbi a ipsum. Integer a nibh.');</t>
  </si>
  <si>
    <t>14, 7, 238.38, 'Male', 'Maecenas ut massa quis augue luctus tincidunt. Nulla mollis molestie lorem. Quisque ut erat.', 'Sed sagittis. Nam congue, risus semper porta volutpat, quam pede lobortis ligula, sit amet eleifend pede libero quis orci. Nullam molestie nibh in lectus.');</t>
  </si>
  <si>
    <t>25, 13, 1125.42, 'Female', 'Maecenas leo odio, condimentum id, luctus nec, molestie sed, justo. Pellentesque viverra pede ac diam. Cras pellentesque volutpat dui.', 'Pellentesque at nulla. Suspendisse potenti. Cras in purus eu magna vulputate luctus.');</t>
  </si>
  <si>
    <t>30, 4, 722.88, 'Female', 'Proin leo odio, porttitor id, consequat in, consequat ut, nulla. Sed accumsan felis. Ut at dolor quis odio consequat varius.', 'Pellentesque at nulla. Suspendisse potenti. Cras in purus eu magna vulputate luctus.');</t>
  </si>
  <si>
    <t>35, 6, 782.35, 'Female', 'Proin leo odio, porttitor id, consequat in, consequat ut, nulla. Sed accumsan felis. Ut at dolor quis odio consequat varius.', 'Duis aliquam convallis nunc. Proin at turpis a pede posuere nonummy. Integer non velit.');</t>
  </si>
  <si>
    <t>3, 11, 1429.68,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'Sed sagittis. Nam congue, risus semper porta volutpat, quam pede lobortis ligula, sit amet eleifend pede libero quis orci. Nullam molestie nibh in lectus.');</t>
  </si>
  <si>
    <t>18, 8, 1750.53, 'Male', 'Duis bibendum, felis sed interdum venenatis, turpis enim blandit mi, in porttitor pede justo eu massa. Donec dapibus. Duis at velit eu est congue elementum.', 'In sagittis dui vel nisl. Duis ac nibh. Fusce lacus purus, aliquet at, feugiat non, pretium quis, lectus.');</t>
  </si>
  <si>
    <t>26, 7, 1447.16, 'Polygender', 'Nam ultrices, libero non mattis pulvinar, nulla pede ullamcorper augue, a suscipit nulla elit ac nulla. Sed vel enim sit amet nunc viverra dapibus. Nulla suscipit ligula in lacus.', 'Curabitur in libero ut massa volutpat convallis. Morbi odio odio, elementum eu, interdum eu, tincidunt in, leo. Maecenas pulvinar lobortis est.');</t>
  </si>
  <si>
    <t>21, 8, 797.76, 'Male', 'Morbi non lectus. Aliquam sit amet diam in magna bibendum imperdiet. Nullam orci pede, venenatis non, sodales sed, tincidunt eu, felis.', 'Quisque id justo sit amet sapien dignissim vestibulum. Vestibulum ante ipsum primis in faucibus orci luctus et ultrices posuere cubilia Curae; Nulla dapibus dolor vel est. Donec odio justo, sollicitudin ut, suscipit a, feugiat et, eros.');</t>
  </si>
  <si>
    <t>19, 14, 1356.77, 'Male', 'Etiam vel augue. Vestibulum rutrum rutrum neque. Aenean auctor gravida sem.', 'Maecenas tristique, est et tempus semper, est quam pharetra magna, ac consequat metus sapien ut nunc. Vestibulum ante ipsum primis in faucibus orci luctus et ultrices posuere cubilia Curae; Mauris viverra diam vitae quam. Suspendisse potenti.');</t>
  </si>
  <si>
    <t>13, 4, 683.61, 'Male', 'Aenean lectus. Pellentesque eget nunc. Donec quis orci eget orci vehicula condimentum.', 'Sed sagittis. Nam congue, risus semper porta volutpat, quam pede lobortis ligula, sit amet eleifend pede libero quis orci. Nullam molestie nibh in lectus.');</t>
  </si>
  <si>
    <t>16, 4, 677.17, 'Non-binary', 'Vestibulum quam sapien, varius ut, blandit non, interdum in, ante. Vestibulum ante ipsum primis in faucibus orci luctus et ultrices posuere cubilia Curae; Duis faucibus accumsan odio. Curabitur convallis.', 'Fusce consequat. Nulla nisl. Nunc nisl.');</t>
  </si>
  <si>
    <t>26, 15, 1624.87, 'Male', 'Duis bibendum, felis sed interdum venenatis, turpis enim blandit mi, in porttitor pede justo eu massa. Donec dapibus. Duis at velit eu est congue elementum.', 'Morbi porttitor lorem id ligula. Suspendisse ornare consequat lectus. In est risus, auctor sed, tristique in, tempus sit amet, sem.');</t>
  </si>
  <si>
    <t>17, 7, 1947.66, 'Female', 'In hac habitasse platea dictumst. Morbi vestibulum, velit id pretium iaculis, diam erat fermentum justo, nec condimentum neque sapien placerat ante. Nulla justo.', 'Duis bibendum, felis sed interdum venenatis, turpis enim blandit mi, in porttitor pede justo eu massa. Donec dapibus. Duis at velit eu est congue elementum.');</t>
  </si>
  <si>
    <t>8, 16, 1717.6, 'Male', 'Proin eu mi. Nulla ac enim. In tempor, turpis nec euismod scelerisque, quam turpis adipiscing lorem, vitae mattis nibh ligula nec sem.', 'Mauris enim leo, rhoncus sed, vestibulum sit amet, cursus id, turpis. Integer aliquet, massa id lobortis convallis, tortor risus dapibus augue, vel accumsan tellus nisi eu orci. Mauris lacinia sapien quis libero.');</t>
  </si>
  <si>
    <t>30, 7, 1394.65, 'Female', 'Duis consequat dui nec nisi volutpat eleifend. Donec ut dolor. Morbi vel lectus in quam fringilla rhoncus.',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</si>
  <si>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37, 7, 1256.79, 'Female', 'Duis consequat dui nec nisi volutpat eleifend. Donec ut dolor. Morbi vel lectus in quam fringilla rhoncus.', 'Quisque porta volutpat erat. Quisque erat eros, viverra eget, congue eget, semper rutrum, nulla. Nunc purus.');</t>
  </si>
  <si>
    <t>12, 6, 1558.54, 'Male', 'Nam ultrices, libero non mattis pulvinar, nulla pede ullamcorper augue, a suscipit nulla elit ac nulla. Sed vel enim sit amet nunc viverra dapibus. Nulla suscipit ligula in lacus.', 'Duis bibendum. Morbi non quam nec dui luctus rutrum. Nulla tellus.');</t>
  </si>
  <si>
    <t>6, 13, 843.15, 'Male', 'Quisque porta volutpat erat. Quisque erat eros, viverra eget, congue eget, semper rutrum, nulla. Nunc purus.', 'Sed ante. Vivamus tortor. Duis mattis egestas metus.');</t>
  </si>
  <si>
    <t>26, 14, 1057.4, 'Female', 'Cum sociis natoque penatibus et magnis dis parturient montes, nascetur ridiculus mus. Vivamus vestibulum sagittis sapien. Cum sociis natoque penatibus et magnis dis parturient montes, nascetur ridiculus mus.', 'Nullam porttitor lacus at turpis. Donec posuere metus vitae ipsum. Aliquam non mauris.');</t>
  </si>
  <si>
    <t>21, 9, 705.39, 'Female', 'Curabitur gravida nisi at nibh. In hac habitasse platea dictumst. Aliquam augue quam, sollicitudin vitae, consectetuer eget, rutrum at, lorem.', 'Fusce posuere felis sed lacus. Morbi sem mauris, laoreet ut, rhoncus aliquet, pulvinar sed, nisl. Nunc rhoncus dui vel sem.');</t>
  </si>
  <si>
    <t>26, 15, 1742.94, 'Male', 'In hac habitasse platea dictumst. Etiam faucibus cursus urna. Ut tellus.', 'Integer ac leo. Pellentesque ultrices mattis odio. Donec vitae nisi.');</t>
  </si>
  <si>
    <t>41, 7, 1987.56, 'Male', 'Aenean lectus. Pellentesque eget nunc. Donec quis orci eget orci vehicula condimentum.', 'Integer ac leo. Pellentesque ultrices mattis odio. Donec vitae nisi.');</t>
  </si>
  <si>
    <t>25, 16, 1326.55, 'Female', 'Duis bibendum, felis sed interdum venenatis, turpis enim blandit mi, in porttitor pede justo eu massa. Donec dapibus. Duis at velit eu est congue elementum.', 'Proin leo odio, porttitor id, consequat in, consequat ut, nulla. Sed accumsan felis. Ut at dolor quis odio consequat varius.');</t>
  </si>
  <si>
    <t>25, 14, 734.54, 'Female', 'In hac habitasse platea dictumst. Etiam faucibus cursus urna. Ut tellus.', 'Nullam sit amet turpis elementum ligula vehicula consequat. Morbi a ipsum. Integer a nibh.');</t>
  </si>
  <si>
    <t>19, 10, 1108.17, 'Genderfluid', 'Suspendisse potenti. In eleifend quam a odio. In hac habitasse platea dictumst.', 'Vestibulum ac est lacinia nisi venenatis tristique. Fusce congue, diam id ornare imperdiet, sapien urna pretium nisl, ut volutpat sapien arcu sed augue. Aliquam erat volutpat.');</t>
  </si>
  <si>
    <t>12, 1, 1890.2, 'Male', 'Fusce posuere felis sed lacus. Morbi sem mauris, laoreet ut, rhoncus aliquet, pulvinar sed, nisl. Nunc rhoncus dui vel sem.', 'Vestibulum quam sapien, varius ut, blandit non, interdum in, ante. Vestibulum ante ipsum primis in faucibus orci luctus et ultrices posuere cubilia Curae; Duis faucibus accumsan odio. Curabitur convallis.');</t>
  </si>
  <si>
    <t>40, 11, 1238.43, 'Female', 'Nullam sit amet turpis elementum ligula vehicula consequat. Morbi a ipsum. Integer a nibh.', 'Proin leo odio, porttitor id, consequat in, consequat ut, nulla. Sed accumsan felis. Ut at dolor quis odio consequat varius.');</t>
  </si>
  <si>
    <t>4, 12, 832.28, 'Female', 'Cras non velit nec nisi vulputate nonummy. Maecenas tincidunt lacus at velit. Vivamus vel nulla eget eros elementum pellentesque.', 'Nullam porttitor lacus at turpis. Donec posuere metus vitae ipsum. Aliquam non mauris.');</t>
  </si>
  <si>
    <t>12, 8, 474.13, 'Male', 'Vestibulum quam sapien, varius ut, blandit non, interdum in, ante. Vestibulum ante ipsum primis in faucibus orci luctus et ultrices posuere cubilia Curae; Duis faucibus accumsan odio. Curabitur convallis.', 'Proin interdum mauris non ligula pellentesque ultrices. Phasellus id sapien in sapien iaculis congue. Vivamus metus arcu, adipiscing molestie, hendrerit at, vulputate vitae, nisl.');</t>
  </si>
  <si>
    <t>4, 6, 461.23, 'Male', 'Lorem ipsum dolor sit amet, consectetuer adipiscing elit. Proin risus. Praesent lectus.', 'Duis consequat dui nec nisi volutpat eleifend. Donec ut dolor. Morbi vel lectus in quam fringilla rhoncus.');</t>
  </si>
  <si>
    <t>3, 7, 7.96, 'Female', 'Nullam sit amet turpis elementum ligula vehicula consequat. Morbi a ipsum. Integer a nibh.', 'Cras non velit nec nisi vulputate nonummy. Maecenas tincidunt lacus at velit. Vivamus vel nulla eget eros elementum pellentesque.');</t>
  </si>
  <si>
    <t>13, 9, 1113.4, 'Female', 'Nullam porttitor lacus at turpis. Donec posuere metus vitae ipsum. Aliquam non mauris.', 'Praesent blandit. Nam nulla. Integer pede justo, lacinia eget, tincidunt eget, tempus vel, pede.');</t>
  </si>
  <si>
    <t>41, 13, 480.39, 'Female', 'Suspendisse potenti. In eleifend quam a odio. In hac habitasse platea dictumst.', 'Aenean fermentum. Donec ut mauris eget massa tempor convallis. Nulla neque libero, convallis eget, eleifend luctus, ultricies eu, nibh.');</t>
  </si>
  <si>
    <t>4, 9, 1286.93, 'Female', 'Praesent id massa id nisl venenatis lacinia. Aenean sit amet justo. Morbi ut odio.', 'Nam ultrices, libero non mattis pulvinar, nulla pede ullamcorper augue, a suscipit nulla elit ac nulla. Sed vel enim sit amet nunc viverra dapibus. Nulla suscipit ligula in lacus.');</t>
  </si>
  <si>
    <t>27, 12, 1016.75, 'Male', 'Aliquam quis turpis eget elit sodales scelerisque. Mauris sit amet eros. Suspendisse accumsan tortor quis turpis.', 'Proin leo odio, porttitor id, consequat in, consequat ut, nulla. Sed accumsan felis. Ut at dolor quis odio consequat varius.');</t>
  </si>
  <si>
    <t>8, 9, 1405.75, 'Male', 'In congue. Etiam justo. Etiam pretium iaculis justo.', 'Praesent blandit. Nam nulla. Integer pede justo, lacinia eget, tincidunt eget, tempus vel, pede.');</t>
  </si>
  <si>
    <t>15, 2, 852.26, 'Male', 'Aenean fermentum. Donec ut mauris eget massa tempor convallis. Nulla neque libero, convallis eget, eleifend luctus, ultricies eu, nibh.', 'Aenean lectus. Pellentesque eget nunc. Donec quis orci eget orci vehicula condimentum.');</t>
  </si>
  <si>
    <t>5, 9, 1213.23, 'Male', 'Praesent blandit. Nam nulla. Integer pede justo, lacinia eget, tincidunt eget, tempus vel, pede.', 'Nullam sit amet turpis elementum ligula vehicula consequat. Morbi a ipsum. Integer a nibh.');</t>
  </si>
  <si>
    <t>38, 14, 1758.82, 'Male', 'Aenean lectus. Pellentesque eget nunc. Donec quis orci eget orci vehicula condimentum.', 'Sed ante. Vivamus tortor. Duis mattis egestas metus.');</t>
  </si>
  <si>
    <t>20, 5, 675.53, 'Male', 'Quisque porta volutpat erat. Quisque erat eros, viverra eget, congue eget, semper rutrum, nulla. Nunc purus.', 'Proin leo odio, porttitor id, consequat in, consequat ut, nulla. Sed accumsan felis. Ut at dolor quis odio consequat varius.');</t>
  </si>
  <si>
    <t>12, 9, 1378.88, 'Male', 'Cum sociis natoque penatibus et magnis dis parturient montes, nascetur ridiculus mus. Vivamus vestibulum sagittis sapien. Cum sociis natoque penatibus et magnis dis parturient montes, nascetur ridiculus mus.', 'Cras non velit nec nisi vulputate nonummy. Maecenas tincidunt lacus at velit. Vivamus vel nulla eget eros elementum pellentesque.');</t>
  </si>
  <si>
    <t>15, 4, 1096.3, 'Female', 'In sagittis dui vel nisl. Duis ac nibh. Fusce lacus purus, aliquet at, feugiat non, pretium quis, lectus.', 'Duis aliquam convallis nunc. Proin at turpis a pede posuere nonummy. Integer non velit.');</t>
  </si>
  <si>
    <t>38, 8, 837.81, 'Polygender', 'Praesent blandit. Nam nulla. Integer pede justo, lacinia eget, tincidunt eget, tempus vel, pede.', 'Phasellus in felis. Donec semper sapien a libero. Nam dui.');</t>
  </si>
  <si>
    <t>9, 4, 1513.52, 'Female',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'Proin eu mi. Nulla ac enim. In tempor, turpis nec euismod scelerisque, quam turpis adipiscing lorem, vitae mattis nibh ligula nec sem.');</t>
  </si>
  <si>
    <t>20, 7, 1119.87, 'Male',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</si>
  <si>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38, 3, 1033.97, 'Genderfluid', 'Nullam sit amet turpis elementum ligula vehicula consequat. Morbi a ipsum. Integer a nibh.', 'Proin interdum mauris non ligula pellentesque ultrices. Phasellus id sapien in sapien iaculis congue. Vivamus metus arcu, adipiscing molestie, hendrerit at, vulputate vitae, nisl.');</t>
  </si>
  <si>
    <t>4, 12, 1988.35, 'Male', 'Proin interdum mauris non ligula pellentesque ultrices. Phasellus id sapien in sapien iaculis congue. Vivamus metus arcu, adipiscing molestie, hendrerit at, vulputate vitae, nisl.', 'Mauris enim leo, rhoncus sed, vestibulum sit amet, cursus id, turpis. Integer aliquet, massa id lobortis convallis, tortor risus dapibus augue, vel accumsan tellus nisi eu orci. Mauris lacinia sapien quis libero.');</t>
  </si>
  <si>
    <t>36, 16, 1643.83, 'Female', 'Phasellus sit amet erat. Nulla tempus. Vivamus in felis eu sapien cursus vestibulum.', 'Proin interdum mauris non ligula pellentesque ultrices. Phasellus id sapien in sapien iaculis congue. Vivamus metus arcu, adipiscing molestie, hendrerit at, vulputate vitae, nisl.');</t>
  </si>
  <si>
    <t>11, 3, 615.13, 'Male', 'Curabitur gravida nisi at nibh. In hac habitasse platea dictumst. Aliquam augue quam, sollicitudin vitae, consectetuer eget, rutrum at, lorem.', 'Aliquam quis turpis eget elit sodales scelerisque. Mauris sit amet eros. Suspendisse accumsan tortor quis turpis.');</t>
  </si>
  <si>
    <t>2, 13, 1780.7, 'Female', 'Curabitur at ipsum ac tellus semper interdum. Mauris ullamcorper purus sit amet nulla. Quisque arcu libero, rutrum ac, lobortis vel, dapibus at, diam.', 'Mauris enim leo, rhoncus sed, vestibulum sit amet, cursus id, turpis. Integer aliquet, massa id lobortis convallis, tortor risus dapibus augue, vel accumsan tellus nisi eu orci. Mauris lacinia sapien quis libero.');</t>
  </si>
  <si>
    <t>23, 14, 1436.68, 'Female', 'In congue. Etiam justo. Etiam pretium iaculis justo.', 'Quisque id justo sit amet sapien dignissim vestibulum. Vestibulum ante ipsum primis in faucibus orci luctus et ultrices posuere cubilia Curae; Nulla dapibus dolor vel est. Donec odio justo, sollicitudin ut, suscipit a, feugiat et, eros.');</t>
  </si>
  <si>
    <t>37, 1, 305.03, 'Female', 'Pellentesque at nulla. Suspendisse potenti. Cras in purus eu magna vulputate luctus.', 'In congue. Etiam justo. Etiam pretium iaculis justo.');</t>
  </si>
  <si>
    <t>28, 4, 527.78, 'Male', 'Phasellus in felis. Donec semper sapien a libero. Nam dui.', 'Praesent blandit. Nam nulla. Integer pede justo, lacinia eget, tincidunt eget, tempus vel, pede.');</t>
  </si>
  <si>
    <t>2, 2, 1850.67, 'Male', 'Praesent id massa id nisl venenatis lacinia. Aenean sit amet justo. Morbi ut odio.', 'In hac habitasse platea dictumst. Etiam faucibus cursus urna. Ut tellus.');</t>
  </si>
  <si>
    <t>21, 3, 428.85, 'Male',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'Praesent blandit. Nam nulla. Integer pede justo, lacinia eget, tincidunt eget, tempus vel, pede.');</t>
  </si>
  <si>
    <t>31, 5, 1934.34, 'Female', 'Phasellus sit amet erat. Nulla tempus. Vivamus in felis eu sapien cursus vestibulum.', 'Duis aliquam convallis nunc. Proin at turpis a pede posuere nonummy. Integer non velit.');</t>
  </si>
  <si>
    <t>38, 13, 1857.34, 'Female', 'Curabitur at ipsum ac tellus semper interdum. Mauris ullamcorper purus sit amet nulla. Quisque arcu libero, rutrum ac, lobortis vel, dapibus at, diam.', 'Maecenas leo odio, condimentum id, luctus nec, molestie sed, justo. Pellentesque viverra pede ac diam. Cras pellentesque volutpat dui.');</t>
  </si>
  <si>
    <t>20, 12, 950.03, 'Female',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'Curabitur at ipsum ac tellus semper interdum. Mauris ullamcorper purus sit amet nulla. Quisque arcu libero, rutrum ac, lobortis vel, dapibus at, diam.');</t>
  </si>
  <si>
    <t>1, 15, 1744.28, 'Male', 'Proin eu mi. Nulla ac enim. In tempor, turpis nec euismod scelerisque, quam turpis adipiscing lorem, vitae mattis nibh ligula nec sem.', 'Sed ante. Vivamus tortor. Duis mattis egestas metus.');</t>
  </si>
  <si>
    <t>4, 5, 270.36, 'Male', 'Mauris enim leo, rhoncus sed, vestibulum sit amet, cursus id, turpis. Integer aliquet, massa id lobortis convallis, tortor risus dapibus augue, vel accumsan tellus nisi eu orci. Mauris lacinia sapien quis libero.', 'Quisque id justo sit amet sapien dignissim vestibulum. Vestibulum ante ipsum primis in faucibus orci luctus et ultrices posuere cubilia Curae; Nulla dapibus dolor vel est. Donec odio justo, sollicitudin ut, suscipit a, feugiat et, eros.');</t>
  </si>
  <si>
    <t>14, 13, 1469.65, 'Female', 'Integer tincidunt ante vel ipsum. Praesent blandit lacinia erat. Vestibulum sed magna at nunc commodo placerat.', 'Proin eu mi. Nulla ac enim. In tempor, turpis nec euismod scelerisque, quam turpis adipiscing lorem, vitae mattis nibh ligula nec sem.');</t>
  </si>
  <si>
    <t>20, 7, 932.21, 'Female', 'Nam ultrices, libero non mattis pulvinar, nulla pede ullamcorper augue, a suscipit nulla elit ac nulla. Sed vel enim sit amet nunc viverra dapibus. Nulla suscipit ligula in lacus.', 'Nulla ut erat id mauris vulputate elementum. Nullam varius. Nulla facilisi.');</t>
  </si>
  <si>
    <t>1, 9, 902.23, 'Male', 'Curabitur gravida nisi at nibh. In hac habitasse platea dictumst. Aliquam augue quam, sollicitudin vitae, consectetuer eget, rutrum at, lorem.', 'Curabitur at ipsum ac tellus semper interdum. Mauris ullamcorper purus sit amet nulla. Quisque arcu libero, rutrum ac, lobortis vel, dapibus at, diam.');</t>
  </si>
  <si>
    <t>26, 9, 1033.11, 'Female', 'Cras non velit nec nisi vulputate nonummy. Maecenas tincidunt lacus at velit. Vivamus vel nulla eget eros elementum pellentesque.', 'Mauris enim leo, rhoncus sed, vestibulum sit amet, cursus id, turpis. Integer aliquet, massa id lobortis convallis, tortor risus dapibus augue, vel accumsan tellus nisi eu orci. Mauris lacinia sapien quis libero.');</t>
  </si>
  <si>
    <t>18, 12, 1975.98, 'Male', 'Lorem ipsum dolor sit amet, consectetuer adipiscing elit. Proin risus. Praesent lectus.', 'Mauris enim leo, rhoncus sed, vestibulum sit amet, cursus id, turpis. Integer aliquet, massa id lobortis convallis, tortor risus dapibus augue, vel accumsan tellus nisi eu orci. Mauris lacinia sapien quis libero.');</t>
  </si>
  <si>
    <t>26, 6, 737.83, 'Male', 'Maecenas ut massa quis augue luctus tincidunt. Nulla mollis molestie lorem. Quisque ut erat.', 'Proin eu mi. Nulla ac enim. In tempor, turpis nec euismod scelerisque, quam turpis adipiscing lorem, vitae mattis nibh ligula nec sem.');</t>
  </si>
  <si>
    <t>35, 5, 1213.76, 'Male', 'Pellentesque at nulla. Suspendisse potenti. Cras in purus eu magna vulputate luctus.', 'Maecenas tristique, est et tempus semper, est quam pharetra magna, ac consequat metus sapien ut nunc. Vestibulum ante ipsum primis in faucibus orci luctus et ultrices posuere cubilia Curae; Mauris viverra diam vitae quam. Suspendisse potenti.');</t>
  </si>
  <si>
    <t>10, 2, 1975.89, 'Polygender', 'Phasellus in felis. Donec semper sapien a libero. Nam dui.', 'Pellentesque at nulla. Suspendisse potenti. Cras in purus eu magna vulputate luctus.');</t>
  </si>
  <si>
    <t>34, 10, 351.81, 'Male', 'In congue. Etiam justo. Etiam pretium iaculis justo.', 'Duis consequat dui nec nisi volutpat eleifend. Donec ut dolor. Morbi vel lectus in quam fringilla rhoncus.');</t>
  </si>
  <si>
    <t>5, 15, 188.47, 'Female', 'Cras non velit nec nisi vulputate nonummy. Maecenas tincidunt lacus at velit. Vivamus vel nulla eget eros elementum pellentesque.', 'Cum sociis natoque penatibus et magnis dis parturient montes, nascetur ridiculus mus. Vivamus vestibulum sagittis sapien. Cum sociis natoque penatibus et magnis dis parturient montes, nascetur ridiculus mus.');</t>
  </si>
  <si>
    <t>21, 10, 168.15, 'Female', 'Morbi porttitor lorem id ligula. Suspendisse ornare consequat lectus. In est risus, auctor sed, tristique in, tempus sit amet, sem.', 'Proin leo odio, porttitor id, consequat in, consequat ut, nulla. Sed accumsan felis. Ut at dolor quis odio consequat varius.');</t>
  </si>
  <si>
    <t>5, 11, 272.62, 'Male', 'Duis bibendum. Morbi non quam nec dui luctus rutrum. Nulla tellus.', 'Nulla ut erat id mauris vulputate elementum. Nullam varius. Nulla facilisi.');</t>
  </si>
  <si>
    <t>4, 13, 656.84, 'Male', 'Curabitur in libero ut massa volutpat convallis. Morbi odio odio, elementum eu, interdum eu, tincidunt in, leo. Maecenas pulvinar lobortis est.',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</si>
  <si>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7, 10, 1866.27, 'Male', 'Praesent id massa id nisl venenatis lacinia. Aenean sit amet justo. Morbi ut odio.', 'Morbi non lectus. Aliquam sit amet diam in magna bibendum imperdiet. Nullam orci pede, venenatis non, sodales sed, tincidunt eu, felis.');</t>
  </si>
  <si>
    <t>34, 5, 494.63, 'Female', 'Pellentesque at nulla. Suspendisse potenti. Cras in purus eu magna vulputate luctus.', 'Nulla ut erat id mauris vulputate elementum. Nullam varius. Nulla facilisi.');</t>
  </si>
  <si>
    <t>35, 15, 201.89, 'Non-binary', 'In hac habitasse platea dictumst. Etiam faucibus cursus urna. Ut tellus.', 'Pellentesque at nulla. Suspendisse potenti. Cras in purus eu magna vulputate luctus.');</t>
  </si>
  <si>
    <t>24, 5, 717.15, 'Female', 'Cum sociis natoque penatibus et magnis dis parturient montes, nascetur ridiculus mus. Vivamus vestibulum sagittis sapien. Cum sociis natoque penatibus et magnis dis parturient montes, nascetur ridiculus mus.', 'Quisque id justo sit amet sapien dignissim vestibulum. Vestibulum ante ipsum primis in faucibus orci luctus et ultrices posuere cubilia Curae; Nulla dapibus dolor vel est. Donec odio justo, sollicitudin ut, suscipit a, feugiat et, eros.');</t>
  </si>
  <si>
    <t>40, 3, 1840.04, 'Female', 'Nam ultrices, libero non mattis pulvinar, nulla pede ullamcorper augue, a suscipit nulla elit ac nulla. Sed vel enim sit amet nunc viverra dapibus. Nulla suscipit ligula in lacus.', 'Etiam vel augue. Vestibulum rutrum rutrum neque. Aenean auctor gravida sem.');</t>
  </si>
  <si>
    <t>4, 9, 3.77, 'Female', 'Sed sagittis. Nam congue, risus semper porta volutpat, quam pede lobortis ligula, sit amet eleifend pede libero quis orci. Nullam molestie nibh in lectus.', 'Suspendisse potenti. In eleifend quam a odio. In hac habitasse platea dictumst.');</t>
  </si>
  <si>
    <t>5, 16, 1243.0, 'Female', 'Proin eu mi. Nulla ac enim. In tempor, turpis nec euismod scelerisque, quam turpis adipiscing lorem, vitae mattis nibh ligula nec sem.', 'Proin leo odio, porttitor id, consequat in, consequat ut, nulla. Sed accumsan felis. Ut at dolor quis odio consequat varius.');</t>
  </si>
  <si>
    <t>26, 11, 1318.85, 'Female', 'Duis consequat dui nec nisi volutpat eleifend. Donec ut dolor. Morbi vel lectus in quam fringilla rhoncus.', 'Vestibulum ac est lacinia nisi venenatis tristique. Fusce congue, diam id ornare imperdiet, sapien urna pretium nisl, ut volutpat sapien arcu sed augue. Aliquam erat volutpat.');</t>
  </si>
  <si>
    <t>15, 9, 374.62, 'Male', 'Nullam porttitor lacus at turpis. Donec posuere metus vitae ipsum. Aliquam non mauris.', 'In quis justo. Maecenas rhoncus aliquam lacus. Morbi quis tortor id nulla ultrices aliquet.');</t>
  </si>
  <si>
    <t>38, 8, 65.14, 'Female', 'Sed sagittis. Nam congue, risus semper porta volutpat, quam pede lobortis ligula, sit amet eleifend pede libero quis orci. Nullam molestie nibh in lectus.', 'Integer ac leo. Pellentesque ultrices mattis odio. Donec vitae nisi.');</t>
  </si>
  <si>
    <t>1, 14, 502.86, 'Male', 'Maecenas ut massa quis augue luctus tincidunt. Nulla mollis molestie lorem. Quisque ut erat.', 'Phasellus in felis. Donec semper sapien a libero. Nam dui.');</t>
  </si>
  <si>
    <t>30, 15, 421.58, 'Male', 'Nulla ut erat id mauris vulputate elementum. Nullam varius. Nulla facilisi.', 'Etiam vel augue. Vestibulum rutrum rutrum neque. Aenean auctor gravida sem.');</t>
  </si>
  <si>
    <t>24, 11, 1885.86, 'Female', 'Aenean fermentum. Donec ut mauris eget massa tempor convallis. Nulla neque libero, convallis eget, eleifend luctus, ultricies eu, nibh.', 'Phasellus in felis. Donec semper sapien a libero. Nam dui.');</t>
  </si>
  <si>
    <t>19, 3, 102.28, 'Female', 'Aenean lectus. Pellentesque eget nunc. Donec quis orci eget orci vehicula condimentum.', 'Fusce consequat. Nulla nisl. Nunc nisl.');</t>
  </si>
  <si>
    <t>24, 3, 767.32, 'Female', 'Nullam porttitor lacus at turpis. Donec posuere metus vitae ipsum. Aliquam non mauris.', 'Etiam vel augue. Vestibulum rutrum rutrum neque. Aenean auctor gravida sem.');</t>
  </si>
  <si>
    <t>16, 12, 1552.95, 'Female', 'Maecenas tristique, est et tempus semper, est quam pharetra magna, ac consequat metus sapien ut nunc. Vestibulum ante ipsum primis in faucibus orci luctus et ultrices posuere cubilia Curae; Mauris viverra diam vitae quam. Suspendisse potenti.', 'In quis justo. Maecenas rhoncus aliquam lacus. Morbi quis tortor id nulla ultrices aliquet.');</t>
  </si>
  <si>
    <t>31, 15, 274.52, 'Male', 'Quisque id justo sit amet sapien dignissim vestibulum. Vestibulum ante ipsum primis in faucibus orci luctus et ultrices posuere cubilia Curae; Nulla dapibus dolor vel est. Donec odio justo, sollicitudin ut, suscipit a, feugiat et, eros.', 'Vestibulum quam sapien, varius ut, blandit non, interdum in, ante. Vestibulum ante ipsum primis in faucibus orci luctus et ultrices posuere cubilia Curae; Duis faucibus accumsan odio. Curabitur convallis.');</t>
  </si>
  <si>
    <t>25, 10, 457.59, 'Female', 'Proin leo odio, porttitor id, consequat in, consequat ut, nulla. Sed accumsan felis. Ut at dolor quis odio consequat varius.', 'Duis bibendum, felis sed interdum venenatis, turpis enim blandit mi, in porttitor pede justo eu massa. Donec dapibus. Duis at velit eu est congue elementum.');</t>
  </si>
  <si>
    <t>5, 14, 924.34, 'Male', 'In quis justo. Maecenas rhoncus aliquam lacus. Morbi quis tortor id nulla ultrices aliquet.', 'Fusce consequat. Nulla nisl. Nunc nisl.');</t>
  </si>
  <si>
    <t>20, 13, 941.38, 'Male', 'Nullam sit amet turpis elementum ligula vehicula consequat. Morbi a ipsum. Integer a nibh.', 'Phasellus sit amet erat. Nulla tempus. Vivamus in felis eu sapien cursus vestibulum.');</t>
  </si>
  <si>
    <t>23, 7, 1806.61, 'Female', 'Maecenas leo odio, condimentum id, luctus nec, molestie sed, justo. Pellentesque viverra pede ac diam. Cras pellentesque volutpat dui.', 'Integer ac leo. Pellentesque ultrices mattis odio. Donec vitae nisi.');</t>
  </si>
  <si>
    <t>10, 5, 138.06, 'Male', 'Fusce consequat. Nulla nisl. Nunc nisl.', 'Nulla ut erat id mauris vulputate elementum. Nullam varius. Nulla facilisi.');</t>
  </si>
  <si>
    <t>18, 7, 1593.33, 'Male', 'Phasellus in felis. Donec semper sapien a libero. Nam dui.', 'Mauris enim leo, rhoncus sed, vestibulum sit amet, cursus id, turpis. Integer aliquet, massa id lobortis convallis, tortor risus dapibus augue, vel accumsan tellus nisi eu orci. Mauris lacinia sapien quis libero.');</t>
  </si>
  <si>
    <t>3, 11, 793.2, 'Male', 'Maecenas leo odio, condimentum id, luctus nec, molestie sed, justo. Pellentesque viverra pede ac diam. Cras pellentesque volutpat dui.', 'Nullam sit amet turpis elementum ligula vehicula consequat. Morbi a ipsum. Integer a nibh.');</t>
  </si>
  <si>
    <t>32, 7, 686.63, 'Male', 'Morbi non lectus. Aliquam sit amet diam in magna bibendum imperdiet. Nullam orci pede, venenatis non, sodales sed, tincidunt eu, felis.', 'Sed ante. Vivamus tortor. Duis mattis egestas metus.');</t>
  </si>
  <si>
    <t>29, 9, 1151.22, 'Female', 'Quisque id justo sit amet sapien dignissim vestibulum. Vestibulum ante ipsum primis in faucibus orci luctus et ultrices posuere cubilia Curae; Nulla dapibus dolor vel est. Donec odio justo, sollicitudin ut, suscipit a, feugiat et, eros.', 'In hac habitasse platea dictumst. Morbi vestibulum, velit id pretium iaculis, diam erat fermentum justo, nec condimentum neque sapien placerat ante. Nulla justo.');</t>
  </si>
  <si>
    <t>7, 13, 733.96, 'Female', 'Praesent id massa id nisl venenatis lacinia. Aenean sit amet justo. Morbi ut odio.', 'Phasellus sit amet erat. Nulla tempus. Vivamus in felis eu sapien cursus vestibulum.');</t>
  </si>
  <si>
    <t>2, 15, 1143.99, 'Female', 'Quisque id justo sit amet sapien dignissim vestibulum. Vestibulum ante ipsum primis in faucibus orci luctus et ultrices posuere cubilia Curae; Nulla dapibus dolor vel est. Donec odio justo, sollicitudin ut, suscipit a, feugiat et, eros.', 'Proin leo odio, porttitor id, consequat in, consequat ut, nulla. Sed accumsan felis. Ut at dolor quis odio consequat varius.');</t>
  </si>
  <si>
    <t>17, 6, 1608.22, 'Male', 'Maecenas tristique, est et tempus semper, est quam pharetra magna, ac consequat metus sapien ut nunc. Vestibulum ante ipsum primis in faucibus orci luctus et ultrices posuere cubilia Curae; Mauris viverra diam vitae quam. Suspendisse potenti.', 'Maecenas leo odio, condimentum id, luctus nec, molestie sed, justo. Pellentesque viverra pede ac diam. Cras pellentesque volutpat dui.');</t>
  </si>
  <si>
    <t>41, 1, 1872.93, 'Male', 'Cras mi pede, malesuada in, imperdiet et, commodo vulputate, justo. In blandit ultrices enim. Lorem ipsum dolor sit amet, consectetuer adipiscing elit.', 'Nullam porttitor lacus at turpis. Donec posuere metus vitae ipsum. Aliquam non mauris.');</t>
  </si>
  <si>
    <t>16, 9, 1911.16, 'Male', 'Duis bibendum, felis sed interdum venenatis, turpis enim blandit mi, in porttitor pede justo eu massa. Donec dapibus. Duis at velit eu est congue elementum.', 'Proin leo odio, porttitor id, consequat in, consequat ut, nulla. Sed accumsan felis. Ut at dolor quis odio consequat varius.');</t>
  </si>
  <si>
    <t>21, 9, 281.34, 'Male', 'Proin leo odio, porttitor id, consequat in, consequat ut, nulla. Sed accumsan felis. Ut at dolor quis odio consequat varius.', 'Quisque porta volutpat erat. Quisque erat eros, viverra eget, congue eget, semper rutrum, nulla. Nunc purus.');</t>
  </si>
  <si>
    <t>10, 9, 576.11, 'Male', 'Aenean lectus. Pellentesque eget nunc. Donec quis orci eget orci vehicula condimentum.',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</si>
  <si>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6, 6, 91.65, 'Female', 'Quisque id justo sit amet sapien dignissim vestibulum. Vestibulum ante ipsum primis in faucibus orci luctus et ultrices posuere cubilia Curae; Nulla dapibus dolor vel est. Donec odio justo, sollicitudin ut, suscipit a, feugiat et, eros.', 'Maecenas ut massa quis augue luctus tincidunt. Nulla mollis molestie lorem. Quisque ut erat.');</t>
  </si>
  <si>
    <t>29, 11, 1356.08, 'Male', 'Cum sociis natoque penatibus et magnis dis parturient montes, nascetur ridiculus mus. Vivamus vestibulum sagittis sapien. Cum sociis natoque penatibus et magnis dis parturient montes, nascetur ridiculus mus.', 'Curabitur at ipsum ac tellus semper interdum. Mauris ullamcorper purus sit amet nulla. Quisque arcu libero, rutrum ac, lobortis vel, dapibus at, diam.');</t>
  </si>
  <si>
    <t>3, 15, 1547.26, 'Male', 'Fusce posuere felis sed lacus. Morbi sem mauris, laoreet ut, rhoncus aliquet, pulvinar sed, nisl. Nunc rhoncus dui vel sem.', 'Phasellus in felis. Donec semper sapien a libero. Nam dui.');</t>
  </si>
  <si>
    <t>31, 11, 1700.52, 'Male', 'Maecenas ut massa quis augue luctus tincidunt. Nulla mollis molestie lorem. Quisque ut erat.', 'Aenean fermentum. Donec ut mauris eget massa tempor convallis. Nulla neque libero, convallis eget, eleifend luctus, ultricies eu, nibh.');</t>
  </si>
  <si>
    <t>2, 9, 739.06, 'Male', 'Vestibulum quam sapien, varius ut, blandit non, interdum in, ante. Vestibulum ante ipsum primis in faucibus orci luctus et ultrices posuere cubilia Curae; Duis faucibus accumsan odio. Curabitur convallis.', 'Quisque porta volutpat erat. Quisque erat eros, viverra eget, congue eget, semper rutrum, nulla. Nunc purus.');</t>
  </si>
  <si>
    <t>4, 13, 1116.11, 'Female', 'Integer tincidunt ante vel ipsum. Praesent blandit lacinia erat. Vestibulum sed magna at nunc commodo placerat.', 'Maecenas leo odio, condimentum id, luctus nec, molestie sed, justo. Pellentesque viverra pede ac diam. Cras pellentesque volutpat dui.');</t>
  </si>
  <si>
    <t>25, 16, 39.62, 'Male', 'Sed ante. Vivamus tortor. Duis mattis egestas metus.', 'In hac habitasse platea dictumst. Morbi vestibulum, velit id pretium iaculis, diam erat fermentum justo, nec condimentum neque sapien placerat ante. Nulla justo.');</t>
  </si>
  <si>
    <t>22, 2, 1911.15, 'Male', 'Praesent blandit. Nam nulla. Integer pede justo, lacinia eget, tincidunt eget, tempus vel, pede.', 'Nullam sit amet turpis elementum ligula vehicula consequat. Morbi a ipsum. Integer a nibh.');</t>
  </si>
  <si>
    <t>40, 11, 499.51, 'Polygender',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'Mauris enim leo, rhoncus sed, vestibulum sit amet, cursus id, turpis. Integer aliquet, massa id lobortis convallis, tortor risus dapibus augue, vel accumsan tellus nisi eu orci. Mauris lacinia sapien quis libero.');</t>
  </si>
  <si>
    <t>10, 15, 720.95, 'Female', 'Duis aliquam convallis nunc. Proin at turpis a pede posuere nonummy. Integer non velit.', 'Proin leo odio, porttitor id, consequat in, consequat ut, nulla. Sed accumsan felis. Ut at dolor quis odio consequat varius.');</t>
  </si>
  <si>
    <t>17, 4, 960.39, 'Male', 'Maecenas tristique, est et tempus semper, est quam pharetra magna, ac consequat metus sapien ut nunc. Vestibulum ante ipsum primis in faucibus orci luctus et ultrices posuere cubilia Curae; Mauris viverra diam vitae quam. Suspendisse potenti.', 'Praesent blandit. Nam nulla. Integer pede justo, lacinia eget, tincidunt eget, tempus vel, pede.');</t>
  </si>
  <si>
    <t>4, 2, 1809.57, 'Female', 'Curabitur in libero ut massa volutpat convallis. Morbi odio odio, elementum eu, interdum eu, tincidunt in, leo. Maecenas pulvinar lobortis est.', 'Cras non velit nec nisi vulputate nonummy. Maecenas tincidunt lacus at velit. Vivamus vel nulla eget eros elementum pellentesque.');</t>
  </si>
  <si>
    <t>19, 10, 357.58, 'Male', 'In congue. Etiam justo. Etiam pretium iaculis justo.', 'Morbi non lectus. Aliquam sit amet diam in magna bibendum imperdiet. Nullam orci pede, venenatis non, sodales sed, tincidunt eu, felis.');</t>
  </si>
  <si>
    <t>28, 7, 1777.06, 'Female', 'Phasellus sit amet erat. Nulla tempus. Vivamus in felis eu sapien cursus vestibulum.', 'Integer ac leo. Pellentesque ultrices mattis odio. Donec vitae nisi.');</t>
  </si>
  <si>
    <t>4, 7, 697.4, 'Female', 'Aenean fermentum. Donec ut mauris eget massa tempor convallis. Nulla neque libero, convallis eget, eleifend luctus, ultricies eu, nibh.', 'Fusce posuere felis sed lacus. Morbi sem mauris, laoreet ut, rhoncus aliquet, pulvinar sed, nisl. Nunc rhoncus dui vel sem.');</t>
  </si>
  <si>
    <t>4, 10, 515.15, 'Male', 'Cras mi pede, malesuada in, imperdiet et, commodo vulputate, justo. In blandit ultrices enim. Lorem ipsum dolor sit amet, consectetuer adipiscing elit.', 'In sagittis dui vel nisl. Duis ac nibh. Fusce lacus purus, aliquet at, feugiat non, pretium quis, lectus.');</t>
  </si>
  <si>
    <t>19, 12, 1852.54, 'Female', 'Sed sagittis. Nam congue, risus semper porta volutpat, quam pede lobortis ligula, sit amet eleifend pede libero quis orci. Nullam molestie nibh in lectus.', 'Maecenas ut massa quis augue luctus tincidunt. Nulla mollis molestie lorem. Quisque ut erat.');</t>
  </si>
  <si>
    <t>14, 1, 47.29, 'Female', 'Curabitur at ipsum ac tellus semper interdum. Mauris ullamcorper purus sit amet nulla. Quisque arcu libero, rutrum ac, lobortis vel, dapibus at, diam.', 'Lorem ipsum dolor sit amet, consectetuer adipiscing elit. Proin risus. Praesent lectus.');</t>
  </si>
  <si>
    <t>31, 7, 740.47, 'Polygender', 'Fusce posuere felis sed lacus. Morbi sem mauris, laoreet ut, rhoncus aliquet, pulvinar sed, nisl. Nunc rhoncus dui vel sem.', 'Praesent blandit. Nam nulla. Integer pede justo, lacinia eget, tincidunt eget, tempus vel, pede.');</t>
  </si>
  <si>
    <t>4, 2, 1230.75, 'Female', 'Integer tincidunt ante vel ipsum. Praesent blandit lacinia erat. Vestibulum sed magna at nunc commodo placerat.', 'Praesent id massa id nisl venenatis lacinia. Aenean sit amet justo. Morbi ut odio.');</t>
  </si>
  <si>
    <t>29, 4, 764.74, 'Male', 'Etiam vel augue. Vestibulum rutrum rutrum neque. Aenean auctor gravida sem.', 'Cum sociis natoque penatibus et magnis dis parturient montes, nascetur ridiculus mus. Vivamus vestibulum sagittis sapien. Cum sociis natoque penatibus et magnis dis parturient montes, nascetur ridiculus mus.');</t>
  </si>
  <si>
    <t>14, 4, 1743.79, 'Female', 'Aenean lectus. Pellentesque eget nunc. Donec quis orci eget orci vehicula condimentum.', 'Duis consequat dui nec nisi volutpat eleifend. Donec ut dolor. Morbi vel lectus in quam fringilla rhoncus.');</t>
  </si>
  <si>
    <t>39, 15, 1290.12, 'Male', 'Morbi porttitor lorem id ligula. Suspendisse ornare consequat lectus. In est risus, auctor sed, tristique in, tempus sit amet, sem.', 'Proin eu mi. Nulla ac enim. In tempor, turpis nec euismod scelerisque, quam turpis adipiscing lorem, vitae mattis nibh ligula nec sem.');</t>
  </si>
  <si>
    <t>38, 5, 1494.98, 'Female', 'Integer ac leo. Pellentesque ultrices mattis odio. Donec vitae nisi.', 'Aliquam quis turpis eget elit sodales scelerisque. Mauris sit amet eros. Suspendisse accumsan tortor quis turpis.');</t>
  </si>
  <si>
    <t>26, 4, 1524.32, 'Male', 'Quisque id justo sit amet sapien dignissim vestibulum. Vestibulum ante ipsum primis in faucibus orci luctus et ultrices posuere cubilia Curae; Nulla dapibus dolor vel est. Donec odio justo, sollicitudin ut, suscipit a, feugiat et, eros.', 'Curabitur in libero ut massa volutpat convallis. Morbi odio odio, elementum eu, interdum eu, tincidunt in, leo. Maecenas pulvinar lobortis est.');</t>
  </si>
  <si>
    <t>14, 15, 966.08, 'Male', 'Integer tincidunt ante vel ipsum. Praesent blandit lacinia erat. Vestibulum sed magna at nunc commodo placerat.', 'Aenean fermentum. Donec ut mauris eget massa tempor convallis. Nulla neque libero, convallis eget, eleifend luctus, ultricies eu, nibh.');</t>
  </si>
  <si>
    <t>16, 16, 1354.07, 'Female', 'Integer tincidunt ante vel ipsum. Praesent blandit lacinia erat. Vestibulum sed magna at nunc commodo placerat.', 'Cras mi pede, malesuada in, imperdiet et, commodo vulputate, justo. In blandit ultrices enim. Lorem ipsum dolor sit amet, consectetuer adipiscing elit.');</t>
  </si>
  <si>
    <t>9, 1, 1859.71, 'Male', 'Morbi non lectus. Aliquam sit amet diam in magna bibendum imperdiet. Nullam orci pede, venenatis non, sodales sed, tincidunt eu, felis.', 'Duis bibendum. Morbi non quam nec dui luctus rutrum. Nulla tellus.');</t>
  </si>
  <si>
    <t>31, 1, 2.28, 'Male', 'In hac habitasse platea dictumst. Morbi vestibulum, velit id pretium iaculis, diam erat fermentum justo, nec condimentum neque sapien placerat ante. Nulla justo.', 'Maecenas ut massa quis augue luctus tincidunt. Nulla mollis molestie lorem. Quisque ut erat.');</t>
  </si>
  <si>
    <t>20, 13, 1224.5, 'Male', 'Cras non velit nec nisi vulputate nonummy. Maecenas tincidunt lacus at velit. Vivamus vel nulla eget eros elementum pellentesque.', 'Vestibulum ac est lacinia nisi venenatis tristique. Fusce congue, diam id ornare imperdiet, sapien urna pretium nisl, ut volutpat sapien arcu sed augue. Aliquam erat volutpat.');</t>
  </si>
  <si>
    <t>2, 9, 1147.92, 'Female', 'Cras non velit nec nisi vulputate nonummy. Maecenas tincidunt lacus at velit. Vivamus vel nulla eget eros elementum pellentesque.', 'In quis justo. Maecenas rhoncus aliquam lacus. Morbi quis tortor id nulla ultrices aliquet.');</t>
  </si>
  <si>
    <t>11, 12, 133.62, 'Male', 'Duis consequat dui nec nisi volutpat eleifend. Donec ut dolor. Morbi vel lectus in quam fringilla rhoncus.', 'Pellentesque at nulla. Suspendisse potenti. Cras in purus eu magna vulputate luctus.');</t>
  </si>
  <si>
    <t>36, 3, 1326.07, 'Female', 'Maecenas ut massa quis augue luctus tincidunt. Nulla mollis molestie lorem. Quisque ut erat.', 'Maecenas tristique, est et tempus semper, est quam pharetra magna, ac consequat metus sapien ut nunc. Vestibulum ante ipsum primis in faucibus orci luctus et ultrices posuere cubilia Curae; Mauris viverra diam vitae quam. Suspendisse potenti.');</t>
  </si>
  <si>
    <t>39, 13, 1919.81, 'Female', 'Quisque id justo sit amet sapien dignissim vestibulum. Vestibulum ante ipsum primis in faucibus orci luctus et ultrices posuere cubilia Curae; Nulla dapibus dolor vel est. Donec odio justo, sollicitudin ut, suscipit a, feugiat et, eros.', 'In quis justo. Maecenas rhoncus aliquam lacus. Morbi quis tortor id nulla ultrices aliquet.');</t>
  </si>
  <si>
    <t>1</t>
  </si>
  <si>
    <t>2</t>
  </si>
  <si>
    <t>3</t>
  </si>
  <si>
    <t>4</t>
  </si>
  <si>
    <t>5</t>
  </si>
  <si>
    <t>6</t>
  </si>
  <si>
    <t>15 dias</t>
  </si>
  <si>
    <t>2 dias</t>
  </si>
  <si>
    <t>4 dias</t>
  </si>
  <si>
    <t>5 dias</t>
  </si>
  <si>
    <t>20 dias</t>
  </si>
  <si>
    <t>8 dias</t>
  </si>
  <si>
    <t>1 dia</t>
  </si>
  <si>
    <t>2 meses</t>
  </si>
  <si>
    <t>48 horas</t>
  </si>
  <si>
    <t>De linea</t>
  </si>
  <si>
    <t>Bajo Pedido</t>
  </si>
  <si>
    <t>En Stock</t>
  </si>
  <si>
    <t>Curabitur in libero ut massa volutpat convallis Morbi odio odio, elementum eu, interdum eu, tincidunt in, leo Maecenas pulvinar lobortis est</t>
  </si>
  <si>
    <t>Vestibulum quam sapien, varius ut, blandit non, interdum in, ante Vestibulum ante ipsum primis in faucibus orci luctus et ultrices posuere cubilia Curae; Duis faucibus accumsan odio Curabitur convallis</t>
  </si>
  <si>
    <t>Etiam vel augue Vestibulum rutrum rutrum neque Aenean auctor gravida sem</t>
  </si>
  <si>
    <t>Praesent id massa id nisl venenatis lacinia Aenean sit amet justo Morbi ut odio</t>
  </si>
  <si>
    <t>Sed sagittis Nam congue, risus semper porta volutpat, quam pede lobortis ligula, sit amet eleifend pede libero quis orci Nullam molestie nibh in lectus</t>
  </si>
  <si>
    <t>Fusce posuere felis sed lacus Morbi sem mauris, laoreet ut, rhoncus aliquet, pulvinar sed, nisl Nunc rhoncus dui vel sem</t>
  </si>
  <si>
    <t>Pellentesque at nulla Suspendisse potenti Cras in purus eu magna vulputate luctus</t>
  </si>
  <si>
    <t>Nulla ut erat id mauris vulputate elementum Nullam varius Nulla facilisi</t>
  </si>
  <si>
    <t>In hac habitasse platea dictumst Morbi vestibulum, velit id pretium iaculis, diam erat fermentum justo, nec condimentum neque sapien placerat ante Nulla justo</t>
  </si>
  <si>
    <t>In quis justo Maecenas rhoncus aliquam lacus Morbi quis tortor id nulla ultrices aliquet</t>
  </si>
  <si>
    <t>Praesent blandit Nam nulla Integer pede justo, lacinia eget, tincidunt eget, tempus vel, pede</t>
  </si>
  <si>
    <t>Mauris enim leo, rhoncus sed, vestibulum sit amet, cursus id, turpis Integer aliquet, massa id lobortis convallis, tortor risus dapibus augue, vel accumsan tellus nisi eu orci Mauris lacinia sapien quis libero</t>
  </si>
  <si>
    <t>Sed ante Vivamus tortor Duis mattis egestas metus</t>
  </si>
  <si>
    <t>Duis bibendum Morbi non quam nec dui luctus rutrum Nulla tellus</t>
  </si>
  <si>
    <t>Cras mi pede, malesuada in, imperdiet et, commodo vulputate, justo In blandit ultrices enim Lorem ipsum dolor sit amet, consectetuer adipiscing elit</t>
  </si>
  <si>
    <t>Phasellus in felis Donec semper sapien a libero Nam dui</t>
  </si>
  <si>
    <t>Duis aliquam convallis nunc Proin at turpis a pede posuere nonummy Integer non velit</t>
  </si>
  <si>
    <t>Aliquam quis turpis eget elit sodales scelerisque Mauris sit amet eros Suspendisse accumsan tortor quis turpis</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</si>
  <si>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</si>
  <si>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Phasellus sit amet erat Nulla tempus Vivamus in felis eu sapien cursus vestibulum</t>
  </si>
  <si>
    <t>Proin eu mi Nulla ac enim In tempor, turpis nec euismod scelerisque, quam turpis adipiscing lorem, vitae mattis nibh ligula nec sem</t>
  </si>
  <si>
    <t>Aenean fermentum Donec ut mauris eget massa tempor convallis Nulla neque libero, convallis eget, eleifend luctus, ultricies eu, nibh</t>
  </si>
  <si>
    <t>Integer ac leo Pellentesque ultrices mattis odio Donec vitae nisi</t>
  </si>
  <si>
    <t>Cum sociis natoque penatibus et magnis dis parturient montes, nascetur ridiculus mus Vivamus vestibulum sagittis sapien Cum sociis natoque penatibus et magnis dis parturient montes, nascetur ridiculus mus</t>
  </si>
  <si>
    <t>Lorem ipsum dolor sit amet, consectetuer adipiscing elit Proin risus Praesent lectus</t>
  </si>
  <si>
    <t>Nullam sit amet turpis elementum ligula vehicula consequat Morbi a ipsum Integer a nibh</t>
  </si>
  <si>
    <t>Aenean lectus Pellentesque eget nunc Donec quis orci eget orci vehicula condimentum</t>
  </si>
  <si>
    <t>In sagittis dui vel nisl Duis ac nibh Fusce lacus purus, aliquet at, feugiat non, pretium quis, lectus</t>
  </si>
  <si>
    <t>Cras non velit nec nisi vulputate nonummy Maecenas tincidunt lacus at velit Vivamus vel nulla eget eros elementum pellentesque</t>
  </si>
  <si>
    <t>Quisque porta volutpat erat Quisque erat eros, viverra eget, congue eget, semper rutrum, nulla Nunc purus</t>
  </si>
  <si>
    <t>Nullam porttitor lacus at turpis Donec posuere metus vitae ipsum Aliquam non mauris</t>
  </si>
  <si>
    <t>Fusce consequat Nulla nisl Nunc nisl</t>
  </si>
  <si>
    <t>Maecenas leo odio, condimentum id, luctus nec, molestie sed, justo Pellentesque viverra pede ac diam Cras pellentesque volutpat dui</t>
  </si>
  <si>
    <t>Curabitur at ipsum ac tellus semper interdum Mauris ullamcorper purus sit amet nulla Quisque arcu libero, rutrum ac, lobortis vel, dapibus at, diam</t>
  </si>
  <si>
    <t>Vestibulum ac est lacinia nisi venenatis tristique Fusce congue, diam id ornare imperdiet, sapien urna pretium nisl, ut volutpat sapien arcu sed augue Aliquam erat volutpat</t>
  </si>
  <si>
    <t>Morbi non lectus Aliquam sit amet diam in magna bibendum imperdiet Nullam orci pede, venenatis non, sodales sed, tincidunt eu, felis</t>
  </si>
  <si>
    <t>Nam ultrices, libero non mattis pulvinar, nulla pede ullamcorper augue, a suscipit nulla elit ac nulla Sed vel enim sit amet nunc viverra dapibus Nulla suscipit ligula in lacus</t>
  </si>
  <si>
    <t>Quisque id justo sit amet sapien dignissim vestibulum Vestibulum ante ipsum primis in faucibus orci luctus et ultrices posuere cubilia Curae; Nulla dapibus dolor vel est Donec odio justo, sollicitudin ut, suscipit a, feugiat et, eros</t>
  </si>
  <si>
    <t>Morbi porttitor lorem id ligula Suspendisse ornare consequat lectus In est risus, auctor sed, tristique in, tempus sit amet, sem</t>
  </si>
  <si>
    <t>Proin leo odio, porttitor id, consequat in, consequat ut, nulla Sed accumsan felis Ut at dolor quis odio consequat varius</t>
  </si>
  <si>
    <t>Curabitur gravida nisi at nibh In hac habitasse platea dictumst Aliquam augue quam, sollicitudin vitae, consectetuer eget, rutrum at, lorem</t>
  </si>
  <si>
    <t>Duis consequat dui nec nisi volutpat eleifend Donec ut dolor Morbi vel lectus in quam fringilla rhoncus</t>
  </si>
  <si>
    <t>In congue Etiam justo Etiam pretium iaculis justo</t>
  </si>
  <si>
    <t>Duis bibendum, felis sed interdum venenatis, turpis enim blandit mi, in porttitor pede justo eu massa Donec dapibus Duis at velit eu est congue elementum</t>
  </si>
  <si>
    <t>Integer tincidunt ante vel ipsum Praesent blandit lacinia erat Vestibulum sed magna at nunc commodo placerat</t>
  </si>
  <si>
    <t>Suspendisse potenti In eleifend quam a odio In hac habitasse platea dictumst</t>
  </si>
  <si>
    <t>Proin interdum mauris non ligula pellentesque ultrices Phasellus id sapien in sapien iaculis congue Vivamus metus arcu, adipiscing molestie, hendrerit at, vulputate vitae, nisl</t>
  </si>
  <si>
    <t>In hac habitasse platea dictumst Etiam faucibus cursus urna Ut tellus</t>
  </si>
  <si>
    <t>TEJITEX.</t>
  </si>
  <si>
    <t>BOTON CLASS.</t>
  </si>
  <si>
    <t>Maquinas de Coser Génesis Pachuca.</t>
  </si>
  <si>
    <t>Cierres Omega de México.</t>
  </si>
  <si>
    <t>Cierres icy.</t>
  </si>
  <si>
    <t>Arletex tienda de telas.</t>
  </si>
  <si>
    <t>Telas Rafa.</t>
  </si>
  <si>
    <t>NATZIPP | Fábrica de cierres.</t>
  </si>
  <si>
    <t>Canaintex.</t>
  </si>
  <si>
    <t>Polyton, SA de CV.</t>
  </si>
  <si>
    <t>blvd. zapata no. 1454, los pinos</t>
  </si>
  <si>
    <t>pedro simon la place no. 3984, arboledas</t>
  </si>
  <si>
    <t>roberto garcia 42 s/n, modelo</t>
  </si>
  <si>
    <t>san quintin 2182, baja california</t>
  </si>
  <si>
    <t>sierra de la canela no. 203, bosques del prado nte</t>
  </si>
  <si>
    <t>vista alegre 2751</t>
  </si>
  <si>
    <t>Cuaunahuac km 1.5 no. 100, la alegria</t>
  </si>
  <si>
    <t>H. colegio militar 1900 no. 4, Orizaba</t>
  </si>
  <si>
    <t>la barca-Guadalajara km 95, jamay</t>
  </si>
  <si>
    <t>reforma 304 no. dep 1 pla baja, Puebla centro</t>
  </si>
  <si>
    <t>insert into contact_supplies (id_AdressCont, name_contact, workposition, office_number, cellphone_number) values</t>
  </si>
  <si>
    <t>Claudia Fernández Ruiz</t>
  </si>
  <si>
    <t>Matías Alvarez Romero</t>
  </si>
  <si>
    <t>Miguel Martinez Garcia</t>
  </si>
  <si>
    <t>Margarita Ramirez Morales</t>
  </si>
  <si>
    <t>Matías Diaz Gomez</t>
  </si>
  <si>
    <t>Luis González Rodriguez</t>
  </si>
  <si>
    <t>Sasha Gomez Torres</t>
  </si>
  <si>
    <t>Jose Muñoz Mendoza</t>
  </si>
  <si>
    <t>Thiago Garcia Flores</t>
  </si>
  <si>
    <t>Javier Martínez Sanchez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</si>
</sst>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BDC1C6"/>
      <name val="Arial"/>
      <family val="2"/>
    </font>
    <font>
      <b/>
      <sz val="11"/>
      <color rgb="FFBDC1C6"/>
      <name val="Arial"/>
      <family val="2"/>
    </font>
    <font>
      <u/>
      <sz val="11"/>
      <color theme="10"/>
      <name val="Calibri"/>
      <family val="2"/>
      <scheme val="minor"/>
    </font>
    <font>
      <b/>
      <sz val="11"/>
      <color theme="0"/>
      <name val="Calibri"/>
      <family val="2"/>
      <scheme val="minor"/>
    </font>
    <font>
      <sz val="11"/>
      <color rgb="FF8AB4F8"/>
      <name val="Arial"/>
      <family val="2"/>
    </font>
    <font>
      <sz val="11"/>
      <name val="Calibri"/>
      <family val="2"/>
      <scheme val="minor"/>
    </font>
    <font>
      <sz val="11"/>
      <name val="Arial"/>
      <family val="2"/>
    </font>
    <font>
      <sz val="8"/>
      <name val="Calibri"/>
      <family val="2"/>
      <scheme val="minor"/>
    </font>
    <font>
      <sz val="11"/>
      <color rgb="FF212529"/>
      <name val="Source sans pro"/>
    </font>
    <font>
      <b/>
      <sz val="11"/>
      <color rgb="FF000000"/>
      <name val="Calibri"/>
      <family val="2"/>
      <scheme val="minor"/>
    </font>
    <font>
      <sz val="11"/>
      <color rgb="FF71717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0" fillId="0" borderId="0" xfId="0" applyAlignment="1"/>
    <xf numFmtId="0" fontId="1" fillId="0" borderId="0" xfId="0" applyFont="1"/>
    <xf numFmtId="0" fontId="2" fillId="0" borderId="0" xfId="0" applyFont="1"/>
    <xf numFmtId="0" fontId="3" fillId="0" borderId="0" xfId="1"/>
    <xf numFmtId="0" fontId="3" fillId="0" borderId="0" xfId="1" applyAlignment="1">
      <alignment horizontal="left" vertical="center"/>
    </xf>
    <xf numFmtId="0" fontId="0" fillId="2" borderId="1" xfId="0" applyFont="1" applyFill="1" applyBorder="1"/>
    <xf numFmtId="0" fontId="0" fillId="0" borderId="1" xfId="0" applyFont="1" applyBorder="1"/>
    <xf numFmtId="0" fontId="4" fillId="3" borderId="2" xfId="0" applyFont="1" applyFill="1" applyBorder="1"/>
    <xf numFmtId="0" fontId="0" fillId="2" borderId="2" xfId="0" applyFont="1" applyFill="1" applyBorder="1"/>
    <xf numFmtId="0" fontId="0" fillId="0" borderId="2" xfId="0" applyFont="1" applyBorder="1"/>
    <xf numFmtId="0" fontId="4" fillId="3" borderId="3" xfId="0" applyFont="1" applyFill="1" applyBorder="1"/>
    <xf numFmtId="0" fontId="4" fillId="3" borderId="4" xfId="0" applyFont="1" applyFill="1" applyBorder="1"/>
    <xf numFmtId="0" fontId="4" fillId="3" borderId="5" xfId="0" applyFont="1" applyFill="1" applyBorder="1"/>
    <xf numFmtId="0" fontId="5" fillId="0" borderId="0" xfId="0" applyFont="1"/>
    <xf numFmtId="0" fontId="6" fillId="0" borderId="0" xfId="0" applyFont="1" applyAlignment="1"/>
    <xf numFmtId="0" fontId="9" fillId="0" borderId="0" xfId="0" applyNumberFormat="1" applyFont="1" applyAlignment="1">
      <alignment horizontal="left" vertical="center" wrapText="1" indent="1"/>
    </xf>
    <xf numFmtId="0" fontId="9" fillId="0" borderId="0" xfId="0" applyFont="1" applyAlignment="1">
      <alignment horizontal="left" vertical="center" indent="1"/>
    </xf>
    <xf numFmtId="0" fontId="0" fillId="0" borderId="0" xfId="0" applyFill="1"/>
    <xf numFmtId="0" fontId="4" fillId="3" borderId="1" xfId="0" applyFont="1" applyFill="1" applyBorder="1"/>
    <xf numFmtId="0" fontId="10" fillId="0" borderId="0" xfId="0" applyFont="1"/>
    <xf numFmtId="0" fontId="10" fillId="0" borderId="0" xfId="0" applyFont="1" applyAlignment="1">
      <alignment horizontal="left" vertical="center" wrapText="1" indent="1"/>
    </xf>
    <xf numFmtId="0" fontId="11" fillId="0" borderId="0" xfId="0" applyFont="1" applyAlignment="1">
      <alignment horizontal="left" vertical="center" wrapText="1" indent="1"/>
    </xf>
    <xf numFmtId="0" fontId="4" fillId="3" borderId="0" xfId="0" applyFont="1" applyFill="1"/>
    <xf numFmtId="0" fontId="0" fillId="0" borderId="0" xfId="0" applyAlignment="1">
      <alignment vertical="center" wrapText="1"/>
    </xf>
    <xf numFmtId="0" fontId="0" fillId="0" borderId="0" xfId="0" applyAlignment="1">
      <alignment vertical="center"/>
    </xf>
  </cellXfs>
  <cellStyles count="2">
    <cellStyle name="Hipervínculo" xfId="1" builtinId="8"/>
    <cellStyle name="Normal" xfId="0" builtinId="0"/>
  </cellStyles>
  <dxfs count="14">
    <dxf>
      <numFmt numFmtId="0" formatCode="Genera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style="thin">
          <color theme="4" tint="0.39997558519241921"/>
        </bottom>
        <vertical/>
        <horizontal/>
      </border>
    </dxf>
    <dxf>
      <fill>
        <patternFill patternType="none">
          <fgColor indexed="64"/>
          <bgColor indexed="65"/>
        </patternFill>
      </fill>
    </dxf>
    <dxf>
      <font>
        <b val="0"/>
        <i val="0"/>
        <strike val="0"/>
        <condense val="0"/>
        <extend val="0"/>
        <outline val="0"/>
        <shadow val="0"/>
        <u val="none"/>
        <vertAlign val="baseline"/>
        <sz val="11"/>
        <color rgb="FF212529"/>
        <name val="Source sans pro"/>
        <scheme val="none"/>
      </font>
      <numFmt numFmtId="0" formatCode="General"/>
      <alignment horizontal="left" vertical="center" textRotation="0" wrapText="1" indent="1" justifyLastLine="0" shrinkToFit="0" readingOrder="0"/>
    </dxf>
    <dxf>
      <numFmt numFmtId="0" formatCode="General"/>
    </dxf>
    <dxf>
      <alignment horizontal="general" vertical="bottom" textRotation="0" wrapText="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990995-5BCB-45FE-8D4F-A4054821B9FE}" name="Tabla1" displayName="Tabla1" ref="A1:G8" totalsRowShown="0">
  <autoFilter ref="A1:G8" xr:uid="{42990995-5BCB-45FE-8D4F-A4054821B9FE}"/>
  <tableColumns count="7">
    <tableColumn id="1" xr3:uid="{35AB8B51-48CE-406A-8247-CB9E73C36880}" name="Consulta Origen"/>
    <tableColumn id="2" xr3:uid="{C1754103-D046-4704-94A5-811BD9910B9F}" name="Consulta Base"/>
    <tableColumn id="3" xr3:uid="{7A37CB8A-535B-4888-B98B-98D92067B269}" name="Columna1"/>
    <tableColumn id="4" xr3:uid="{008A7E76-7E35-4F11-BD01-2AF7B323BDE6}" name="Columna2"/>
    <tableColumn id="5" xr3:uid="{1459A477-7EC5-492E-9654-B30EE4FC8D84}" name="Columna3"/>
    <tableColumn id="6" xr3:uid="{20BEED47-028B-46D5-BF9C-56CAB7100070}" name="Columna4"/>
    <tableColumn id="7" xr3:uid="{CB9DEE9D-79DB-4FA7-BC71-CE4064DAADB0}" name="Consulta Final">
      <calculatedColumnFormula>_xlfn.CONCAT(B2,C2,"'",D2,"','",E2,"'",F2)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DCC8C9-01F8-43B8-A26E-2E3913910B91}" name="Tabla5" displayName="Tabla5" ref="A10:B16" totalsRowShown="0">
  <autoFilter ref="A10:B16" xr:uid="{35DCC8C9-01F8-43B8-A26E-2E3913910B91}"/>
  <tableColumns count="2">
    <tableColumn id="1" xr3:uid="{550C493B-7D7D-4FEA-9033-5A2FC1F71A76}" name="Nombre " dataDxfId="2"/>
    <tableColumn id="2" xr3:uid="{1155F09D-824B-4ACF-B24E-7634C863D7E9}" name="I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38DC20B-FC6D-4128-A1B4-468670B28961}" name="Tabla7" displayName="Tabla7" ref="A2:J18" totalsRowShown="0">
  <autoFilter ref="A2:J18" xr:uid="{538DC20B-FC6D-4128-A1B4-468670B28961}"/>
  <tableColumns count="10">
    <tableColumn id="1" xr3:uid="{0D0393D4-1AC0-4D6D-9B96-2F4106B7CAF2}" name="Consulta Origen"/>
    <tableColumn id="2" xr3:uid="{5F62F297-A0C2-4013-BC12-0FEA65AEC935}" name="Consulta Base"/>
    <tableColumn id="3" xr3:uid="{E7D40C1D-25F7-45E0-89E3-7F8E538CC6F9}" name="Columna1"/>
    <tableColumn id="4" xr3:uid="{404EB647-2234-46EF-8E83-61299D36F914}" name="Producto"/>
    <tableColumn id="5" xr3:uid="{4795D704-8467-4955-924D-13273CFBBC57}" name="Columna2"/>
    <tableColumn id="6" xr3:uid="{494D9526-2AB8-457B-ADED-08CB919E4C4E}" name="Descripcion"/>
    <tableColumn id="7" xr3:uid="{22E360D7-09FB-4845-B770-74E62CF3C88B}" name="Columna3"/>
    <tableColumn id="8" xr3:uid="{457D27BA-2C72-4218-9D72-F615C2C0B1E7}" name="Tecnologia"/>
    <tableColumn id="9" xr3:uid="{34188538-686E-46A6-BC5F-06FE86DE41CC}" name="Columna4"/>
    <tableColumn id="10" xr3:uid="{FFC62179-B4BC-4183-9503-4D815EFBA305}" name="Consulta Final">
      <calculatedColumnFormula>_xlfn.CONCAT(B3,C3,D3,E3,F3,G3,H3,I3)</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28D7771-FCF6-4BEF-957A-229D1444A476}" name="Tabla9" displayName="Tabla9" ref="A2:P175" totalsRowShown="0" headerRowDxfId="1">
  <autoFilter ref="A2:P175" xr:uid="{A28D7771-FCF6-4BEF-957A-229D1444A476}"/>
  <sortState xmlns:xlrd2="http://schemas.microsoft.com/office/spreadsheetml/2017/richdata2" ref="A3:O175">
    <sortCondition ref="D3:D196"/>
    <sortCondition ref="F3:F196"/>
  </sortState>
  <tableColumns count="16">
    <tableColumn id="1" xr3:uid="{DC133DEF-37B1-4EAF-B34E-F0E708294133}" name="Consulta Origen"/>
    <tableColumn id="2" xr3:uid="{92A2371D-1E8E-4032-A722-86296AA29B34}" name="Consulta Base"/>
    <tableColumn id="3" xr3:uid="{A0431775-9CFB-4D71-93DD-A7000256580B}" name="Columna1"/>
    <tableColumn id="4" xr3:uid="{189A67F6-DBFA-4795-856B-3E46CDC4E21D}" name=" idSupplie_spy"/>
    <tableColumn id="5" xr3:uid="{2CD667E6-0DED-4338-AE09-5C542583F0F7}" name="1"/>
    <tableColumn id="6" xr3:uid="{0AB0FA6D-2E1E-415E-AC13-59829DA6CF4E}" name=" idProduct_spy"/>
    <tableColumn id="7" xr3:uid="{F8814516-956E-4951-957E-A8336C8EBD5C}" name="2"/>
    <tableColumn id="8" xr3:uid="{8100D5EF-CF24-48A6-9242-C414803F6E8E}" name=" price"/>
    <tableColumn id="9" xr3:uid="{8EAF3118-9753-4758-A6EA-FE2F5AA700B5}" name="3"/>
    <tableColumn id="10" xr3:uid="{56487346-4C0B-4988-AF9C-2B53D1AD7BF2}" name=" delivery_time">
      <calculatedColumnFormula>VLOOKUP(RANDBETWEEN(1,9),$T$3:$U$11,2)</calculatedColumnFormula>
    </tableColumn>
    <tableColumn id="11" xr3:uid="{379160D9-223E-4D51-86C3-676FE0222B81}" name="4"/>
    <tableColumn id="12" xr3:uid="{27591D5A-CAEF-4B96-AF63-9E79C5098CB1}" name=" product_line">
      <calculatedColumnFormula>VLOOKUP(RANDBETWEEN(1,3),$T$13:$U$15,2,FALSE)</calculatedColumnFormula>
    </tableColumn>
    <tableColumn id="13" xr3:uid="{C4D405C2-72DD-4C20-BB84-D12B7D15D9E1}" name="5"/>
    <tableColumn id="14" xr3:uid="{9DF4CBEA-FACE-4EEC-B524-4265416EEDCB}" name=" comments"/>
    <tableColumn id="15" xr3:uid="{F9C97D00-AF10-43DF-9030-A5DDCA9204F0}" name="6"/>
    <tableColumn id="16" xr3:uid="{9969BBA8-D510-4710-9D18-6B17259303AB}" name="Consulta Final" dataDxfId="0">
      <calculatedColumnFormula>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029A12-8F32-4C38-9DDA-2D41CCE74027}" name="Tabla2" displayName="Tabla2" ref="A10:B17" totalsRowShown="0">
  <autoFilter ref="A10:B17" xr:uid="{5E029A12-8F32-4C38-9DDA-2D41CCE74027}"/>
  <tableColumns count="2">
    <tableColumn id="1" xr3:uid="{433A23A9-2FB5-4297-A4F5-EE6185B74C11}" name="Tipo de Negocio"/>
    <tableColumn id="2" xr3:uid="{9FE67261-9F13-4456-BFDF-DEDED94C18C8}" name="Identificado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3FD54D-6600-4C96-9DB1-52D9664C1063}" name="Tabla3" displayName="Tabla3" ref="A2:H44" totalsRowShown="0">
  <autoFilter ref="A2:H44" xr:uid="{1D3FD54D-6600-4C96-9DB1-52D9664C1063}"/>
  <tableColumns count="8">
    <tableColumn id="1" xr3:uid="{A03F4A8D-B2CC-4A1E-9D3B-018C6F75A18D}" name="Consulta Origen"/>
    <tableColumn id="2" xr3:uid="{6DA9CEB6-0EFC-4FA2-AC2D-B04EB0401AA4}" name="Consulta Base"/>
    <tableColumn id="3" xr3:uid="{556EA65C-2698-4157-81F3-AC49CDC12FD1}" name="Columna1"/>
    <tableColumn id="4" xr3:uid="{B3BB33B5-2B7B-4DED-ADF1-5646AC6E48F6}" name="Nombre de Proveedor" dataDxfId="13"/>
    <tableColumn id="5" xr3:uid="{29E8ECC6-A59B-4C9E-B3BD-9D0A228E6973}" name="Columna2"/>
    <tableColumn id="6" xr3:uid="{4EF9E9CD-E045-4CE5-BE16-A3276F6269B2}" name="Columna3"/>
    <tableColumn id="7" xr3:uid="{CFAFFAE4-75D8-4A20-828F-1D941D0251DD}" name="Columna4"/>
    <tableColumn id="8" xr3:uid="{E7FE5EBB-F62D-4B71-8BBE-3A817A743D97}" name="Consulta Final">
      <calculatedColumnFormula>_xlfn.CONCAT(B3,C3,D3,E3,F3,G3)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036A3D-02E1-4261-859C-31DB0D918B56}" name="Tabla8" displayName="Tabla8" ref="A2:M52" totalsRowShown="0" headerRowDxfId="12" headerRowBorderDxfId="11" tableBorderDxfId="10">
  <autoFilter ref="A2:M52" xr:uid="{13036A3D-02E1-4261-859C-31DB0D918B56}"/>
  <tableColumns count="13">
    <tableColumn id="1" xr3:uid="{42F2638E-AAAE-46D7-B938-F95A364C427E}" name="Consulta Origen"/>
    <tableColumn id="2" xr3:uid="{141B34DC-B03B-4B41-9B40-B79DEA581E29}" name="Consulta Base"/>
    <tableColumn id="3" xr3:uid="{BC2EE9C3-0966-4C5B-987B-F560C42E822D}" name="Columna1"/>
    <tableColumn id="4" xr3:uid="{7590820D-E552-464B-A135-FA99B0B8E652}" name="idSupplieAd">
      <calculatedColumnFormula>RANDBETWEEN(1,41)</calculatedColumnFormula>
    </tableColumn>
    <tableColumn id="5" xr3:uid="{C923C8F5-F927-4777-8D98-2A77D4B845E1}" name="Columna2"/>
    <tableColumn id="6" xr3:uid="{9AEE29B9-C90C-4C1A-826A-1FE603C0ECFD}" name="descripcion" dataDxfId="9"/>
    <tableColumn id="7" xr3:uid="{1F054736-D3B0-4C9F-BDD3-4CEE7F6CEEE7}" name="Columna3"/>
    <tableColumn id="8" xr3:uid="{684AA6BD-2374-4D5F-9D77-CFC208D51979}" name="pais"/>
    <tableColumn id="9" xr3:uid="{C773BDA3-D53E-40DD-BB87-1C9F04BC85E0}" name="Columna4"/>
    <tableColumn id="10" xr3:uid="{94464820-0D2F-4830-A3A2-921D0C1420A0}" name="zip code"/>
    <tableColumn id="11" xr3:uid="{18114AD7-E44F-4FD2-8AB7-48A0F2D78A3D}" name="Columna5"/>
    <tableColumn id="12" xr3:uid="{B2EDC338-A9F1-44E9-8A46-2AD63639711C}" name="Consulta Final">
      <calculatedColumnFormula>_xlfn.CONCAT(B3,C3,D3,E3,F3,G3,H3,I3,J3,,"'",K3)</calculatedColumnFormula>
    </tableColumn>
    <tableColumn id="14" xr3:uid="{6BEB5BD4-8055-420A-BF2C-5DAD410D98EB}" name="Columna7" dataDxfId="8">
      <calculatedColumnFormula>LEN(Tabla8[[#This Row],[descripcion]])</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A61C9BF-9831-4BCD-BF0C-5FD3C5C61992}" name="Tabla10" displayName="Tabla10" ref="A105:C152" totalsRowShown="0">
  <autoFilter ref="A105:C152" xr:uid="{CA61C9BF-9831-4BCD-BF0C-5FD3C5C61992}"/>
  <tableColumns count="3">
    <tableColumn id="1" xr3:uid="{D1133DCD-0B8B-4836-832F-407A555A0003}" name="num" dataDxfId="7"/>
    <tableColumn id="2" xr3:uid="{249B4EC9-18BC-44D4-942E-4855931951C4}" name="Nom"/>
    <tableColumn id="3" xr3:uid="{38145DB0-6F02-4D01-A497-8774370C6169}" name="Apl"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7F1BF7-143C-4A1D-A821-B324734ED30F}" name="Tabla11" displayName="Tabla11" ref="G105:J205" totalsRowShown="0">
  <autoFilter ref="G105:J205" xr:uid="{007F1BF7-143C-4A1D-A821-B324734ED30F}"/>
  <tableColumns count="4">
    <tableColumn id="4" xr3:uid="{F49FA818-64A4-42B5-AF60-52AE599E3788}" name="Nombre" dataDxfId="5">
      <calculatedColumnFormula>VLOOKUP(RANDBETWEEN(1,47),Tabla10[[num]:[Apl]],2,FALSE)</calculatedColumnFormula>
    </tableColumn>
    <tableColumn id="1" xr3:uid="{9CE1A956-20F5-48A1-81A7-651B8C102A80}" name="Apell1" dataDxfId="4">
      <calculatedColumnFormula>VLOOKUP(RANDBETWEEN(1,47),Tabla10[[num]:[Apl]],3,FALSE)</calculatedColumnFormula>
    </tableColumn>
    <tableColumn id="2" xr3:uid="{68FAE64D-36EE-49AB-A8B8-FF0F443F65A6}" name="Apell2"/>
    <tableColumn id="3" xr3:uid="{B37DF2FF-149E-49A6-A2A3-B0BF79541B13}" name="nombre completo" dataDxfId="3">
      <calculatedColumnFormula>_xlfn.CONCAT(G106," ",H106," ",I106)</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2270DE6-3665-406B-8B06-B0EDE20425D5}" name="Tabla12" displayName="Tabla12" ref="L105:M109" totalsRowShown="0">
  <autoFilter ref="L105:M109" xr:uid="{02270DE6-3665-406B-8B06-B0EDE20425D5}"/>
  <tableColumns count="2">
    <tableColumn id="1" xr3:uid="{A793918D-6967-4E41-8B7F-30CE0CC60031}" name="ID"/>
    <tableColumn id="2" xr3:uid="{15C4E76B-D906-4BD9-83D9-1C7743C3B7F9}" name="Puesto"/>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FE5BB6-4BFE-46DB-BF91-258C31CE6C64}" name="Tabla6" displayName="Tabla6" ref="A2:N102" totalsRowShown="0">
  <autoFilter ref="A2:N102" xr:uid="{A6FE5BB6-4BFE-46DB-BF91-258C31CE6C64}"/>
  <tableColumns count="14">
    <tableColumn id="1" xr3:uid="{B7B8B5F1-0405-4309-8C98-43EADD5061FD}" name="Consulta Origen"/>
    <tableColumn id="2" xr3:uid="{A7A71FB0-D3F6-474E-8BDA-5D035195DB1A}" name="Consulta Base"/>
    <tableColumn id="3" xr3:uid="{B51BC7E6-80D6-428C-B3DA-E096F661F0F6}" name="Columna1"/>
    <tableColumn id="6" xr3:uid="{90366AB9-6116-4490-AC5C-D617A17F6198}" name="id_AdressCont"/>
    <tableColumn id="7" xr3:uid="{1562131C-8B52-4286-AB1C-BEA216F21298}" name="Columna2"/>
    <tableColumn id="8" xr3:uid="{30FC38BA-B38F-4B08-BBE4-377013E6C07C}" name="name"/>
    <tableColumn id="9" xr3:uid="{A5ED5A20-CAFD-4C25-8583-43B4D312DA3E}" name="Columna3"/>
    <tableColumn id="10" xr3:uid="{F13AA8A1-F8FE-483F-BD0A-05998DC6695A}" name="puesto">
      <calculatedColumnFormula>VLOOKUP(RANDBETWEEN(1,4),Tabla12[],2,FALSE)</calculatedColumnFormula>
    </tableColumn>
    <tableColumn id="11" xr3:uid="{82BD7087-1AAD-4F68-80FD-B6B4691EBBEB}" name="Columna4"/>
    <tableColumn id="12" xr3:uid="{B8366F49-451D-4C7C-B8B5-90AA5DA59823}" name="numero de oficina"/>
    <tableColumn id="13" xr3:uid="{6CD9A9A0-78DA-4603-A8C8-7AFEB46100E6}" name="Columna7"/>
    <tableColumn id="14" xr3:uid="{8C47F8AA-0854-4066-A466-3234B90C5C9F}" name="celular"/>
    <tableColumn id="15" xr3:uid="{299C7F1C-89F3-4105-80B1-AFDD6ACC6CEC}" name="Columna8"/>
    <tableColumn id="16" xr3:uid="{6AE3538B-E2AD-4A33-B8F0-2110CAF24321}" name="consulta final">
      <calculatedColumnFormula>_xlfn.CONCAT(B3,C3,D3,E3,F3,G3,H3,I3,J3,K3,L3,M3)</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D6712C-9DB3-4F69-8FF3-9DA09F616D8F}" name="Tabla4" displayName="Tabla4" ref="A2:F8" totalsRowShown="0">
  <autoFilter ref="A2:F8" xr:uid="{16D6712C-9DB3-4F69-8FF3-9DA09F616D8F}"/>
  <tableColumns count="6">
    <tableColumn id="1" xr3:uid="{0178CDA1-AFF4-47B5-B8AB-3A412BDAF6F6}" name="Consulta Origen"/>
    <tableColumn id="2" xr3:uid="{CFD46F50-EEA0-4292-A941-A334014B74DC}" name="Consulta Base"/>
    <tableColumn id="3" xr3:uid="{9B80200E-9E90-4E9A-8613-9585199D2FEC}" name="Columna1"/>
    <tableColumn id="4" xr3:uid="{BDB65DE1-EEB0-48D0-B325-A36D433BB843}" name="Tecnologia"/>
    <tableColumn id="5" xr3:uid="{F760FC55-F968-4C5C-88E9-16933B03656C}" name="Columna2"/>
    <tableColumn id="6" xr3:uid="{DC38D09C-EC15-4F27-8E14-26125037702E}" name="Consulta Final">
      <calculatedColumnFormula>_xlfn.CONCAT(B3,C3,D3,E3)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18"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6"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9" Type="http://schemas.openxmlformats.org/officeDocument/2006/relationships/table" Target="../tables/table3.xml"/><Relationship Id="rId21"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4"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7"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2"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17"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5"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3"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8" Type="http://schemas.openxmlformats.org/officeDocument/2006/relationships/printerSettings" Target="../printerSettings/printerSettings1.bin"/><Relationship Id="rId2"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6"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0" Type="http://schemas.openxmlformats.org/officeDocument/2006/relationships/hyperlink" Target="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TargetMode="External"/><Relationship Id="rId29"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1" Type="http://schemas.openxmlformats.org/officeDocument/2006/relationships/hyperlink" Target="https://www.google.com/search?q=proveedores+de+botones+industriales&amp;tbm=lcl&amp;sxsrf=APq-WBtrPEDV9hThobBo2fDbo4GdSfeKBA%3A1645543373686&amp;ei=zf8UYpG4KcXFkPIPu8iBkA0&amp;oq=proveedores+de+botones+industriales&amp;gs_l=psy-ab.3..0i22i30k1.790703.802850.0.803019.37.28.1.8.8.0.265.3657.0j17j4.21.0....0...1c.1.64.psy-ab..7.30.3703...35i39k1j0i67k1j0i512i433i131k1j0i10i67k1j0i512i433k1j0i512i10k1j0i512k1j0i512i263i433i131i20k1j0i433i131i67k1j0i433i131i457k1j0i512i433i131i457k1j0i402k1j33i22i29i30k1.0.jxtvvbvlSxc" TargetMode="External"/><Relationship Id="rId6"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1"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24"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2"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7"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5"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5"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3"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28"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6"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10"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9" Type="http://schemas.openxmlformats.org/officeDocument/2006/relationships/hyperlink" Target="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TargetMode="External"/><Relationship Id="rId31"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9"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4"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2"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27"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0"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5"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8"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3"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18"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6"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9"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1"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4"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2" Type="http://schemas.openxmlformats.org/officeDocument/2006/relationships/hyperlink" Target="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TargetMode="External"/><Relationship Id="rId7"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2"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6"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0" Type="http://schemas.openxmlformats.org/officeDocument/2006/relationships/hyperlink" Target="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TargetMode="External"/><Relationship Id="rId29"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1" Type="http://schemas.openxmlformats.org/officeDocument/2006/relationships/hyperlink" Target="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TargetMode="External"/><Relationship Id="rId1" Type="http://schemas.openxmlformats.org/officeDocument/2006/relationships/hyperlink" Target="https://www.google.com/search?q=proveedores+de+botones+industriales&amp;tbm=lcl&amp;sxsrf=APq-WBtrPEDV9hThobBo2fDbo4GdSfeKBA%3A1645543373686&amp;ei=zf8UYpG4KcXFkPIPu8iBkA0&amp;oq=proveedores+de+botones+industriales&amp;gs_l=psy-ab.3..0i22i30k1.790703.802850.0.803019.37.28.1.8.8.0.265.3657.0j17j4.21.0....0...1c.1.64.psy-ab..7.30.3703...35i39k1j0i67k1j0i512i433i131k1j0i10i67k1j0i512i433k1j0i512i10k1j0i512k1j0i512i263i433i131i20k1j0i433i131i67k1j0i433i131i457k1j0i512i433i131i457k1j0i402k1j33i22i29i30k1.0.jxtvvbvlSxc" TargetMode="External"/><Relationship Id="rId6"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1"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24"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2"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7"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0"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5"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5"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3"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28"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6"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10"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9" Type="http://schemas.openxmlformats.org/officeDocument/2006/relationships/hyperlink" Target="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TargetMode="External"/><Relationship Id="rId31"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4" Type="http://schemas.openxmlformats.org/officeDocument/2006/relationships/table" Target="../tables/table4.xml"/><Relationship Id="rId4"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9"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4"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2"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27"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0"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5"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43" Type="http://schemas.openxmlformats.org/officeDocument/2006/relationships/hyperlink" Target="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TargetMode="External"/><Relationship Id="rId8"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3" Type="http://schemas.openxmlformats.org/officeDocument/2006/relationships/hyperlink" Target="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TargetMode="External"/><Relationship Id="rId12"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17"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 Id="rId25"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3" Type="http://schemas.openxmlformats.org/officeDocument/2006/relationships/hyperlink" Target="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TargetMode="External"/><Relationship Id="rId38" Type="http://schemas.openxmlformats.org/officeDocument/2006/relationships/hyperlink" Target="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B52D1-85FE-4D46-A9B4-E9E003D69631}">
  <dimension ref="A1:G17"/>
  <sheetViews>
    <sheetView zoomScaleNormal="100" workbookViewId="0">
      <selection activeCell="G2" sqref="G2"/>
    </sheetView>
  </sheetViews>
  <sheetFormatPr baseColWidth="10" defaultRowHeight="15" x14ac:dyDescent="0.25"/>
  <cols>
    <col min="1" max="1" width="17.42578125" customWidth="1"/>
    <col min="2" max="2" width="15.42578125" customWidth="1"/>
    <col min="3" max="6" width="12" customWidth="1"/>
    <col min="7" max="7" width="142.85546875" bestFit="1" customWidth="1"/>
  </cols>
  <sheetData>
    <row r="1" spans="1:7" x14ac:dyDescent="0.25">
      <c r="A1" t="s">
        <v>108</v>
      </c>
      <c r="B1" t="s">
        <v>109</v>
      </c>
      <c r="C1" t="s">
        <v>111</v>
      </c>
      <c r="D1" t="s">
        <v>112</v>
      </c>
      <c r="E1" t="s">
        <v>113</v>
      </c>
      <c r="F1" t="s">
        <v>114</v>
      </c>
      <c r="G1" t="s">
        <v>110</v>
      </c>
    </row>
    <row r="2" spans="1:7" x14ac:dyDescent="0.25">
      <c r="A2" t="s">
        <v>6</v>
      </c>
      <c r="B2" t="s">
        <v>16</v>
      </c>
      <c r="C2" t="s">
        <v>17</v>
      </c>
      <c r="D2" t="s">
        <v>11</v>
      </c>
      <c r="E2" t="s">
        <v>19</v>
      </c>
      <c r="F2" t="s">
        <v>18</v>
      </c>
      <c r="G2" t="str">
        <f>_xlfn.CONCAT(B2,C2,"'",D2,"','",E2,"'",F2)</f>
        <v>insert into businessType (nameBusiness, descriptionBusiness) values('Hilos Industriales','Proveedores de Hilos industriales para elaboracion de uniformes ');</v>
      </c>
    </row>
    <row r="3" spans="1:7" x14ac:dyDescent="0.25">
      <c r="A3" t="s">
        <v>8</v>
      </c>
      <c r="B3" t="s">
        <v>16</v>
      </c>
      <c r="C3" t="s">
        <v>17</v>
      </c>
      <c r="D3" t="s">
        <v>12</v>
      </c>
      <c r="E3" t="s">
        <v>20</v>
      </c>
      <c r="F3" t="s">
        <v>18</v>
      </c>
      <c r="G3" t="str">
        <f t="shared" ref="G3:G6" si="0">_xlfn.CONCAT(B3,C3,"'",D3,"','",E3,"'",F3)</f>
        <v>insert into businessType (nameBusiness, descriptionBusiness) values('Telas','Telas industriales de diferentes tecnologias');</v>
      </c>
    </row>
    <row r="4" spans="1:7" x14ac:dyDescent="0.25">
      <c r="A4" t="s">
        <v>9</v>
      </c>
      <c r="B4" t="s">
        <v>16</v>
      </c>
      <c r="C4" t="s">
        <v>17</v>
      </c>
      <c r="D4" t="s">
        <v>13</v>
      </c>
      <c r="E4" t="s">
        <v>21</v>
      </c>
      <c r="F4" t="s">
        <v>18</v>
      </c>
      <c r="G4" t="str">
        <f t="shared" si="0"/>
        <v>insert into businessType (nameBusiness, descriptionBusiness) values('Botones','Botones de diferentes tipos y estilos, broches.');</v>
      </c>
    </row>
    <row r="5" spans="1:7" x14ac:dyDescent="0.25">
      <c r="A5" t="s">
        <v>10</v>
      </c>
      <c r="B5" t="s">
        <v>16</v>
      </c>
      <c r="C5" t="s">
        <v>17</v>
      </c>
      <c r="D5" t="s">
        <v>14</v>
      </c>
      <c r="E5" t="s">
        <v>22</v>
      </c>
      <c r="F5" t="s">
        <v>18</v>
      </c>
      <c r="G5" t="str">
        <f t="shared" si="0"/>
        <v>insert into businessType (nameBusiness, descriptionBusiness) values('Cierres','cierres tanto plasticos, metalicos y con proteccion al calor');</v>
      </c>
    </row>
    <row r="6" spans="1:7" x14ac:dyDescent="0.25">
      <c r="A6" t="s">
        <v>7</v>
      </c>
      <c r="B6" t="s">
        <v>16</v>
      </c>
      <c r="C6" t="s">
        <v>17</v>
      </c>
      <c r="D6" t="s">
        <v>15</v>
      </c>
      <c r="E6" t="s">
        <v>23</v>
      </c>
      <c r="F6" t="s">
        <v>18</v>
      </c>
      <c r="G6" t="str">
        <f t="shared" si="0"/>
        <v>insert into businessType (nameBusiness, descriptionBusiness) values('Varios','diferentes tipos de materia prima para la elaboracion de prendas entre otros');</v>
      </c>
    </row>
    <row r="7" spans="1:7" x14ac:dyDescent="0.25">
      <c r="A7" t="s">
        <v>7</v>
      </c>
      <c r="B7" t="s">
        <v>16</v>
      </c>
      <c r="C7" t="s">
        <v>17</v>
      </c>
      <c r="D7" t="s">
        <v>115</v>
      </c>
      <c r="E7" t="s">
        <v>116</v>
      </c>
      <c r="F7" t="s">
        <v>18</v>
      </c>
      <c r="G7" t="str">
        <f>_xlfn.CONCAT(B7,C7,"'",D7,"','",E7,"'",F7)</f>
        <v>insert into businessType (nameBusiness, descriptionBusiness) values('Etiquetas','Proveedores de etiquetas para prendas.');</v>
      </c>
    </row>
    <row r="8" spans="1:7" x14ac:dyDescent="0.25">
      <c r="A8" t="s">
        <v>7</v>
      </c>
      <c r="B8" t="s">
        <v>16</v>
      </c>
      <c r="C8" t="s">
        <v>17</v>
      </c>
      <c r="D8" t="s">
        <v>117</v>
      </c>
      <c r="E8" t="s">
        <v>118</v>
      </c>
      <c r="F8" t="s">
        <v>18</v>
      </c>
      <c r="G8" t="str">
        <f>_xlfn.CONCAT(B8,C8,"'",D8,"','",E8,"'",F8)</f>
        <v>insert into businessType (nameBusiness, descriptionBusiness) values('Maquinaria','Proveedores de maquinaria para elaboracion de prendas');</v>
      </c>
    </row>
    <row r="10" spans="1:7" x14ac:dyDescent="0.25">
      <c r="A10" t="s">
        <v>119</v>
      </c>
      <c r="B10" t="s">
        <v>120</v>
      </c>
    </row>
    <row r="11" spans="1:7" x14ac:dyDescent="0.25">
      <c r="A11" t="s">
        <v>11</v>
      </c>
      <c r="B11">
        <v>1</v>
      </c>
    </row>
    <row r="12" spans="1:7" x14ac:dyDescent="0.25">
      <c r="A12" t="s">
        <v>12</v>
      </c>
      <c r="B12">
        <v>2</v>
      </c>
    </row>
    <row r="13" spans="1:7" x14ac:dyDescent="0.25">
      <c r="A13" t="s">
        <v>13</v>
      </c>
      <c r="B13">
        <v>3</v>
      </c>
    </row>
    <row r="14" spans="1:7" x14ac:dyDescent="0.25">
      <c r="A14" t="s">
        <v>14</v>
      </c>
      <c r="B14">
        <v>4</v>
      </c>
    </row>
    <row r="15" spans="1:7" x14ac:dyDescent="0.25">
      <c r="A15" t="s">
        <v>15</v>
      </c>
      <c r="B15">
        <v>5</v>
      </c>
    </row>
    <row r="16" spans="1:7" x14ac:dyDescent="0.25">
      <c r="A16" s="7" t="s">
        <v>115</v>
      </c>
      <c r="B16">
        <v>6</v>
      </c>
    </row>
    <row r="17" spans="1:2" x14ac:dyDescent="0.25">
      <c r="A17" s="6" t="s">
        <v>117</v>
      </c>
      <c r="B17">
        <v>7</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020A9-C62A-4CA1-B67C-C8C4F7D5CD62}">
  <dimension ref="A1:N44"/>
  <sheetViews>
    <sheetView topLeftCell="E1" zoomScaleNormal="100" workbookViewId="0">
      <selection activeCell="H3" sqref="H3"/>
    </sheetView>
  </sheetViews>
  <sheetFormatPr baseColWidth="10" defaultRowHeight="15" x14ac:dyDescent="0.25"/>
  <cols>
    <col min="1" max="1" width="17.28515625" customWidth="1"/>
    <col min="2" max="2" width="15.42578125" customWidth="1"/>
    <col min="3" max="3" width="12" customWidth="1"/>
    <col min="4" max="4" width="41.85546875" bestFit="1" customWidth="1"/>
    <col min="5" max="7" width="12" customWidth="1"/>
    <col min="8" max="8" width="113.140625" bestFit="1" customWidth="1"/>
    <col min="10" max="10" width="38.7109375" style="1" bestFit="1" customWidth="1"/>
  </cols>
  <sheetData>
    <row r="1" spans="1:14" x14ac:dyDescent="0.25">
      <c r="D1" s="20" t="s">
        <v>430</v>
      </c>
    </row>
    <row r="2" spans="1:14" x14ac:dyDescent="0.25">
      <c r="A2" t="s">
        <v>108</v>
      </c>
      <c r="B2" t="s">
        <v>109</v>
      </c>
      <c r="C2" t="s">
        <v>111</v>
      </c>
      <c r="D2" t="s">
        <v>132</v>
      </c>
      <c r="E2" t="s">
        <v>112</v>
      </c>
      <c r="F2" t="s">
        <v>113</v>
      </c>
      <c r="G2" t="s">
        <v>114</v>
      </c>
      <c r="H2" t="s">
        <v>110</v>
      </c>
    </row>
    <row r="3" spans="1:14" x14ac:dyDescent="0.25">
      <c r="A3" t="s">
        <v>431</v>
      </c>
      <c r="B3" t="s">
        <v>432</v>
      </c>
      <c r="C3" t="s">
        <v>25</v>
      </c>
      <c r="D3" s="1" t="s">
        <v>34</v>
      </c>
      <c r="E3" t="s">
        <v>33</v>
      </c>
      <c r="F3">
        <v>2</v>
      </c>
      <c r="G3" t="s">
        <v>18</v>
      </c>
      <c r="H3" t="str">
        <f>_xlfn.CONCAT(B3,C3,D3,E3,F3,G3)</f>
        <v>insert into supplie (supplie_name, idBusinessType_Sup) values('TEJITEX.',2);</v>
      </c>
      <c r="J3" s="1" t="s">
        <v>34</v>
      </c>
      <c r="K3" t="s">
        <v>12</v>
      </c>
      <c r="L3">
        <f>VLOOKUP(K3,Tabla2[],2,FALSE)</f>
        <v>2</v>
      </c>
      <c r="M3" s="2" t="s">
        <v>179</v>
      </c>
      <c r="N3" s="4" t="s">
        <v>180</v>
      </c>
    </row>
    <row r="4" spans="1:14" x14ac:dyDescent="0.25">
      <c r="A4" t="s">
        <v>433</v>
      </c>
      <c r="B4" t="s">
        <v>432</v>
      </c>
      <c r="C4" t="s">
        <v>25</v>
      </c>
      <c r="D4" s="1" t="s">
        <v>35</v>
      </c>
      <c r="E4" t="s">
        <v>33</v>
      </c>
      <c r="F4">
        <v>2</v>
      </c>
      <c r="G4" t="s">
        <v>18</v>
      </c>
      <c r="H4" t="str">
        <f t="shared" ref="H4:H39" si="0">_xlfn.CONCAT(B4,C4,D4,E4,F4,G4)</f>
        <v>insert into supplie (supplie_name, idBusinessType_Sup) values('KIMEX Tela.',2);</v>
      </c>
      <c r="J4" s="1" t="s">
        <v>35</v>
      </c>
      <c r="K4" t="s">
        <v>12</v>
      </c>
      <c r="L4">
        <f>VLOOKUP(K4,Tabla2[],2,FALSE)</f>
        <v>2</v>
      </c>
      <c r="M4" s="2" t="s">
        <v>181</v>
      </c>
      <c r="N4" s="4" t="s">
        <v>182</v>
      </c>
    </row>
    <row r="5" spans="1:14" x14ac:dyDescent="0.25">
      <c r="A5" t="s">
        <v>434</v>
      </c>
      <c r="B5" t="s">
        <v>432</v>
      </c>
      <c r="C5" t="s">
        <v>25</v>
      </c>
      <c r="D5" s="1" t="s">
        <v>36</v>
      </c>
      <c r="E5" t="s">
        <v>33</v>
      </c>
      <c r="F5">
        <v>2</v>
      </c>
      <c r="G5" t="s">
        <v>18</v>
      </c>
      <c r="H5" t="str">
        <f t="shared" si="0"/>
        <v>insert into supplie (supplie_name, idBusinessType_Sup) values('Iniciativa Textil.',2);</v>
      </c>
      <c r="J5" s="1" t="s">
        <v>36</v>
      </c>
      <c r="K5" t="s">
        <v>12</v>
      </c>
      <c r="L5">
        <f>VLOOKUP(K5,Tabla2[],2,FALSE)</f>
        <v>2</v>
      </c>
      <c r="M5" s="3" t="s">
        <v>183</v>
      </c>
      <c r="N5" s="4" t="s">
        <v>184</v>
      </c>
    </row>
    <row r="6" spans="1:14" x14ac:dyDescent="0.25">
      <c r="A6" t="s">
        <v>435</v>
      </c>
      <c r="B6" t="s">
        <v>432</v>
      </c>
      <c r="C6" t="s">
        <v>25</v>
      </c>
      <c r="D6" s="1" t="s">
        <v>37</v>
      </c>
      <c r="E6" t="s">
        <v>33</v>
      </c>
      <c r="F6">
        <v>2</v>
      </c>
      <c r="G6" t="s">
        <v>18</v>
      </c>
      <c r="H6" t="str">
        <f t="shared" si="0"/>
        <v>insert into supplie (supplie_name, idBusinessType_Sup) values('Surtidora Textil.',2);</v>
      </c>
      <c r="J6" s="1" t="s">
        <v>37</v>
      </c>
      <c r="K6" t="s">
        <v>12</v>
      </c>
      <c r="L6">
        <f>VLOOKUP(K6,Tabla2[],2,FALSE)</f>
        <v>2</v>
      </c>
      <c r="M6" s="14" t="s">
        <v>185</v>
      </c>
      <c r="N6" s="4" t="s">
        <v>186</v>
      </c>
    </row>
    <row r="7" spans="1:14" x14ac:dyDescent="0.25">
      <c r="A7" t="s">
        <v>436</v>
      </c>
      <c r="B7" t="s">
        <v>432</v>
      </c>
      <c r="C7" t="s">
        <v>25</v>
      </c>
      <c r="D7" s="1" t="s">
        <v>38</v>
      </c>
      <c r="E7" t="s">
        <v>33</v>
      </c>
      <c r="F7">
        <v>2</v>
      </c>
      <c r="G7" t="s">
        <v>18</v>
      </c>
      <c r="H7" t="str">
        <f t="shared" si="0"/>
        <v>insert into supplie (supplie_name, idBusinessType_Sup) values('Palermo Textil.',2);</v>
      </c>
      <c r="J7" s="1" t="s">
        <v>38</v>
      </c>
      <c r="K7" t="s">
        <v>12</v>
      </c>
      <c r="L7">
        <f>VLOOKUP(K7,Tabla2[],2,FALSE)</f>
        <v>2</v>
      </c>
      <c r="M7" s="2" t="s">
        <v>187</v>
      </c>
      <c r="N7" s="4" t="s">
        <v>188</v>
      </c>
    </row>
    <row r="8" spans="1:14" x14ac:dyDescent="0.25">
      <c r="A8" t="s">
        <v>437</v>
      </c>
      <c r="B8" t="s">
        <v>432</v>
      </c>
      <c r="C8" t="s">
        <v>25</v>
      </c>
      <c r="D8" s="1" t="s">
        <v>39</v>
      </c>
      <c r="E8" t="s">
        <v>33</v>
      </c>
      <c r="F8">
        <v>2</v>
      </c>
      <c r="G8" t="s">
        <v>18</v>
      </c>
      <c r="H8" t="str">
        <f t="shared" si="0"/>
        <v>insert into supplie (supplie_name, idBusinessType_Sup) values('Distribuidora Kaltex.',2);</v>
      </c>
      <c r="J8" s="1" t="s">
        <v>39</v>
      </c>
      <c r="K8" t="s">
        <v>12</v>
      </c>
      <c r="L8">
        <f>VLOOKUP(K8,Tabla2[],2,FALSE)</f>
        <v>2</v>
      </c>
      <c r="M8" s="2" t="s">
        <v>189</v>
      </c>
      <c r="N8" s="4" t="s">
        <v>190</v>
      </c>
    </row>
    <row r="9" spans="1:14" x14ac:dyDescent="0.25">
      <c r="A9" t="s">
        <v>438</v>
      </c>
      <c r="B9" t="s">
        <v>432</v>
      </c>
      <c r="C9" t="s">
        <v>25</v>
      </c>
      <c r="D9" s="1" t="s">
        <v>40</v>
      </c>
      <c r="E9" t="s">
        <v>33</v>
      </c>
      <c r="F9">
        <v>2</v>
      </c>
      <c r="G9" t="s">
        <v>18</v>
      </c>
      <c r="H9" t="str">
        <f t="shared" si="0"/>
        <v>insert into supplie (supplie_name, idBusinessType_Sup) values('Telas Lafayette De Mexico Sa De Cv.',2);</v>
      </c>
      <c r="J9" s="1" t="s">
        <v>40</v>
      </c>
      <c r="K9" t="s">
        <v>12</v>
      </c>
      <c r="L9">
        <f>VLOOKUP(K9,Tabla2[],2,FALSE)</f>
        <v>2</v>
      </c>
      <c r="M9" s="2" t="s">
        <v>191</v>
      </c>
      <c r="N9" s="4" t="s">
        <v>192</v>
      </c>
    </row>
    <row r="10" spans="1:14" x14ac:dyDescent="0.25">
      <c r="A10" t="s">
        <v>439</v>
      </c>
      <c r="B10" t="s">
        <v>432</v>
      </c>
      <c r="C10" t="s">
        <v>25</v>
      </c>
      <c r="D10" s="1" t="s">
        <v>95</v>
      </c>
      <c r="E10" t="s">
        <v>33</v>
      </c>
      <c r="F10">
        <v>2</v>
      </c>
      <c r="G10" t="s">
        <v>18</v>
      </c>
      <c r="H10" t="str">
        <f t="shared" si="0"/>
        <v>insert into supplie (supplie_name, idBusinessType_Sup) values('Copacabana Textil, SA De CV.',2);</v>
      </c>
      <c r="J10" s="1" t="s">
        <v>95</v>
      </c>
      <c r="K10" t="s">
        <v>12</v>
      </c>
      <c r="L10">
        <f>VLOOKUP(K10,Tabla2[],2,FALSE)</f>
        <v>2</v>
      </c>
      <c r="M10" s="2" t="s">
        <v>197</v>
      </c>
      <c r="N10" s="4" t="s">
        <v>198</v>
      </c>
    </row>
    <row r="11" spans="1:14" x14ac:dyDescent="0.25">
      <c r="A11" t="s">
        <v>440</v>
      </c>
      <c r="B11" t="s">
        <v>432</v>
      </c>
      <c r="C11" t="s">
        <v>25</v>
      </c>
      <c r="D11" s="1" t="s">
        <v>41</v>
      </c>
      <c r="E11" t="s">
        <v>33</v>
      </c>
      <c r="F11">
        <v>2</v>
      </c>
      <c r="G11" t="s">
        <v>18</v>
      </c>
      <c r="H11" t="str">
        <f t="shared" si="0"/>
        <v>insert into supplie (supplie_name, idBusinessType_Sup) values('Arletex tienda de telas.',2);</v>
      </c>
      <c r="J11" s="1" t="s">
        <v>41</v>
      </c>
      <c r="K11" t="s">
        <v>12</v>
      </c>
      <c r="L11">
        <f>VLOOKUP(K11,Tabla2[],2,FALSE)</f>
        <v>2</v>
      </c>
      <c r="M11" s="2" t="s">
        <v>193</v>
      </c>
      <c r="N11" s="4" t="s">
        <v>194</v>
      </c>
    </row>
    <row r="12" spans="1:14" x14ac:dyDescent="0.25">
      <c r="A12" t="s">
        <v>441</v>
      </c>
      <c r="B12" t="s">
        <v>432</v>
      </c>
      <c r="C12" t="s">
        <v>25</v>
      </c>
      <c r="D12" s="1" t="s">
        <v>42</v>
      </c>
      <c r="E12" t="s">
        <v>33</v>
      </c>
      <c r="F12">
        <v>2</v>
      </c>
      <c r="G12" t="s">
        <v>18</v>
      </c>
      <c r="H12" t="str">
        <f t="shared" si="0"/>
        <v>insert into supplie (supplie_name, idBusinessType_Sup) values('Grupo Industrial Miro.',2);</v>
      </c>
      <c r="J12" s="1" t="s">
        <v>42</v>
      </c>
      <c r="K12" t="s">
        <v>12</v>
      </c>
      <c r="L12">
        <f>VLOOKUP(K12,Tabla2[],2,FALSE)</f>
        <v>2</v>
      </c>
      <c r="M12" s="2" t="s">
        <v>195</v>
      </c>
      <c r="N12" s="4" t="s">
        <v>196</v>
      </c>
    </row>
    <row r="13" spans="1:14" x14ac:dyDescent="0.25">
      <c r="A13" t="s">
        <v>442</v>
      </c>
      <c r="B13" t="s">
        <v>432</v>
      </c>
      <c r="C13" t="s">
        <v>25</v>
      </c>
      <c r="D13" s="1" t="s">
        <v>43</v>
      </c>
      <c r="E13" t="s">
        <v>33</v>
      </c>
      <c r="F13">
        <v>2</v>
      </c>
      <c r="G13" t="s">
        <v>18</v>
      </c>
      <c r="H13" t="str">
        <f t="shared" si="0"/>
        <v>insert into supplie (supplie_name, idBusinessType_Sup) values('Telas Rafa.',2);</v>
      </c>
      <c r="J13" s="1" t="s">
        <v>43</v>
      </c>
      <c r="K13" t="s">
        <v>12</v>
      </c>
      <c r="L13">
        <f>VLOOKUP(K13,Tabla2[],2,FALSE)</f>
        <v>2</v>
      </c>
      <c r="M13" s="2" t="s">
        <v>199</v>
      </c>
      <c r="N13" s="4" t="s">
        <v>200</v>
      </c>
    </row>
    <row r="14" spans="1:14" x14ac:dyDescent="0.25">
      <c r="A14" t="s">
        <v>443</v>
      </c>
      <c r="B14" t="s">
        <v>432</v>
      </c>
      <c r="C14" t="s">
        <v>25</v>
      </c>
      <c r="D14" s="1" t="s">
        <v>96</v>
      </c>
      <c r="E14" t="s">
        <v>33</v>
      </c>
      <c r="F14">
        <v>2</v>
      </c>
      <c r="G14" t="s">
        <v>18</v>
      </c>
      <c r="H14" t="str">
        <f t="shared" si="0"/>
        <v>insert into supplie (supplie_name, idBusinessType_Sup) values('Distribuidora De Textiles Avante, SA De CV.',2);</v>
      </c>
      <c r="J14" s="1" t="s">
        <v>96</v>
      </c>
      <c r="K14" t="s">
        <v>12</v>
      </c>
      <c r="L14">
        <f>VLOOKUP(K14,Tabla2[],2,FALSE)</f>
        <v>2</v>
      </c>
      <c r="M14" s="2" t="s">
        <v>201</v>
      </c>
      <c r="N14" s="4" t="s">
        <v>202</v>
      </c>
    </row>
    <row r="15" spans="1:14" x14ac:dyDescent="0.25">
      <c r="A15" t="s">
        <v>444</v>
      </c>
      <c r="B15" t="s">
        <v>432</v>
      </c>
      <c r="C15" t="s">
        <v>25</v>
      </c>
      <c r="D15" s="1" t="s">
        <v>44</v>
      </c>
      <c r="E15" t="s">
        <v>33</v>
      </c>
      <c r="F15">
        <v>2</v>
      </c>
      <c r="G15" t="s">
        <v>18</v>
      </c>
      <c r="H15" t="str">
        <f t="shared" si="0"/>
        <v>insert into supplie (supplie_name, idBusinessType_Sup) values('Alitex.',2);</v>
      </c>
      <c r="J15" s="1" t="s">
        <v>44</v>
      </c>
      <c r="K15" t="s">
        <v>12</v>
      </c>
      <c r="L15">
        <f>VLOOKUP(K15,Tabla2[],2,FALSE)</f>
        <v>2</v>
      </c>
      <c r="M15" s="2" t="s">
        <v>203</v>
      </c>
    </row>
    <row r="16" spans="1:14" x14ac:dyDescent="0.25">
      <c r="A16" t="s">
        <v>445</v>
      </c>
      <c r="B16" t="s">
        <v>432</v>
      </c>
      <c r="C16" t="s">
        <v>25</v>
      </c>
      <c r="D16" s="1" t="s">
        <v>45</v>
      </c>
      <c r="E16" t="s">
        <v>33</v>
      </c>
      <c r="F16">
        <v>2</v>
      </c>
      <c r="G16" t="s">
        <v>18</v>
      </c>
      <c r="H16" t="str">
        <f t="shared" si="0"/>
        <v>insert into supplie (supplie_name, idBusinessType_Sup) values('Canaintex.',2);</v>
      </c>
      <c r="J16" s="1" t="s">
        <v>45</v>
      </c>
      <c r="K16" t="s">
        <v>12</v>
      </c>
      <c r="L16">
        <f>VLOOKUP(K16,Tabla2[],2,FALSE)</f>
        <v>2</v>
      </c>
      <c r="M16" s="2" t="s">
        <v>204</v>
      </c>
      <c r="N16" s="4" t="s">
        <v>205</v>
      </c>
    </row>
    <row r="17" spans="1:14" x14ac:dyDescent="0.25">
      <c r="A17" t="s">
        <v>446</v>
      </c>
      <c r="B17" t="s">
        <v>432</v>
      </c>
      <c r="C17" t="s">
        <v>25</v>
      </c>
      <c r="D17" s="1" t="s">
        <v>97</v>
      </c>
      <c r="E17" t="s">
        <v>33</v>
      </c>
      <c r="F17">
        <v>2</v>
      </c>
      <c r="G17" t="s">
        <v>18</v>
      </c>
      <c r="H17" t="str">
        <f t="shared" si="0"/>
        <v>insert into supplie (supplie_name, idBusinessType_Sup) values('Kumatrade - Operadora Juno SA de CV.',2);</v>
      </c>
      <c r="J17" s="1" t="s">
        <v>97</v>
      </c>
      <c r="K17" t="s">
        <v>12</v>
      </c>
      <c r="L17">
        <f>VLOOKUP(K17,Tabla2[],2,FALSE)</f>
        <v>2</v>
      </c>
      <c r="M17" s="2" t="s">
        <v>206</v>
      </c>
      <c r="N17" s="4" t="s">
        <v>207</v>
      </c>
    </row>
    <row r="18" spans="1:14" x14ac:dyDescent="0.25">
      <c r="A18" t="s">
        <v>447</v>
      </c>
      <c r="B18" t="s">
        <v>432</v>
      </c>
      <c r="C18" t="s">
        <v>25</v>
      </c>
      <c r="D18" s="1" t="s">
        <v>46</v>
      </c>
      <c r="E18" t="s">
        <v>33</v>
      </c>
      <c r="F18">
        <v>2</v>
      </c>
      <c r="G18" t="s">
        <v>18</v>
      </c>
      <c r="H18" t="str">
        <f t="shared" si="0"/>
        <v>insert into supplie (supplie_name, idBusinessType_Sup) values('Ultrafibras de México.',2);</v>
      </c>
      <c r="J18" s="1" t="s">
        <v>46</v>
      </c>
      <c r="K18" t="s">
        <v>12</v>
      </c>
      <c r="L18">
        <f>VLOOKUP(K18,Tabla2[],2,FALSE)</f>
        <v>2</v>
      </c>
      <c r="M18" s="2" t="s">
        <v>208</v>
      </c>
      <c r="N18" s="4" t="s">
        <v>209</v>
      </c>
    </row>
    <row r="19" spans="1:14" x14ac:dyDescent="0.25">
      <c r="A19" t="s">
        <v>448</v>
      </c>
      <c r="B19" t="s">
        <v>432</v>
      </c>
      <c r="C19" t="s">
        <v>25</v>
      </c>
      <c r="D19" s="1" t="s">
        <v>98</v>
      </c>
      <c r="E19" t="s">
        <v>33</v>
      </c>
      <c r="F19">
        <v>2</v>
      </c>
      <c r="G19" t="s">
        <v>18</v>
      </c>
      <c r="H19" t="str">
        <f t="shared" si="0"/>
        <v>insert into supplie (supplie_name, idBusinessType_Sup) values('Textiles León SA de CV.',2);</v>
      </c>
      <c r="J19" s="1" t="s">
        <v>98</v>
      </c>
      <c r="K19" t="s">
        <v>12</v>
      </c>
      <c r="L19">
        <f>VLOOKUP(K19,Tabla2[],2,FALSE)</f>
        <v>2</v>
      </c>
      <c r="M19" s="2" t="s">
        <v>210</v>
      </c>
      <c r="N19" s="4" t="s">
        <v>211</v>
      </c>
    </row>
    <row r="20" spans="1:14" x14ac:dyDescent="0.25">
      <c r="A20" t="s">
        <v>449</v>
      </c>
      <c r="B20" t="s">
        <v>432</v>
      </c>
      <c r="C20" t="s">
        <v>25</v>
      </c>
      <c r="D20" s="1" t="s">
        <v>47</v>
      </c>
      <c r="E20" t="s">
        <v>33</v>
      </c>
      <c r="F20">
        <v>2</v>
      </c>
      <c r="G20" t="s">
        <v>18</v>
      </c>
      <c r="H20" t="str">
        <f t="shared" si="0"/>
        <v>insert into supplie (supplie_name, idBusinessType_Sup) values('TAISA.',2);</v>
      </c>
      <c r="J20" s="1" t="s">
        <v>47</v>
      </c>
      <c r="K20" t="s">
        <v>12</v>
      </c>
      <c r="L20">
        <f>VLOOKUP(K20,Tabla2[],2,FALSE)</f>
        <v>2</v>
      </c>
      <c r="M20" s="2" t="s">
        <v>212</v>
      </c>
      <c r="N20" s="4" t="s">
        <v>213</v>
      </c>
    </row>
    <row r="21" spans="1:14" x14ac:dyDescent="0.25">
      <c r="A21" t="s">
        <v>450</v>
      </c>
      <c r="B21" t="s">
        <v>432</v>
      </c>
      <c r="C21" t="s">
        <v>25</v>
      </c>
      <c r="D21" s="1" t="s">
        <v>99</v>
      </c>
      <c r="E21" t="s">
        <v>33</v>
      </c>
      <c r="F21">
        <v>3</v>
      </c>
      <c r="G21" t="s">
        <v>18</v>
      </c>
      <c r="H21" t="str">
        <f t="shared" si="0"/>
        <v>insert into supplie (supplie_name, idBusinessType_Sup) values('Botones Loren S A De C V.',3);</v>
      </c>
      <c r="J21" s="1" t="s">
        <v>99</v>
      </c>
      <c r="K21" t="s">
        <v>13</v>
      </c>
      <c r="L21">
        <f>VLOOKUP(K21,Tabla2[],2,FALSE)</f>
        <v>3</v>
      </c>
      <c r="M21" s="3" t="s">
        <v>49</v>
      </c>
      <c r="N21" s="4" t="s">
        <v>50</v>
      </c>
    </row>
    <row r="22" spans="1:14" x14ac:dyDescent="0.25">
      <c r="A22" t="s">
        <v>451</v>
      </c>
      <c r="B22" t="s">
        <v>432</v>
      </c>
      <c r="C22" t="s">
        <v>25</v>
      </c>
      <c r="D22" s="1" t="s">
        <v>51</v>
      </c>
      <c r="E22" t="s">
        <v>33</v>
      </c>
      <c r="F22">
        <v>3</v>
      </c>
      <c r="G22" t="s">
        <v>18</v>
      </c>
      <c r="H22" t="str">
        <f t="shared" si="0"/>
        <v>insert into supplie (supplie_name, idBusinessType_Sup) values('Inza Boton.',3);</v>
      </c>
      <c r="J22" s="1" t="s">
        <v>51</v>
      </c>
      <c r="K22" t="s">
        <v>13</v>
      </c>
      <c r="L22">
        <f>VLOOKUP(K22,Tabla2[],2,FALSE)</f>
        <v>3</v>
      </c>
      <c r="M22" s="2" t="s">
        <v>52</v>
      </c>
      <c r="N22" s="4" t="s">
        <v>55</v>
      </c>
    </row>
    <row r="23" spans="1:14" x14ac:dyDescent="0.25">
      <c r="A23" t="s">
        <v>452</v>
      </c>
      <c r="B23" t="s">
        <v>432</v>
      </c>
      <c r="C23" t="s">
        <v>25</v>
      </c>
      <c r="D23" s="1" t="s">
        <v>53</v>
      </c>
      <c r="E23" t="s">
        <v>33</v>
      </c>
      <c r="F23">
        <v>3</v>
      </c>
      <c r="G23" t="s">
        <v>18</v>
      </c>
      <c r="H23" t="str">
        <f t="shared" si="0"/>
        <v>insert into supplie (supplie_name, idBusinessType_Sup) values('BOTON CLASS.',3);</v>
      </c>
      <c r="J23" s="1" t="s">
        <v>53</v>
      </c>
      <c r="K23" t="s">
        <v>13</v>
      </c>
      <c r="L23">
        <f>VLOOKUP(K23,Tabla2[],2,FALSE)</f>
        <v>3</v>
      </c>
      <c r="M23" s="2" t="s">
        <v>54</v>
      </c>
      <c r="N23" s="5" t="s">
        <v>56</v>
      </c>
    </row>
    <row r="24" spans="1:14" x14ac:dyDescent="0.25">
      <c r="A24" t="s">
        <v>453</v>
      </c>
      <c r="B24" t="s">
        <v>432</v>
      </c>
      <c r="C24" t="s">
        <v>25</v>
      </c>
      <c r="D24" s="1" t="s">
        <v>100</v>
      </c>
      <c r="E24" t="s">
        <v>33</v>
      </c>
      <c r="F24">
        <v>3</v>
      </c>
      <c r="G24" t="s">
        <v>18</v>
      </c>
      <c r="H24" t="str">
        <f t="shared" si="0"/>
        <v>insert into supplie (supplie_name, idBusinessType_Sup) values('Polyton, SA de CV.',3);</v>
      </c>
      <c r="J24" s="1" t="s">
        <v>100</v>
      </c>
      <c r="K24" t="s">
        <v>13</v>
      </c>
      <c r="L24">
        <f>VLOOKUP(K24,Tabla2[],2,FALSE)</f>
        <v>3</v>
      </c>
      <c r="M24" s="2" t="s">
        <v>57</v>
      </c>
      <c r="N24" s="4" t="s">
        <v>58</v>
      </c>
    </row>
    <row r="25" spans="1:14" x14ac:dyDescent="0.25">
      <c r="A25" t="s">
        <v>454</v>
      </c>
      <c r="B25" t="s">
        <v>432</v>
      </c>
      <c r="C25" t="s">
        <v>25</v>
      </c>
      <c r="D25" s="1" t="s">
        <v>48</v>
      </c>
      <c r="E25" t="s">
        <v>33</v>
      </c>
      <c r="F25">
        <v>3</v>
      </c>
      <c r="G25" t="s">
        <v>18</v>
      </c>
      <c r="H25" t="str">
        <f t="shared" si="0"/>
        <v>insert into supplie (supplie_name, idBusinessType_Sup) values('BOTONES KAFTOR.',3);</v>
      </c>
      <c r="J25" s="1" t="s">
        <v>48</v>
      </c>
      <c r="K25" t="s">
        <v>13</v>
      </c>
      <c r="L25">
        <f>VLOOKUP(K25,Tabla2[],2,FALSE)</f>
        <v>3</v>
      </c>
      <c r="M25" s="3" t="s">
        <v>59</v>
      </c>
      <c r="N25" s="4" t="s">
        <v>60</v>
      </c>
    </row>
    <row r="26" spans="1:14" x14ac:dyDescent="0.25">
      <c r="A26" t="s">
        <v>455</v>
      </c>
      <c r="B26" t="s">
        <v>432</v>
      </c>
      <c r="C26" t="s">
        <v>25</v>
      </c>
      <c r="D26" s="1" t="s">
        <v>101</v>
      </c>
      <c r="E26" t="s">
        <v>33</v>
      </c>
      <c r="F26">
        <v>3</v>
      </c>
      <c r="G26" t="s">
        <v>18</v>
      </c>
      <c r="H26" t="str">
        <f t="shared" si="0"/>
        <v>insert into supplie (supplie_name, idBusinessType_Sup) values('Botones Super SA.',3);</v>
      </c>
      <c r="J26" s="1" t="s">
        <v>101</v>
      </c>
      <c r="K26" t="s">
        <v>13</v>
      </c>
      <c r="L26">
        <f>VLOOKUP(K26,Tabla2[],2,FALSE)</f>
        <v>3</v>
      </c>
      <c r="M26" s="2" t="s">
        <v>61</v>
      </c>
      <c r="N26" s="4" t="s">
        <v>62</v>
      </c>
    </row>
    <row r="27" spans="1:14" x14ac:dyDescent="0.25">
      <c r="A27" t="s">
        <v>456</v>
      </c>
      <c r="B27" t="s">
        <v>432</v>
      </c>
      <c r="C27" t="s">
        <v>25</v>
      </c>
      <c r="D27" s="1" t="s">
        <v>63</v>
      </c>
      <c r="E27" t="s">
        <v>33</v>
      </c>
      <c r="F27">
        <v>3</v>
      </c>
      <c r="G27" t="s">
        <v>18</v>
      </c>
      <c r="H27" t="str">
        <f t="shared" si="0"/>
        <v>insert into supplie (supplie_name, idBusinessType_Sup) values('REPRESENTACIONES DE TEXTILES.',3);</v>
      </c>
      <c r="J27" s="1" t="s">
        <v>63</v>
      </c>
      <c r="K27" t="s">
        <v>13</v>
      </c>
      <c r="L27">
        <f>VLOOKUP(K27,Tabla2[],2,FALSE)</f>
        <v>3</v>
      </c>
      <c r="M27" s="2" t="s">
        <v>64</v>
      </c>
      <c r="N27" s="4" t="s">
        <v>65</v>
      </c>
    </row>
    <row r="28" spans="1:14" x14ac:dyDescent="0.25">
      <c r="A28" t="s">
        <v>457</v>
      </c>
      <c r="B28" t="s">
        <v>432</v>
      </c>
      <c r="C28" t="s">
        <v>25</v>
      </c>
      <c r="D28" s="1" t="s">
        <v>66</v>
      </c>
      <c r="E28" t="s">
        <v>33</v>
      </c>
      <c r="F28">
        <v>5</v>
      </c>
      <c r="G28" t="s">
        <v>18</v>
      </c>
      <c r="H28" t="str">
        <f t="shared" si="0"/>
        <v>insert into supplie (supplie_name, idBusinessType_Sup) values('Textile Exchange.',5);</v>
      </c>
      <c r="J28" s="1" t="s">
        <v>66</v>
      </c>
      <c r="K28" t="s">
        <v>15</v>
      </c>
      <c r="L28">
        <f>VLOOKUP(K28,Tabla2[],2,FALSE)</f>
        <v>5</v>
      </c>
      <c r="M28" s="2" t="s">
        <v>67</v>
      </c>
      <c r="N28" s="4" t="s">
        <v>68</v>
      </c>
    </row>
    <row r="29" spans="1:14" x14ac:dyDescent="0.25">
      <c r="A29" t="s">
        <v>458</v>
      </c>
      <c r="B29" t="s">
        <v>432</v>
      </c>
      <c r="C29" t="s">
        <v>25</v>
      </c>
      <c r="D29" s="1" t="s">
        <v>69</v>
      </c>
      <c r="E29" t="s">
        <v>33</v>
      </c>
      <c r="F29">
        <v>5</v>
      </c>
      <c r="G29" t="s">
        <v>18</v>
      </c>
      <c r="H29" t="str">
        <f t="shared" si="0"/>
        <v>insert into supplie (supplie_name, idBusinessType_Sup) values('Buttonia.',5);</v>
      </c>
      <c r="J29" s="1" t="s">
        <v>69</v>
      </c>
      <c r="K29" t="s">
        <v>15</v>
      </c>
      <c r="L29">
        <f>VLOOKUP(K29,Tabla2[],2,FALSE)</f>
        <v>5</v>
      </c>
      <c r="M29" s="2" t="s">
        <v>71</v>
      </c>
      <c r="N29" s="4" t="s">
        <v>70</v>
      </c>
    </row>
    <row r="30" spans="1:14" x14ac:dyDescent="0.25">
      <c r="A30" t="s">
        <v>459</v>
      </c>
      <c r="B30" t="s">
        <v>432</v>
      </c>
      <c r="C30" t="s">
        <v>25</v>
      </c>
      <c r="D30" s="1" t="s">
        <v>102</v>
      </c>
      <c r="E30" t="s">
        <v>33</v>
      </c>
      <c r="F30">
        <v>5</v>
      </c>
      <c r="G30" t="s">
        <v>18</v>
      </c>
      <c r="H30" t="str">
        <f t="shared" si="0"/>
        <v>insert into supplie (supplie_name, idBusinessType_Sup) values('INDUBOTON SAS.',5);</v>
      </c>
      <c r="J30" s="1" t="s">
        <v>102</v>
      </c>
      <c r="K30" t="s">
        <v>15</v>
      </c>
      <c r="L30">
        <f>VLOOKUP(K30,Tabla2[],2,FALSE)</f>
        <v>5</v>
      </c>
      <c r="M30" s="2" t="s">
        <v>72</v>
      </c>
      <c r="N30" s="4" t="s">
        <v>73</v>
      </c>
    </row>
    <row r="31" spans="1:14" x14ac:dyDescent="0.25">
      <c r="A31" t="s">
        <v>460</v>
      </c>
      <c r="B31" t="s">
        <v>432</v>
      </c>
      <c r="C31" t="s">
        <v>25</v>
      </c>
      <c r="D31" s="1" t="s">
        <v>103</v>
      </c>
      <c r="E31" t="s">
        <v>33</v>
      </c>
      <c r="F31">
        <v>5</v>
      </c>
      <c r="G31" t="s">
        <v>18</v>
      </c>
      <c r="H31" t="str">
        <f t="shared" si="0"/>
        <v>insert into supplie (supplie_name, idBusinessType_Sup) values('LR Accesorios &amp; Moda Textil SAC.',5);</v>
      </c>
      <c r="J31" s="1" t="s">
        <v>103</v>
      </c>
      <c r="K31" t="s">
        <v>15</v>
      </c>
      <c r="L31">
        <f>VLOOKUP(K31,Tabla2[],2,FALSE)</f>
        <v>5</v>
      </c>
      <c r="M31" s="2" t="s">
        <v>74</v>
      </c>
      <c r="N31" s="4" t="s">
        <v>75</v>
      </c>
    </row>
    <row r="32" spans="1:14" x14ac:dyDescent="0.25">
      <c r="A32" t="s">
        <v>461</v>
      </c>
      <c r="B32" t="s">
        <v>432</v>
      </c>
      <c r="C32" t="s">
        <v>25</v>
      </c>
      <c r="D32" s="1" t="s">
        <v>76</v>
      </c>
      <c r="E32" t="s">
        <v>33</v>
      </c>
      <c r="F32">
        <v>4</v>
      </c>
      <c r="G32" t="s">
        <v>18</v>
      </c>
      <c r="H32" t="str">
        <f t="shared" si="0"/>
        <v>insert into supplie (supplie_name, idBusinessType_Sup) values('NATZIPP | Fábrica de cierres.',4);</v>
      </c>
      <c r="J32" s="1" t="s">
        <v>76</v>
      </c>
      <c r="K32" t="s">
        <v>14</v>
      </c>
      <c r="L32">
        <f>VLOOKUP(K32,Tabla2[],2,FALSE)</f>
        <v>4</v>
      </c>
      <c r="M32" s="2" t="s">
        <v>77</v>
      </c>
      <c r="N32" s="4" t="s">
        <v>78</v>
      </c>
    </row>
    <row r="33" spans="1:14" x14ac:dyDescent="0.25">
      <c r="A33" t="s">
        <v>462</v>
      </c>
      <c r="B33" t="s">
        <v>432</v>
      </c>
      <c r="C33" t="s">
        <v>25</v>
      </c>
      <c r="D33" s="1" t="s">
        <v>79</v>
      </c>
      <c r="E33" t="s">
        <v>33</v>
      </c>
      <c r="F33">
        <v>4</v>
      </c>
      <c r="G33" t="s">
        <v>18</v>
      </c>
      <c r="H33" t="str">
        <f t="shared" si="0"/>
        <v>insert into supplie (supplie_name, idBusinessType_Sup) values('Fabrica De Cierres Jonyvic Mayored Menudeo.',4);</v>
      </c>
      <c r="J33" s="1" t="s">
        <v>79</v>
      </c>
      <c r="K33" t="s">
        <v>14</v>
      </c>
      <c r="L33">
        <f>VLOOKUP(K33,Tabla2[],2,FALSE)</f>
        <v>4</v>
      </c>
      <c r="M33" s="2" t="s">
        <v>80</v>
      </c>
      <c r="N33" s="4" t="s">
        <v>81</v>
      </c>
    </row>
    <row r="34" spans="1:14" x14ac:dyDescent="0.25">
      <c r="A34" t="s">
        <v>463</v>
      </c>
      <c r="B34" t="s">
        <v>432</v>
      </c>
      <c r="C34" t="s">
        <v>25</v>
      </c>
      <c r="D34" s="1" t="s">
        <v>104</v>
      </c>
      <c r="E34" t="s">
        <v>33</v>
      </c>
      <c r="F34">
        <v>4</v>
      </c>
      <c r="G34" t="s">
        <v>18</v>
      </c>
      <c r="H34" t="str">
        <f t="shared" si="0"/>
        <v>insert into supplie (supplie_name, idBusinessType_Sup) values('Cierres Best De Mexico, SA De CV.',4);</v>
      </c>
      <c r="J34" s="1" t="s">
        <v>104</v>
      </c>
      <c r="K34" t="s">
        <v>14</v>
      </c>
      <c r="L34">
        <f>VLOOKUP(K34,Tabla2[],2,FALSE)</f>
        <v>4</v>
      </c>
      <c r="M34" s="2" t="s">
        <v>82</v>
      </c>
      <c r="N34" s="4" t="s">
        <v>83</v>
      </c>
    </row>
    <row r="35" spans="1:14" x14ac:dyDescent="0.25">
      <c r="A35" t="s">
        <v>464</v>
      </c>
      <c r="B35" t="s">
        <v>432</v>
      </c>
      <c r="C35" t="s">
        <v>25</v>
      </c>
      <c r="D35" s="1" t="s">
        <v>84</v>
      </c>
      <c r="E35" t="s">
        <v>33</v>
      </c>
      <c r="F35">
        <v>4</v>
      </c>
      <c r="G35" t="s">
        <v>18</v>
      </c>
      <c r="H35" t="str">
        <f t="shared" si="0"/>
        <v>insert into supplie (supplie_name, idBusinessType_Sup) values('Cierres icy.',4);</v>
      </c>
      <c r="J35" s="1" t="s">
        <v>84</v>
      </c>
      <c r="K35" t="s">
        <v>14</v>
      </c>
      <c r="L35">
        <f>VLOOKUP(K35,Tabla2[],2,FALSE)</f>
        <v>4</v>
      </c>
      <c r="M35" s="2" t="s">
        <v>85</v>
      </c>
    </row>
    <row r="36" spans="1:14" x14ac:dyDescent="0.25">
      <c r="A36" t="s">
        <v>465</v>
      </c>
      <c r="B36" t="s">
        <v>432</v>
      </c>
      <c r="C36" t="s">
        <v>25</v>
      </c>
      <c r="D36" s="1" t="s">
        <v>86</v>
      </c>
      <c r="E36" t="s">
        <v>33</v>
      </c>
      <c r="F36">
        <v>4</v>
      </c>
      <c r="G36" t="s">
        <v>18</v>
      </c>
      <c r="H36" t="str">
        <f t="shared" si="0"/>
        <v>insert into supplie (supplie_name, idBusinessType_Sup) values('Cierres Omega de México.',4);</v>
      </c>
      <c r="J36" s="1" t="s">
        <v>86</v>
      </c>
      <c r="K36" t="s">
        <v>14</v>
      </c>
      <c r="L36">
        <f>VLOOKUP(K36,Tabla2[],2,FALSE)</f>
        <v>4</v>
      </c>
      <c r="M36" s="2" t="s">
        <v>87</v>
      </c>
      <c r="N36" s="4" t="s">
        <v>88</v>
      </c>
    </row>
    <row r="37" spans="1:14" x14ac:dyDescent="0.25">
      <c r="A37" t="s">
        <v>466</v>
      </c>
      <c r="B37" t="s">
        <v>432</v>
      </c>
      <c r="C37" t="s">
        <v>25</v>
      </c>
      <c r="D37" s="1" t="s">
        <v>105</v>
      </c>
      <c r="E37" t="s">
        <v>33</v>
      </c>
      <c r="F37">
        <v>4</v>
      </c>
      <c r="G37" t="s">
        <v>18</v>
      </c>
      <c r="H37" t="str">
        <f t="shared" si="0"/>
        <v>insert into supplie (supplie_name, idBusinessType_Sup) values('Cierres Corenstein SA de CV.',4);</v>
      </c>
      <c r="J37" s="1" t="s">
        <v>105</v>
      </c>
      <c r="K37" t="s">
        <v>14</v>
      </c>
      <c r="L37">
        <f>VLOOKUP(K37,Tabla2[],2,FALSE)</f>
        <v>4</v>
      </c>
      <c r="M37" s="2" t="s">
        <v>89</v>
      </c>
      <c r="N37" s="4" t="s">
        <v>90</v>
      </c>
    </row>
    <row r="38" spans="1:14" x14ac:dyDescent="0.25">
      <c r="A38" t="s">
        <v>467</v>
      </c>
      <c r="B38" t="s">
        <v>432</v>
      </c>
      <c r="C38" t="s">
        <v>25</v>
      </c>
      <c r="D38" s="1" t="s">
        <v>106</v>
      </c>
      <c r="E38" t="s">
        <v>33</v>
      </c>
      <c r="F38">
        <v>4</v>
      </c>
      <c r="G38" t="s">
        <v>18</v>
      </c>
      <c r="H38" t="str">
        <f t="shared" si="0"/>
        <v>insert into supplie (supplie_name, idBusinessType_Sup) values('Cierres Y Mas, SA De CV.',4);</v>
      </c>
      <c r="J38" s="1" t="s">
        <v>106</v>
      </c>
      <c r="K38" s="1" t="s">
        <v>14</v>
      </c>
      <c r="L38">
        <f>VLOOKUP(K38,Tabla2[],2,FALSE)</f>
        <v>4</v>
      </c>
      <c r="M38" s="2" t="s">
        <v>91</v>
      </c>
      <c r="N38" s="4" t="s">
        <v>92</v>
      </c>
    </row>
    <row r="39" spans="1:14" x14ac:dyDescent="0.25">
      <c r="A39" t="s">
        <v>468</v>
      </c>
      <c r="B39" t="s">
        <v>432</v>
      </c>
      <c r="C39" t="s">
        <v>25</v>
      </c>
      <c r="D39" s="1" t="s">
        <v>107</v>
      </c>
      <c r="E39" t="s">
        <v>33</v>
      </c>
      <c r="F39">
        <v>4</v>
      </c>
      <c r="G39" t="s">
        <v>18</v>
      </c>
      <c r="H39" t="str">
        <f t="shared" si="0"/>
        <v>insert into supplie (supplie_name, idBusinessType_Sup) values('Cierres y Accesorios BBJ, SA de CV.',4);</v>
      </c>
      <c r="J39" s="1" t="s">
        <v>107</v>
      </c>
      <c r="K39" s="1" t="s">
        <v>14</v>
      </c>
      <c r="L39">
        <f>VLOOKUP(K39,Tabla2[],2,FALSE)</f>
        <v>4</v>
      </c>
      <c r="M39" s="2" t="s">
        <v>93</v>
      </c>
      <c r="N39" s="4" t="s">
        <v>94</v>
      </c>
    </row>
    <row r="40" spans="1:14" x14ac:dyDescent="0.25">
      <c r="A40" t="s">
        <v>468</v>
      </c>
      <c r="B40" t="s">
        <v>432</v>
      </c>
      <c r="C40" t="s">
        <v>25</v>
      </c>
      <c r="D40" s="1" t="s">
        <v>121</v>
      </c>
      <c r="E40" t="s">
        <v>33</v>
      </c>
      <c r="F40">
        <v>7</v>
      </c>
      <c r="G40" t="s">
        <v>18</v>
      </c>
      <c r="H40" t="str">
        <f t="shared" ref="H40:H44" si="1">_xlfn.CONCAT(B40,C40,D40,E40,F40,G40)</f>
        <v>insert into supplie (supplie_name, idBusinessType_Sup) values('CASA ZAMORA.',7);</v>
      </c>
      <c r="J40" s="1" t="s">
        <v>121</v>
      </c>
      <c r="K40" s="1" t="s">
        <v>117</v>
      </c>
      <c r="L40">
        <f>VLOOKUP(K40,Tabla2[],2,FALSE)</f>
        <v>7</v>
      </c>
      <c r="M40" s="2" t="s">
        <v>126</v>
      </c>
      <c r="N40" s="4" t="s">
        <v>127</v>
      </c>
    </row>
    <row r="41" spans="1:14" x14ac:dyDescent="0.25">
      <c r="A41" t="s">
        <v>468</v>
      </c>
      <c r="B41" t="s">
        <v>432</v>
      </c>
      <c r="C41" t="s">
        <v>25</v>
      </c>
      <c r="D41" s="1" t="s">
        <v>122</v>
      </c>
      <c r="E41" t="s">
        <v>33</v>
      </c>
      <c r="F41">
        <v>7</v>
      </c>
      <c r="G41" t="s">
        <v>18</v>
      </c>
      <c r="H41" t="str">
        <f t="shared" si="1"/>
        <v>insert into supplie (supplie_name, idBusinessType_Sup) values('Maquinas de Coser Génesis Pachuca.',7);</v>
      </c>
      <c r="J41" s="1" t="s">
        <v>122</v>
      </c>
      <c r="K41" s="1" t="s">
        <v>117</v>
      </c>
      <c r="L41">
        <f>VLOOKUP(K41,Tabla2[],2,FALSE)</f>
        <v>7</v>
      </c>
      <c r="M41" s="2" t="s">
        <v>128</v>
      </c>
    </row>
    <row r="42" spans="1:14" x14ac:dyDescent="0.25">
      <c r="A42" t="s">
        <v>468</v>
      </c>
      <c r="B42" t="s">
        <v>432</v>
      </c>
      <c r="C42" t="s">
        <v>25</v>
      </c>
      <c r="D42" s="1" t="s">
        <v>123</v>
      </c>
      <c r="E42" t="s">
        <v>33</v>
      </c>
      <c r="F42">
        <v>7</v>
      </c>
      <c r="G42" t="s">
        <v>18</v>
      </c>
      <c r="H42" t="str">
        <f t="shared" si="1"/>
        <v>insert into supplie (supplie_name, idBusinessType_Sup) values('Rep. De Maquinas De Coser.',7);</v>
      </c>
      <c r="J42" s="1" t="s">
        <v>123</v>
      </c>
      <c r="K42" s="1" t="s">
        <v>117</v>
      </c>
      <c r="L42">
        <f>VLOOKUP(K42,Tabla2[],2,FALSE)</f>
        <v>7</v>
      </c>
      <c r="M42" s="2" t="s">
        <v>129</v>
      </c>
    </row>
    <row r="43" spans="1:14" x14ac:dyDescent="0.25">
      <c r="A43" t="s">
        <v>468</v>
      </c>
      <c r="B43" t="s">
        <v>432</v>
      </c>
      <c r="C43" t="s">
        <v>25</v>
      </c>
      <c r="D43" s="1" t="s">
        <v>124</v>
      </c>
      <c r="E43" t="s">
        <v>33</v>
      </c>
      <c r="F43">
        <v>7</v>
      </c>
      <c r="G43" t="s">
        <v>18</v>
      </c>
      <c r="H43" t="str">
        <f t="shared" si="1"/>
        <v>insert into supplie (supplie_name, idBusinessType_Sup) values('Tecnoseam máquinas de coser.',7);</v>
      </c>
      <c r="J43" s="1" t="s">
        <v>124</v>
      </c>
      <c r="K43" s="1" t="s">
        <v>117</v>
      </c>
      <c r="L43">
        <f>VLOOKUP(K43,Tabla2[],2,FALSE)</f>
        <v>7</v>
      </c>
      <c r="M43" s="2" t="s">
        <v>128</v>
      </c>
    </row>
    <row r="44" spans="1:14" x14ac:dyDescent="0.25">
      <c r="A44" t="s">
        <v>468</v>
      </c>
      <c r="B44" t="s">
        <v>432</v>
      </c>
      <c r="C44" t="s">
        <v>25</v>
      </c>
      <c r="D44" s="1" t="s">
        <v>125</v>
      </c>
      <c r="E44" t="s">
        <v>33</v>
      </c>
      <c r="F44">
        <v>7</v>
      </c>
      <c r="G44" t="s">
        <v>18</v>
      </c>
      <c r="H44" t="str">
        <f t="shared" si="1"/>
        <v>insert into supplie (supplie_name, idBusinessType_Sup) values('Casa Zamora.',7);</v>
      </c>
      <c r="J44" s="1" t="s">
        <v>125</v>
      </c>
      <c r="K44" s="1" t="s">
        <v>117</v>
      </c>
      <c r="L44">
        <f>VLOOKUP(K44,Tabla2[],2,FALSE)</f>
        <v>7</v>
      </c>
      <c r="M44" s="2" t="s">
        <v>130</v>
      </c>
      <c r="N44" s="4" t="s">
        <v>131</v>
      </c>
    </row>
  </sheetData>
  <hyperlinks>
    <hyperlink ref="N21" r:id="rId1" display="https://www.google.com/search?q=proveedores+de+botones+industriales&amp;tbm=lcl&amp;sxsrf=APq-WBtrPEDV9hThobBo2fDbo4GdSfeKBA%3A1645543373686&amp;ei=zf8UYpG4KcXFkPIPu8iBkA0&amp;oq=proveedores+de+botones+industriales&amp;gs_l=psy-ab.3..0i22i30k1.790703.802850.0.803019.37.28.1.8.8.0.265.3657.0j17j4.21.0....0...1c.1.64.psy-ab..7.30.3703...35i39k1j0i67k1j0i512i433i131k1j0i10i67k1j0i512i433k1j0i512i10k1j0i512k1j0i512i263i433i131i20k1j0i433i131i67k1j0i433i131i457k1j0i512i433i131i457k1j0i402k1j33i22i29i30k1.0.jxtvvbvlSxc" xr:uid="{10DDC78D-DDC7-4753-9AEE-9DBE4D07FCD1}"/>
    <hyperlink ref="N22" r:id="rId2"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F471377C-EB55-4222-B89B-CCF5260D1E9A}"/>
    <hyperlink ref="N23" r:id="rId3"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9DD0176E-1815-49D4-9DCC-892446696671}"/>
    <hyperlink ref="N24" r:id="rId4"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F7D2A6E0-B65C-4950-AC35-951EA32AE961}"/>
    <hyperlink ref="N25" r:id="rId5"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1CCA2D11-3EFE-4170-9666-B77F4E1EAF62}"/>
    <hyperlink ref="N26" r:id="rId6"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09C17427-7D18-4DB7-9EAF-F8245D74C480}"/>
    <hyperlink ref="N27" r:id="rId7"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5B599EB0-7273-46A6-A3F3-2463C508D922}"/>
    <hyperlink ref="N28" r:id="rId8"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9336B1BE-05DA-4C50-956F-54ACA1DDC00C}"/>
    <hyperlink ref="N29" r:id="rId9"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DEB29C16-B29F-4159-95C2-D7DF46AB4CBE}"/>
    <hyperlink ref="N30" r:id="rId10"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18F6960A-F6BE-4CDD-9135-BEF5E9ABF389}"/>
    <hyperlink ref="N31" r:id="rId11"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979EB705-CE29-4308-A342-D5C1B7250569}"/>
    <hyperlink ref="N32" r:id="rId12"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585F7343-9736-4224-875F-EC389A9637E2}"/>
    <hyperlink ref="N33" r:id="rId13"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7A4E905A-300B-4A23-AA58-C22A8CBB9CFC}"/>
    <hyperlink ref="N34" r:id="rId14"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F448DE30-9F3B-4091-856F-A1F4F9252477}"/>
    <hyperlink ref="N36" r:id="rId15"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F57B7D5C-AFF3-4D71-A8D7-BD5780A93ADF}"/>
    <hyperlink ref="N37" r:id="rId16"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BDC0A51C-D0C8-414B-955B-5E35705382A9}"/>
    <hyperlink ref="N38" r:id="rId17"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1CACA736-6ECA-435A-AE88-CD4C79FC3854}"/>
    <hyperlink ref="N39" r:id="rId18"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D85A5229-F8C3-4950-8038-6698A9A10A7D}"/>
    <hyperlink ref="N40" r:id="rId19" display="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xr:uid="{5FAE1189-FA66-428D-B4EA-D3FC26FB8BA1}"/>
    <hyperlink ref="N44" r:id="rId20" display="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xr:uid="{CA237E52-64DB-4E50-8A14-87C7115D8573}"/>
    <hyperlink ref="N3" r:id="rId21"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3BC2E88-5906-46B8-95F3-6AE97CF95648}"/>
    <hyperlink ref="N4" r:id="rId22"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7BA124A5-D533-4E5D-9BE8-82B25F1609B9}"/>
    <hyperlink ref="N5" r:id="rId23"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9CC8E763-902C-4EF2-87C8-7199DE4A5319}"/>
    <hyperlink ref="N6" r:id="rId24"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F4436281-9FD7-4CB5-8119-431B902B3789}"/>
    <hyperlink ref="N7" r:id="rId25"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EF513FA1-868B-4BFE-ADCC-EFD419586C35}"/>
    <hyperlink ref="N8" r:id="rId26"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9994AEF-1442-4876-BCF4-C03A6E82C0FE}"/>
    <hyperlink ref="N9" r:id="rId27"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DB35F47-9779-4B29-AA66-480E047D886F}"/>
    <hyperlink ref="N12" r:id="rId28"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0ABA3A7-7374-4E25-BA93-C7C9D9EE111F}"/>
    <hyperlink ref="N11" r:id="rId29"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BFF40E38-C36A-4B6D-8388-F2241302C066}"/>
    <hyperlink ref="N10" r:id="rId30"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5CDF8F31-5B23-435A-9754-409B785F4E31}"/>
    <hyperlink ref="N13" r:id="rId31"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53C89322-4468-4098-A94D-6BB2E0B3BC1A}"/>
    <hyperlink ref="N14" r:id="rId32"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977726FD-E88F-4DB0-8838-B9096976CE2C}"/>
    <hyperlink ref="N16" r:id="rId33"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130FD0FB-AB51-43A5-9BA7-0C8EBBAEB79B}"/>
    <hyperlink ref="N17" r:id="rId34"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E2EAA018-A92B-4962-8691-05C761DE640D}"/>
    <hyperlink ref="N18" r:id="rId35"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3F2502C4-9A5C-450B-A03E-AA3EE5C5106D}"/>
    <hyperlink ref="N19" r:id="rId36"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82D87C27-2BE6-4225-A332-A738240A5A91}"/>
    <hyperlink ref="N20" r:id="rId37"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7B69BE3-A4FB-4DCC-80F4-1F28A47B53BB}"/>
  </hyperlinks>
  <pageMargins left="0.7" right="0.7" top="0.75" bottom="0.75" header="0.3" footer="0.3"/>
  <pageSetup paperSize="9" orientation="portrait" r:id="rId38"/>
  <tableParts count="1">
    <tablePart r:id="rId3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A3F27-AD34-460E-9077-235745E04BC3}">
  <dimension ref="A2:M123"/>
  <sheetViews>
    <sheetView topLeftCell="G1" workbookViewId="0">
      <selection activeCell="L12" sqref="L3:L12"/>
    </sheetView>
  </sheetViews>
  <sheetFormatPr baseColWidth="10" defaultRowHeight="15" x14ac:dyDescent="0.25"/>
  <cols>
    <col min="1" max="1" width="155.42578125" bestFit="1" customWidth="1"/>
    <col min="2" max="2" width="15.42578125" customWidth="1"/>
    <col min="3" max="3" width="12" customWidth="1"/>
    <col min="4" max="4" width="136.28515625" bestFit="1" customWidth="1"/>
    <col min="5" max="5" width="12" customWidth="1"/>
    <col min="6" max="6" width="136.28515625" bestFit="1" customWidth="1"/>
    <col min="7" max="7" width="12" customWidth="1"/>
    <col min="9" max="9" width="12" customWidth="1"/>
    <col min="10" max="10" width="32.28515625" bestFit="1" customWidth="1"/>
    <col min="11" max="11" width="32.28515625" customWidth="1"/>
    <col min="12" max="12" width="15.5703125" customWidth="1"/>
  </cols>
  <sheetData>
    <row r="2" spans="1:13" x14ac:dyDescent="0.25">
      <c r="A2" s="11" t="s">
        <v>108</v>
      </c>
      <c r="B2" s="12" t="s">
        <v>109</v>
      </c>
      <c r="C2" s="12" t="s">
        <v>111</v>
      </c>
      <c r="D2" s="20" t="s">
        <v>469</v>
      </c>
      <c r="E2" s="12" t="s">
        <v>112</v>
      </c>
      <c r="F2" s="12" t="s">
        <v>171</v>
      </c>
      <c r="G2" s="12" t="s">
        <v>113</v>
      </c>
      <c r="H2" s="12" t="s">
        <v>172</v>
      </c>
      <c r="I2" s="12" t="s">
        <v>114</v>
      </c>
      <c r="J2" s="12" t="s">
        <v>173</v>
      </c>
      <c r="K2" s="12" t="s">
        <v>177</v>
      </c>
      <c r="L2" s="13" t="s">
        <v>110</v>
      </c>
      <c r="M2" s="12" t="s">
        <v>178</v>
      </c>
    </row>
    <row r="3" spans="1:13" x14ac:dyDescent="0.25">
      <c r="A3" t="s">
        <v>470</v>
      </c>
      <c r="B3" t="s">
        <v>471</v>
      </c>
      <c r="C3" t="s">
        <v>17</v>
      </c>
      <c r="D3" s="25">
        <v>1</v>
      </c>
      <c r="E3" t="s">
        <v>174</v>
      </c>
      <c r="F3" t="s">
        <v>1090</v>
      </c>
      <c r="G3" t="s">
        <v>175</v>
      </c>
      <c r="H3" t="s">
        <v>226</v>
      </c>
      <c r="I3" t="s">
        <v>175</v>
      </c>
      <c r="J3">
        <v>80128</v>
      </c>
      <c r="K3" t="s">
        <v>18</v>
      </c>
      <c r="L3" t="str">
        <f>_xlfn.CONCAT(B3,C3,D3,E3,F3,G3,H3,I3,J3,,"'",K3)</f>
        <v>insert into adress_supplie (idSupplieAd, adress_description, adress_country, adress_zipcode) values(1,'blvd. zapata no. 1454, los pinos','Mexico','80128');</v>
      </c>
      <c r="M3">
        <f>LEN(Tabla8[[#This Row],[descripcion]])</f>
        <v>32</v>
      </c>
    </row>
    <row r="4" spans="1:13" x14ac:dyDescent="0.25">
      <c r="A4" t="s">
        <v>472</v>
      </c>
      <c r="B4" t="s">
        <v>471</v>
      </c>
      <c r="C4" t="s">
        <v>17</v>
      </c>
      <c r="D4" s="25">
        <v>21</v>
      </c>
      <c r="E4" t="s">
        <v>174</v>
      </c>
      <c r="F4" t="s">
        <v>1096</v>
      </c>
      <c r="G4" t="s">
        <v>175</v>
      </c>
      <c r="H4" t="s">
        <v>226</v>
      </c>
      <c r="I4" t="s">
        <v>175</v>
      </c>
      <c r="J4">
        <v>62469</v>
      </c>
      <c r="K4" t="s">
        <v>18</v>
      </c>
      <c r="L4" t="str">
        <f t="shared" ref="L4:L52" si="0">_xlfn.CONCAT(B4,C4,D4,E4,F4,G4,H4,I4,J4,,"'",K4)</f>
        <v>insert into adress_supplie (idSupplieAd, adress_description, adress_country, adress_zipcode) values(21,'Cuaunahuac km 1.5 no. 100, la alegria','Mexico','62469');</v>
      </c>
      <c r="M4">
        <f>LEN(Tabla8[[#This Row],[descripcion]])</f>
        <v>37</v>
      </c>
    </row>
    <row r="5" spans="1:13" x14ac:dyDescent="0.25">
      <c r="A5" t="s">
        <v>473</v>
      </c>
      <c r="B5" t="s">
        <v>471</v>
      </c>
      <c r="C5" t="s">
        <v>17</v>
      </c>
      <c r="D5" s="25">
        <v>39</v>
      </c>
      <c r="E5" t="s">
        <v>174</v>
      </c>
      <c r="F5" t="s">
        <v>1097</v>
      </c>
      <c r="G5" t="s">
        <v>175</v>
      </c>
      <c r="H5" t="s">
        <v>226</v>
      </c>
      <c r="I5" t="s">
        <v>175</v>
      </c>
      <c r="J5">
        <v>21130</v>
      </c>
      <c r="K5" t="s">
        <v>18</v>
      </c>
      <c r="L5" t="str">
        <f t="shared" si="0"/>
        <v>insert into adress_supplie (idSupplieAd, adress_description, adress_country, adress_zipcode) values(39,'H. colegio militar 1900 no. 4, Orizaba','Mexico','21130');</v>
      </c>
      <c r="M5">
        <f>LEN(Tabla8[[#This Row],[descripcion]])</f>
        <v>38</v>
      </c>
    </row>
    <row r="6" spans="1:13" x14ac:dyDescent="0.25">
      <c r="A6" t="s">
        <v>474</v>
      </c>
      <c r="B6" t="s">
        <v>471</v>
      </c>
      <c r="C6" t="s">
        <v>17</v>
      </c>
      <c r="D6" s="25">
        <v>34</v>
      </c>
      <c r="E6" t="s">
        <v>174</v>
      </c>
      <c r="F6" t="s">
        <v>1098</v>
      </c>
      <c r="G6" t="s">
        <v>175</v>
      </c>
      <c r="H6" t="s">
        <v>226</v>
      </c>
      <c r="I6" t="s">
        <v>175</v>
      </c>
      <c r="J6">
        <v>47900</v>
      </c>
      <c r="K6" t="s">
        <v>18</v>
      </c>
      <c r="L6" t="str">
        <f t="shared" si="0"/>
        <v>insert into adress_supplie (idSupplieAd, adress_description, adress_country, adress_zipcode) values(34,'la barca-Guadalajara km 95, jamay','Mexico','47900');</v>
      </c>
      <c r="M6">
        <f>LEN(Tabla8[[#This Row],[descripcion]])</f>
        <v>33</v>
      </c>
    </row>
    <row r="7" spans="1:13" x14ac:dyDescent="0.25">
      <c r="A7" t="s">
        <v>475</v>
      </c>
      <c r="B7" t="s">
        <v>471</v>
      </c>
      <c r="C7" t="s">
        <v>17</v>
      </c>
      <c r="D7" s="25">
        <v>33</v>
      </c>
      <c r="E7" t="s">
        <v>174</v>
      </c>
      <c r="F7" t="s">
        <v>1091</v>
      </c>
      <c r="G7" t="s">
        <v>175</v>
      </c>
      <c r="H7" t="s">
        <v>226</v>
      </c>
      <c r="I7" t="s">
        <v>175</v>
      </c>
      <c r="J7">
        <v>44160</v>
      </c>
      <c r="K7" t="s">
        <v>18</v>
      </c>
      <c r="L7" t="str">
        <f t="shared" si="0"/>
        <v>insert into adress_supplie (idSupplieAd, adress_description, adress_country, adress_zipcode) values(33,'pedro simon la place no. 3984, arboledas','Mexico','44160');</v>
      </c>
      <c r="M7">
        <f>LEN(Tabla8[[#This Row],[descripcion]])</f>
        <v>40</v>
      </c>
    </row>
    <row r="8" spans="1:13" x14ac:dyDescent="0.25">
      <c r="A8" t="s">
        <v>476</v>
      </c>
      <c r="B8" t="s">
        <v>471</v>
      </c>
      <c r="C8" t="s">
        <v>17</v>
      </c>
      <c r="D8" s="25">
        <v>9</v>
      </c>
      <c r="E8" t="s">
        <v>174</v>
      </c>
      <c r="F8" t="s">
        <v>1099</v>
      </c>
      <c r="G8" t="s">
        <v>175</v>
      </c>
      <c r="H8" t="s">
        <v>226</v>
      </c>
      <c r="I8" t="s">
        <v>175</v>
      </c>
      <c r="J8">
        <v>72000</v>
      </c>
      <c r="K8" t="s">
        <v>18</v>
      </c>
      <c r="L8" t="str">
        <f t="shared" si="0"/>
        <v>insert into adress_supplie (idSupplieAd, adress_description, adress_country, adress_zipcode) values(9,'reforma 304 no. dep 1 pla baja, Puebla centro','Mexico','72000');</v>
      </c>
      <c r="M8">
        <f>LEN(Tabla8[[#This Row],[descripcion]])</f>
        <v>45</v>
      </c>
    </row>
    <row r="9" spans="1:13" x14ac:dyDescent="0.25">
      <c r="A9" t="s">
        <v>477</v>
      </c>
      <c r="B9" t="s">
        <v>471</v>
      </c>
      <c r="C9" t="s">
        <v>17</v>
      </c>
      <c r="D9" s="25">
        <v>11</v>
      </c>
      <c r="E9" t="s">
        <v>174</v>
      </c>
      <c r="F9" t="s">
        <v>1092</v>
      </c>
      <c r="G9" t="s">
        <v>175</v>
      </c>
      <c r="H9" t="s">
        <v>226</v>
      </c>
      <c r="I9" t="s">
        <v>175</v>
      </c>
      <c r="J9">
        <v>87390</v>
      </c>
      <c r="K9" t="s">
        <v>18</v>
      </c>
      <c r="L9" t="str">
        <f t="shared" si="0"/>
        <v>insert into adress_supplie (idSupplieAd, adress_description, adress_country, adress_zipcode) values(11,'roberto garcia 42 s/n, modelo','Mexico','87390');</v>
      </c>
      <c r="M9">
        <f>LEN(Tabla8[[#This Row],[descripcion]])</f>
        <v>29</v>
      </c>
    </row>
    <row r="10" spans="1:13" x14ac:dyDescent="0.25">
      <c r="A10" t="s">
        <v>478</v>
      </c>
      <c r="B10" t="s">
        <v>471</v>
      </c>
      <c r="C10" t="s">
        <v>17</v>
      </c>
      <c r="D10" s="25">
        <v>30</v>
      </c>
      <c r="E10" t="s">
        <v>174</v>
      </c>
      <c r="F10" t="s">
        <v>1093</v>
      </c>
      <c r="G10" t="s">
        <v>175</v>
      </c>
      <c r="H10" t="s">
        <v>226</v>
      </c>
      <c r="I10" t="s">
        <v>175</v>
      </c>
      <c r="J10">
        <v>21130</v>
      </c>
      <c r="K10" t="s">
        <v>18</v>
      </c>
      <c r="L10" t="str">
        <f t="shared" si="0"/>
        <v>insert into adress_supplie (idSupplieAd, adress_description, adress_country, adress_zipcode) values(30,'san quintin 2182, baja california','Mexico','21130');</v>
      </c>
      <c r="M10">
        <f>LEN(Tabla8[[#This Row],[descripcion]])</f>
        <v>33</v>
      </c>
    </row>
    <row r="11" spans="1:13" x14ac:dyDescent="0.25">
      <c r="A11" t="s">
        <v>479</v>
      </c>
      <c r="B11" t="s">
        <v>471</v>
      </c>
      <c r="C11" t="s">
        <v>17</v>
      </c>
      <c r="D11" s="25">
        <v>14</v>
      </c>
      <c r="E11" t="s">
        <v>174</v>
      </c>
      <c r="F11" t="s">
        <v>1094</v>
      </c>
      <c r="G11" t="s">
        <v>175</v>
      </c>
      <c r="H11" t="s">
        <v>226</v>
      </c>
      <c r="I11" t="s">
        <v>175</v>
      </c>
      <c r="J11">
        <v>20127</v>
      </c>
      <c r="K11" t="s">
        <v>18</v>
      </c>
      <c r="L11" t="str">
        <f t="shared" si="0"/>
        <v>insert into adress_supplie (idSupplieAd, adress_description, adress_country, adress_zipcode) values(14,'sierra de la canela no. 203, bosques del prado nte','Mexico','20127');</v>
      </c>
      <c r="M11">
        <f>LEN(Tabla8[[#This Row],[descripcion]])</f>
        <v>50</v>
      </c>
    </row>
    <row r="12" spans="1:13" x14ac:dyDescent="0.25">
      <c r="A12" t="s">
        <v>480</v>
      </c>
      <c r="B12" t="s">
        <v>471</v>
      </c>
      <c r="C12" t="s">
        <v>17</v>
      </c>
      <c r="D12" s="25">
        <v>22</v>
      </c>
      <c r="E12" t="s">
        <v>174</v>
      </c>
      <c r="F12" t="s">
        <v>1095</v>
      </c>
      <c r="G12" t="s">
        <v>175</v>
      </c>
      <c r="H12" t="s">
        <v>226</v>
      </c>
      <c r="I12" t="s">
        <v>175</v>
      </c>
      <c r="J12">
        <v>45180</v>
      </c>
      <c r="K12" t="s">
        <v>18</v>
      </c>
      <c r="L12" t="str">
        <f t="shared" si="0"/>
        <v>insert into adress_supplie (idSupplieAd, adress_description, adress_country, adress_zipcode) values(22,'vista alegre 2751','Mexico','45180');</v>
      </c>
      <c r="M12">
        <f>LEN(Tabla8[[#This Row],[descripcion]])</f>
        <v>17</v>
      </c>
    </row>
    <row r="13" spans="1:13" x14ac:dyDescent="0.25">
      <c r="A13" t="s">
        <v>481</v>
      </c>
      <c r="B13" t="s">
        <v>471</v>
      </c>
      <c r="C13" t="s">
        <v>17</v>
      </c>
      <c r="D13">
        <f t="shared" ref="D4:D52" ca="1" si="1">RANDBETWEEN(1,41)</f>
        <v>30</v>
      </c>
      <c r="E13" t="s">
        <v>174</v>
      </c>
      <c r="F13" s="1" t="s">
        <v>199</v>
      </c>
      <c r="G13" t="s">
        <v>175</v>
      </c>
      <c r="H13" t="s">
        <v>226</v>
      </c>
      <c r="I13" t="s">
        <v>175</v>
      </c>
      <c r="J13">
        <v>72000</v>
      </c>
      <c r="K13" t="s">
        <v>18</v>
      </c>
      <c r="L13" t="str">
        <f t="shared" ca="1" si="0"/>
        <v>insert into adress_supplie (idSupplieAd, adress_description, adress_country, adress_zipcode) values(30,'Av 8 Pte 307, Centro histórico de Puebla, 72000 Puebla, Pue.','Mexico','72000');</v>
      </c>
      <c r="M13">
        <f>LEN(Tabla8[[#This Row],[descripcion]])</f>
        <v>60</v>
      </c>
    </row>
    <row r="14" spans="1:13" x14ac:dyDescent="0.25">
      <c r="A14" t="s">
        <v>482</v>
      </c>
      <c r="B14" t="s">
        <v>471</v>
      </c>
      <c r="C14" t="s">
        <v>17</v>
      </c>
      <c r="D14">
        <f t="shared" ca="1" si="1"/>
        <v>10</v>
      </c>
      <c r="E14" t="s">
        <v>174</v>
      </c>
      <c r="F14" s="1" t="s">
        <v>201</v>
      </c>
      <c r="G14" t="s">
        <v>175</v>
      </c>
      <c r="H14" t="s">
        <v>226</v>
      </c>
      <c r="I14" t="s">
        <v>175</v>
      </c>
      <c r="J14">
        <v>72000</v>
      </c>
      <c r="K14" t="s">
        <v>18</v>
      </c>
      <c r="L14" t="str">
        <f t="shared" ca="1" si="0"/>
        <v>insert into adress_supplie (idSupplieAd, adress_description, adress_country, adress_zipcode) values(10,'Coecillo, Industria Automotriz 128, Delegación Santa María Totoltepec, 50200 Toluca de Lerdo, Méx.','Mexico','72000');</v>
      </c>
      <c r="M14">
        <f>LEN(Tabla8[[#This Row],[descripcion]])</f>
        <v>98</v>
      </c>
    </row>
    <row r="15" spans="1:13" x14ac:dyDescent="0.25">
      <c r="A15" t="s">
        <v>483</v>
      </c>
      <c r="B15" t="s">
        <v>471</v>
      </c>
      <c r="C15" t="s">
        <v>17</v>
      </c>
      <c r="D15">
        <f t="shared" ca="1" si="1"/>
        <v>24</v>
      </c>
      <c r="E15" t="s">
        <v>174</v>
      </c>
      <c r="F15" s="1" t="s">
        <v>203</v>
      </c>
      <c r="G15" t="s">
        <v>175</v>
      </c>
      <c r="H15" t="s">
        <v>226</v>
      </c>
      <c r="I15" t="s">
        <v>175</v>
      </c>
      <c r="J15">
        <v>50200</v>
      </c>
      <c r="K15" t="s">
        <v>18</v>
      </c>
      <c r="L15" t="str">
        <f t="shared" ca="1" si="0"/>
        <v>insert into adress_supplie (idSupplieAd, adress_description, adress_country, adress_zipcode) values(24,'Isidro Fabela, 52004 Lerma de Villada, Méx.','Mexico','50200');</v>
      </c>
      <c r="M15">
        <f>LEN(Tabla8[[#This Row],[descripcion]])</f>
        <v>43</v>
      </c>
    </row>
    <row r="16" spans="1:13" x14ac:dyDescent="0.25">
      <c r="A16" t="s">
        <v>484</v>
      </c>
      <c r="B16" t="s">
        <v>471</v>
      </c>
      <c r="C16" t="s">
        <v>17</v>
      </c>
      <c r="D16">
        <f t="shared" ca="1" si="1"/>
        <v>28</v>
      </c>
      <c r="E16" t="s">
        <v>174</v>
      </c>
      <c r="F16" s="1" t="s">
        <v>204</v>
      </c>
      <c r="G16" t="s">
        <v>175</v>
      </c>
      <c r="H16" t="s">
        <v>226</v>
      </c>
      <c r="I16" t="s">
        <v>175</v>
      </c>
      <c r="J16">
        <v>52004</v>
      </c>
      <c r="K16" t="s">
        <v>18</v>
      </c>
      <c r="L16" t="str">
        <f t="shared" ca="1" si="0"/>
        <v>insert into adress_supplie (idSupplieAd, adress_description, adress_country, adress_zipcode) values(28,'Sec. Palmas, Plinio 220, Polanco I Secc, 11510 Ciudad de México, CDMX','Mexico','52004');</v>
      </c>
      <c r="M16">
        <f>LEN(Tabla8[[#This Row],[descripcion]])</f>
        <v>69</v>
      </c>
    </row>
    <row r="17" spans="1:13" x14ac:dyDescent="0.25">
      <c r="A17" t="s">
        <v>485</v>
      </c>
      <c r="B17" t="s">
        <v>471</v>
      </c>
      <c r="C17" t="s">
        <v>17</v>
      </c>
      <c r="D17">
        <f t="shared" ca="1" si="1"/>
        <v>32</v>
      </c>
      <c r="E17" t="s">
        <v>174</v>
      </c>
      <c r="F17" s="1" t="s">
        <v>206</v>
      </c>
      <c r="G17" t="s">
        <v>175</v>
      </c>
      <c r="H17" t="s">
        <v>226</v>
      </c>
      <c r="I17" t="s">
        <v>175</v>
      </c>
      <c r="J17">
        <v>11510</v>
      </c>
      <c r="K17" t="s">
        <v>18</v>
      </c>
      <c r="L17" t="str">
        <f t="shared" ca="1" si="0"/>
        <v>insert into adress_supplie (idSupplieAd, adress_description, adress_country, adress_zipcode) values(32,'08400, Azafrán 200, Granjas México, Iztacalco, Ciudad de México, CDMX','Mexico','11510');</v>
      </c>
      <c r="M17">
        <f>LEN(Tabla8[[#This Row],[descripcion]])</f>
        <v>69</v>
      </c>
    </row>
    <row r="18" spans="1:13" x14ac:dyDescent="0.25">
      <c r="A18" t="s">
        <v>486</v>
      </c>
      <c r="B18" t="s">
        <v>471</v>
      </c>
      <c r="C18" t="s">
        <v>17</v>
      </c>
      <c r="D18">
        <f t="shared" ca="1" si="1"/>
        <v>32</v>
      </c>
      <c r="E18" t="s">
        <v>174</v>
      </c>
      <c r="F18" s="1" t="s">
        <v>208</v>
      </c>
      <c r="G18" t="s">
        <v>175</v>
      </c>
      <c r="H18" t="s">
        <v>226</v>
      </c>
      <c r="I18" t="s">
        <v>175</v>
      </c>
      <c r="J18">
        <v>8400</v>
      </c>
      <c r="K18" t="s">
        <v>18</v>
      </c>
      <c r="L18" t="str">
        <f t="shared" ca="1" si="0"/>
        <v>insert into adress_supplie (idSupplieAd, adress_description, adress_country, adress_zipcode) values(32,'Av. Aztecas No. 8, Nuevo San Juan, 76806 San Juan del Río, Qro.','Mexico','8400');</v>
      </c>
      <c r="M18">
        <f>LEN(Tabla8[[#This Row],[descripcion]])</f>
        <v>63</v>
      </c>
    </row>
    <row r="19" spans="1:13" x14ac:dyDescent="0.25">
      <c r="A19" t="s">
        <v>487</v>
      </c>
      <c r="B19" t="s">
        <v>471</v>
      </c>
      <c r="C19" t="s">
        <v>17</v>
      </c>
      <c r="D19">
        <f t="shared" ca="1" si="1"/>
        <v>37</v>
      </c>
      <c r="E19" t="s">
        <v>174</v>
      </c>
      <c r="F19" s="1" t="s">
        <v>210</v>
      </c>
      <c r="G19" t="s">
        <v>175</v>
      </c>
      <c r="H19" t="s">
        <v>226</v>
      </c>
      <c r="I19" t="s">
        <v>175</v>
      </c>
      <c r="J19">
        <v>76806</v>
      </c>
      <c r="K19" t="s">
        <v>18</v>
      </c>
      <c r="L19" t="str">
        <f t="shared" ca="1" si="0"/>
        <v>insert into adress_supplie (idSupplieAd, adress_description, adress_country, adress_zipcode) values(37,'Centro, 5 de Mayo 515, Obregon, 37000 León, Gto.','Mexico','76806');</v>
      </c>
      <c r="M19">
        <f>LEN(Tabla8[[#This Row],[descripcion]])</f>
        <v>48</v>
      </c>
    </row>
    <row r="20" spans="1:13" x14ac:dyDescent="0.25">
      <c r="A20" t="s">
        <v>488</v>
      </c>
      <c r="B20" t="s">
        <v>471</v>
      </c>
      <c r="C20" t="s">
        <v>17</v>
      </c>
      <c r="D20">
        <f t="shared" ca="1" si="1"/>
        <v>18</v>
      </c>
      <c r="E20" t="s">
        <v>174</v>
      </c>
      <c r="F20" s="1" t="s">
        <v>212</v>
      </c>
      <c r="G20" t="s">
        <v>175</v>
      </c>
      <c r="H20" t="s">
        <v>226</v>
      </c>
      <c r="I20" t="s">
        <v>175</v>
      </c>
      <c r="J20">
        <v>44790</v>
      </c>
      <c r="K20" t="s">
        <v>18</v>
      </c>
      <c r="L20" t="str">
        <f t="shared" ca="1" si="0"/>
        <v>insert into adress_supplie (idSupplieAd, adress_description, adress_country, adress_zipcode) values(18,'Calz. Jesús González Gallo 488, La Aurora, 44790 Guadalajara, Jal.','Mexico','44790');</v>
      </c>
      <c r="M20">
        <f>LEN(Tabla8[[#This Row],[descripcion]])</f>
        <v>66</v>
      </c>
    </row>
    <row r="21" spans="1:13" x14ac:dyDescent="0.25">
      <c r="A21" t="s">
        <v>489</v>
      </c>
      <c r="B21" t="s">
        <v>471</v>
      </c>
      <c r="C21" t="s">
        <v>17</v>
      </c>
      <c r="D21">
        <f t="shared" ca="1" si="1"/>
        <v>14</v>
      </c>
      <c r="E21" t="s">
        <v>174</v>
      </c>
      <c r="F21" s="15" t="s">
        <v>215</v>
      </c>
      <c r="G21" t="s">
        <v>175</v>
      </c>
      <c r="H21" t="s">
        <v>226</v>
      </c>
      <c r="I21" t="s">
        <v>175</v>
      </c>
      <c r="J21">
        <v>43804</v>
      </c>
      <c r="K21" t="s">
        <v>18</v>
      </c>
      <c r="L21" t="str">
        <f t="shared" ca="1" si="0"/>
        <v>insert into adress_supplie (idSupplieAd, adress_description, adress_country, adress_zipcode) values(14,' C. 2 Ote. 6, Zona Industrial, 43804 Tizayuca, Hgo.','Mexico','43804');</v>
      </c>
      <c r="M21">
        <f>LEN(Tabla8[[#This Row],[descripcion]])</f>
        <v>51</v>
      </c>
    </row>
    <row r="22" spans="1:13" x14ac:dyDescent="0.25">
      <c r="A22" t="s">
        <v>490</v>
      </c>
      <c r="B22" t="s">
        <v>471</v>
      </c>
      <c r="C22" t="s">
        <v>17</v>
      </c>
      <c r="D22">
        <f t="shared" ca="1" si="1"/>
        <v>38</v>
      </c>
      <c r="E22" t="s">
        <v>174</v>
      </c>
      <c r="F22" s="1" t="s">
        <v>52</v>
      </c>
      <c r="G22" t="s">
        <v>175</v>
      </c>
      <c r="H22" t="s">
        <v>226</v>
      </c>
      <c r="I22" t="s">
        <v>175</v>
      </c>
      <c r="J22">
        <v>6060</v>
      </c>
      <c r="K22" t="s">
        <v>18</v>
      </c>
      <c r="L22" t="str">
        <f t="shared" ca="1" si="0"/>
        <v>insert into adress_supplie (idSupplieAd, adress_description, adress_country, adress_zipcode) values(38,'República de Uruguay 126, Centro Histórico de la Cdad. de México, Centro, Cuauhtémoc, 06060 Ciudad de México, CDMX','Mexico','6060');</v>
      </c>
      <c r="M22">
        <f>LEN(Tabla8[[#This Row],[descripcion]])</f>
        <v>114</v>
      </c>
    </row>
    <row r="23" spans="1:13" x14ac:dyDescent="0.25">
      <c r="A23" t="s">
        <v>491</v>
      </c>
      <c r="B23" t="s">
        <v>471</v>
      </c>
      <c r="C23" t="s">
        <v>17</v>
      </c>
      <c r="D23">
        <f t="shared" ca="1" si="1"/>
        <v>17</v>
      </c>
      <c r="E23" t="s">
        <v>174</v>
      </c>
      <c r="F23" s="1" t="s">
        <v>54</v>
      </c>
      <c r="G23" t="s">
        <v>175</v>
      </c>
      <c r="H23" t="s">
        <v>226</v>
      </c>
      <c r="I23" t="s">
        <v>175</v>
      </c>
      <c r="J23">
        <v>6000</v>
      </c>
      <c r="K23" t="s">
        <v>18</v>
      </c>
      <c r="L23" t="str">
        <f t="shared" ca="1" si="0"/>
        <v>insert into adress_supplie (idSupplieAd, adress_description, adress_country, adress_zipcode) values(17,'República de Uruguay 126-B, Centro Histórico de la Cdad. de México, Centro, Cuauhtémoc, 06000 Ciudad de México, CDMX','Mexico','6000');</v>
      </c>
      <c r="M23">
        <f>LEN(Tabla8[[#This Row],[descripcion]])</f>
        <v>116</v>
      </c>
    </row>
    <row r="24" spans="1:13" x14ac:dyDescent="0.25">
      <c r="A24" t="s">
        <v>492</v>
      </c>
      <c r="B24" t="s">
        <v>471</v>
      </c>
      <c r="C24" t="s">
        <v>17</v>
      </c>
      <c r="D24">
        <f t="shared" ca="1" si="1"/>
        <v>11</v>
      </c>
      <c r="E24" t="s">
        <v>174</v>
      </c>
      <c r="F24" s="1" t="s">
        <v>57</v>
      </c>
      <c r="G24" t="s">
        <v>175</v>
      </c>
      <c r="H24" t="s">
        <v>226</v>
      </c>
      <c r="I24" t="s">
        <v>175</v>
      </c>
      <c r="J24">
        <v>8500</v>
      </c>
      <c r="K24" t="s">
        <v>18</v>
      </c>
      <c r="L24" t="str">
        <f t="shared" ca="1" si="0"/>
        <v>insert into adress_supplie (idSupplieAd, adress_description, adress_country, adress_zipcode) values(11,'Ote 233 314, Agrícola Oriental, Iztacalco, 08500 Ciudad de México, CDMX','Mexico','8500');</v>
      </c>
      <c r="M24">
        <f>LEN(Tabla8[[#This Row],[descripcion]])</f>
        <v>71</v>
      </c>
    </row>
    <row r="25" spans="1:13" x14ac:dyDescent="0.25">
      <c r="A25" t="s">
        <v>493</v>
      </c>
      <c r="B25" t="s">
        <v>471</v>
      </c>
      <c r="C25" t="s">
        <v>17</v>
      </c>
      <c r="D25">
        <f t="shared" ca="1" si="1"/>
        <v>41</v>
      </c>
      <c r="E25" t="s">
        <v>174</v>
      </c>
      <c r="F25" s="15" t="s">
        <v>216</v>
      </c>
      <c r="G25" t="s">
        <v>175</v>
      </c>
      <c r="H25" t="s">
        <v>226</v>
      </c>
      <c r="I25" t="s">
        <v>175</v>
      </c>
      <c r="J25">
        <v>53370</v>
      </c>
      <c r="K25" t="s">
        <v>18</v>
      </c>
      <c r="L25" t="str">
        <f t="shared" ca="1" si="0"/>
        <v>insert into adress_supplie (idSupplieAd, adress_description, adress_country, adress_zipcode) values(41,' C. Victoria #29, Alce Blanco, 53370 Naucalpan de Juárez, Méx.','Mexico','53370');</v>
      </c>
      <c r="M25">
        <f>LEN(Tabla8[[#This Row],[descripcion]])</f>
        <v>62</v>
      </c>
    </row>
    <row r="26" spans="1:13" x14ac:dyDescent="0.25">
      <c r="A26" t="s">
        <v>494</v>
      </c>
      <c r="B26" t="s">
        <v>471</v>
      </c>
      <c r="C26" t="s">
        <v>17</v>
      </c>
      <c r="D26">
        <f t="shared" ca="1" si="1"/>
        <v>26</v>
      </c>
      <c r="E26" t="s">
        <v>174</v>
      </c>
      <c r="F26" s="1" t="s">
        <v>61</v>
      </c>
      <c r="G26" t="s">
        <v>175</v>
      </c>
      <c r="H26" t="s">
        <v>226</v>
      </c>
      <c r="I26" t="s">
        <v>175</v>
      </c>
      <c r="J26">
        <v>6000</v>
      </c>
      <c r="K26" t="s">
        <v>18</v>
      </c>
      <c r="L26" t="str">
        <f t="shared" ca="1" si="0"/>
        <v>insert into adress_supplie (idSupplieAd, adress_description, adress_country, adress_zipcode) values(26,'República de Uruguay 80-C, Centro Histórico de la Cdad. de México, Centro, Cuauhtémoc, 06000 Ciudad de México, CDMX','Mexico','6000');</v>
      </c>
      <c r="M26">
        <f>LEN(Tabla8[[#This Row],[descripcion]])</f>
        <v>115</v>
      </c>
    </row>
    <row r="27" spans="1:13" x14ac:dyDescent="0.25">
      <c r="A27" t="s">
        <v>495</v>
      </c>
      <c r="B27" t="s">
        <v>471</v>
      </c>
      <c r="C27" t="s">
        <v>17</v>
      </c>
      <c r="D27">
        <f t="shared" ca="1" si="1"/>
        <v>27</v>
      </c>
      <c r="E27" t="s">
        <v>174</v>
      </c>
      <c r="F27" s="1" t="s">
        <v>64</v>
      </c>
      <c r="G27" t="s">
        <v>175</v>
      </c>
      <c r="H27" t="s">
        <v>226</v>
      </c>
      <c r="I27" t="s">
        <v>175</v>
      </c>
      <c r="J27">
        <v>31030</v>
      </c>
      <c r="K27" t="s">
        <v>18</v>
      </c>
      <c r="L27" t="str">
        <f t="shared" ca="1" si="0"/>
        <v>insert into adress_supplie (idSupplieAd, adress_description, adress_country, adress_zipcode) values(27,'C. 34 #2603, Pacífico, 31030 Chihuahua, Chih.','Mexico','31030');</v>
      </c>
      <c r="M27">
        <f>LEN(Tabla8[[#This Row],[descripcion]])</f>
        <v>45</v>
      </c>
    </row>
    <row r="28" spans="1:13" x14ac:dyDescent="0.25">
      <c r="A28" t="s">
        <v>496</v>
      </c>
      <c r="B28" t="s">
        <v>471</v>
      </c>
      <c r="C28" t="s">
        <v>17</v>
      </c>
      <c r="D28">
        <f t="shared" ca="1" si="1"/>
        <v>29</v>
      </c>
      <c r="E28" t="s">
        <v>174</v>
      </c>
      <c r="F28" s="1" t="s">
        <v>67</v>
      </c>
      <c r="G28" t="s">
        <v>175</v>
      </c>
      <c r="H28" t="s">
        <v>226</v>
      </c>
      <c r="I28" t="s">
        <v>175</v>
      </c>
      <c r="J28">
        <v>79331</v>
      </c>
      <c r="K28" t="s">
        <v>18</v>
      </c>
      <c r="L28" t="str">
        <f t="shared" ca="1" si="0"/>
        <v>insert into adress_supplie (idSupplieAd, adress_description, adress_country, adress_zipcode) values(29,'511 S 1st St, Lamesa, TX 79331, Estados Unidos','Mexico','79331');</v>
      </c>
      <c r="M28">
        <f>LEN(Tabla8[[#This Row],[descripcion]])</f>
        <v>46</v>
      </c>
    </row>
    <row r="29" spans="1:13" x14ac:dyDescent="0.25">
      <c r="A29" t="s">
        <v>497</v>
      </c>
      <c r="B29" t="s">
        <v>471</v>
      </c>
      <c r="C29" t="s">
        <v>17</v>
      </c>
      <c r="D29">
        <f t="shared" ca="1" si="1"/>
        <v>29</v>
      </c>
      <c r="E29" t="s">
        <v>174</v>
      </c>
      <c r="F29" s="1" t="s">
        <v>71</v>
      </c>
      <c r="G29" t="s">
        <v>175</v>
      </c>
      <c r="H29" t="s">
        <v>226</v>
      </c>
      <c r="I29" t="s">
        <v>175</v>
      </c>
      <c r="J29" s="1" t="s">
        <v>217</v>
      </c>
      <c r="K29" t="s">
        <v>18</v>
      </c>
      <c r="L29" t="str">
        <f t="shared" ca="1" si="0"/>
        <v>insert into adress_supplie (idSupplieAd, adress_description, adress_country, adress_zipcode) values(29,'Helguera 1054, C1416BBD CABA, Argentina','Mexico','C1416BBD');</v>
      </c>
      <c r="M29">
        <f>LEN(Tabla8[[#This Row],[descripcion]])</f>
        <v>39</v>
      </c>
    </row>
    <row r="30" spans="1:13" x14ac:dyDescent="0.25">
      <c r="A30" t="s">
        <v>498</v>
      </c>
      <c r="B30" t="s">
        <v>471</v>
      </c>
      <c r="C30" t="s">
        <v>17</v>
      </c>
      <c r="D30">
        <f t="shared" ca="1" si="1"/>
        <v>37</v>
      </c>
      <c r="E30" t="s">
        <v>174</v>
      </c>
      <c r="F30" s="1" t="s">
        <v>72</v>
      </c>
      <c r="G30" t="s">
        <v>175</v>
      </c>
      <c r="H30" t="s">
        <v>226</v>
      </c>
      <c r="I30" t="s">
        <v>175</v>
      </c>
      <c r="J30" s="1" t="s">
        <v>217</v>
      </c>
      <c r="K30" t="s">
        <v>18</v>
      </c>
      <c r="L30" t="str">
        <f t="shared" ca="1" si="0"/>
        <v>insert into adress_supplie (idSupplieAd, adress_description, adress_country, adress_zipcode) values(37,'Cl. 44 Sur #48 - 61, Envigado, Antioquia, Colombia','Mexico','C1416BBD');</v>
      </c>
      <c r="M30">
        <f>LEN(Tabla8[[#This Row],[descripcion]])</f>
        <v>50</v>
      </c>
    </row>
    <row r="31" spans="1:13" x14ac:dyDescent="0.25">
      <c r="A31" t="s">
        <v>499</v>
      </c>
      <c r="B31" t="s">
        <v>471</v>
      </c>
      <c r="C31" t="s">
        <v>17</v>
      </c>
      <c r="D31">
        <f t="shared" ca="1" si="1"/>
        <v>24</v>
      </c>
      <c r="E31" t="s">
        <v>174</v>
      </c>
      <c r="F31" s="1" t="s">
        <v>74</v>
      </c>
      <c r="G31" t="s">
        <v>175</v>
      </c>
      <c r="H31" t="s">
        <v>226</v>
      </c>
      <c r="I31" t="s">
        <v>175</v>
      </c>
      <c r="J31">
        <v>15022</v>
      </c>
      <c r="K31" t="s">
        <v>18</v>
      </c>
      <c r="L31" t="str">
        <f t="shared" ca="1" si="0"/>
        <v>insert into adress_supplie (idSupplieAd, adress_description, adress_country, adress_zipcode) values(24,'Sta. María N° 150, Ate 15022, Perú','Mexico','15022');</v>
      </c>
      <c r="M31">
        <f>LEN(Tabla8[[#This Row],[descripcion]])</f>
        <v>34</v>
      </c>
    </row>
    <row r="32" spans="1:13" x14ac:dyDescent="0.25">
      <c r="A32" t="s">
        <v>500</v>
      </c>
      <c r="B32" t="s">
        <v>471</v>
      </c>
      <c r="C32" t="s">
        <v>17</v>
      </c>
      <c r="D32">
        <f t="shared" ca="1" si="1"/>
        <v>3</v>
      </c>
      <c r="E32" t="s">
        <v>174</v>
      </c>
      <c r="F32" s="1" t="s">
        <v>77</v>
      </c>
      <c r="G32" t="s">
        <v>175</v>
      </c>
      <c r="H32" t="s">
        <v>226</v>
      </c>
      <c r="I32" t="s">
        <v>175</v>
      </c>
      <c r="J32">
        <v>6090</v>
      </c>
      <c r="K32" t="s">
        <v>18</v>
      </c>
      <c r="L32" t="str">
        <f t="shared" ca="1" si="0"/>
        <v>insert into adress_supplie (idSupplieAd, adress_description, adress_country, adress_zipcode) values(3,'De, Mesones 132-Local 4, Centro, Cuauhtémoc, 06090 Ciudad de México, CDMX','Mexico','6090');</v>
      </c>
      <c r="M32">
        <f>LEN(Tabla8[[#This Row],[descripcion]])</f>
        <v>73</v>
      </c>
    </row>
    <row r="33" spans="1:13" x14ac:dyDescent="0.25">
      <c r="A33" t="s">
        <v>501</v>
      </c>
      <c r="B33" t="s">
        <v>471</v>
      </c>
      <c r="C33" t="s">
        <v>17</v>
      </c>
      <c r="D33">
        <f t="shared" ca="1" si="1"/>
        <v>7</v>
      </c>
      <c r="E33" t="s">
        <v>174</v>
      </c>
      <c r="F33" s="1" t="s">
        <v>80</v>
      </c>
      <c r="G33" t="s">
        <v>175</v>
      </c>
      <c r="H33" t="s">
        <v>226</v>
      </c>
      <c r="I33" t="s">
        <v>175</v>
      </c>
      <c r="J33">
        <v>6000</v>
      </c>
      <c r="K33" t="s">
        <v>18</v>
      </c>
      <c r="L33" t="str">
        <f t="shared" ca="1" si="0"/>
        <v>insert into adress_supplie (idSupplieAd, adress_description, adress_country, adress_zipcode) values(7,'Jesús María, Centro Histórico de la Cdad. de México, Centro, Cuauhtémoc, 06000 Ciudad de México, CDMX','Mexico','6000');</v>
      </c>
      <c r="M33">
        <f>LEN(Tabla8[[#This Row],[descripcion]])</f>
        <v>101</v>
      </c>
    </row>
    <row r="34" spans="1:13" x14ac:dyDescent="0.25">
      <c r="A34" t="s">
        <v>502</v>
      </c>
      <c r="B34" t="s">
        <v>471</v>
      </c>
      <c r="C34" t="s">
        <v>17</v>
      </c>
      <c r="D34">
        <f t="shared" ca="1" si="1"/>
        <v>30</v>
      </c>
      <c r="E34" t="s">
        <v>174</v>
      </c>
      <c r="F34" s="1" t="s">
        <v>82</v>
      </c>
      <c r="G34" t="s">
        <v>175</v>
      </c>
      <c r="H34" t="s">
        <v>226</v>
      </c>
      <c r="I34" t="s">
        <v>175</v>
      </c>
      <c r="J34">
        <v>2300</v>
      </c>
      <c r="K34" t="s">
        <v>18</v>
      </c>
      <c r="L34" t="str">
        <f t="shared" ca="1" si="0"/>
        <v>insert into adress_supplie (idSupplieAd, adress_description, adress_country, adress_zipcode) values(30,'Norte 45 991, Industrial Vallejo, Azcapotzalco, 02300 Ciudad de México, CDMX','Mexico','2300');</v>
      </c>
      <c r="M34">
        <f>LEN(Tabla8[[#This Row],[descripcion]])</f>
        <v>76</v>
      </c>
    </row>
    <row r="35" spans="1:13" x14ac:dyDescent="0.25">
      <c r="A35" t="s">
        <v>503</v>
      </c>
      <c r="B35" t="s">
        <v>471</v>
      </c>
      <c r="C35" t="s">
        <v>17</v>
      </c>
      <c r="D35">
        <f t="shared" ca="1" si="1"/>
        <v>18</v>
      </c>
      <c r="E35" t="s">
        <v>174</v>
      </c>
      <c r="F35" s="1" t="s">
        <v>85</v>
      </c>
      <c r="G35" t="s">
        <v>175</v>
      </c>
      <c r="H35" t="s">
        <v>226</v>
      </c>
      <c r="I35" t="s">
        <v>175</v>
      </c>
      <c r="J35">
        <v>55340</v>
      </c>
      <c r="K35" t="s">
        <v>18</v>
      </c>
      <c r="L35" t="str">
        <f t="shared" ca="1" si="0"/>
        <v>insert into adress_supplie (idSupplieAd, adress_description, adress_country, adress_zipcode) values(18,'C. 20 117, Benito Juárez Xalostoc, 55340 Ecatepec de Morelos, Méx.','Mexico','55340');</v>
      </c>
      <c r="M35">
        <f>LEN(Tabla8[[#This Row],[descripcion]])</f>
        <v>66</v>
      </c>
    </row>
    <row r="36" spans="1:13" x14ac:dyDescent="0.25">
      <c r="A36" t="s">
        <v>504</v>
      </c>
      <c r="B36" t="s">
        <v>471</v>
      </c>
      <c r="C36" t="s">
        <v>17</v>
      </c>
      <c r="D36">
        <f t="shared" ca="1" si="1"/>
        <v>12</v>
      </c>
      <c r="E36" t="s">
        <v>174</v>
      </c>
      <c r="F36" s="1" t="s">
        <v>87</v>
      </c>
      <c r="G36" t="s">
        <v>175</v>
      </c>
      <c r="H36" t="s">
        <v>226</v>
      </c>
      <c r="I36" t="s">
        <v>175</v>
      </c>
      <c r="J36">
        <v>53378</v>
      </c>
      <c r="K36" t="s">
        <v>18</v>
      </c>
      <c r="L36" t="str">
        <f t="shared" ca="1" si="0"/>
        <v>insert into adress_supplie (idSupplieAd, adress_description, adress_country, adress_zipcode) values(12,'C. Hormona 9, Naucalpan, 53500 Naucalpan de Juárez, Méx.','Mexico','53378');</v>
      </c>
      <c r="M36">
        <f>LEN(Tabla8[[#This Row],[descripcion]])</f>
        <v>56</v>
      </c>
    </row>
    <row r="37" spans="1:13" x14ac:dyDescent="0.25">
      <c r="A37" t="s">
        <v>505</v>
      </c>
      <c r="B37" t="s">
        <v>471</v>
      </c>
      <c r="C37" t="s">
        <v>17</v>
      </c>
      <c r="D37">
        <f t="shared" ca="1" si="1"/>
        <v>41</v>
      </c>
      <c r="E37" t="s">
        <v>174</v>
      </c>
      <c r="F37" s="1" t="s">
        <v>89</v>
      </c>
      <c r="G37" t="s">
        <v>175</v>
      </c>
      <c r="H37" t="s">
        <v>226</v>
      </c>
      <c r="I37" t="s">
        <v>175</v>
      </c>
      <c r="J37">
        <v>6000</v>
      </c>
      <c r="K37" t="s">
        <v>18</v>
      </c>
      <c r="L37" t="str">
        <f t="shared" ca="1" si="0"/>
        <v>insert into adress_supplie (idSupplieAd, adress_description, adress_country, adress_zipcode) values(41,'Av. Ahuizotla 63, Ahuizotla, 53378 Naucalpan de Juárez, Méx.','Mexico','6000');</v>
      </c>
      <c r="M37">
        <f>LEN(Tabla8[[#This Row],[descripcion]])</f>
        <v>60</v>
      </c>
    </row>
    <row r="38" spans="1:13" x14ac:dyDescent="0.25">
      <c r="A38" t="s">
        <v>506</v>
      </c>
      <c r="B38" t="s">
        <v>471</v>
      </c>
      <c r="C38" t="s">
        <v>17</v>
      </c>
      <c r="D38">
        <f t="shared" ca="1" si="1"/>
        <v>37</v>
      </c>
      <c r="E38" t="s">
        <v>174</v>
      </c>
      <c r="F38" s="1" t="s">
        <v>91</v>
      </c>
      <c r="G38" t="s">
        <v>175</v>
      </c>
      <c r="H38" t="s">
        <v>226</v>
      </c>
      <c r="I38" t="s">
        <v>175</v>
      </c>
      <c r="J38">
        <v>50226</v>
      </c>
      <c r="K38" t="s">
        <v>18</v>
      </c>
      <c r="L38" t="str">
        <f t="shared" ca="1" si="0"/>
        <v>insert into adress_supplie (idSupplieAd, adress_description, adress_country, adress_zipcode) values(37,'República de El Salvador 145, Centro Histórico de la Cdad. de México, Centro, Cuauhtémoc, 06000 Ciudad de México, CDMX','Mexico','50226');</v>
      </c>
      <c r="M38">
        <f>LEN(Tabla8[[#This Row],[descripcion]])</f>
        <v>118</v>
      </c>
    </row>
    <row r="39" spans="1:13" x14ac:dyDescent="0.25">
      <c r="A39" t="s">
        <v>507</v>
      </c>
      <c r="B39" t="s">
        <v>471</v>
      </c>
      <c r="C39" t="s">
        <v>17</v>
      </c>
      <c r="D39">
        <f t="shared" ca="1" si="1"/>
        <v>18</v>
      </c>
      <c r="E39" t="s">
        <v>174</v>
      </c>
      <c r="F39" s="1" t="s">
        <v>93</v>
      </c>
      <c r="G39" t="s">
        <v>175</v>
      </c>
      <c r="H39" t="s">
        <v>226</v>
      </c>
      <c r="I39" t="s">
        <v>175</v>
      </c>
      <c r="J39">
        <v>42086</v>
      </c>
      <c r="K39" t="s">
        <v>18</v>
      </c>
      <c r="L39" t="str">
        <f t="shared" ca="1" si="0"/>
        <v>insert into adress_supplie (idSupplieAd, adress_description, adress_country, adress_zipcode) values(18,'Blvd. Miguel Alemán S/N, Reforma, 50226 San Pedro Totoltepec, Méx.','Mexico','42086');</v>
      </c>
      <c r="M39">
        <f>LEN(Tabla8[[#This Row],[descripcion]])</f>
        <v>66</v>
      </c>
    </row>
    <row r="40" spans="1:13" x14ac:dyDescent="0.25">
      <c r="A40" t="s">
        <v>508</v>
      </c>
      <c r="B40" t="s">
        <v>471</v>
      </c>
      <c r="C40" t="s">
        <v>17</v>
      </c>
      <c r="D40">
        <f t="shared" ca="1" si="1"/>
        <v>9</v>
      </c>
      <c r="E40" t="s">
        <v>174</v>
      </c>
      <c r="F40" s="1" t="s">
        <v>126</v>
      </c>
      <c r="G40" t="s">
        <v>175</v>
      </c>
      <c r="H40" t="s">
        <v>226</v>
      </c>
      <c r="I40" t="s">
        <v>175</v>
      </c>
      <c r="J40">
        <v>50226</v>
      </c>
      <c r="K40" t="s">
        <v>18</v>
      </c>
      <c r="L40" t="str">
        <f t="shared" ca="1" si="0"/>
        <v>insert into adress_supplie (idSupplieAd, adress_description, adress_country, adress_zipcode) values(9,'VALLE DE SAN JAVIER #10, Valle de San Javier, 42086 Pachuca de Soto, Hgo.','Mexico','50226');</v>
      </c>
      <c r="M40">
        <f>LEN(Tabla8[[#This Row],[descripcion]])</f>
        <v>73</v>
      </c>
    </row>
    <row r="41" spans="1:13" x14ac:dyDescent="0.25">
      <c r="A41" t="s">
        <v>509</v>
      </c>
      <c r="B41" t="s">
        <v>471</v>
      </c>
      <c r="C41" t="s">
        <v>17</v>
      </c>
      <c r="D41">
        <f t="shared" ca="1" si="1"/>
        <v>36</v>
      </c>
      <c r="E41" t="s">
        <v>174</v>
      </c>
      <c r="F41" s="1" t="s">
        <v>128</v>
      </c>
      <c r="G41" t="s">
        <v>175</v>
      </c>
      <c r="H41" t="s">
        <v>226</v>
      </c>
      <c r="I41" t="s">
        <v>175</v>
      </c>
      <c r="J41">
        <v>42086</v>
      </c>
      <c r="K41" t="s">
        <v>18</v>
      </c>
      <c r="L41" t="str">
        <f t="shared" ca="1" si="0"/>
        <v>insert into adress_supplie (idSupplieAd, adress_description, adress_country, adress_zipcode) values(36,'C. José Maria Morelos y Pavón Núm 602-Local E, Centro, 42000 Pachuca de Soto, Hgo.','Mexico','42086');</v>
      </c>
      <c r="M41">
        <f>LEN(Tabla8[[#This Row],[descripcion]])</f>
        <v>82</v>
      </c>
    </row>
    <row r="42" spans="1:13" x14ac:dyDescent="0.25">
      <c r="A42" t="s">
        <v>510</v>
      </c>
      <c r="B42" t="s">
        <v>471</v>
      </c>
      <c r="C42" t="s">
        <v>17</v>
      </c>
      <c r="D42">
        <f t="shared" ca="1" si="1"/>
        <v>35</v>
      </c>
      <c r="E42" t="s">
        <v>174</v>
      </c>
      <c r="F42" s="1" t="s">
        <v>129</v>
      </c>
      <c r="G42" t="s">
        <v>175</v>
      </c>
      <c r="H42" t="s">
        <v>226</v>
      </c>
      <c r="I42" t="s">
        <v>175</v>
      </c>
      <c r="J42">
        <v>42000</v>
      </c>
      <c r="K42" t="s">
        <v>18</v>
      </c>
      <c r="L42" t="str">
        <f t="shared" ca="1" si="0"/>
        <v>insert into adress_supplie (idSupplieAd, adress_description, adress_country, adress_zipcode) values(35,'Del Trabajo 619, Morelos, 42040 Pachuca de Soto, Hgo.','Mexico','42000');</v>
      </c>
      <c r="M42">
        <f>LEN(Tabla8[[#This Row],[descripcion]])</f>
        <v>53</v>
      </c>
    </row>
    <row r="43" spans="1:13" x14ac:dyDescent="0.25">
      <c r="A43" t="s">
        <v>511</v>
      </c>
      <c r="B43" t="s">
        <v>471</v>
      </c>
      <c r="C43" t="s">
        <v>17</v>
      </c>
      <c r="D43">
        <f t="shared" ca="1" si="1"/>
        <v>4</v>
      </c>
      <c r="E43" t="s">
        <v>174</v>
      </c>
      <c r="F43" s="1" t="s">
        <v>128</v>
      </c>
      <c r="G43" t="s">
        <v>175</v>
      </c>
      <c r="H43" t="s">
        <v>226</v>
      </c>
      <c r="I43" t="s">
        <v>175</v>
      </c>
      <c r="J43">
        <v>42040</v>
      </c>
      <c r="K43" t="s">
        <v>18</v>
      </c>
      <c r="L43" t="str">
        <f t="shared" ca="1" si="0"/>
        <v>insert into adress_supplie (idSupplieAd, adress_description, adress_country, adress_zipcode) values(4,'C. José Maria Morelos y Pavón Núm 602-Local E, Centro, 42000 Pachuca de Soto, Hgo.','Mexico','42040');</v>
      </c>
      <c r="M43">
        <f>LEN(Tabla8[[#This Row],[descripcion]])</f>
        <v>82</v>
      </c>
    </row>
    <row r="44" spans="1:13" x14ac:dyDescent="0.25">
      <c r="A44" t="s">
        <v>512</v>
      </c>
      <c r="B44" t="s">
        <v>471</v>
      </c>
      <c r="C44" t="s">
        <v>17</v>
      </c>
      <c r="D44">
        <f t="shared" ca="1" si="1"/>
        <v>29</v>
      </c>
      <c r="E44" t="s">
        <v>174</v>
      </c>
      <c r="F44" s="1" t="s">
        <v>130</v>
      </c>
      <c r="G44" t="s">
        <v>175</v>
      </c>
      <c r="H44" t="s">
        <v>226</v>
      </c>
      <c r="I44" t="s">
        <v>175</v>
      </c>
      <c r="J44">
        <v>42000</v>
      </c>
      <c r="K44" t="s">
        <v>18</v>
      </c>
      <c r="L44" t="str">
        <f t="shared" ca="1" si="0"/>
        <v>insert into adress_supplie (idSupplieAd, adress_description, adress_country, adress_zipcode) values(29,'Agustín del Río 201, San Clemente, 42000 Pachuca de Soto, Hgo.','Mexico','42000');</v>
      </c>
      <c r="M44">
        <f>LEN(Tabla8[[#This Row],[descripcion]])</f>
        <v>62</v>
      </c>
    </row>
    <row r="45" spans="1:13" x14ac:dyDescent="0.25">
      <c r="A45" t="s">
        <v>513</v>
      </c>
      <c r="B45" t="s">
        <v>471</v>
      </c>
      <c r="C45" t="s">
        <v>17</v>
      </c>
      <c r="D45">
        <f t="shared" ca="1" si="1"/>
        <v>29</v>
      </c>
      <c r="E45" t="s">
        <v>174</v>
      </c>
      <c r="F45" s="1" t="s">
        <v>93</v>
      </c>
      <c r="G45" t="s">
        <v>175</v>
      </c>
      <c r="H45" t="s">
        <v>226</v>
      </c>
      <c r="I45" t="s">
        <v>175</v>
      </c>
      <c r="J45">
        <v>50226</v>
      </c>
      <c r="K45" t="s">
        <v>18</v>
      </c>
      <c r="L45" t="str">
        <f t="shared" ca="1" si="0"/>
        <v>insert into adress_supplie (idSupplieAd, adress_description, adress_country, adress_zipcode) values(29,'Blvd. Miguel Alemán S/N, Reforma, 50226 San Pedro Totoltepec, Méx.','Mexico','50226');</v>
      </c>
      <c r="M45">
        <f>LEN(Tabla8[[#This Row],[descripcion]])</f>
        <v>66</v>
      </c>
    </row>
    <row r="46" spans="1:13" x14ac:dyDescent="0.25">
      <c r="A46" t="s">
        <v>514</v>
      </c>
      <c r="B46" t="s">
        <v>471</v>
      </c>
      <c r="C46" t="s">
        <v>17</v>
      </c>
      <c r="D46">
        <f t="shared" ca="1" si="1"/>
        <v>36</v>
      </c>
      <c r="E46" t="s">
        <v>174</v>
      </c>
      <c r="F46" s="1" t="s">
        <v>80</v>
      </c>
      <c r="G46" t="s">
        <v>175</v>
      </c>
      <c r="H46" t="s">
        <v>226</v>
      </c>
      <c r="I46" t="s">
        <v>175</v>
      </c>
      <c r="J46">
        <v>6000</v>
      </c>
      <c r="K46" t="s">
        <v>18</v>
      </c>
      <c r="L46" t="str">
        <f t="shared" ca="1" si="0"/>
        <v>insert into adress_supplie (idSupplieAd, adress_description, adress_country, adress_zipcode) values(36,'Jesús María, Centro Histórico de la Cdad. de México, Centro, Cuauhtémoc, 06000 Ciudad de México, CDMX','Mexico','6000');</v>
      </c>
      <c r="M46">
        <f>LEN(Tabla8[[#This Row],[descripcion]])</f>
        <v>101</v>
      </c>
    </row>
    <row r="47" spans="1:13" x14ac:dyDescent="0.25">
      <c r="A47" t="s">
        <v>515</v>
      </c>
      <c r="B47" t="s">
        <v>471</v>
      </c>
      <c r="C47" t="s">
        <v>17</v>
      </c>
      <c r="D47">
        <f t="shared" ca="1" si="1"/>
        <v>7</v>
      </c>
      <c r="E47" t="s">
        <v>174</v>
      </c>
      <c r="F47" s="1" t="s">
        <v>82</v>
      </c>
      <c r="G47" t="s">
        <v>175</v>
      </c>
      <c r="H47" t="s">
        <v>226</v>
      </c>
      <c r="I47" t="s">
        <v>175</v>
      </c>
      <c r="J47">
        <v>2300</v>
      </c>
      <c r="K47" t="s">
        <v>18</v>
      </c>
      <c r="L47" t="str">
        <f t="shared" ca="1" si="0"/>
        <v>insert into adress_supplie (idSupplieAd, adress_description, adress_country, adress_zipcode) values(7,'Norte 45 991, Industrial Vallejo, Azcapotzalco, 02300 Ciudad de México, CDMX','Mexico','2300');</v>
      </c>
      <c r="M47">
        <f>LEN(Tabla8[[#This Row],[descripcion]])</f>
        <v>76</v>
      </c>
    </row>
    <row r="48" spans="1:13" x14ac:dyDescent="0.25">
      <c r="A48" t="s">
        <v>516</v>
      </c>
      <c r="B48" t="s">
        <v>471</v>
      </c>
      <c r="C48" t="s">
        <v>17</v>
      </c>
      <c r="D48">
        <f t="shared" ca="1" si="1"/>
        <v>4</v>
      </c>
      <c r="E48" t="s">
        <v>174</v>
      </c>
      <c r="F48" s="1" t="s">
        <v>89</v>
      </c>
      <c r="G48" t="s">
        <v>175</v>
      </c>
      <c r="H48" t="s">
        <v>226</v>
      </c>
      <c r="I48" t="s">
        <v>175</v>
      </c>
      <c r="J48">
        <v>53378</v>
      </c>
      <c r="K48" t="s">
        <v>18</v>
      </c>
      <c r="L48" t="str">
        <f t="shared" ca="1" si="0"/>
        <v>insert into adress_supplie (idSupplieAd, adress_description, adress_country, adress_zipcode) values(4,'Av. Ahuizotla 63, Ahuizotla, 53378 Naucalpan de Juárez, Méx.','Mexico','53378');</v>
      </c>
      <c r="M48">
        <f>LEN(Tabla8[[#This Row],[descripcion]])</f>
        <v>60</v>
      </c>
    </row>
    <row r="49" spans="1:13" x14ac:dyDescent="0.25">
      <c r="A49" t="s">
        <v>517</v>
      </c>
      <c r="B49" t="s">
        <v>471</v>
      </c>
      <c r="C49" t="s">
        <v>17</v>
      </c>
      <c r="D49">
        <f t="shared" ca="1" si="1"/>
        <v>4</v>
      </c>
      <c r="E49" t="s">
        <v>174</v>
      </c>
      <c r="F49" s="1" t="s">
        <v>219</v>
      </c>
      <c r="G49" t="s">
        <v>175</v>
      </c>
      <c r="H49" t="s">
        <v>226</v>
      </c>
      <c r="I49" t="s">
        <v>175</v>
      </c>
      <c r="J49">
        <v>6060</v>
      </c>
      <c r="K49" t="s">
        <v>18</v>
      </c>
      <c r="L49" t="str">
        <f t="shared" ca="1" si="0"/>
        <v>insert into adress_supplie (idSupplieAd, adress_description, adress_country, adress_zipcode) values(4,'República de El Salvador 153-B, Centro Histórico de la Cdad. de México, Centro, Cuauhtémoc, 06060 Ciudad de México, CDMX','Mexico','6060');</v>
      </c>
      <c r="M49">
        <f>LEN(Tabla8[[#This Row],[descripcion]])</f>
        <v>120</v>
      </c>
    </row>
    <row r="50" spans="1:13" x14ac:dyDescent="0.25">
      <c r="A50" t="s">
        <v>518</v>
      </c>
      <c r="B50" t="s">
        <v>471</v>
      </c>
      <c r="C50" t="s">
        <v>17</v>
      </c>
      <c r="D50">
        <f t="shared" ca="1" si="1"/>
        <v>18</v>
      </c>
      <c r="E50" t="s">
        <v>174</v>
      </c>
      <c r="F50" s="1" t="s">
        <v>221</v>
      </c>
      <c r="G50" t="s">
        <v>175</v>
      </c>
      <c r="H50" t="s">
        <v>226</v>
      </c>
      <c r="I50" t="s">
        <v>175</v>
      </c>
      <c r="J50">
        <v>64000</v>
      </c>
      <c r="K50" t="s">
        <v>18</v>
      </c>
      <c r="L50" t="str">
        <f t="shared" ca="1" si="0"/>
        <v>insert into adress_supplie (idSupplieAd, adress_description, adress_country, adress_zipcode) values(18,'951-A, Av. Francisco I. Madero, Centro, 64000 Monterrey, N.L','Mexico','64000');</v>
      </c>
      <c r="M50">
        <f>LEN(Tabla8[[#This Row],[descripcion]])</f>
        <v>60</v>
      </c>
    </row>
    <row r="51" spans="1:13" x14ac:dyDescent="0.25">
      <c r="A51" t="s">
        <v>519</v>
      </c>
      <c r="B51" t="s">
        <v>471</v>
      </c>
      <c r="C51" t="s">
        <v>17</v>
      </c>
      <c r="D51">
        <f t="shared" ca="1" si="1"/>
        <v>31</v>
      </c>
      <c r="E51" t="s">
        <v>174</v>
      </c>
      <c r="F51" s="1" t="s">
        <v>223</v>
      </c>
      <c r="G51" t="s">
        <v>175</v>
      </c>
      <c r="H51" t="s">
        <v>226</v>
      </c>
      <c r="I51" t="s">
        <v>175</v>
      </c>
      <c r="J51">
        <v>72000</v>
      </c>
      <c r="K51" t="s">
        <v>18</v>
      </c>
      <c r="L51" t="str">
        <f t="shared" ca="1" si="0"/>
        <v>insert into adress_supplie (idSupplieAd, adress_description, adress_country, adress_zipcode) values(31,'Av 10 Pte 112, Centro histórico de Puebla, 72000 Puebla, Pue','Mexico','72000');</v>
      </c>
      <c r="M51">
        <f>LEN(Tabla8[[#This Row],[descripcion]])</f>
        <v>60</v>
      </c>
    </row>
    <row r="52" spans="1:13" x14ac:dyDescent="0.25">
      <c r="A52" t="s">
        <v>520</v>
      </c>
      <c r="B52" t="s">
        <v>471</v>
      </c>
      <c r="C52" t="s">
        <v>17</v>
      </c>
      <c r="D52">
        <f t="shared" ca="1" si="1"/>
        <v>39</v>
      </c>
      <c r="E52" t="s">
        <v>174</v>
      </c>
      <c r="F52" s="1" t="s">
        <v>224</v>
      </c>
      <c r="G52" t="s">
        <v>175</v>
      </c>
      <c r="H52" t="s">
        <v>226</v>
      </c>
      <c r="I52" t="s">
        <v>175</v>
      </c>
      <c r="J52">
        <v>68000</v>
      </c>
      <c r="K52" t="s">
        <v>18</v>
      </c>
      <c r="L52" t="str">
        <f t="shared" ca="1" si="0"/>
        <v>insert into adress_supplie (idSupplieAd, adress_description, adress_country, adress_zipcode) values(39,'Centro, Carlos María Bustamante 408, Cabecera Municipal San Jacinto Amilpas, 68000 Oaxaca de Juárez, Oax','Mexico','68000');</v>
      </c>
      <c r="M52">
        <f>LEN(Tabla8[[#This Row],[descripcion]])</f>
        <v>104</v>
      </c>
    </row>
    <row r="54" spans="1:13" x14ac:dyDescent="0.25">
      <c r="A54" s="25">
        <v>1</v>
      </c>
      <c r="B54" s="25" t="s">
        <v>1080</v>
      </c>
      <c r="C54" s="25">
        <v>2</v>
      </c>
      <c r="D54" s="25"/>
      <c r="E54" s="25"/>
      <c r="F54" s="25"/>
    </row>
    <row r="55" spans="1:13" x14ac:dyDescent="0.25">
      <c r="A55" s="25">
        <v>21</v>
      </c>
      <c r="B55" s="25" t="s">
        <v>1081</v>
      </c>
      <c r="C55" s="25">
        <v>3</v>
      </c>
      <c r="D55" s="25"/>
      <c r="E55" s="25"/>
      <c r="F55" s="25"/>
    </row>
    <row r="56" spans="1:13" x14ac:dyDescent="0.25">
      <c r="A56" s="25">
        <v>39</v>
      </c>
      <c r="B56" s="25" t="s">
        <v>1082</v>
      </c>
      <c r="C56" s="25">
        <v>7</v>
      </c>
      <c r="D56" s="25"/>
      <c r="E56" s="25"/>
      <c r="F56" s="25"/>
    </row>
    <row r="57" spans="1:13" x14ac:dyDescent="0.25">
      <c r="A57" s="25">
        <v>34</v>
      </c>
      <c r="B57" s="25" t="s">
        <v>1083</v>
      </c>
      <c r="C57" s="25">
        <v>4</v>
      </c>
      <c r="D57" s="25"/>
      <c r="E57" s="25"/>
      <c r="F57" s="25"/>
    </row>
    <row r="58" spans="1:13" x14ac:dyDescent="0.25">
      <c r="A58" s="25">
        <v>33</v>
      </c>
      <c r="B58" s="25" t="s">
        <v>1084</v>
      </c>
      <c r="C58" s="25">
        <v>4</v>
      </c>
      <c r="D58" s="25"/>
      <c r="E58" s="25"/>
      <c r="F58" s="25"/>
    </row>
    <row r="59" spans="1:13" x14ac:dyDescent="0.25">
      <c r="A59" s="25">
        <v>9</v>
      </c>
      <c r="B59" s="25" t="s">
        <v>1085</v>
      </c>
      <c r="C59" s="25">
        <v>2</v>
      </c>
      <c r="D59" s="25"/>
      <c r="E59" s="25"/>
      <c r="F59" s="25"/>
    </row>
    <row r="60" spans="1:13" x14ac:dyDescent="0.25">
      <c r="A60" s="25">
        <v>11</v>
      </c>
      <c r="B60" s="25" t="s">
        <v>1086</v>
      </c>
      <c r="C60" s="25">
        <v>2</v>
      </c>
      <c r="D60" s="25"/>
      <c r="E60" s="25"/>
      <c r="F60" s="25"/>
    </row>
    <row r="61" spans="1:13" x14ac:dyDescent="0.25">
      <c r="A61" s="25">
        <v>30</v>
      </c>
      <c r="B61" s="25" t="s">
        <v>1087</v>
      </c>
      <c r="C61" s="25">
        <v>4</v>
      </c>
      <c r="D61" s="25"/>
      <c r="E61" s="25"/>
      <c r="F61" s="25"/>
    </row>
    <row r="62" spans="1:13" x14ac:dyDescent="0.25">
      <c r="A62" s="25">
        <v>14</v>
      </c>
      <c r="B62" s="25" t="s">
        <v>1088</v>
      </c>
      <c r="C62" s="25">
        <v>2</v>
      </c>
      <c r="D62" s="25"/>
      <c r="E62" s="25"/>
      <c r="F62" s="25"/>
    </row>
    <row r="63" spans="1:13" x14ac:dyDescent="0.25">
      <c r="A63" s="25">
        <v>22</v>
      </c>
      <c r="B63" s="25" t="s">
        <v>1089</v>
      </c>
      <c r="C63" s="25">
        <v>3</v>
      </c>
      <c r="D63" s="25"/>
      <c r="E63" s="25"/>
      <c r="F63" s="25"/>
    </row>
    <row r="74" spans="1:6" x14ac:dyDescent="0.25">
      <c r="A74" s="1" t="s">
        <v>34</v>
      </c>
      <c r="B74" t="s">
        <v>12</v>
      </c>
      <c r="C74">
        <f>VLOOKUP(B74,Tabla2[],2,FALSE)</f>
        <v>2</v>
      </c>
      <c r="D74" s="1" t="s">
        <v>179</v>
      </c>
      <c r="E74" s="1" t="s">
        <v>180</v>
      </c>
      <c r="F74">
        <v>43640</v>
      </c>
    </row>
    <row r="75" spans="1:6" x14ac:dyDescent="0.25">
      <c r="A75" s="1" t="s">
        <v>35</v>
      </c>
      <c r="B75" t="s">
        <v>12</v>
      </c>
      <c r="C75">
        <f>VLOOKUP(B75,Tabla2[],2,FALSE)</f>
        <v>2</v>
      </c>
      <c r="D75" s="1" t="s">
        <v>181</v>
      </c>
      <c r="E75" s="1" t="s">
        <v>182</v>
      </c>
      <c r="F75">
        <v>53370</v>
      </c>
    </row>
    <row r="76" spans="1:6" x14ac:dyDescent="0.25">
      <c r="A76" s="1" t="s">
        <v>36</v>
      </c>
      <c r="B76" t="s">
        <v>12</v>
      </c>
      <c r="C76">
        <f>VLOOKUP(B76,Tabla2[],2,FALSE)</f>
        <v>2</v>
      </c>
      <c r="D76" s="15" t="s">
        <v>214</v>
      </c>
      <c r="E76" s="1" t="s">
        <v>184</v>
      </c>
      <c r="F76">
        <v>6000</v>
      </c>
    </row>
    <row r="77" spans="1:6" x14ac:dyDescent="0.25">
      <c r="A77" s="1" t="s">
        <v>37</v>
      </c>
      <c r="B77" t="s">
        <v>12</v>
      </c>
      <c r="C77">
        <f>VLOOKUP(B77,Tabla2[],2,FALSE)</f>
        <v>2</v>
      </c>
      <c r="D77" s="1" t="s">
        <v>185</v>
      </c>
      <c r="E77" s="1" t="s">
        <v>186</v>
      </c>
      <c r="F77">
        <v>6000</v>
      </c>
    </row>
    <row r="78" spans="1:6" x14ac:dyDescent="0.25">
      <c r="A78" s="1" t="s">
        <v>38</v>
      </c>
      <c r="B78" t="s">
        <v>12</v>
      </c>
      <c r="C78">
        <f>VLOOKUP(B78,Tabla2[],2,FALSE)</f>
        <v>2</v>
      </c>
      <c r="D78" s="1" t="s">
        <v>187</v>
      </c>
      <c r="E78" s="1" t="s">
        <v>188</v>
      </c>
      <c r="F78">
        <v>6000</v>
      </c>
    </row>
    <row r="79" spans="1:6" x14ac:dyDescent="0.25">
      <c r="A79" s="1" t="s">
        <v>39</v>
      </c>
      <c r="B79" t="s">
        <v>12</v>
      </c>
      <c r="C79">
        <f>VLOOKUP(B79,Tabla2[],2,FALSE)</f>
        <v>2</v>
      </c>
      <c r="D79" s="1" t="s">
        <v>189</v>
      </c>
      <c r="E79" s="1" t="s">
        <v>190</v>
      </c>
      <c r="F79">
        <v>6060</v>
      </c>
    </row>
    <row r="80" spans="1:6" x14ac:dyDescent="0.25">
      <c r="A80" s="1" t="s">
        <v>40</v>
      </c>
      <c r="B80" t="s">
        <v>12</v>
      </c>
      <c r="C80">
        <f>VLOOKUP(B80,Tabla2[],2,FALSE)</f>
        <v>2</v>
      </c>
      <c r="D80" s="1" t="s">
        <v>191</v>
      </c>
      <c r="E80" s="1" t="s">
        <v>192</v>
      </c>
      <c r="F80">
        <v>3300</v>
      </c>
    </row>
    <row r="81" spans="1:6" x14ac:dyDescent="0.25">
      <c r="A81" s="1" t="s">
        <v>95</v>
      </c>
      <c r="B81" t="s">
        <v>12</v>
      </c>
      <c r="C81">
        <f>VLOOKUP(B81,Tabla2[],2,FALSE)</f>
        <v>2</v>
      </c>
      <c r="D81" s="1" t="s">
        <v>197</v>
      </c>
      <c r="E81" s="1" t="s">
        <v>198</v>
      </c>
      <c r="F81">
        <v>6060</v>
      </c>
    </row>
    <row r="82" spans="1:6" x14ac:dyDescent="0.25">
      <c r="A82" s="1" t="s">
        <v>41</v>
      </c>
      <c r="B82" t="s">
        <v>12</v>
      </c>
      <c r="C82">
        <f>VLOOKUP(B82,Tabla2[],2,FALSE)</f>
        <v>2</v>
      </c>
      <c r="D82" s="1" t="s">
        <v>193</v>
      </c>
      <c r="E82" s="1" t="s">
        <v>194</v>
      </c>
      <c r="F82">
        <v>90880</v>
      </c>
    </row>
    <row r="83" spans="1:6" x14ac:dyDescent="0.25">
      <c r="A83" s="1" t="s">
        <v>42</v>
      </c>
      <c r="B83" t="s">
        <v>12</v>
      </c>
      <c r="C83">
        <f>VLOOKUP(B83,Tabla2[],2,FALSE)</f>
        <v>2</v>
      </c>
      <c r="D83" s="1" t="s">
        <v>195</v>
      </c>
      <c r="E83" s="1" t="s">
        <v>196</v>
      </c>
      <c r="F83">
        <v>52000</v>
      </c>
    </row>
    <row r="84" spans="1:6" x14ac:dyDescent="0.25">
      <c r="A84" s="1" t="s">
        <v>43</v>
      </c>
      <c r="B84" t="s">
        <v>12</v>
      </c>
      <c r="C84">
        <f>VLOOKUP(B84,Tabla2[],2,FALSE)</f>
        <v>2</v>
      </c>
      <c r="D84" s="1" t="s">
        <v>199</v>
      </c>
      <c r="E84" s="1" t="s">
        <v>200</v>
      </c>
      <c r="F84">
        <v>72000</v>
      </c>
    </row>
    <row r="85" spans="1:6" x14ac:dyDescent="0.25">
      <c r="A85" s="1" t="s">
        <v>96</v>
      </c>
      <c r="B85" t="s">
        <v>12</v>
      </c>
      <c r="C85">
        <f>VLOOKUP(B85,Tabla2[],2,FALSE)</f>
        <v>2</v>
      </c>
      <c r="D85" s="1" t="s">
        <v>201</v>
      </c>
      <c r="E85" s="1" t="s">
        <v>202</v>
      </c>
      <c r="F85">
        <v>72000</v>
      </c>
    </row>
    <row r="86" spans="1:6" x14ac:dyDescent="0.25">
      <c r="A86" s="1" t="s">
        <v>44</v>
      </c>
      <c r="B86" t="s">
        <v>12</v>
      </c>
      <c r="C86">
        <f>VLOOKUP(B86,Tabla2[],2,FALSE)</f>
        <v>2</v>
      </c>
      <c r="D86" s="1" t="s">
        <v>203</v>
      </c>
      <c r="E86" s="1"/>
      <c r="F86">
        <v>50200</v>
      </c>
    </row>
    <row r="87" spans="1:6" x14ac:dyDescent="0.25">
      <c r="A87" s="1" t="s">
        <v>45</v>
      </c>
      <c r="B87" t="s">
        <v>12</v>
      </c>
      <c r="C87">
        <f>VLOOKUP(B87,Tabla2[],2,FALSE)</f>
        <v>2</v>
      </c>
      <c r="D87" s="1" t="s">
        <v>204</v>
      </c>
      <c r="E87" s="1" t="s">
        <v>205</v>
      </c>
      <c r="F87">
        <v>52004</v>
      </c>
    </row>
    <row r="88" spans="1:6" x14ac:dyDescent="0.25">
      <c r="A88" s="1" t="s">
        <v>97</v>
      </c>
      <c r="B88" t="s">
        <v>12</v>
      </c>
      <c r="C88">
        <f>VLOOKUP(B88,Tabla2[],2,FALSE)</f>
        <v>2</v>
      </c>
      <c r="D88" s="1" t="s">
        <v>206</v>
      </c>
      <c r="E88" s="1" t="s">
        <v>207</v>
      </c>
      <c r="F88">
        <v>11510</v>
      </c>
    </row>
    <row r="89" spans="1:6" x14ac:dyDescent="0.25">
      <c r="A89" s="1" t="s">
        <v>46</v>
      </c>
      <c r="B89" t="s">
        <v>12</v>
      </c>
      <c r="C89">
        <f>VLOOKUP(B89,Tabla2[],2,FALSE)</f>
        <v>2</v>
      </c>
      <c r="D89" s="1" t="s">
        <v>208</v>
      </c>
      <c r="E89" s="1" t="s">
        <v>209</v>
      </c>
      <c r="F89">
        <v>8400</v>
      </c>
    </row>
    <row r="90" spans="1:6" x14ac:dyDescent="0.25">
      <c r="A90" s="1" t="s">
        <v>98</v>
      </c>
      <c r="B90" t="s">
        <v>12</v>
      </c>
      <c r="C90">
        <f>VLOOKUP(B90,Tabla2[],2,FALSE)</f>
        <v>2</v>
      </c>
      <c r="D90" s="1" t="s">
        <v>210</v>
      </c>
      <c r="E90" s="1" t="s">
        <v>211</v>
      </c>
      <c r="F90">
        <v>76806</v>
      </c>
    </row>
    <row r="91" spans="1:6" x14ac:dyDescent="0.25">
      <c r="A91" s="1" t="s">
        <v>47</v>
      </c>
      <c r="B91" t="s">
        <v>12</v>
      </c>
      <c r="C91">
        <f>VLOOKUP(B91,Tabla2[],2,FALSE)</f>
        <v>2</v>
      </c>
      <c r="D91" s="1" t="s">
        <v>212</v>
      </c>
      <c r="E91" s="1" t="s">
        <v>213</v>
      </c>
      <c r="F91">
        <v>44790</v>
      </c>
    </row>
    <row r="92" spans="1:6" x14ac:dyDescent="0.25">
      <c r="A92" s="1" t="s">
        <v>99</v>
      </c>
      <c r="B92" t="s">
        <v>13</v>
      </c>
      <c r="C92">
        <f>VLOOKUP(B92,Tabla2[],2,FALSE)</f>
        <v>3</v>
      </c>
      <c r="D92" s="15" t="s">
        <v>215</v>
      </c>
      <c r="E92" s="1" t="s">
        <v>50</v>
      </c>
      <c r="F92">
        <v>43804</v>
      </c>
    </row>
    <row r="93" spans="1:6" x14ac:dyDescent="0.25">
      <c r="A93" s="1" t="s">
        <v>51</v>
      </c>
      <c r="B93" t="s">
        <v>13</v>
      </c>
      <c r="C93">
        <f>VLOOKUP(B93,Tabla2[],2,FALSE)</f>
        <v>3</v>
      </c>
      <c r="D93" s="1" t="s">
        <v>52</v>
      </c>
      <c r="E93" s="1" t="s">
        <v>55</v>
      </c>
      <c r="F93">
        <v>6060</v>
      </c>
    </row>
    <row r="94" spans="1:6" x14ac:dyDescent="0.25">
      <c r="A94" s="1" t="s">
        <v>53</v>
      </c>
      <c r="B94" t="s">
        <v>13</v>
      </c>
      <c r="C94">
        <f>VLOOKUP(B94,Tabla2[],2,FALSE)</f>
        <v>3</v>
      </c>
      <c r="D94" s="1" t="s">
        <v>54</v>
      </c>
      <c r="E94" s="1" t="s">
        <v>56</v>
      </c>
      <c r="F94">
        <v>6000</v>
      </c>
    </row>
    <row r="95" spans="1:6" x14ac:dyDescent="0.25">
      <c r="A95" s="1" t="s">
        <v>100</v>
      </c>
      <c r="B95" t="s">
        <v>13</v>
      </c>
      <c r="C95">
        <f>VLOOKUP(B95,Tabla2[],2,FALSE)</f>
        <v>3</v>
      </c>
      <c r="D95" s="1" t="s">
        <v>57</v>
      </c>
      <c r="E95" s="1" t="s">
        <v>58</v>
      </c>
      <c r="F95">
        <v>8500</v>
      </c>
    </row>
    <row r="96" spans="1:6" x14ac:dyDescent="0.25">
      <c r="A96" s="1" t="s">
        <v>48</v>
      </c>
      <c r="B96" t="s">
        <v>13</v>
      </c>
      <c r="C96">
        <f>VLOOKUP(B96,Tabla2[],2,FALSE)</f>
        <v>3</v>
      </c>
      <c r="D96" s="15" t="s">
        <v>216</v>
      </c>
      <c r="E96" s="1" t="s">
        <v>60</v>
      </c>
      <c r="F96">
        <v>53370</v>
      </c>
    </row>
    <row r="97" spans="1:6" x14ac:dyDescent="0.25">
      <c r="A97" s="1" t="s">
        <v>101</v>
      </c>
      <c r="B97" t="s">
        <v>13</v>
      </c>
      <c r="C97">
        <f>VLOOKUP(B97,Tabla2[],2,FALSE)</f>
        <v>3</v>
      </c>
      <c r="D97" s="1" t="s">
        <v>61</v>
      </c>
      <c r="E97" s="1" t="s">
        <v>62</v>
      </c>
      <c r="F97">
        <v>6000</v>
      </c>
    </row>
    <row r="98" spans="1:6" x14ac:dyDescent="0.25">
      <c r="A98" s="1" t="s">
        <v>63</v>
      </c>
      <c r="B98" t="s">
        <v>13</v>
      </c>
      <c r="C98">
        <f>VLOOKUP(B98,Tabla2[],2,FALSE)</f>
        <v>3</v>
      </c>
      <c r="D98" s="1" t="s">
        <v>64</v>
      </c>
      <c r="E98" s="1" t="s">
        <v>65</v>
      </c>
      <c r="F98">
        <v>31030</v>
      </c>
    </row>
    <row r="99" spans="1:6" x14ac:dyDescent="0.25">
      <c r="A99" s="1" t="s">
        <v>66</v>
      </c>
      <c r="B99" t="s">
        <v>15</v>
      </c>
      <c r="C99">
        <f>VLOOKUP(B99,Tabla2[],2,FALSE)</f>
        <v>5</v>
      </c>
      <c r="D99" s="1" t="s">
        <v>67</v>
      </c>
      <c r="E99" s="1" t="s">
        <v>68</v>
      </c>
      <c r="F99">
        <v>79331</v>
      </c>
    </row>
    <row r="100" spans="1:6" x14ac:dyDescent="0.25">
      <c r="A100" s="1" t="s">
        <v>69</v>
      </c>
      <c r="B100" t="s">
        <v>15</v>
      </c>
      <c r="C100">
        <f>VLOOKUP(B100,Tabla2[],2,FALSE)</f>
        <v>5</v>
      </c>
      <c r="D100" s="1" t="s">
        <v>71</v>
      </c>
      <c r="E100" s="1" t="s">
        <v>70</v>
      </c>
      <c r="F100" s="1" t="s">
        <v>217</v>
      </c>
    </row>
    <row r="101" spans="1:6" x14ac:dyDescent="0.25">
      <c r="A101" s="1" t="s">
        <v>102</v>
      </c>
      <c r="B101" t="s">
        <v>15</v>
      </c>
      <c r="C101">
        <f>VLOOKUP(B101,Tabla2[],2,FALSE)</f>
        <v>5</v>
      </c>
      <c r="D101" s="1" t="s">
        <v>72</v>
      </c>
      <c r="E101" s="1" t="s">
        <v>73</v>
      </c>
      <c r="F101" s="1" t="s">
        <v>217</v>
      </c>
    </row>
    <row r="102" spans="1:6" x14ac:dyDescent="0.25">
      <c r="A102" s="1" t="s">
        <v>103</v>
      </c>
      <c r="B102" t="s">
        <v>15</v>
      </c>
      <c r="C102">
        <f>VLOOKUP(B102,Tabla2[],2,FALSE)</f>
        <v>5</v>
      </c>
      <c r="D102" s="1" t="s">
        <v>74</v>
      </c>
      <c r="E102" s="1" t="s">
        <v>75</v>
      </c>
      <c r="F102">
        <v>15022</v>
      </c>
    </row>
    <row r="103" spans="1:6" x14ac:dyDescent="0.25">
      <c r="A103" s="1" t="s">
        <v>76</v>
      </c>
      <c r="B103" t="s">
        <v>14</v>
      </c>
      <c r="C103">
        <f>VLOOKUP(B103,Tabla2[],2,FALSE)</f>
        <v>4</v>
      </c>
      <c r="D103" s="1" t="s">
        <v>77</v>
      </c>
      <c r="E103" s="1" t="s">
        <v>78</v>
      </c>
      <c r="F103">
        <v>6090</v>
      </c>
    </row>
    <row r="104" spans="1:6" x14ac:dyDescent="0.25">
      <c r="A104" s="1" t="s">
        <v>79</v>
      </c>
      <c r="B104" t="s">
        <v>14</v>
      </c>
      <c r="C104">
        <f>VLOOKUP(B104,Tabla2[],2,FALSE)</f>
        <v>4</v>
      </c>
      <c r="D104" s="1" t="s">
        <v>80</v>
      </c>
      <c r="E104" s="1" t="s">
        <v>81</v>
      </c>
      <c r="F104">
        <v>6000</v>
      </c>
    </row>
    <row r="105" spans="1:6" x14ac:dyDescent="0.25">
      <c r="A105" s="1" t="s">
        <v>104</v>
      </c>
      <c r="B105" t="s">
        <v>14</v>
      </c>
      <c r="C105">
        <f>VLOOKUP(B105,Tabla2[],2,FALSE)</f>
        <v>4</v>
      </c>
      <c r="D105" s="1" t="s">
        <v>82</v>
      </c>
      <c r="E105" s="1" t="s">
        <v>83</v>
      </c>
      <c r="F105">
        <v>2300</v>
      </c>
    </row>
    <row r="106" spans="1:6" x14ac:dyDescent="0.25">
      <c r="A106" s="1" t="s">
        <v>84</v>
      </c>
      <c r="B106" t="s">
        <v>14</v>
      </c>
      <c r="C106">
        <f>VLOOKUP(B106,Tabla2[],2,FALSE)</f>
        <v>4</v>
      </c>
      <c r="D106" s="1" t="s">
        <v>85</v>
      </c>
      <c r="E106" s="1"/>
      <c r="F106">
        <v>55340</v>
      </c>
    </row>
    <row r="107" spans="1:6" x14ac:dyDescent="0.25">
      <c r="A107" s="1" t="s">
        <v>86</v>
      </c>
      <c r="B107" t="s">
        <v>14</v>
      </c>
      <c r="C107">
        <f>VLOOKUP(B107,Tabla2[],2,FALSE)</f>
        <v>4</v>
      </c>
      <c r="D107" s="1" t="s">
        <v>87</v>
      </c>
      <c r="E107" s="1" t="s">
        <v>88</v>
      </c>
      <c r="F107">
        <v>53378</v>
      </c>
    </row>
    <row r="108" spans="1:6" x14ac:dyDescent="0.25">
      <c r="A108" s="1" t="s">
        <v>105</v>
      </c>
      <c r="B108" t="s">
        <v>14</v>
      </c>
      <c r="C108">
        <f>VLOOKUP(B108,Tabla2[],2,FALSE)</f>
        <v>4</v>
      </c>
      <c r="D108" s="1" t="s">
        <v>89</v>
      </c>
      <c r="E108" s="1" t="s">
        <v>90</v>
      </c>
      <c r="F108">
        <v>6000</v>
      </c>
    </row>
    <row r="109" spans="1:6" x14ac:dyDescent="0.25">
      <c r="A109" s="1" t="s">
        <v>106</v>
      </c>
      <c r="B109" s="1" t="s">
        <v>14</v>
      </c>
      <c r="C109">
        <f>VLOOKUP(B109,Tabla2[],2,FALSE)</f>
        <v>4</v>
      </c>
      <c r="D109" s="1" t="s">
        <v>91</v>
      </c>
      <c r="E109" s="1" t="s">
        <v>92</v>
      </c>
      <c r="F109">
        <v>50226</v>
      </c>
    </row>
    <row r="110" spans="1:6" x14ac:dyDescent="0.25">
      <c r="A110" s="1" t="s">
        <v>107</v>
      </c>
      <c r="B110" s="1" t="s">
        <v>14</v>
      </c>
      <c r="C110">
        <f>VLOOKUP(B110,Tabla2[],2,FALSE)</f>
        <v>4</v>
      </c>
      <c r="D110" s="1" t="s">
        <v>93</v>
      </c>
      <c r="E110" s="1" t="s">
        <v>94</v>
      </c>
      <c r="F110">
        <v>42086</v>
      </c>
    </row>
    <row r="111" spans="1:6" x14ac:dyDescent="0.25">
      <c r="A111" s="1" t="s">
        <v>121</v>
      </c>
      <c r="B111" s="1" t="s">
        <v>117</v>
      </c>
      <c r="C111">
        <f>VLOOKUP(B111,Tabla2[],2,FALSE)</f>
        <v>7</v>
      </c>
      <c r="D111" s="1" t="s">
        <v>126</v>
      </c>
      <c r="E111" s="1" t="s">
        <v>127</v>
      </c>
      <c r="F111">
        <v>50226</v>
      </c>
    </row>
    <row r="112" spans="1:6" x14ac:dyDescent="0.25">
      <c r="A112" s="1" t="s">
        <v>122</v>
      </c>
      <c r="B112" s="1" t="s">
        <v>117</v>
      </c>
      <c r="C112">
        <f>VLOOKUP(B112,Tabla2[],2,FALSE)</f>
        <v>7</v>
      </c>
      <c r="D112" s="1" t="s">
        <v>128</v>
      </c>
      <c r="E112" s="1"/>
      <c r="F112">
        <v>42086</v>
      </c>
    </row>
    <row r="113" spans="1:6" x14ac:dyDescent="0.25">
      <c r="A113" s="1" t="s">
        <v>123</v>
      </c>
      <c r="B113" s="1" t="s">
        <v>117</v>
      </c>
      <c r="C113">
        <f>VLOOKUP(B113,Tabla2[],2,FALSE)</f>
        <v>7</v>
      </c>
      <c r="D113" s="1" t="s">
        <v>129</v>
      </c>
      <c r="E113" s="1"/>
      <c r="F113">
        <v>42000</v>
      </c>
    </row>
    <row r="114" spans="1:6" x14ac:dyDescent="0.25">
      <c r="A114" s="1" t="s">
        <v>124</v>
      </c>
      <c r="B114" s="1" t="s">
        <v>117</v>
      </c>
      <c r="C114">
        <f>VLOOKUP(B114,Tabla2[],2,FALSE)</f>
        <v>7</v>
      </c>
      <c r="D114" s="1" t="s">
        <v>128</v>
      </c>
      <c r="E114" s="1"/>
      <c r="F114">
        <v>42040</v>
      </c>
    </row>
    <row r="115" spans="1:6" x14ac:dyDescent="0.25">
      <c r="A115" s="1" t="s">
        <v>125</v>
      </c>
      <c r="B115" s="1" t="s">
        <v>117</v>
      </c>
      <c r="C115">
        <f>VLOOKUP(B115,Tabla2[],2,FALSE)</f>
        <v>7</v>
      </c>
      <c r="D115" s="1" t="s">
        <v>130</v>
      </c>
      <c r="E115" s="1" t="s">
        <v>131</v>
      </c>
      <c r="F115">
        <v>42000</v>
      </c>
    </row>
    <row r="116" spans="1:6" x14ac:dyDescent="0.25">
      <c r="D116" s="1" t="s">
        <v>93</v>
      </c>
      <c r="E116" s="4" t="s">
        <v>90</v>
      </c>
      <c r="F116">
        <v>50226</v>
      </c>
    </row>
    <row r="117" spans="1:6" x14ac:dyDescent="0.25">
      <c r="D117" s="1" t="s">
        <v>80</v>
      </c>
      <c r="E117" s="4" t="s">
        <v>92</v>
      </c>
      <c r="F117">
        <v>6000</v>
      </c>
    </row>
    <row r="118" spans="1:6" x14ac:dyDescent="0.25">
      <c r="D118" s="1" t="s">
        <v>82</v>
      </c>
      <c r="E118" s="4" t="s">
        <v>218</v>
      </c>
      <c r="F118">
        <v>2300</v>
      </c>
    </row>
    <row r="119" spans="1:6" x14ac:dyDescent="0.25">
      <c r="D119" s="1" t="s">
        <v>89</v>
      </c>
      <c r="F119">
        <v>53378</v>
      </c>
    </row>
    <row r="120" spans="1:6" x14ac:dyDescent="0.25">
      <c r="D120" s="1" t="s">
        <v>219</v>
      </c>
      <c r="E120" s="4" t="s">
        <v>220</v>
      </c>
      <c r="F120">
        <v>6060</v>
      </c>
    </row>
    <row r="121" spans="1:6" x14ac:dyDescent="0.25">
      <c r="D121" s="1" t="s">
        <v>221</v>
      </c>
      <c r="E121" s="4" t="s">
        <v>222</v>
      </c>
      <c r="F121">
        <v>64000</v>
      </c>
    </row>
    <row r="122" spans="1:6" x14ac:dyDescent="0.25">
      <c r="D122" s="1" t="s">
        <v>223</v>
      </c>
      <c r="F122">
        <v>72000</v>
      </c>
    </row>
    <row r="123" spans="1:6" x14ac:dyDescent="0.25">
      <c r="D123" s="1" t="s">
        <v>224</v>
      </c>
      <c r="E123" s="4" t="s">
        <v>225</v>
      </c>
      <c r="F123">
        <v>68000</v>
      </c>
    </row>
  </sheetData>
  <phoneticPr fontId="8" type="noConversion"/>
  <hyperlinks>
    <hyperlink ref="E92" r:id="rId1" display="https://www.google.com/search?q=proveedores+de+botones+industriales&amp;tbm=lcl&amp;sxsrf=APq-WBtrPEDV9hThobBo2fDbo4GdSfeKBA%3A1645543373686&amp;ei=zf8UYpG4KcXFkPIPu8iBkA0&amp;oq=proveedores+de+botones+industriales&amp;gs_l=psy-ab.3..0i22i30k1.790703.802850.0.803019.37.28.1.8.8.0.265.3657.0j17j4.21.0....0...1c.1.64.psy-ab..7.30.3703...35i39k1j0i67k1j0i512i433i131k1j0i10i67k1j0i512i433k1j0i512i10k1j0i512k1j0i512i263i433i131i20k1j0i433i131i67k1j0i433i131i457k1j0i512i433i131i457k1j0i402k1j33i22i29i30k1.0.jxtvvbvlSxc" xr:uid="{F26EE39B-2B68-4DCE-9EA1-4B3390B78316}"/>
    <hyperlink ref="E93" r:id="rId2"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599F41F2-73F0-4A79-B90A-4BAC4A4C5833}"/>
    <hyperlink ref="E94" r:id="rId3"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3DC8B208-88CE-43B7-98DE-A3D0992523E3}"/>
    <hyperlink ref="E95" r:id="rId4"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5BF396EB-1134-437F-9B5C-F607C8F38839}"/>
    <hyperlink ref="E96" r:id="rId5"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89EAD319-C081-4E32-B7A8-D709BB9B3700}"/>
    <hyperlink ref="E97" r:id="rId6"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BAAF869F-B0DD-4C35-926A-32535F8CFD4D}"/>
    <hyperlink ref="E98" r:id="rId7"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321E7425-E498-4667-BE7E-B162D7B9FF76}"/>
    <hyperlink ref="E99" r:id="rId8"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2DB13BE2-CFC6-4985-92AC-8D2C6D0FDD9D}"/>
    <hyperlink ref="E100" r:id="rId9"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A78AE6C9-D60E-4D19-A0B2-3FB985792C68}"/>
    <hyperlink ref="E101" r:id="rId10"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F6D66D89-2BF6-48A4-9A7A-202A5F6D786A}"/>
    <hyperlink ref="E102" r:id="rId11" display="https://www.google.com/search?q=proveedores+de+botones+de+uso+textil&amp;tbm=lcl&amp;sxsrf=APq-WBto5IuK8xQnRYFPG0Gt1QedvyVQKg%3A1645545694567&amp;ei=3ggVYpj_IcTFkPIPrsq4mAs&amp;oq=proveedores+de+botones&amp;gs_l=psy-ab.3.1.35i39k1l2j0i512k1l7j0i22i30k1.153723.158049.0.159466.12.10.2.0.0.0.155.1156.0j9.9.0....0...1c.1.64.psy-ab..1.11.1171...0i67k1j0i512i433i131k1j0i512i433i131i457k1j0i402k1j0i13k1j0i8i13i30k1j0i512i263i20k1.0.P01J-DWNUiI" xr:uid="{2A76AC7B-9966-44C2-9DB1-F04DF59B20DD}"/>
    <hyperlink ref="E103" r:id="rId12"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467278E8-18A5-4028-ACB1-7CE04A6108C0}"/>
    <hyperlink ref="E104" r:id="rId13"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45057FE0-4F61-490B-96EE-8D7DFA07551C}"/>
    <hyperlink ref="E105" r:id="rId14"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988210C9-8F57-4495-9711-610D8408CCD8}"/>
    <hyperlink ref="E107" r:id="rId15"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CC94B841-5415-4FC1-B100-4466C9BED8B1}"/>
    <hyperlink ref="E108" r:id="rId16"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29A30873-23C0-4603-A2B6-332DE8D8DC96}"/>
    <hyperlink ref="E109" r:id="rId17"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6EB5D159-6A3E-49E2-966A-64E32EA71E41}"/>
    <hyperlink ref="E110" r:id="rId18"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4D4D1E6A-B957-4BD8-902D-7AD3DFCB1396}"/>
    <hyperlink ref="E111" r:id="rId19" display="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xr:uid="{420748F1-E2D3-43A5-9771-DFA8A5AF7538}"/>
    <hyperlink ref="E115" r:id="rId20" display="https://www.google.com/search?q=proveedores+de+maquinas+de+coser+industriales&amp;tbm=lcl&amp;sxsrf=APq-WBtec4_y6pSDsvW7BifvHEiAPjJ2QQ%3A1645547751295&amp;ei=5xAVYrKvEcnGkPIP2depoAQ&amp;oq=proveedores+de+maquinas+de+coser+industriales&amp;gs_l=psy-ab.3..0i512k1j0i22i30k1l4.577.4935.0.5084.13.7.0.0.0.0.208.717.0j4j1.5.0....0...1c.1.64.psy-ab..9.4.601....0.yrCKrbkei5Q" xr:uid="{BC95D4F4-C12D-46D6-9BB6-C95D44F7BC8D}"/>
    <hyperlink ref="E74" r:id="rId21"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7ED7D4E-0A6F-4B32-8548-C57D2A4E4252}"/>
    <hyperlink ref="E75" r:id="rId22"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34FA20FB-1350-4404-871B-487B7E8AE089}"/>
    <hyperlink ref="E76" r:id="rId23"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DE18E52-770E-42BF-8D2C-7E16DE159FF3}"/>
    <hyperlink ref="E77" r:id="rId24"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975405F6-309E-4204-B46B-255E2DBBD9FD}"/>
    <hyperlink ref="E78" r:id="rId25"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FAE892F6-3CEF-4020-82CA-144F493586E5}"/>
    <hyperlink ref="E79" r:id="rId26"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5C0BD5EF-A135-4EA5-8546-AA497A9E2281}"/>
    <hyperlink ref="E80" r:id="rId27"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A11641B1-9EC6-4B72-8C67-E469C46530F4}"/>
    <hyperlink ref="E83" r:id="rId28"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EEC8DA5-82D2-49D1-88E0-87C0EFB6F45D}"/>
    <hyperlink ref="E82" r:id="rId29"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574482F-931C-45EC-B6C6-BD591D8816B7}"/>
    <hyperlink ref="E81" r:id="rId30"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2E5F8837-C28D-4B0E-9CE5-846AE41CE7DA}"/>
    <hyperlink ref="E84" r:id="rId31"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2ADC381C-43A7-40C1-AE86-94DD3FC9FBCF}"/>
    <hyperlink ref="E85" r:id="rId32"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0FD6036-5617-42FE-AFB0-79953DB4E82F}"/>
    <hyperlink ref="E87" r:id="rId33"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70D724E9-DFB2-4651-BDEC-45DB2E36CEE2}"/>
    <hyperlink ref="E88" r:id="rId34"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4A53D4CC-9D5C-4420-B994-D8B018DFE0E5}"/>
    <hyperlink ref="E89" r:id="rId35"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CF05E048-975E-4D5E-9A12-B1674B2AFD05}"/>
    <hyperlink ref="E90" r:id="rId36"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646C98A5-3B59-4743-B952-37002C431A21}"/>
    <hyperlink ref="E91" r:id="rId37" display="https://www.google.com/search?q=proveedores+de+telas+industriales+en+el+mundo&amp;tbm=lcl&amp;sxsrf=APq-WBvitMipXAzV0RseriQyawNtWU54Ig%3A1645627644240&amp;ei=_EgWYsSKDtnKkPIP4re0WA&amp;oq=proveedores+de+telas+industriales+&amp;gs_l=psy-ab.1.0.35i39k1j0i22i30k1l7.1320.1320.0.2517.1.1.0.0.0.0.198.198.0j1.1.0....0...1c.1.64.psy-ab..0.1.198....0.lO04l0StydQ" xr:uid="{29DBFC1A-9356-4513-82A4-0FA8E2547404}"/>
    <hyperlink ref="E116" r:id="rId38"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25A0801C-CBFA-421F-B273-FCEF96A3658A}"/>
    <hyperlink ref="E117" r:id="rId39"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03E9B108-F661-4C47-864C-163E9108C5A5}"/>
    <hyperlink ref="E118" r:id="rId40" display="https://www.google.com/search?q=proveedores+de+cierres&amp;tbm=lcl&amp;sxsrf=APq-WBvOLth7oEJmoTsGzttiyg0IT0LVNw%3A1645545855023&amp;ei=fwkVYthop9GQ8g-ir4lo&amp;oq=proveedores+de+cierr&amp;gs_l=psy-ab.3.0.0i512k1l5j0i22i30k1l5.632067.636206.0.638562.20.20.0.0.0.0.189.2173.4j14.18.0....0...1c.1.64.psy-ab..2.18.2167...35i39k1j0i67k1j0i457i67k1j0i512i263i433i131i20k1j0i433i131i67k1j0i512i433i131k1j0i512i457k1.0.ko5ZN7FDUUE" xr:uid="{5185E5D3-4006-493E-9E8C-6F7B0F29D6BE}"/>
    <hyperlink ref="E120" r:id="rId41" display="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xr:uid="{AFA885E3-4056-46E6-98C0-16F2984EE3BF}"/>
    <hyperlink ref="E121" r:id="rId42" display="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xr:uid="{BCD71E77-21EC-46C4-B9BE-6D9655A4A7AD}"/>
    <hyperlink ref="E123" r:id="rId43" display="https://www.google.com/search?sxsrf=APq-WBsrMYUlHYu1OCZPHI0E6Rw_LMyArQ:1645633044319&amp;q=proveedores%20de%20cierres&amp;sa=X&amp;ved=2ahUKEwi1x6XonJb2AhXHJ0QIHcPDCLsQvS56BAgMEAE&amp;biw=1366&amp;bih=657&amp;dpr=1&amp;tbs=lrf:!1m4!1u3!2m2!3m1!1e1!1m4!1u2!2m2!2m1!1e1!2m1!1e2!2m1!1e3!3sIAE,lf:1,lf_ui:2&amp;tbm=lcl&amp;rflfq=1&amp;num=10&amp;rldimm=10605747518086865226&amp;lqi=ChZwcm92ZWVkb3JlcyBkZSBjaWVycmVzWhgiFnByb3ZlZWRvcmVzIGRlIGNpZXJyZXOSAQVzdG9yZaoBHhABKhoiFnByb3ZlZWRvcmVzIGRlIGNpZXJyZXMoDg&amp;rlst=f" xr:uid="{0CC68801-77D7-4CC6-8C3D-976799CE2EEB}"/>
  </hyperlinks>
  <pageMargins left="0.7" right="0.7" top="0.75" bottom="0.75" header="0.3" footer="0.3"/>
  <tableParts count="1">
    <tablePart r:id="rId4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3DAFD-E462-4180-AD0D-1529C9A562BC}">
  <dimension ref="A1:N215"/>
  <sheetViews>
    <sheetView tabSelected="1" topLeftCell="E1" zoomScaleNormal="100" workbookViewId="0">
      <selection activeCell="N3" sqref="N3:N12"/>
    </sheetView>
  </sheetViews>
  <sheetFormatPr baseColWidth="10" defaultRowHeight="15" x14ac:dyDescent="0.25"/>
  <cols>
    <col min="1" max="1" width="17.28515625" customWidth="1"/>
    <col min="2" max="2" width="15.42578125" customWidth="1"/>
    <col min="3" max="3" width="12" customWidth="1"/>
    <col min="4" max="4" width="14.140625" bestFit="1" customWidth="1"/>
    <col min="5" max="5" width="12" customWidth="1"/>
    <col min="6" max="6" width="50.7109375" bestFit="1" customWidth="1"/>
    <col min="7" max="7" width="12" customWidth="1"/>
    <col min="8" max="8" width="22.5703125" bestFit="1" customWidth="1"/>
    <col min="9" max="9" width="12" customWidth="1"/>
    <col min="11" max="11" width="12" customWidth="1"/>
    <col min="12" max="12" width="19.28515625" customWidth="1"/>
    <col min="13" max="13" width="12" customWidth="1"/>
    <col min="15" max="15" width="12" customWidth="1"/>
    <col min="16" max="16" width="15" customWidth="1"/>
    <col min="20" max="20" width="11.85546875" bestFit="1" customWidth="1"/>
    <col min="23" max="23" width="26.42578125" bestFit="1" customWidth="1"/>
    <col min="24" max="24" width="27.7109375" bestFit="1" customWidth="1"/>
    <col min="25" max="25" width="19" customWidth="1"/>
  </cols>
  <sheetData>
    <row r="1" spans="1:14" x14ac:dyDescent="0.25">
      <c r="G1" s="22"/>
    </row>
    <row r="2" spans="1:14" x14ac:dyDescent="0.25">
      <c r="A2" t="s">
        <v>108</v>
      </c>
      <c r="B2" t="s">
        <v>109</v>
      </c>
      <c r="C2" t="s">
        <v>111</v>
      </c>
      <c r="D2" t="s">
        <v>539</v>
      </c>
      <c r="E2" t="s">
        <v>112</v>
      </c>
      <c r="F2" t="s">
        <v>289</v>
      </c>
      <c r="G2" t="s">
        <v>113</v>
      </c>
      <c r="H2" t="s">
        <v>290</v>
      </c>
      <c r="I2" t="s">
        <v>114</v>
      </c>
      <c r="J2" t="s">
        <v>291</v>
      </c>
      <c r="K2" t="s">
        <v>178</v>
      </c>
      <c r="L2" t="s">
        <v>292</v>
      </c>
      <c r="M2" t="s">
        <v>429</v>
      </c>
      <c r="N2" t="s">
        <v>336</v>
      </c>
    </row>
    <row r="3" spans="1:14" x14ac:dyDescent="0.25">
      <c r="A3" t="s">
        <v>540</v>
      </c>
      <c r="B3" t="s">
        <v>1100</v>
      </c>
      <c r="C3" t="s">
        <v>17</v>
      </c>
      <c r="D3" s="24">
        <v>51</v>
      </c>
      <c r="E3" t="s">
        <v>174</v>
      </c>
      <c r="F3" t="s">
        <v>1101</v>
      </c>
      <c r="G3" t="s">
        <v>152</v>
      </c>
      <c r="H3" t="str">
        <f ca="1">VLOOKUP(RANDBETWEEN(1,4),Tabla12[],2,FALSE)</f>
        <v>Almacen</v>
      </c>
      <c r="I3" t="s">
        <v>33</v>
      </c>
      <c r="J3">
        <v>7394173497</v>
      </c>
      <c r="K3" t="s">
        <v>227</v>
      </c>
      <c r="L3">
        <v>2967065167</v>
      </c>
      <c r="M3" t="s">
        <v>18</v>
      </c>
      <c r="N3" t="str">
        <f ca="1">_xlfn.CONCAT(B3,C3,D3,E3,F3,G3,H3,I3,J3,K3,L3,M3)</f>
        <v>insert into contact_supplies (id_AdressCont, name_contact, workposition, office_number, cellphone_number) values(51,'Claudia Fernández Ruiz.','Almacen.',7394173497,2967065167);</v>
      </c>
    </row>
    <row r="4" spans="1:14" x14ac:dyDescent="0.25">
      <c r="A4" t="s">
        <v>541</v>
      </c>
      <c r="B4" t="s">
        <v>1100</v>
      </c>
      <c r="C4" t="s">
        <v>17</v>
      </c>
      <c r="D4" s="24">
        <v>52</v>
      </c>
      <c r="E4" t="s">
        <v>174</v>
      </c>
      <c r="F4" t="s">
        <v>1102</v>
      </c>
      <c r="G4" t="s">
        <v>152</v>
      </c>
      <c r="H4" t="str">
        <f ca="1">VLOOKUP(RANDBETWEEN(1,4),Tabla12[],2,FALSE)</f>
        <v>Gerente</v>
      </c>
      <c r="I4" t="s">
        <v>33</v>
      </c>
      <c r="J4">
        <v>2748066372</v>
      </c>
      <c r="K4" t="s">
        <v>227</v>
      </c>
      <c r="L4">
        <v>1023668735</v>
      </c>
      <c r="M4" t="s">
        <v>18</v>
      </c>
      <c r="N4" t="str">
        <f t="shared" ref="N4:N67" ca="1" si="0">_xlfn.CONCAT(B4,C4,D4,E4,F4,G4,H4,I4,J4,K4,L4,M4)</f>
        <v>insert into contact_supplies (id_AdressCont, name_contact, workposition, office_number, cellphone_number) values(52,'Matías Alvarez Romero.','Gerente.',2748066372,1023668735);</v>
      </c>
    </row>
    <row r="5" spans="1:14" x14ac:dyDescent="0.25">
      <c r="A5" t="s">
        <v>542</v>
      </c>
      <c r="B5" t="s">
        <v>1100</v>
      </c>
      <c r="C5" t="s">
        <v>17</v>
      </c>
      <c r="D5" s="24">
        <v>53</v>
      </c>
      <c r="E5" t="s">
        <v>174</v>
      </c>
      <c r="F5" t="s">
        <v>1103</v>
      </c>
      <c r="G5" t="s">
        <v>152</v>
      </c>
      <c r="H5" t="str">
        <f ca="1">VLOOKUP(RANDBETWEEN(1,4),Tabla12[],2,FALSE)</f>
        <v>Ventas</v>
      </c>
      <c r="I5" t="s">
        <v>33</v>
      </c>
      <c r="J5">
        <v>3373281210</v>
      </c>
      <c r="K5" t="s">
        <v>227</v>
      </c>
      <c r="L5">
        <v>8041531995</v>
      </c>
      <c r="M5" t="s">
        <v>18</v>
      </c>
      <c r="N5" t="str">
        <f t="shared" ca="1" si="0"/>
        <v>insert into contact_supplies (id_AdressCont, name_contact, workposition, office_number, cellphone_number) values(53,'Miguel Martinez Garcia.','Ventas.',3373281210,8041531995);</v>
      </c>
    </row>
    <row r="6" spans="1:14" x14ac:dyDescent="0.25">
      <c r="A6" t="s">
        <v>543</v>
      </c>
      <c r="B6" t="s">
        <v>1100</v>
      </c>
      <c r="C6" t="s">
        <v>17</v>
      </c>
      <c r="D6" s="24">
        <v>54</v>
      </c>
      <c r="E6" t="s">
        <v>174</v>
      </c>
      <c r="F6" t="s">
        <v>1104</v>
      </c>
      <c r="G6" t="s">
        <v>152</v>
      </c>
      <c r="H6" t="str">
        <f ca="1">VLOOKUP(RANDBETWEEN(1,4),Tabla12[],2,FALSE)</f>
        <v>Almacen</v>
      </c>
      <c r="I6" t="s">
        <v>33</v>
      </c>
      <c r="J6">
        <v>6945025951</v>
      </c>
      <c r="K6" t="s">
        <v>227</v>
      </c>
      <c r="L6">
        <v>9744684238</v>
      </c>
      <c r="M6" t="s">
        <v>18</v>
      </c>
      <c r="N6" t="str">
        <f t="shared" ca="1" si="0"/>
        <v>insert into contact_supplies (id_AdressCont, name_contact, workposition, office_number, cellphone_number) values(54,'Margarita Ramirez Morales.','Almacen.',6945025951,9744684238);</v>
      </c>
    </row>
    <row r="7" spans="1:14" x14ac:dyDescent="0.25">
      <c r="A7" t="s">
        <v>544</v>
      </c>
      <c r="B7" t="s">
        <v>1100</v>
      </c>
      <c r="C7" t="s">
        <v>17</v>
      </c>
      <c r="D7" s="24">
        <v>55</v>
      </c>
      <c r="E7" t="s">
        <v>174</v>
      </c>
      <c r="F7" t="s">
        <v>1105</v>
      </c>
      <c r="G7" t="s">
        <v>152</v>
      </c>
      <c r="H7" t="str">
        <f ca="1">VLOOKUP(RANDBETWEEN(1,4),Tabla12[],2,FALSE)</f>
        <v>Otro</v>
      </c>
      <c r="I7" t="s">
        <v>33</v>
      </c>
      <c r="J7">
        <v>4208394937</v>
      </c>
      <c r="K7" t="s">
        <v>227</v>
      </c>
      <c r="L7">
        <v>5372253753</v>
      </c>
      <c r="M7" t="s">
        <v>18</v>
      </c>
      <c r="N7" t="str">
        <f t="shared" ca="1" si="0"/>
        <v>insert into contact_supplies (id_AdressCont, name_contact, workposition, office_number, cellphone_number) values(55,'Matías Diaz Gomez.','Otro.',4208394937,5372253753);</v>
      </c>
    </row>
    <row r="8" spans="1:14" x14ac:dyDescent="0.25">
      <c r="A8" t="s">
        <v>545</v>
      </c>
      <c r="B8" t="s">
        <v>1100</v>
      </c>
      <c r="C8" t="s">
        <v>17</v>
      </c>
      <c r="D8" s="24">
        <v>56</v>
      </c>
      <c r="E8" t="s">
        <v>174</v>
      </c>
      <c r="F8" t="s">
        <v>1106</v>
      </c>
      <c r="G8" t="s">
        <v>152</v>
      </c>
      <c r="H8" t="str">
        <f ca="1">VLOOKUP(RANDBETWEEN(1,4),Tabla12[],2,FALSE)</f>
        <v>Otro</v>
      </c>
      <c r="I8" t="s">
        <v>33</v>
      </c>
      <c r="J8">
        <v>4557773315</v>
      </c>
      <c r="K8" t="s">
        <v>227</v>
      </c>
      <c r="L8">
        <v>4307230163</v>
      </c>
      <c r="M8" t="s">
        <v>18</v>
      </c>
      <c r="N8" t="str">
        <f t="shared" ca="1" si="0"/>
        <v>insert into contact_supplies (id_AdressCont, name_contact, workposition, office_number, cellphone_number) values(56,'Luis González Rodriguez.','Otro.',4557773315,4307230163);</v>
      </c>
    </row>
    <row r="9" spans="1:14" x14ac:dyDescent="0.25">
      <c r="A9" t="s">
        <v>546</v>
      </c>
      <c r="B9" t="s">
        <v>1100</v>
      </c>
      <c r="C9" t="s">
        <v>17</v>
      </c>
      <c r="D9" s="24">
        <v>57</v>
      </c>
      <c r="E9" t="s">
        <v>174</v>
      </c>
      <c r="F9" t="s">
        <v>1107</v>
      </c>
      <c r="G9" t="s">
        <v>152</v>
      </c>
      <c r="H9" t="str">
        <f ca="1">VLOOKUP(RANDBETWEEN(1,4),Tabla12[],2,FALSE)</f>
        <v>Almacen</v>
      </c>
      <c r="I9" t="s">
        <v>33</v>
      </c>
      <c r="J9">
        <v>2367029344</v>
      </c>
      <c r="K9" t="s">
        <v>227</v>
      </c>
      <c r="L9">
        <v>8987984625</v>
      </c>
      <c r="M9" t="s">
        <v>18</v>
      </c>
      <c r="N9" t="str">
        <f t="shared" ca="1" si="0"/>
        <v>insert into contact_supplies (id_AdressCont, name_contact, workposition, office_number, cellphone_number) values(57,'Sasha Gomez Torres.','Almacen.',2367029344,8987984625);</v>
      </c>
    </row>
    <row r="10" spans="1:14" x14ac:dyDescent="0.25">
      <c r="A10" t="s">
        <v>547</v>
      </c>
      <c r="B10" t="s">
        <v>1100</v>
      </c>
      <c r="C10" t="s">
        <v>17</v>
      </c>
      <c r="D10" s="24">
        <v>58</v>
      </c>
      <c r="E10" t="s">
        <v>174</v>
      </c>
      <c r="F10" t="s">
        <v>1108</v>
      </c>
      <c r="G10" t="s">
        <v>152</v>
      </c>
      <c r="H10" t="str">
        <f ca="1">VLOOKUP(RANDBETWEEN(1,4),Tabla12[],2,FALSE)</f>
        <v>Otro</v>
      </c>
      <c r="I10" t="s">
        <v>33</v>
      </c>
      <c r="J10">
        <v>6924116741</v>
      </c>
      <c r="K10" t="s">
        <v>227</v>
      </c>
      <c r="L10">
        <v>4945043805</v>
      </c>
      <c r="M10" t="s">
        <v>18</v>
      </c>
      <c r="N10" t="str">
        <f t="shared" ca="1" si="0"/>
        <v>insert into contact_supplies (id_AdressCont, name_contact, workposition, office_number, cellphone_number) values(58,'Jose Muñoz Mendoza.','Otro.',6924116741,4945043805);</v>
      </c>
    </row>
    <row r="11" spans="1:14" x14ac:dyDescent="0.25">
      <c r="A11" t="s">
        <v>548</v>
      </c>
      <c r="B11" t="s">
        <v>1100</v>
      </c>
      <c r="C11" t="s">
        <v>17</v>
      </c>
      <c r="D11" s="24">
        <v>59</v>
      </c>
      <c r="E11" t="s">
        <v>174</v>
      </c>
      <c r="F11" t="s">
        <v>1109</v>
      </c>
      <c r="G11" t="s">
        <v>152</v>
      </c>
      <c r="H11" t="str">
        <f ca="1">VLOOKUP(RANDBETWEEN(1,4),Tabla12[],2,FALSE)</f>
        <v>Ventas</v>
      </c>
      <c r="I11" t="s">
        <v>33</v>
      </c>
      <c r="J11">
        <v>3123492152</v>
      </c>
      <c r="K11" t="s">
        <v>227</v>
      </c>
      <c r="L11">
        <v>6617525419</v>
      </c>
      <c r="M11" t="s">
        <v>18</v>
      </c>
      <c r="N11" t="str">
        <f t="shared" ca="1" si="0"/>
        <v>insert into contact_supplies (id_AdressCont, name_contact, workposition, office_number, cellphone_number) values(59,'Thiago Garcia Flores.','Ventas.',3123492152,6617525419);</v>
      </c>
    </row>
    <row r="12" spans="1:14" x14ac:dyDescent="0.25">
      <c r="A12" t="s">
        <v>549</v>
      </c>
      <c r="B12" t="s">
        <v>1100</v>
      </c>
      <c r="C12" t="s">
        <v>17</v>
      </c>
      <c r="D12" s="24">
        <v>60</v>
      </c>
      <c r="E12" t="s">
        <v>174</v>
      </c>
      <c r="F12" t="s">
        <v>1110</v>
      </c>
      <c r="G12" t="s">
        <v>152</v>
      </c>
      <c r="H12" t="str">
        <f ca="1">VLOOKUP(RANDBETWEEN(1,4),Tabla12[],2,FALSE)</f>
        <v>Gerente</v>
      </c>
      <c r="I12" t="s">
        <v>33</v>
      </c>
      <c r="J12">
        <v>4856394319</v>
      </c>
      <c r="K12" t="s">
        <v>227</v>
      </c>
      <c r="L12">
        <v>1014837282</v>
      </c>
      <c r="M12" t="s">
        <v>18</v>
      </c>
      <c r="N12" t="str">
        <f t="shared" ca="1" si="0"/>
        <v>insert into contact_supplies (id_AdressCont, name_contact, workposition, office_number, cellphone_number) values(60,'Javier Martínez Sanchez.','Gerente.',4856394319,1014837282);</v>
      </c>
    </row>
    <row r="13" spans="1:14" x14ac:dyDescent="0.25">
      <c r="A13" t="s">
        <v>550</v>
      </c>
      <c r="B13" t="s">
        <v>1100</v>
      </c>
      <c r="C13" t="s">
        <v>17</v>
      </c>
      <c r="D13">
        <v>41</v>
      </c>
      <c r="E13" t="s">
        <v>174</v>
      </c>
      <c r="F13" t="s">
        <v>339</v>
      </c>
      <c r="G13" t="s">
        <v>152</v>
      </c>
      <c r="H13" t="str">
        <f ca="1">VLOOKUP(RANDBETWEEN(1,4),Tabla12[],2,FALSE)</f>
        <v>Otro</v>
      </c>
      <c r="I13" t="s">
        <v>33</v>
      </c>
      <c r="J13">
        <v>6698115340</v>
      </c>
      <c r="K13" t="s">
        <v>227</v>
      </c>
      <c r="L13">
        <v>4812647303</v>
      </c>
      <c r="M13" t="s">
        <v>18</v>
      </c>
      <c r="N13" t="str">
        <f t="shared" ca="1" si="0"/>
        <v>insert into contact_supplies (id_AdressCont, name_contact, workposition, office_number, cellphone_number) values(41,'Veronica Ruiz Cruz.','Otro.',6698115340,4812647303);</v>
      </c>
    </row>
    <row r="14" spans="1:14" x14ac:dyDescent="0.25">
      <c r="A14" t="s">
        <v>551</v>
      </c>
      <c r="B14" t="s">
        <v>1100</v>
      </c>
      <c r="C14" t="s">
        <v>17</v>
      </c>
      <c r="D14">
        <v>9</v>
      </c>
      <c r="E14" t="s">
        <v>174</v>
      </c>
      <c r="F14" t="s">
        <v>340</v>
      </c>
      <c r="G14" t="s">
        <v>152</v>
      </c>
      <c r="H14" t="str">
        <f ca="1">VLOOKUP(RANDBETWEEN(1,4),Tabla12[],2,FALSE)</f>
        <v>Ventas</v>
      </c>
      <c r="I14" t="s">
        <v>33</v>
      </c>
      <c r="J14">
        <v>2543197630</v>
      </c>
      <c r="K14" t="s">
        <v>227</v>
      </c>
      <c r="L14">
        <v>6994153281</v>
      </c>
      <c r="M14" t="s">
        <v>18</v>
      </c>
      <c r="N14" t="str">
        <f t="shared" ca="1" si="0"/>
        <v>insert into contact_supplies (id_AdressCont, name_contact, workposition, office_number, cellphone_number) values(9,'Francisco Muñoz Cruz.','Ventas.',2543197630,6994153281);</v>
      </c>
    </row>
    <row r="15" spans="1:14" x14ac:dyDescent="0.25">
      <c r="A15" t="s">
        <v>552</v>
      </c>
      <c r="B15" t="s">
        <v>1100</v>
      </c>
      <c r="C15" t="s">
        <v>17</v>
      </c>
      <c r="D15">
        <v>39</v>
      </c>
      <c r="E15" t="s">
        <v>174</v>
      </c>
      <c r="F15" t="s">
        <v>341</v>
      </c>
      <c r="G15" t="s">
        <v>152</v>
      </c>
      <c r="H15" t="str">
        <f ca="1">VLOOKUP(RANDBETWEEN(1,4),Tabla12[],2,FALSE)</f>
        <v>Otro</v>
      </c>
      <c r="I15" t="s">
        <v>33</v>
      </c>
      <c r="J15">
        <v>8337393504</v>
      </c>
      <c r="K15" t="s">
        <v>227</v>
      </c>
      <c r="L15">
        <v>7648948641</v>
      </c>
      <c r="M15" t="s">
        <v>18</v>
      </c>
      <c r="N15" t="str">
        <f t="shared" ca="1" si="0"/>
        <v>insert into contact_supplies (id_AdressCont, name_contact, workposition, office_number, cellphone_number) values(39,'Juana Rodriguez Rodriguez.','Otro.',8337393504,7648948641);</v>
      </c>
    </row>
    <row r="16" spans="1:14" x14ac:dyDescent="0.25">
      <c r="A16" t="s">
        <v>553</v>
      </c>
      <c r="B16" t="s">
        <v>1100</v>
      </c>
      <c r="C16" t="s">
        <v>17</v>
      </c>
      <c r="D16">
        <v>9</v>
      </c>
      <c r="E16" t="s">
        <v>174</v>
      </c>
      <c r="F16" t="s">
        <v>342</v>
      </c>
      <c r="G16" t="s">
        <v>152</v>
      </c>
      <c r="H16" t="str">
        <f ca="1">VLOOKUP(RANDBETWEEN(1,4),Tabla12[],2,FALSE)</f>
        <v>Ventas</v>
      </c>
      <c r="I16" t="s">
        <v>33</v>
      </c>
      <c r="J16">
        <v>4549538415</v>
      </c>
      <c r="K16" t="s">
        <v>227</v>
      </c>
      <c r="L16">
        <v>7385468773</v>
      </c>
      <c r="M16" t="s">
        <v>18</v>
      </c>
      <c r="N16" t="str">
        <f t="shared" ca="1" si="0"/>
        <v>insert into contact_supplies (id_AdressCont, name_contact, workposition, office_number, cellphone_number) values(9,'Jorge López Aguilar.','Ventas.',4549538415,7385468773);</v>
      </c>
    </row>
    <row r="17" spans="1:14" x14ac:dyDescent="0.25">
      <c r="A17" t="s">
        <v>554</v>
      </c>
      <c r="B17" t="s">
        <v>1100</v>
      </c>
      <c r="C17" t="s">
        <v>17</v>
      </c>
      <c r="D17">
        <v>23</v>
      </c>
      <c r="E17" t="s">
        <v>174</v>
      </c>
      <c r="F17" t="s">
        <v>343</v>
      </c>
      <c r="G17" t="s">
        <v>152</v>
      </c>
      <c r="H17" t="str">
        <f ca="1">VLOOKUP(RANDBETWEEN(1,4),Tabla12[],2,FALSE)</f>
        <v>Gerente</v>
      </c>
      <c r="I17" t="s">
        <v>33</v>
      </c>
      <c r="J17">
        <v>4137206820</v>
      </c>
      <c r="K17" t="s">
        <v>227</v>
      </c>
      <c r="L17">
        <v>9426363610</v>
      </c>
      <c r="M17" t="s">
        <v>18</v>
      </c>
      <c r="N17" t="str">
        <f t="shared" ca="1" si="0"/>
        <v>insert into contact_supplies (id_AdressCont, name_contact, workposition, office_number, cellphone_number) values(23,'Silas Gómez Martinez.','Gerente.',4137206820,9426363610);</v>
      </c>
    </row>
    <row r="18" spans="1:14" x14ac:dyDescent="0.25">
      <c r="A18" t="s">
        <v>555</v>
      </c>
      <c r="B18" t="s">
        <v>1100</v>
      </c>
      <c r="C18" t="s">
        <v>17</v>
      </c>
      <c r="D18">
        <v>20</v>
      </c>
      <c r="E18" t="s">
        <v>174</v>
      </c>
      <c r="F18" t="s">
        <v>344</v>
      </c>
      <c r="G18" t="s">
        <v>152</v>
      </c>
      <c r="H18" t="str">
        <f ca="1">VLOOKUP(RANDBETWEEN(1,4),Tabla12[],2,FALSE)</f>
        <v>Almacen</v>
      </c>
      <c r="I18" t="s">
        <v>33</v>
      </c>
      <c r="J18">
        <v>9712023175</v>
      </c>
      <c r="K18" t="s">
        <v>227</v>
      </c>
      <c r="L18">
        <v>8215883748</v>
      </c>
      <c r="M18" t="s">
        <v>18</v>
      </c>
      <c r="N18" t="str">
        <f t="shared" ca="1" si="0"/>
        <v>insert into contact_supplies (id_AdressCont, name_contact, workposition, office_number, cellphone_number) values(20,'Victor Perez Aguilar.','Almacen.',9712023175,8215883748);</v>
      </c>
    </row>
    <row r="19" spans="1:14" x14ac:dyDescent="0.25">
      <c r="A19" t="s">
        <v>556</v>
      </c>
      <c r="B19" t="s">
        <v>1100</v>
      </c>
      <c r="C19" t="s">
        <v>17</v>
      </c>
      <c r="D19">
        <v>23</v>
      </c>
      <c r="E19" t="s">
        <v>174</v>
      </c>
      <c r="F19" t="s">
        <v>345</v>
      </c>
      <c r="G19" t="s">
        <v>152</v>
      </c>
      <c r="H19" t="str">
        <f ca="1">VLOOKUP(RANDBETWEEN(1,4),Tabla12[],2,FALSE)</f>
        <v>Gerente</v>
      </c>
      <c r="I19" t="s">
        <v>33</v>
      </c>
      <c r="J19">
        <v>5348971344</v>
      </c>
      <c r="K19" t="s">
        <v>227</v>
      </c>
      <c r="L19">
        <v>5728846821</v>
      </c>
      <c r="M19" t="s">
        <v>18</v>
      </c>
      <c r="N19" t="str">
        <f t="shared" ca="1" si="0"/>
        <v>insert into contact_supplies (id_AdressCont, name_contact, workposition, office_number, cellphone_number) values(23,'Pedro Cruz Gonzalez.','Gerente.',5348971344,5728846821);</v>
      </c>
    </row>
    <row r="20" spans="1:14" x14ac:dyDescent="0.25">
      <c r="A20" t="s">
        <v>557</v>
      </c>
      <c r="B20" t="s">
        <v>1100</v>
      </c>
      <c r="C20" t="s">
        <v>17</v>
      </c>
      <c r="D20">
        <v>20</v>
      </c>
      <c r="E20" t="s">
        <v>174</v>
      </c>
      <c r="F20" t="s">
        <v>346</v>
      </c>
      <c r="G20" t="s">
        <v>152</v>
      </c>
      <c r="H20" t="str">
        <f ca="1">VLOOKUP(RANDBETWEEN(1,4),Tabla12[],2,FALSE)</f>
        <v>Almacen</v>
      </c>
      <c r="I20" t="s">
        <v>33</v>
      </c>
      <c r="J20">
        <v>4723931882</v>
      </c>
      <c r="K20" t="s">
        <v>227</v>
      </c>
      <c r="L20">
        <v>3338590108</v>
      </c>
      <c r="M20" t="s">
        <v>18</v>
      </c>
      <c r="N20" t="str">
        <f t="shared" ca="1" si="0"/>
        <v>insert into contact_supplies (id_AdressCont, name_contact, workposition, office_number, cellphone_number) values(20,'Sergio González Torres.','Almacen.',4723931882,3338590108);</v>
      </c>
    </row>
    <row r="21" spans="1:14" x14ac:dyDescent="0.25">
      <c r="A21" t="s">
        <v>558</v>
      </c>
      <c r="B21" t="s">
        <v>1100</v>
      </c>
      <c r="C21" t="s">
        <v>17</v>
      </c>
      <c r="D21">
        <v>20</v>
      </c>
      <c r="E21" t="s">
        <v>174</v>
      </c>
      <c r="F21" t="s">
        <v>347</v>
      </c>
      <c r="G21" t="s">
        <v>152</v>
      </c>
      <c r="H21" t="str">
        <f ca="1">VLOOKUP(RANDBETWEEN(1,4),Tabla12[],2,FALSE)</f>
        <v>Almacen</v>
      </c>
      <c r="I21" t="s">
        <v>33</v>
      </c>
      <c r="J21">
        <v>6086875431</v>
      </c>
      <c r="K21" t="s">
        <v>227</v>
      </c>
      <c r="L21">
        <v>6222360407</v>
      </c>
      <c r="M21" t="s">
        <v>18</v>
      </c>
      <c r="N21" t="str">
        <f t="shared" ca="1" si="0"/>
        <v>insert into contact_supplies (id_AdressCont, name_contact, workposition, office_number, cellphone_number) values(20,'Manuel Rodríguez Diaz.','Almacen.',6086875431,6222360407);</v>
      </c>
    </row>
    <row r="22" spans="1:14" x14ac:dyDescent="0.25">
      <c r="A22" t="s">
        <v>559</v>
      </c>
      <c r="B22" t="s">
        <v>1100</v>
      </c>
      <c r="C22" t="s">
        <v>17</v>
      </c>
      <c r="D22">
        <v>13</v>
      </c>
      <c r="E22" t="s">
        <v>174</v>
      </c>
      <c r="F22" t="s">
        <v>348</v>
      </c>
      <c r="G22" t="s">
        <v>152</v>
      </c>
      <c r="H22" t="str">
        <f ca="1">VLOOKUP(RANDBETWEEN(1,4),Tabla12[],2,FALSE)</f>
        <v>Otro</v>
      </c>
      <c r="I22" t="s">
        <v>33</v>
      </c>
      <c r="J22">
        <v>5338450463</v>
      </c>
      <c r="K22" t="s">
        <v>227</v>
      </c>
      <c r="L22">
        <v>4718992626</v>
      </c>
      <c r="M22" t="s">
        <v>18</v>
      </c>
      <c r="N22" t="str">
        <f t="shared" ca="1" si="0"/>
        <v>insert into contact_supplies (id_AdressCont, name_contact, workposition, office_number, cellphone_number) values(13,'Ricardo Rodriguez Chavez.','Otro.',5338450463,4718992626);</v>
      </c>
    </row>
    <row r="23" spans="1:14" x14ac:dyDescent="0.25">
      <c r="A23" t="s">
        <v>560</v>
      </c>
      <c r="B23" t="s">
        <v>1100</v>
      </c>
      <c r="C23" t="s">
        <v>17</v>
      </c>
      <c r="D23">
        <v>24</v>
      </c>
      <c r="E23" t="s">
        <v>174</v>
      </c>
      <c r="F23" t="s">
        <v>349</v>
      </c>
      <c r="G23" t="s">
        <v>152</v>
      </c>
      <c r="H23" t="str">
        <f ca="1">VLOOKUP(RANDBETWEEN(1,4),Tabla12[],2,FALSE)</f>
        <v>Otro</v>
      </c>
      <c r="I23" t="s">
        <v>33</v>
      </c>
      <c r="J23">
        <v>4413937815</v>
      </c>
      <c r="K23" t="s">
        <v>227</v>
      </c>
      <c r="L23">
        <v>6804248665</v>
      </c>
      <c r="M23" t="s">
        <v>18</v>
      </c>
      <c r="N23" t="str">
        <f t="shared" ca="1" si="0"/>
        <v>insert into contact_supplies (id_AdressCont, name_contact, workposition, office_number, cellphone_number) values(24,'Marco Martínez Gutierrez.','Otro.',4413937815,6804248665);</v>
      </c>
    </row>
    <row r="24" spans="1:14" x14ac:dyDescent="0.25">
      <c r="A24" t="s">
        <v>561</v>
      </c>
      <c r="B24" t="s">
        <v>1100</v>
      </c>
      <c r="C24" t="s">
        <v>17</v>
      </c>
      <c r="D24">
        <v>4</v>
      </c>
      <c r="E24" t="s">
        <v>174</v>
      </c>
      <c r="F24" t="s">
        <v>350</v>
      </c>
      <c r="G24" t="s">
        <v>152</v>
      </c>
      <c r="H24" t="str">
        <f ca="1">VLOOKUP(RANDBETWEEN(1,4),Tabla12[],2,FALSE)</f>
        <v>Almacen</v>
      </c>
      <c r="I24" t="s">
        <v>33</v>
      </c>
      <c r="J24">
        <v>2985388172</v>
      </c>
      <c r="K24" t="s">
        <v>227</v>
      </c>
      <c r="L24">
        <v>2423674628</v>
      </c>
      <c r="M24" t="s">
        <v>18</v>
      </c>
      <c r="N24" t="str">
        <f t="shared" ca="1" si="0"/>
        <v>insert into contact_supplies (id_AdressCont, name_contact, workposition, office_number, cellphone_number) values(4,'Ángel Pérez Gutierrez.','Almacen.',2985388172,2423674628);</v>
      </c>
    </row>
    <row r="25" spans="1:14" x14ac:dyDescent="0.25">
      <c r="A25" t="s">
        <v>562</v>
      </c>
      <c r="B25" t="s">
        <v>1100</v>
      </c>
      <c r="C25" t="s">
        <v>17</v>
      </c>
      <c r="D25">
        <v>43</v>
      </c>
      <c r="E25" t="s">
        <v>174</v>
      </c>
      <c r="F25" t="s">
        <v>351</v>
      </c>
      <c r="G25" t="s">
        <v>152</v>
      </c>
      <c r="H25" t="str">
        <f ca="1">VLOOKUP(RANDBETWEEN(1,4),Tabla12[],2,FALSE)</f>
        <v>Ventas</v>
      </c>
      <c r="I25" t="s">
        <v>33</v>
      </c>
      <c r="J25">
        <v>3568765911</v>
      </c>
      <c r="K25" t="s">
        <v>227</v>
      </c>
      <c r="L25">
        <v>7042873222</v>
      </c>
      <c r="M25" t="s">
        <v>18</v>
      </c>
      <c r="N25" t="str">
        <f t="shared" ca="1" si="0"/>
        <v>insert into contact_supplies (id_AdressCont, name_contact, workposition, office_number, cellphone_number) values(43,'Dante Fernández Reyes.','Ventas.',3568765911,7042873222);</v>
      </c>
    </row>
    <row r="26" spans="1:14" x14ac:dyDescent="0.25">
      <c r="A26" t="s">
        <v>563</v>
      </c>
      <c r="B26" t="s">
        <v>1100</v>
      </c>
      <c r="C26" t="s">
        <v>17</v>
      </c>
      <c r="D26">
        <v>45</v>
      </c>
      <c r="E26" t="s">
        <v>174</v>
      </c>
      <c r="F26" t="s">
        <v>352</v>
      </c>
      <c r="G26" t="s">
        <v>152</v>
      </c>
      <c r="H26" t="str">
        <f ca="1">VLOOKUP(RANDBETWEEN(1,4),Tabla12[],2,FALSE)</f>
        <v>Otro</v>
      </c>
      <c r="I26" t="s">
        <v>33</v>
      </c>
      <c r="J26">
        <v>5459996833</v>
      </c>
      <c r="K26" t="s">
        <v>227</v>
      </c>
      <c r="L26">
        <v>4898725395</v>
      </c>
      <c r="M26" t="s">
        <v>18</v>
      </c>
      <c r="N26" t="str">
        <f t="shared" ca="1" si="0"/>
        <v>insert into contact_supplies (id_AdressCont, name_contact, workposition, office_number, cellphone_number) values(45,'Laura Lucero Alvarez.','Otro.',5459996833,4898725395);</v>
      </c>
    </row>
    <row r="27" spans="1:14" x14ac:dyDescent="0.25">
      <c r="A27" t="s">
        <v>564</v>
      </c>
      <c r="B27" t="s">
        <v>1100</v>
      </c>
      <c r="C27" t="s">
        <v>17</v>
      </c>
      <c r="D27">
        <v>13</v>
      </c>
      <c r="E27" t="s">
        <v>174</v>
      </c>
      <c r="F27" t="s">
        <v>353</v>
      </c>
      <c r="G27" t="s">
        <v>152</v>
      </c>
      <c r="H27" t="str">
        <f ca="1">VLOOKUP(RANDBETWEEN(1,4),Tabla12[],2,FALSE)</f>
        <v>Otro</v>
      </c>
      <c r="I27" t="s">
        <v>33</v>
      </c>
      <c r="J27">
        <v>6795622815</v>
      </c>
      <c r="K27" t="s">
        <v>227</v>
      </c>
      <c r="L27">
        <v>9828742532</v>
      </c>
      <c r="M27" t="s">
        <v>18</v>
      </c>
      <c r="N27" t="str">
        <f t="shared" ca="1" si="0"/>
        <v>insert into contact_supplies (id_AdressCont, name_contact, workposition, office_number, cellphone_number) values(13,'Rosa García Jimenez.','Otro.',6795622815,9828742532);</v>
      </c>
    </row>
    <row r="28" spans="1:14" x14ac:dyDescent="0.25">
      <c r="A28" t="s">
        <v>565</v>
      </c>
      <c r="B28" t="s">
        <v>1100</v>
      </c>
      <c r="C28" t="s">
        <v>17</v>
      </c>
      <c r="D28">
        <v>30</v>
      </c>
      <c r="E28" t="s">
        <v>174</v>
      </c>
      <c r="F28" t="s">
        <v>354</v>
      </c>
      <c r="G28" t="s">
        <v>152</v>
      </c>
      <c r="H28" t="str">
        <f ca="1">VLOOKUP(RANDBETWEEN(1,4),Tabla12[],2,FALSE)</f>
        <v>Gerente</v>
      </c>
      <c r="I28" t="s">
        <v>33</v>
      </c>
      <c r="J28">
        <v>4102917862</v>
      </c>
      <c r="K28" t="s">
        <v>227</v>
      </c>
      <c r="L28">
        <v>3849572563</v>
      </c>
      <c r="M28" t="s">
        <v>18</v>
      </c>
      <c r="N28" t="str">
        <f t="shared" ca="1" si="0"/>
        <v>insert into contact_supplies (id_AdressCont, name_contact, workposition, office_number, cellphone_number) values(30,'Martha Moreno Hernandez.','Gerente.',4102917862,3849572563);</v>
      </c>
    </row>
    <row r="29" spans="1:14" x14ac:dyDescent="0.25">
      <c r="A29" t="s">
        <v>566</v>
      </c>
      <c r="B29" t="s">
        <v>1100</v>
      </c>
      <c r="C29" t="s">
        <v>17</v>
      </c>
      <c r="D29">
        <v>15</v>
      </c>
      <c r="E29" t="s">
        <v>174</v>
      </c>
      <c r="F29" t="s">
        <v>355</v>
      </c>
      <c r="G29" t="s">
        <v>152</v>
      </c>
      <c r="H29" t="str">
        <f ca="1">VLOOKUP(RANDBETWEEN(1,4),Tabla12[],2,FALSE)</f>
        <v>Otro</v>
      </c>
      <c r="I29" t="s">
        <v>33</v>
      </c>
      <c r="J29">
        <v>6212353871</v>
      </c>
      <c r="K29" t="s">
        <v>227</v>
      </c>
      <c r="L29">
        <v>8741086907</v>
      </c>
      <c r="M29" t="s">
        <v>18</v>
      </c>
      <c r="N29" t="str">
        <f t="shared" ca="1" si="0"/>
        <v>insert into contact_supplies (id_AdressCont, name_contact, workposition, office_number, cellphone_number) values(15,'Fernando Ortiz Cruz.','Otro.',6212353871,8741086907);</v>
      </c>
    </row>
    <row r="30" spans="1:14" x14ac:dyDescent="0.25">
      <c r="A30" t="s">
        <v>567</v>
      </c>
      <c r="B30" t="s">
        <v>1100</v>
      </c>
      <c r="C30" t="s">
        <v>17</v>
      </c>
      <c r="D30">
        <v>21</v>
      </c>
      <c r="E30" t="s">
        <v>174</v>
      </c>
      <c r="F30" t="s">
        <v>356</v>
      </c>
      <c r="G30" t="s">
        <v>152</v>
      </c>
      <c r="H30" t="str">
        <f ca="1">VLOOKUP(RANDBETWEEN(1,4),Tabla12[],2,FALSE)</f>
        <v>Gerente</v>
      </c>
      <c r="I30" t="s">
        <v>33</v>
      </c>
      <c r="J30">
        <v>2161829007</v>
      </c>
      <c r="K30" t="s">
        <v>227</v>
      </c>
      <c r="L30">
        <v>2588843865</v>
      </c>
      <c r="M30" t="s">
        <v>18</v>
      </c>
      <c r="N30" t="str">
        <f t="shared" ca="1" si="0"/>
        <v>insert into contact_supplies (id_AdressCont, name_contact, workposition, office_number, cellphone_number) values(21,'Benjamín Garcia Vazquez.','Gerente.',2161829007,2588843865);</v>
      </c>
    </row>
    <row r="31" spans="1:14" x14ac:dyDescent="0.25">
      <c r="A31" t="s">
        <v>568</v>
      </c>
      <c r="B31" t="s">
        <v>1100</v>
      </c>
      <c r="C31" t="s">
        <v>17</v>
      </c>
      <c r="D31">
        <v>45</v>
      </c>
      <c r="E31" t="s">
        <v>174</v>
      </c>
      <c r="F31" t="s">
        <v>357</v>
      </c>
      <c r="G31" t="s">
        <v>152</v>
      </c>
      <c r="H31" t="str">
        <f ca="1">VLOOKUP(RANDBETWEEN(1,4),Tabla12[],2,FALSE)</f>
        <v>Otro</v>
      </c>
      <c r="I31" t="s">
        <v>33</v>
      </c>
      <c r="J31">
        <v>2537539858</v>
      </c>
      <c r="K31" t="s">
        <v>227</v>
      </c>
      <c r="L31">
        <v>8865552560</v>
      </c>
      <c r="M31" t="s">
        <v>18</v>
      </c>
      <c r="N31" t="str">
        <f t="shared" ca="1" si="0"/>
        <v>insert into contact_supplies (id_AdressCont, name_contact, workposition, office_number, cellphone_number) values(45,'Enzo Quiroga Rivera.','Otro.',2537539858,8865552560);</v>
      </c>
    </row>
    <row r="32" spans="1:14" x14ac:dyDescent="0.25">
      <c r="A32" t="s">
        <v>569</v>
      </c>
      <c r="B32" t="s">
        <v>1100</v>
      </c>
      <c r="C32" t="s">
        <v>17</v>
      </c>
      <c r="D32">
        <v>12</v>
      </c>
      <c r="E32" t="s">
        <v>174</v>
      </c>
      <c r="F32" t="s">
        <v>358</v>
      </c>
      <c r="G32" t="s">
        <v>152</v>
      </c>
      <c r="H32" t="str">
        <f ca="1">VLOOKUP(RANDBETWEEN(1,4),Tabla12[],2,FALSE)</f>
        <v>Ventas</v>
      </c>
      <c r="I32" t="s">
        <v>33</v>
      </c>
      <c r="J32">
        <v>2498921918</v>
      </c>
      <c r="K32" t="s">
        <v>227</v>
      </c>
      <c r="L32">
        <v>7528627051</v>
      </c>
      <c r="M32" t="s">
        <v>18</v>
      </c>
      <c r="N32" t="str">
        <f t="shared" ca="1" si="0"/>
        <v>insert into contact_supplies (id_AdressCont, name_contact, workposition, office_number, cellphone_number) values(12,'Claudia Rivera Perez.','Ventas.',2498921918,7528627051);</v>
      </c>
    </row>
    <row r="33" spans="1:14" x14ac:dyDescent="0.25">
      <c r="A33" t="s">
        <v>570</v>
      </c>
      <c r="B33" t="s">
        <v>1100</v>
      </c>
      <c r="C33" t="s">
        <v>17</v>
      </c>
      <c r="D33">
        <v>33</v>
      </c>
      <c r="E33" t="s">
        <v>174</v>
      </c>
      <c r="F33" t="s">
        <v>359</v>
      </c>
      <c r="G33" t="s">
        <v>152</v>
      </c>
      <c r="H33" t="str">
        <f ca="1">VLOOKUP(RANDBETWEEN(1,4),Tabla12[],2,FALSE)</f>
        <v>Gerente</v>
      </c>
      <c r="I33" t="s">
        <v>33</v>
      </c>
      <c r="J33">
        <v>4219789169</v>
      </c>
      <c r="K33" t="s">
        <v>227</v>
      </c>
      <c r="L33">
        <v>1597973098</v>
      </c>
      <c r="M33" t="s">
        <v>18</v>
      </c>
      <c r="N33" t="str">
        <f t="shared" ca="1" si="0"/>
        <v>insert into contact_supplies (id_AdressCont, name_contact, workposition, office_number, cellphone_number) values(33,'Guadalupe Gómez Torres.','Gerente.',4219789169,1597973098);</v>
      </c>
    </row>
    <row r="34" spans="1:14" x14ac:dyDescent="0.25">
      <c r="A34" t="s">
        <v>571</v>
      </c>
      <c r="B34" t="s">
        <v>1100</v>
      </c>
      <c r="C34" t="s">
        <v>17</v>
      </c>
      <c r="D34">
        <v>7</v>
      </c>
      <c r="E34" t="s">
        <v>174</v>
      </c>
      <c r="F34" t="s">
        <v>360</v>
      </c>
      <c r="G34" t="s">
        <v>152</v>
      </c>
      <c r="H34" t="str">
        <f ca="1">VLOOKUP(RANDBETWEEN(1,4),Tabla12[],2,FALSE)</f>
        <v>Almacen</v>
      </c>
      <c r="I34" t="s">
        <v>33</v>
      </c>
      <c r="J34">
        <v>3279461088</v>
      </c>
      <c r="K34" t="s">
        <v>227</v>
      </c>
      <c r="L34">
        <v>6976570703</v>
      </c>
      <c r="M34" t="s">
        <v>18</v>
      </c>
      <c r="N34" t="str">
        <f t="shared" ca="1" si="0"/>
        <v>insert into contact_supplies (id_AdressCont, name_contact, workposition, office_number, cellphone_number) values(7,'Valentín Gómez Jimenez.','Almacen.',3279461088,6976570703);</v>
      </c>
    </row>
    <row r="35" spans="1:14" x14ac:dyDescent="0.25">
      <c r="A35" t="s">
        <v>572</v>
      </c>
      <c r="B35" t="s">
        <v>1100</v>
      </c>
      <c r="C35" t="s">
        <v>17</v>
      </c>
      <c r="D35">
        <v>8</v>
      </c>
      <c r="E35" t="s">
        <v>174</v>
      </c>
      <c r="F35" t="s">
        <v>361</v>
      </c>
      <c r="G35" t="s">
        <v>152</v>
      </c>
      <c r="H35" t="str">
        <f ca="1">VLOOKUP(RANDBETWEEN(1,4),Tabla12[],2,FALSE)</f>
        <v>Otro</v>
      </c>
      <c r="I35" t="s">
        <v>33</v>
      </c>
      <c r="J35">
        <v>2795150111</v>
      </c>
      <c r="K35" t="s">
        <v>227</v>
      </c>
      <c r="L35">
        <v>6174474204</v>
      </c>
      <c r="M35" t="s">
        <v>18</v>
      </c>
      <c r="N35" t="str">
        <f t="shared" ca="1" si="0"/>
        <v>insert into contact_supplies (id_AdressCont, name_contact, workposition, office_number, cellphone_number) values(8,'Matías Rodríguez Rodriguez.','Otro.',2795150111,6174474204);</v>
      </c>
    </row>
    <row r="36" spans="1:14" x14ac:dyDescent="0.25">
      <c r="A36" t="s">
        <v>573</v>
      </c>
      <c r="B36" t="s">
        <v>1100</v>
      </c>
      <c r="C36" t="s">
        <v>17</v>
      </c>
      <c r="D36">
        <v>32</v>
      </c>
      <c r="E36" t="s">
        <v>174</v>
      </c>
      <c r="F36" t="s">
        <v>362</v>
      </c>
      <c r="G36" t="s">
        <v>152</v>
      </c>
      <c r="H36" t="str">
        <f ca="1">VLOOKUP(RANDBETWEEN(1,4),Tabla12[],2,FALSE)</f>
        <v>Otro</v>
      </c>
      <c r="I36" t="s">
        <v>33</v>
      </c>
      <c r="J36">
        <v>8802022837</v>
      </c>
      <c r="K36" t="s">
        <v>227</v>
      </c>
      <c r="L36">
        <v>6817536708</v>
      </c>
      <c r="M36" t="s">
        <v>18</v>
      </c>
      <c r="N36" t="str">
        <f t="shared" ca="1" si="0"/>
        <v>insert into contact_supplies (id_AdressCont, name_contact, workposition, office_number, cellphone_number) values(32,'Miguel Pérez Rodriguez.','Otro.',8802022837,6817536708);</v>
      </c>
    </row>
    <row r="37" spans="1:14" x14ac:dyDescent="0.25">
      <c r="A37" t="s">
        <v>574</v>
      </c>
      <c r="B37" t="s">
        <v>1100</v>
      </c>
      <c r="C37" t="s">
        <v>17</v>
      </c>
      <c r="D37">
        <v>36</v>
      </c>
      <c r="E37" t="s">
        <v>174</v>
      </c>
      <c r="F37" t="s">
        <v>363</v>
      </c>
      <c r="G37" t="s">
        <v>152</v>
      </c>
      <c r="H37" t="str">
        <f ca="1">VLOOKUP(RANDBETWEEN(1,4),Tabla12[],2,FALSE)</f>
        <v>Almacen</v>
      </c>
      <c r="I37" t="s">
        <v>33</v>
      </c>
      <c r="J37">
        <v>5516271853</v>
      </c>
      <c r="K37" t="s">
        <v>227</v>
      </c>
      <c r="L37">
        <v>6221356104</v>
      </c>
      <c r="M37" t="s">
        <v>18</v>
      </c>
      <c r="N37" t="str">
        <f t="shared" ca="1" si="0"/>
        <v>insert into contact_supplies (id_AdressCont, name_contact, workposition, office_number, cellphone_number) values(36,'Jose Flores Aguilar.','Almacen.',5516271853,6221356104);</v>
      </c>
    </row>
    <row r="38" spans="1:14" x14ac:dyDescent="0.25">
      <c r="A38" t="s">
        <v>575</v>
      </c>
      <c r="B38" t="s">
        <v>1100</v>
      </c>
      <c r="C38" t="s">
        <v>17</v>
      </c>
      <c r="D38">
        <v>7</v>
      </c>
      <c r="E38" t="s">
        <v>174</v>
      </c>
      <c r="F38" t="s">
        <v>364</v>
      </c>
      <c r="G38" t="s">
        <v>152</v>
      </c>
      <c r="H38" t="str">
        <f ca="1">VLOOKUP(RANDBETWEEN(1,4),Tabla12[],2,FALSE)</f>
        <v>Almacen</v>
      </c>
      <c r="I38" t="s">
        <v>33</v>
      </c>
      <c r="J38">
        <v>7973128508</v>
      </c>
      <c r="K38" t="s">
        <v>227</v>
      </c>
      <c r="L38">
        <v>2439093192</v>
      </c>
      <c r="M38" t="s">
        <v>18</v>
      </c>
      <c r="N38" t="str">
        <f t="shared" ca="1" si="0"/>
        <v>insert into contact_supplies (id_AdressCont, name_contact, workposition, office_number, cellphone_number) values(7,'Juan Lopez Martinez.','Almacen.',7973128508,2439093192);</v>
      </c>
    </row>
    <row r="39" spans="1:14" x14ac:dyDescent="0.25">
      <c r="A39" t="s">
        <v>576</v>
      </c>
      <c r="B39" t="s">
        <v>1100</v>
      </c>
      <c r="C39" t="s">
        <v>17</v>
      </c>
      <c r="D39">
        <v>10</v>
      </c>
      <c r="E39" t="s">
        <v>174</v>
      </c>
      <c r="F39" t="s">
        <v>365</v>
      </c>
      <c r="G39" t="s">
        <v>152</v>
      </c>
      <c r="H39" t="str">
        <f ca="1">VLOOKUP(RANDBETWEEN(1,4),Tabla12[],2,FALSE)</f>
        <v>Otro</v>
      </c>
      <c r="I39" t="s">
        <v>33</v>
      </c>
      <c r="J39">
        <v>4981267338</v>
      </c>
      <c r="K39" t="s">
        <v>227</v>
      </c>
      <c r="L39">
        <v>9365309190</v>
      </c>
      <c r="M39" t="s">
        <v>18</v>
      </c>
      <c r="N39" t="str">
        <f t="shared" ca="1" si="0"/>
        <v>insert into contact_supplies (id_AdressCont, name_contact, workposition, office_number, cellphone_number) values(10,'Jorge Cruz Rivera.','Otro.',4981267338,9365309190);</v>
      </c>
    </row>
    <row r="40" spans="1:14" x14ac:dyDescent="0.25">
      <c r="A40" t="s">
        <v>577</v>
      </c>
      <c r="B40" t="s">
        <v>1100</v>
      </c>
      <c r="C40" t="s">
        <v>17</v>
      </c>
      <c r="D40">
        <v>41</v>
      </c>
      <c r="E40" t="s">
        <v>174</v>
      </c>
      <c r="F40" t="s">
        <v>366</v>
      </c>
      <c r="G40" t="s">
        <v>152</v>
      </c>
      <c r="H40" t="str">
        <f ca="1">VLOOKUP(RANDBETWEEN(1,4),Tabla12[],2,FALSE)</f>
        <v>Otro</v>
      </c>
      <c r="I40" t="s">
        <v>33</v>
      </c>
      <c r="J40">
        <v>6846378833</v>
      </c>
      <c r="K40" t="s">
        <v>227</v>
      </c>
      <c r="L40">
        <v>9059425927</v>
      </c>
      <c r="M40" t="s">
        <v>18</v>
      </c>
      <c r="N40" t="str">
        <f t="shared" ca="1" si="0"/>
        <v>insert into contact_supplies (id_AdressCont, name_contact, workposition, office_number, cellphone_number) values(41,'Martin Jimenez Perez.','Otro.',6846378833,9059425927);</v>
      </c>
    </row>
    <row r="41" spans="1:14" x14ac:dyDescent="0.25">
      <c r="A41" t="s">
        <v>578</v>
      </c>
      <c r="B41" t="s">
        <v>1100</v>
      </c>
      <c r="C41" t="s">
        <v>17</v>
      </c>
      <c r="D41">
        <v>35</v>
      </c>
      <c r="E41" t="s">
        <v>174</v>
      </c>
      <c r="F41" t="s">
        <v>367</v>
      </c>
      <c r="G41" t="s">
        <v>152</v>
      </c>
      <c r="H41" t="str">
        <f ca="1">VLOOKUP(RANDBETWEEN(1,4),Tabla12[],2,FALSE)</f>
        <v>Ventas</v>
      </c>
      <c r="I41" t="s">
        <v>33</v>
      </c>
      <c r="J41">
        <v>9691620329</v>
      </c>
      <c r="K41" t="s">
        <v>227</v>
      </c>
      <c r="L41">
        <v>5173850065</v>
      </c>
      <c r="M41" t="s">
        <v>18</v>
      </c>
      <c r="N41" t="str">
        <f t="shared" ca="1" si="0"/>
        <v>insert into contact_supplies (id_AdressCont, name_contact, workposition, office_number, cellphone_number) values(35,'Erick Silva Lopez.','Ventas.',9691620329,5173850065);</v>
      </c>
    </row>
    <row r="42" spans="1:14" x14ac:dyDescent="0.25">
      <c r="A42" t="s">
        <v>579</v>
      </c>
      <c r="B42" t="s">
        <v>1100</v>
      </c>
      <c r="C42" t="s">
        <v>17</v>
      </c>
      <c r="D42">
        <v>34</v>
      </c>
      <c r="E42" t="s">
        <v>174</v>
      </c>
      <c r="F42" t="s">
        <v>368</v>
      </c>
      <c r="G42" t="s">
        <v>152</v>
      </c>
      <c r="H42" t="str">
        <f ca="1">VLOOKUP(RANDBETWEEN(1,4),Tabla12[],2,FALSE)</f>
        <v>Otro</v>
      </c>
      <c r="I42" t="s">
        <v>33</v>
      </c>
      <c r="J42">
        <v>6596505588</v>
      </c>
      <c r="K42" t="s">
        <v>227</v>
      </c>
      <c r="L42">
        <v>3082681975</v>
      </c>
      <c r="M42" t="s">
        <v>18</v>
      </c>
      <c r="N42" t="str">
        <f t="shared" ca="1" si="0"/>
        <v>insert into contact_supplies (id_AdressCont, name_contact, workposition, office_number, cellphone_number) values(34,'Matías Rodríguez Reyes.','Otro.',6596505588,3082681975);</v>
      </c>
    </row>
    <row r="43" spans="1:14" x14ac:dyDescent="0.25">
      <c r="A43" t="s">
        <v>580</v>
      </c>
      <c r="B43" t="s">
        <v>1100</v>
      </c>
      <c r="C43" t="s">
        <v>17</v>
      </c>
      <c r="D43">
        <v>35</v>
      </c>
      <c r="E43" t="s">
        <v>174</v>
      </c>
      <c r="F43" t="s">
        <v>369</v>
      </c>
      <c r="G43" t="s">
        <v>152</v>
      </c>
      <c r="H43" t="str">
        <f ca="1">VLOOKUP(RANDBETWEEN(1,4),Tabla12[],2,FALSE)</f>
        <v>Ventas</v>
      </c>
      <c r="I43" t="s">
        <v>33</v>
      </c>
      <c r="J43">
        <v>2892528245</v>
      </c>
      <c r="K43" t="s">
        <v>227</v>
      </c>
      <c r="L43">
        <v>1737936703</v>
      </c>
      <c r="M43" t="s">
        <v>18</v>
      </c>
      <c r="N43" t="str">
        <f t="shared" ca="1" si="0"/>
        <v>insert into contact_supplies (id_AdressCont, name_contact, workposition, office_number, cellphone_number) values(35,'Benjamín Castillo Reyes.','Ventas.',2892528245,1737936703);</v>
      </c>
    </row>
    <row r="44" spans="1:14" x14ac:dyDescent="0.25">
      <c r="A44" t="s">
        <v>581</v>
      </c>
      <c r="B44" t="s">
        <v>1100</v>
      </c>
      <c r="C44" t="s">
        <v>17</v>
      </c>
      <c r="D44">
        <v>1</v>
      </c>
      <c r="E44" t="s">
        <v>174</v>
      </c>
      <c r="F44" t="s">
        <v>370</v>
      </c>
      <c r="G44" t="s">
        <v>152</v>
      </c>
      <c r="H44" t="str">
        <f ca="1">VLOOKUP(RANDBETWEEN(1,4),Tabla12[],2,FALSE)</f>
        <v>Ventas</v>
      </c>
      <c r="I44" t="s">
        <v>33</v>
      </c>
      <c r="J44">
        <v>8374262007</v>
      </c>
      <c r="K44" t="s">
        <v>227</v>
      </c>
      <c r="L44">
        <v>6246190168</v>
      </c>
      <c r="M44" t="s">
        <v>18</v>
      </c>
      <c r="N44" t="str">
        <f t="shared" ca="1" si="0"/>
        <v>insert into contact_supplies (id_AdressCont, name_contact, workposition, office_number, cellphone_number) values(1,'Victor Romero Sanchez.','Ventas.',8374262007,6246190168);</v>
      </c>
    </row>
    <row r="45" spans="1:14" x14ac:dyDescent="0.25">
      <c r="A45" t="s">
        <v>582</v>
      </c>
      <c r="B45" t="s">
        <v>1100</v>
      </c>
      <c r="C45" t="s">
        <v>17</v>
      </c>
      <c r="D45">
        <v>5</v>
      </c>
      <c r="E45" t="s">
        <v>174</v>
      </c>
      <c r="F45" t="s">
        <v>371</v>
      </c>
      <c r="G45" t="s">
        <v>152</v>
      </c>
      <c r="H45" t="str">
        <f ca="1">VLOOKUP(RANDBETWEEN(1,4),Tabla12[],2,FALSE)</f>
        <v>Ventas</v>
      </c>
      <c r="I45" t="s">
        <v>33</v>
      </c>
      <c r="J45">
        <v>4848000735</v>
      </c>
      <c r="K45" t="s">
        <v>227</v>
      </c>
      <c r="L45">
        <v>2786391816</v>
      </c>
      <c r="M45" t="s">
        <v>18</v>
      </c>
      <c r="N45" t="str">
        <f t="shared" ca="1" si="0"/>
        <v>insert into contact_supplies (id_AdressCont, name_contact, workposition, office_number, cellphone_number) values(5,'Luis Alvarez Mendoza.','Ventas.',4848000735,2786391816);</v>
      </c>
    </row>
    <row r="46" spans="1:14" x14ac:dyDescent="0.25">
      <c r="A46" t="s">
        <v>583</v>
      </c>
      <c r="B46" t="s">
        <v>1100</v>
      </c>
      <c r="C46" t="s">
        <v>17</v>
      </c>
      <c r="D46">
        <v>2</v>
      </c>
      <c r="E46" t="s">
        <v>174</v>
      </c>
      <c r="F46" t="s">
        <v>372</v>
      </c>
      <c r="G46" t="s">
        <v>152</v>
      </c>
      <c r="H46" t="str">
        <f ca="1">VLOOKUP(RANDBETWEEN(1,4),Tabla12[],2,FALSE)</f>
        <v>Otro</v>
      </c>
      <c r="I46" t="s">
        <v>33</v>
      </c>
      <c r="J46">
        <v>9348936588</v>
      </c>
      <c r="K46" t="s">
        <v>227</v>
      </c>
      <c r="L46">
        <v>4755388787</v>
      </c>
      <c r="M46" t="s">
        <v>18</v>
      </c>
      <c r="N46" t="str">
        <f t="shared" ca="1" si="0"/>
        <v>insert into contact_supplies (id_AdressCont, name_contact, workposition, office_number, cellphone_number) values(2,'Jesus Hernandez Mendez.','Otro.',9348936588,4755388787);</v>
      </c>
    </row>
    <row r="47" spans="1:14" x14ac:dyDescent="0.25">
      <c r="A47" t="s">
        <v>584</v>
      </c>
      <c r="B47" t="s">
        <v>1100</v>
      </c>
      <c r="C47" t="s">
        <v>17</v>
      </c>
      <c r="D47">
        <v>48</v>
      </c>
      <c r="E47" t="s">
        <v>174</v>
      </c>
      <c r="F47" t="s">
        <v>373</v>
      </c>
      <c r="G47" t="s">
        <v>152</v>
      </c>
      <c r="H47" t="str">
        <f ca="1">VLOOKUP(RANDBETWEEN(1,4),Tabla12[],2,FALSE)</f>
        <v>Almacen</v>
      </c>
      <c r="I47" t="s">
        <v>33</v>
      </c>
      <c r="J47">
        <v>6152985512</v>
      </c>
      <c r="K47" t="s">
        <v>227</v>
      </c>
      <c r="L47">
        <v>8593066450</v>
      </c>
      <c r="M47" t="s">
        <v>18</v>
      </c>
      <c r="N47" t="str">
        <f t="shared" ca="1" si="0"/>
        <v>insert into contact_supplies (id_AdressCont, name_contact, workposition, office_number, cellphone_number) values(48,'Victor Rivera Aguilar.','Almacen.',6152985512,8593066450);</v>
      </c>
    </row>
    <row r="48" spans="1:14" x14ac:dyDescent="0.25">
      <c r="A48" t="s">
        <v>585</v>
      </c>
      <c r="B48" t="s">
        <v>1100</v>
      </c>
      <c r="C48" t="s">
        <v>17</v>
      </c>
      <c r="D48">
        <v>32</v>
      </c>
      <c r="E48" t="s">
        <v>174</v>
      </c>
      <c r="F48" t="s">
        <v>374</v>
      </c>
      <c r="G48" t="s">
        <v>152</v>
      </c>
      <c r="H48" t="str">
        <f ca="1">VLOOKUP(RANDBETWEEN(1,4),Tabla12[],2,FALSE)</f>
        <v>Otro</v>
      </c>
      <c r="I48" t="s">
        <v>33</v>
      </c>
      <c r="J48">
        <v>5768384558</v>
      </c>
      <c r="K48" t="s">
        <v>227</v>
      </c>
      <c r="L48">
        <v>4546256522</v>
      </c>
      <c r="M48" t="s">
        <v>18</v>
      </c>
      <c r="N48" t="str">
        <f t="shared" ca="1" si="0"/>
        <v>insert into contact_supplies (id_AdressCont, name_contact, workposition, office_number, cellphone_number) values(32,'Carlos Reyes Hernandez.','Otro.',5768384558,4546256522);</v>
      </c>
    </row>
    <row r="49" spans="1:14" x14ac:dyDescent="0.25">
      <c r="A49" t="s">
        <v>586</v>
      </c>
      <c r="B49" t="s">
        <v>1100</v>
      </c>
      <c r="C49" t="s">
        <v>17</v>
      </c>
      <c r="D49">
        <v>23</v>
      </c>
      <c r="E49" t="s">
        <v>174</v>
      </c>
      <c r="F49" t="s">
        <v>375</v>
      </c>
      <c r="G49" t="s">
        <v>152</v>
      </c>
      <c r="H49" t="str">
        <f ca="1">VLOOKUP(RANDBETWEEN(1,4),Tabla12[],2,FALSE)</f>
        <v>Ventas</v>
      </c>
      <c r="I49" t="s">
        <v>33</v>
      </c>
      <c r="J49">
        <v>7522184454</v>
      </c>
      <c r="K49" t="s">
        <v>227</v>
      </c>
      <c r="L49">
        <v>9909724615</v>
      </c>
      <c r="M49" t="s">
        <v>18</v>
      </c>
      <c r="N49" t="str">
        <f t="shared" ca="1" si="0"/>
        <v>insert into contact_supplies (id_AdressCont, name_contact, workposition, office_number, cellphone_number) values(23,'Veronica Aguilar Morales.','Ventas.',7522184454,9909724615);</v>
      </c>
    </row>
    <row r="50" spans="1:14" x14ac:dyDescent="0.25">
      <c r="A50" t="s">
        <v>587</v>
      </c>
      <c r="B50" t="s">
        <v>1100</v>
      </c>
      <c r="C50" t="s">
        <v>17</v>
      </c>
      <c r="D50">
        <v>35</v>
      </c>
      <c r="E50" t="s">
        <v>174</v>
      </c>
      <c r="F50" t="s">
        <v>376</v>
      </c>
      <c r="G50" t="s">
        <v>152</v>
      </c>
      <c r="H50" t="str">
        <f ca="1">VLOOKUP(RANDBETWEEN(1,4),Tabla12[],2,FALSE)</f>
        <v>Otro</v>
      </c>
      <c r="I50" t="s">
        <v>33</v>
      </c>
      <c r="J50">
        <v>1308032101</v>
      </c>
      <c r="K50" t="s">
        <v>227</v>
      </c>
      <c r="L50">
        <v>8468675248</v>
      </c>
      <c r="M50" t="s">
        <v>18</v>
      </c>
      <c r="N50" t="str">
        <f t="shared" ca="1" si="0"/>
        <v>insert into contact_supplies (id_AdressCont, name_contact, workposition, office_number, cellphone_number) values(35,'Dante Cruz Romero.','Otro.',1308032101,8468675248);</v>
      </c>
    </row>
    <row r="51" spans="1:14" x14ac:dyDescent="0.25">
      <c r="A51" t="s">
        <v>588</v>
      </c>
      <c r="B51" t="s">
        <v>1100</v>
      </c>
      <c r="C51" t="s">
        <v>17</v>
      </c>
      <c r="D51">
        <v>28</v>
      </c>
      <c r="E51" t="s">
        <v>174</v>
      </c>
      <c r="F51" t="s">
        <v>377</v>
      </c>
      <c r="G51" t="s">
        <v>152</v>
      </c>
      <c r="H51" t="str">
        <f ca="1">VLOOKUP(RANDBETWEEN(1,4),Tabla12[],2,FALSE)</f>
        <v>Ventas</v>
      </c>
      <c r="I51" t="s">
        <v>33</v>
      </c>
      <c r="J51">
        <v>9598482467</v>
      </c>
      <c r="K51" t="s">
        <v>227</v>
      </c>
      <c r="L51">
        <v>8936664107</v>
      </c>
      <c r="M51" t="s">
        <v>18</v>
      </c>
      <c r="N51" t="str">
        <f t="shared" ca="1" si="0"/>
        <v>insert into contact_supplies (id_AdressCont, name_contact, workposition, office_number, cellphone_number) values(28,'Ariel Castillo Martinez.','Ventas.',9598482467,8936664107);</v>
      </c>
    </row>
    <row r="52" spans="1:14" x14ac:dyDescent="0.25">
      <c r="A52" t="s">
        <v>589</v>
      </c>
      <c r="B52" t="s">
        <v>1100</v>
      </c>
      <c r="C52" t="s">
        <v>17</v>
      </c>
      <c r="D52">
        <v>5</v>
      </c>
      <c r="E52" t="s">
        <v>174</v>
      </c>
      <c r="F52" t="s">
        <v>378</v>
      </c>
      <c r="G52" t="s">
        <v>152</v>
      </c>
      <c r="H52" t="str">
        <f ca="1">VLOOKUP(RANDBETWEEN(1,4),Tabla12[],2,FALSE)</f>
        <v>Ventas</v>
      </c>
      <c r="I52" t="s">
        <v>33</v>
      </c>
      <c r="J52">
        <v>6222147705</v>
      </c>
      <c r="K52" t="s">
        <v>227</v>
      </c>
      <c r="L52">
        <v>2318851528</v>
      </c>
      <c r="M52" t="s">
        <v>18</v>
      </c>
      <c r="N52" t="str">
        <f t="shared" ca="1" si="0"/>
        <v>insert into contact_supplies (id_AdressCont, name_contact, workposition, office_number, cellphone_number) values(5,'Miguel Castillo Chavez.','Ventas.',6222147705,2318851528);</v>
      </c>
    </row>
    <row r="53" spans="1:14" x14ac:dyDescent="0.25">
      <c r="A53" t="s">
        <v>590</v>
      </c>
      <c r="B53" t="s">
        <v>1100</v>
      </c>
      <c r="C53" t="s">
        <v>17</v>
      </c>
      <c r="D53">
        <v>32</v>
      </c>
      <c r="E53" t="s">
        <v>174</v>
      </c>
      <c r="F53" t="s">
        <v>379</v>
      </c>
      <c r="G53" t="s">
        <v>152</v>
      </c>
      <c r="H53" t="str">
        <f ca="1">VLOOKUP(RANDBETWEEN(1,4),Tabla12[],2,FALSE)</f>
        <v>Almacen</v>
      </c>
      <c r="I53" t="s">
        <v>33</v>
      </c>
      <c r="J53">
        <v>7501787245</v>
      </c>
      <c r="K53" t="s">
        <v>227</v>
      </c>
      <c r="L53">
        <v>9091300647</v>
      </c>
      <c r="M53" t="s">
        <v>18</v>
      </c>
      <c r="N53" t="str">
        <f t="shared" ca="1" si="0"/>
        <v>insert into contact_supplies (id_AdressCont, name_contact, workposition, office_number, cellphone_number) values(32,'Marco Gutierrez Romero.','Almacen.',7501787245,9091300647);</v>
      </c>
    </row>
    <row r="54" spans="1:14" x14ac:dyDescent="0.25">
      <c r="A54" t="s">
        <v>591</v>
      </c>
      <c r="B54" t="s">
        <v>1100</v>
      </c>
      <c r="C54" t="s">
        <v>17</v>
      </c>
      <c r="D54">
        <v>46</v>
      </c>
      <c r="E54" t="s">
        <v>174</v>
      </c>
      <c r="F54" t="s">
        <v>380</v>
      </c>
      <c r="G54" t="s">
        <v>152</v>
      </c>
      <c r="H54" t="str">
        <f ca="1">VLOOKUP(RANDBETWEEN(1,4),Tabla12[],2,FALSE)</f>
        <v>Otro</v>
      </c>
      <c r="I54" t="s">
        <v>33</v>
      </c>
      <c r="J54">
        <v>6929343544</v>
      </c>
      <c r="K54" t="s">
        <v>227</v>
      </c>
      <c r="L54">
        <v>8018080572</v>
      </c>
      <c r="M54" t="s">
        <v>18</v>
      </c>
      <c r="N54" t="str">
        <f t="shared" ca="1" si="0"/>
        <v>insert into contact_supplies (id_AdressCont, name_contact, workposition, office_number, cellphone_number) values(46,'Sasha Ruiz Gomez.','Otro.',6929343544,8018080572);</v>
      </c>
    </row>
    <row r="55" spans="1:14" x14ac:dyDescent="0.25">
      <c r="A55" t="s">
        <v>592</v>
      </c>
      <c r="B55" t="s">
        <v>1100</v>
      </c>
      <c r="C55" t="s">
        <v>17</v>
      </c>
      <c r="D55">
        <v>24</v>
      </c>
      <c r="E55" t="s">
        <v>174</v>
      </c>
      <c r="F55" t="s">
        <v>381</v>
      </c>
      <c r="G55" t="s">
        <v>152</v>
      </c>
      <c r="H55" t="str">
        <f ca="1">VLOOKUP(RANDBETWEEN(1,4),Tabla12[],2,FALSE)</f>
        <v>Almacen</v>
      </c>
      <c r="I55" t="s">
        <v>33</v>
      </c>
      <c r="J55">
        <v>5649723870</v>
      </c>
      <c r="K55" t="s">
        <v>227</v>
      </c>
      <c r="L55">
        <v>8315045254</v>
      </c>
      <c r="M55" t="s">
        <v>18</v>
      </c>
      <c r="N55" t="str">
        <f t="shared" ca="1" si="0"/>
        <v>insert into contact_supplies (id_AdressCont, name_contact, workposition, office_number, cellphone_number) values(24,'Claudia Gómez Rivera.','Almacen.',5649723870,8315045254);</v>
      </c>
    </row>
    <row r="56" spans="1:14" x14ac:dyDescent="0.25">
      <c r="A56" t="s">
        <v>593</v>
      </c>
      <c r="B56" t="s">
        <v>1100</v>
      </c>
      <c r="C56" t="s">
        <v>17</v>
      </c>
      <c r="D56">
        <v>29</v>
      </c>
      <c r="E56" t="s">
        <v>174</v>
      </c>
      <c r="F56" t="s">
        <v>382</v>
      </c>
      <c r="G56" t="s">
        <v>152</v>
      </c>
      <c r="H56" t="str">
        <f ca="1">VLOOKUP(RANDBETWEEN(1,4),Tabla12[],2,FALSE)</f>
        <v>Gerente</v>
      </c>
      <c r="I56" t="s">
        <v>33</v>
      </c>
      <c r="J56">
        <v>6818205702</v>
      </c>
      <c r="K56" t="s">
        <v>227</v>
      </c>
      <c r="L56">
        <v>8201591378</v>
      </c>
      <c r="M56" t="s">
        <v>18</v>
      </c>
      <c r="N56" t="str">
        <f t="shared" ca="1" si="0"/>
        <v>insert into contact_supplies (id_AdressCont, name_contact, workposition, office_number, cellphone_number) values(29,'Ana Gomez Mendoza.','Gerente.',6818205702,8201591378);</v>
      </c>
    </row>
    <row r="57" spans="1:14" x14ac:dyDescent="0.25">
      <c r="A57" t="s">
        <v>594</v>
      </c>
      <c r="B57" t="s">
        <v>1100</v>
      </c>
      <c r="C57" t="s">
        <v>17</v>
      </c>
      <c r="D57">
        <v>48</v>
      </c>
      <c r="E57" t="s">
        <v>174</v>
      </c>
      <c r="F57" t="s">
        <v>383</v>
      </c>
      <c r="G57" t="s">
        <v>152</v>
      </c>
      <c r="H57" t="str">
        <f ca="1">VLOOKUP(RANDBETWEEN(1,4),Tabla12[],2,FALSE)</f>
        <v>Almacen</v>
      </c>
      <c r="I57" t="s">
        <v>33</v>
      </c>
      <c r="J57">
        <v>5609535642</v>
      </c>
      <c r="K57" t="s">
        <v>227</v>
      </c>
      <c r="L57">
        <v>9162310301</v>
      </c>
      <c r="M57" t="s">
        <v>18</v>
      </c>
      <c r="N57" t="str">
        <f t="shared" ca="1" si="0"/>
        <v>insert into contact_supplies (id_AdressCont, name_contact, workposition, office_number, cellphone_number) values(48,'Javier Romero Martinez.','Almacen.',5609535642,9162310301);</v>
      </c>
    </row>
    <row r="58" spans="1:14" x14ac:dyDescent="0.25">
      <c r="A58" t="s">
        <v>595</v>
      </c>
      <c r="B58" t="s">
        <v>1100</v>
      </c>
      <c r="C58" t="s">
        <v>17</v>
      </c>
      <c r="D58">
        <v>17</v>
      </c>
      <c r="E58" t="s">
        <v>174</v>
      </c>
      <c r="F58" t="s">
        <v>384</v>
      </c>
      <c r="G58" t="s">
        <v>152</v>
      </c>
      <c r="H58" t="str">
        <f ca="1">VLOOKUP(RANDBETWEEN(1,4),Tabla12[],2,FALSE)</f>
        <v>Ventas</v>
      </c>
      <c r="I58" t="s">
        <v>33</v>
      </c>
      <c r="J58">
        <v>2041500682</v>
      </c>
      <c r="K58" t="s">
        <v>227</v>
      </c>
      <c r="L58">
        <v>1935831814</v>
      </c>
      <c r="M58" t="s">
        <v>18</v>
      </c>
      <c r="N58" t="str">
        <f t="shared" ca="1" si="0"/>
        <v>insert into contact_supplies (id_AdressCont, name_contact, workposition, office_number, cellphone_number) values(17,'Maria Sánchez Sanchez.','Ventas.',2041500682,1935831814);</v>
      </c>
    </row>
    <row r="59" spans="1:14" x14ac:dyDescent="0.25">
      <c r="A59" t="s">
        <v>596</v>
      </c>
      <c r="B59" t="s">
        <v>1100</v>
      </c>
      <c r="C59" t="s">
        <v>17</v>
      </c>
      <c r="D59">
        <v>37</v>
      </c>
      <c r="E59" t="s">
        <v>174</v>
      </c>
      <c r="F59" t="s">
        <v>385</v>
      </c>
      <c r="G59" t="s">
        <v>152</v>
      </c>
      <c r="H59" t="str">
        <f ca="1">VLOOKUP(RANDBETWEEN(1,4),Tabla12[],2,FALSE)</f>
        <v>Ventas</v>
      </c>
      <c r="I59" t="s">
        <v>33</v>
      </c>
      <c r="J59">
        <v>2258619546</v>
      </c>
      <c r="K59" t="s">
        <v>227</v>
      </c>
      <c r="L59">
        <v>1231658686</v>
      </c>
      <c r="M59" t="s">
        <v>18</v>
      </c>
      <c r="N59" t="str">
        <f t="shared" ca="1" si="0"/>
        <v>insert into contact_supplies (id_AdressCont, name_contact, workposition, office_number, cellphone_number) values(37,'Julián Gómez Garcia.','Ventas.',2258619546,1231658686);</v>
      </c>
    </row>
    <row r="60" spans="1:14" x14ac:dyDescent="0.25">
      <c r="A60" t="s">
        <v>597</v>
      </c>
      <c r="B60" t="s">
        <v>1100</v>
      </c>
      <c r="C60" t="s">
        <v>17</v>
      </c>
      <c r="D60">
        <v>16</v>
      </c>
      <c r="E60" t="s">
        <v>174</v>
      </c>
      <c r="F60" t="s">
        <v>386</v>
      </c>
      <c r="G60" t="s">
        <v>152</v>
      </c>
      <c r="H60" t="str">
        <f ca="1">VLOOKUP(RANDBETWEEN(1,4),Tabla12[],2,FALSE)</f>
        <v>Gerente</v>
      </c>
      <c r="I60" t="s">
        <v>33</v>
      </c>
      <c r="J60">
        <v>4234372687</v>
      </c>
      <c r="K60" t="s">
        <v>227</v>
      </c>
      <c r="L60">
        <v>4212385839</v>
      </c>
      <c r="M60" t="s">
        <v>18</v>
      </c>
      <c r="N60" t="str">
        <f t="shared" ca="1" si="0"/>
        <v>insert into contact_supplies (id_AdressCont, name_contact, workposition, office_number, cellphone_number) values(16,'Veronica Muñoz Cruz.','Gerente.',4234372687,4212385839);</v>
      </c>
    </row>
    <row r="61" spans="1:14" x14ac:dyDescent="0.25">
      <c r="A61" t="s">
        <v>598</v>
      </c>
      <c r="B61" t="s">
        <v>1100</v>
      </c>
      <c r="C61" t="s">
        <v>17</v>
      </c>
      <c r="D61">
        <v>7</v>
      </c>
      <c r="E61" t="s">
        <v>174</v>
      </c>
      <c r="F61" t="s">
        <v>387</v>
      </c>
      <c r="G61" t="s">
        <v>152</v>
      </c>
      <c r="H61" t="str">
        <f ca="1">VLOOKUP(RANDBETWEEN(1,4),Tabla12[],2,FALSE)</f>
        <v>Gerente</v>
      </c>
      <c r="I61" t="s">
        <v>33</v>
      </c>
      <c r="J61">
        <v>1736838730</v>
      </c>
      <c r="K61" t="s">
        <v>227</v>
      </c>
      <c r="L61">
        <v>2662619079</v>
      </c>
      <c r="M61" t="s">
        <v>18</v>
      </c>
      <c r="N61" t="str">
        <f t="shared" ca="1" si="0"/>
        <v>insert into contact_supplies (id_AdressCont, name_contact, workposition, office_number, cellphone_number) values(7,'Ricardo Alvarez Vazquez.','Gerente.',1736838730,2662619079);</v>
      </c>
    </row>
    <row r="62" spans="1:14" x14ac:dyDescent="0.25">
      <c r="A62" t="s">
        <v>599</v>
      </c>
      <c r="B62" t="s">
        <v>1100</v>
      </c>
      <c r="C62" t="s">
        <v>17</v>
      </c>
      <c r="D62">
        <v>16</v>
      </c>
      <c r="E62" t="s">
        <v>174</v>
      </c>
      <c r="F62" t="s">
        <v>388</v>
      </c>
      <c r="G62" t="s">
        <v>152</v>
      </c>
      <c r="H62" t="str">
        <f ca="1">VLOOKUP(RANDBETWEEN(1,4),Tabla12[],2,FALSE)</f>
        <v>Gerente</v>
      </c>
      <c r="I62" t="s">
        <v>33</v>
      </c>
      <c r="J62">
        <v>6159537349</v>
      </c>
      <c r="K62" t="s">
        <v>227</v>
      </c>
      <c r="L62">
        <v>8164819216</v>
      </c>
      <c r="M62" t="s">
        <v>18</v>
      </c>
      <c r="N62" t="str">
        <f t="shared" ca="1" si="0"/>
        <v>insert into contact_supplies (id_AdressCont, name_contact, workposition, office_number, cellphone_number) values(16,'Miguel Ramírez Romero.','Gerente.',6159537349,8164819216);</v>
      </c>
    </row>
    <row r="63" spans="1:14" x14ac:dyDescent="0.25">
      <c r="A63" t="s">
        <v>600</v>
      </c>
      <c r="B63" t="s">
        <v>1100</v>
      </c>
      <c r="C63" t="s">
        <v>17</v>
      </c>
      <c r="D63">
        <v>45</v>
      </c>
      <c r="E63" t="s">
        <v>174</v>
      </c>
      <c r="F63" t="s">
        <v>389</v>
      </c>
      <c r="G63" t="s">
        <v>152</v>
      </c>
      <c r="H63" t="str">
        <f ca="1">VLOOKUP(RANDBETWEEN(1,4),Tabla12[],2,FALSE)</f>
        <v>Gerente</v>
      </c>
      <c r="I63" t="s">
        <v>33</v>
      </c>
      <c r="J63">
        <v>8456359728</v>
      </c>
      <c r="K63" t="s">
        <v>227</v>
      </c>
      <c r="L63">
        <v>5126495538</v>
      </c>
      <c r="M63" t="s">
        <v>18</v>
      </c>
      <c r="N63" t="str">
        <f t="shared" ca="1" si="0"/>
        <v>insert into contact_supplies (id_AdressCont, name_contact, workposition, office_number, cellphone_number) values(45,'Claudia Rivera Martinez.','Gerente.',8456359728,5126495538);</v>
      </c>
    </row>
    <row r="64" spans="1:14" x14ac:dyDescent="0.25">
      <c r="A64" t="s">
        <v>601</v>
      </c>
      <c r="B64" t="s">
        <v>1100</v>
      </c>
      <c r="C64" t="s">
        <v>17</v>
      </c>
      <c r="D64">
        <v>3</v>
      </c>
      <c r="E64" t="s">
        <v>174</v>
      </c>
      <c r="F64" t="s">
        <v>390</v>
      </c>
      <c r="G64" t="s">
        <v>152</v>
      </c>
      <c r="H64" t="str">
        <f ca="1">VLOOKUP(RANDBETWEEN(1,4),Tabla12[],2,FALSE)</f>
        <v>Gerente</v>
      </c>
      <c r="I64" t="s">
        <v>33</v>
      </c>
      <c r="J64">
        <v>5817998488</v>
      </c>
      <c r="K64" t="s">
        <v>227</v>
      </c>
      <c r="L64">
        <v>4238840852</v>
      </c>
      <c r="M64" t="s">
        <v>18</v>
      </c>
      <c r="N64" t="str">
        <f t="shared" ca="1" si="0"/>
        <v>insert into contact_supplies (id_AdressCont, name_contact, workposition, office_number, cellphone_number) values(3,'Sergio Martínez Vazquez.','Gerente.',5817998488,4238840852);</v>
      </c>
    </row>
    <row r="65" spans="1:14" x14ac:dyDescent="0.25">
      <c r="A65" t="s">
        <v>602</v>
      </c>
      <c r="B65" t="s">
        <v>1100</v>
      </c>
      <c r="C65" t="s">
        <v>17</v>
      </c>
      <c r="D65">
        <v>28</v>
      </c>
      <c r="E65" t="s">
        <v>174</v>
      </c>
      <c r="F65" t="s">
        <v>391</v>
      </c>
      <c r="G65" t="s">
        <v>152</v>
      </c>
      <c r="H65" t="str">
        <f ca="1">VLOOKUP(RANDBETWEEN(1,4),Tabla12[],2,FALSE)</f>
        <v>Almacen</v>
      </c>
      <c r="I65" t="s">
        <v>33</v>
      </c>
      <c r="J65">
        <v>4736011950</v>
      </c>
      <c r="K65" t="s">
        <v>227</v>
      </c>
      <c r="L65">
        <v>5282298858</v>
      </c>
      <c r="M65" t="s">
        <v>18</v>
      </c>
      <c r="N65" t="str">
        <f t="shared" ca="1" si="0"/>
        <v>insert into contact_supplies (id_AdressCont, name_contact, workposition, office_number, cellphone_number) values(28,'Ricardo Diaz Garcia.','Almacen.',4736011950,5282298858);</v>
      </c>
    </row>
    <row r="66" spans="1:14" x14ac:dyDescent="0.25">
      <c r="A66" t="s">
        <v>603</v>
      </c>
      <c r="B66" t="s">
        <v>1100</v>
      </c>
      <c r="C66" t="s">
        <v>17</v>
      </c>
      <c r="D66">
        <v>35</v>
      </c>
      <c r="E66" t="s">
        <v>174</v>
      </c>
      <c r="F66" t="s">
        <v>392</v>
      </c>
      <c r="G66" t="s">
        <v>152</v>
      </c>
      <c r="H66" t="str">
        <f ca="1">VLOOKUP(RANDBETWEEN(1,4),Tabla12[],2,FALSE)</f>
        <v>Ventas</v>
      </c>
      <c r="I66" t="s">
        <v>33</v>
      </c>
      <c r="J66">
        <v>8241367510</v>
      </c>
      <c r="K66" t="s">
        <v>227</v>
      </c>
      <c r="L66">
        <v>1284534328</v>
      </c>
      <c r="M66" t="s">
        <v>18</v>
      </c>
      <c r="N66" t="str">
        <f t="shared" ca="1" si="0"/>
        <v>insert into contact_supplies (id_AdressCont, name_contact, workposition, office_number, cellphone_number) values(35,'Victor Quiroga Gonzalez.','Ventas.',8241367510,1284534328);</v>
      </c>
    </row>
    <row r="67" spans="1:14" x14ac:dyDescent="0.25">
      <c r="A67" t="s">
        <v>604</v>
      </c>
      <c r="B67" t="s">
        <v>1100</v>
      </c>
      <c r="C67" t="s">
        <v>17</v>
      </c>
      <c r="D67">
        <v>20</v>
      </c>
      <c r="E67" t="s">
        <v>174</v>
      </c>
      <c r="F67" t="s">
        <v>393</v>
      </c>
      <c r="G67" t="s">
        <v>152</v>
      </c>
      <c r="H67" t="str">
        <f ca="1">VLOOKUP(RANDBETWEEN(1,4),Tabla12[],2,FALSE)</f>
        <v>Gerente</v>
      </c>
      <c r="I67" t="s">
        <v>33</v>
      </c>
      <c r="J67">
        <v>7685288448</v>
      </c>
      <c r="K67" t="s">
        <v>227</v>
      </c>
      <c r="L67">
        <v>8544400799</v>
      </c>
      <c r="M67" t="s">
        <v>18</v>
      </c>
      <c r="N67" t="str">
        <f t="shared" ca="1" si="0"/>
        <v>insert into contact_supplies (id_AdressCont, name_contact, workposition, office_number, cellphone_number) values(20,'Juana Rodriguez Cruz.','Gerente.',7685288448,8544400799);</v>
      </c>
    </row>
    <row r="68" spans="1:14" x14ac:dyDescent="0.25">
      <c r="A68" t="s">
        <v>605</v>
      </c>
      <c r="B68" t="s">
        <v>1100</v>
      </c>
      <c r="C68" t="s">
        <v>17</v>
      </c>
      <c r="D68">
        <v>43</v>
      </c>
      <c r="E68" t="s">
        <v>174</v>
      </c>
      <c r="F68" t="s">
        <v>394</v>
      </c>
      <c r="G68" t="s">
        <v>152</v>
      </c>
      <c r="H68" t="str">
        <f ca="1">VLOOKUP(RANDBETWEEN(1,4),Tabla12[],2,FALSE)</f>
        <v>Ventas</v>
      </c>
      <c r="I68" t="s">
        <v>33</v>
      </c>
      <c r="J68">
        <v>5989310253</v>
      </c>
      <c r="K68" t="s">
        <v>227</v>
      </c>
      <c r="L68">
        <v>3618613178</v>
      </c>
      <c r="M68" t="s">
        <v>18</v>
      </c>
      <c r="N68" t="str">
        <f t="shared" ref="N68:N102" ca="1" si="1">_xlfn.CONCAT(B68,C68,D68,E68,F68,G68,H68,I68,J68,K68,L68,M68)</f>
        <v>insert into contact_supplies (id_AdressCont, name_contact, workposition, office_number, cellphone_number) values(43,'Jesus Torres Perez.','Ventas.',5989310253,3618613178);</v>
      </c>
    </row>
    <row r="69" spans="1:14" x14ac:dyDescent="0.25">
      <c r="A69" t="s">
        <v>606</v>
      </c>
      <c r="B69" t="s">
        <v>1100</v>
      </c>
      <c r="C69" t="s">
        <v>17</v>
      </c>
      <c r="D69">
        <v>1</v>
      </c>
      <c r="E69" t="s">
        <v>174</v>
      </c>
      <c r="F69" t="s">
        <v>395</v>
      </c>
      <c r="G69" t="s">
        <v>152</v>
      </c>
      <c r="H69" t="str">
        <f ca="1">VLOOKUP(RANDBETWEEN(1,4),Tabla12[],2,FALSE)</f>
        <v>Almacen</v>
      </c>
      <c r="I69" t="s">
        <v>33</v>
      </c>
      <c r="J69">
        <v>2096675357</v>
      </c>
      <c r="K69" t="s">
        <v>227</v>
      </c>
      <c r="L69">
        <v>9931244515</v>
      </c>
      <c r="M69" t="s">
        <v>18</v>
      </c>
      <c r="N69" t="str">
        <f t="shared" ca="1" si="1"/>
        <v>insert into contact_supplies (id_AdressCont, name_contact, workposition, office_number, cellphone_number) values(1,'Jorge Benítez Ortiz.','Almacen.',2096675357,9931244515);</v>
      </c>
    </row>
    <row r="70" spans="1:14" x14ac:dyDescent="0.25">
      <c r="A70" t="s">
        <v>607</v>
      </c>
      <c r="B70" t="s">
        <v>1100</v>
      </c>
      <c r="C70" t="s">
        <v>17</v>
      </c>
      <c r="D70">
        <v>24</v>
      </c>
      <c r="E70" t="s">
        <v>174</v>
      </c>
      <c r="F70" t="s">
        <v>396</v>
      </c>
      <c r="G70" t="s">
        <v>152</v>
      </c>
      <c r="H70" t="str">
        <f ca="1">VLOOKUP(RANDBETWEEN(1,4),Tabla12[],2,FALSE)</f>
        <v>Gerente</v>
      </c>
      <c r="I70" t="s">
        <v>33</v>
      </c>
      <c r="J70">
        <v>1735503138</v>
      </c>
      <c r="K70" t="s">
        <v>227</v>
      </c>
      <c r="L70">
        <v>4728352711</v>
      </c>
      <c r="M70" t="s">
        <v>18</v>
      </c>
      <c r="N70" t="str">
        <f t="shared" ca="1" si="1"/>
        <v>insert into contact_supplies (id_AdressCont, name_contact, workposition, office_number, cellphone_number) values(24,'Silas Ruiz Aguilar.','Gerente.',1735503138,4728352711);</v>
      </c>
    </row>
    <row r="71" spans="1:14" x14ac:dyDescent="0.25">
      <c r="A71" t="s">
        <v>608</v>
      </c>
      <c r="B71" t="s">
        <v>1100</v>
      </c>
      <c r="C71" t="s">
        <v>17</v>
      </c>
      <c r="D71">
        <v>41</v>
      </c>
      <c r="E71" t="s">
        <v>174</v>
      </c>
      <c r="F71" t="s">
        <v>397</v>
      </c>
      <c r="G71" t="s">
        <v>152</v>
      </c>
      <c r="H71" t="str">
        <f ca="1">VLOOKUP(RANDBETWEEN(1,4),Tabla12[],2,FALSE)</f>
        <v>Ventas</v>
      </c>
      <c r="I71" t="s">
        <v>33</v>
      </c>
      <c r="J71">
        <v>5133851520</v>
      </c>
      <c r="K71" t="s">
        <v>227</v>
      </c>
      <c r="L71">
        <v>2425312165</v>
      </c>
      <c r="M71" t="s">
        <v>18</v>
      </c>
      <c r="N71" t="str">
        <f t="shared" ca="1" si="1"/>
        <v>insert into contact_supplies (id_AdressCont, name_contact, workposition, office_number, cellphone_number) values(41,'Matías Romero Mendoza.','Ventas.',5133851520,2425312165);</v>
      </c>
    </row>
    <row r="72" spans="1:14" x14ac:dyDescent="0.25">
      <c r="A72" t="s">
        <v>609</v>
      </c>
      <c r="B72" t="s">
        <v>1100</v>
      </c>
      <c r="C72" t="s">
        <v>17</v>
      </c>
      <c r="D72">
        <v>48</v>
      </c>
      <c r="E72" t="s">
        <v>174</v>
      </c>
      <c r="F72" t="s">
        <v>398</v>
      </c>
      <c r="G72" t="s">
        <v>152</v>
      </c>
      <c r="H72" t="str">
        <f ca="1">VLOOKUP(RANDBETWEEN(1,4),Tabla12[],2,FALSE)</f>
        <v>Gerente</v>
      </c>
      <c r="I72" t="s">
        <v>33</v>
      </c>
      <c r="J72">
        <v>9022361354</v>
      </c>
      <c r="K72" t="s">
        <v>227</v>
      </c>
      <c r="L72">
        <v>1133638200</v>
      </c>
      <c r="M72" t="s">
        <v>18</v>
      </c>
      <c r="N72" t="str">
        <f t="shared" ca="1" si="1"/>
        <v>insert into contact_supplies (id_AdressCont, name_contact, workposition, office_number, cellphone_number) values(48,'Fernando Gomez Ramirez.','Gerente.',9022361354,1133638200);</v>
      </c>
    </row>
    <row r="73" spans="1:14" x14ac:dyDescent="0.25">
      <c r="A73" t="s">
        <v>610</v>
      </c>
      <c r="B73" t="s">
        <v>1100</v>
      </c>
      <c r="C73" t="s">
        <v>17</v>
      </c>
      <c r="D73">
        <v>47</v>
      </c>
      <c r="E73" t="s">
        <v>174</v>
      </c>
      <c r="F73" t="s">
        <v>399</v>
      </c>
      <c r="G73" t="s">
        <v>152</v>
      </c>
      <c r="H73" t="str">
        <f ca="1">VLOOKUP(RANDBETWEEN(1,4),Tabla12[],2,FALSE)</f>
        <v>Otro</v>
      </c>
      <c r="I73" t="s">
        <v>33</v>
      </c>
      <c r="J73">
        <v>8894689605</v>
      </c>
      <c r="K73" t="s">
        <v>227</v>
      </c>
      <c r="L73">
        <v>5951291883</v>
      </c>
      <c r="M73" t="s">
        <v>18</v>
      </c>
      <c r="N73" t="str">
        <f t="shared" ca="1" si="1"/>
        <v>insert into contact_supplies (id_AdressCont, name_contact, workposition, office_number, cellphone_number) values(47,'Alejandro Reyes Moreno.','Otro.',8894689605,5951291883);</v>
      </c>
    </row>
    <row r="74" spans="1:14" x14ac:dyDescent="0.25">
      <c r="A74" t="s">
        <v>611</v>
      </c>
      <c r="B74" t="s">
        <v>1100</v>
      </c>
      <c r="C74" t="s">
        <v>17</v>
      </c>
      <c r="D74">
        <v>33</v>
      </c>
      <c r="E74" t="s">
        <v>174</v>
      </c>
      <c r="F74" t="s">
        <v>400</v>
      </c>
      <c r="G74" t="s">
        <v>152</v>
      </c>
      <c r="H74" t="str">
        <f ca="1">VLOOKUP(RANDBETWEEN(1,4),Tabla12[],2,FALSE)</f>
        <v>Otro</v>
      </c>
      <c r="I74" t="s">
        <v>33</v>
      </c>
      <c r="J74">
        <v>7004489398</v>
      </c>
      <c r="K74" t="s">
        <v>227</v>
      </c>
      <c r="L74">
        <v>3921227156</v>
      </c>
      <c r="M74" t="s">
        <v>18</v>
      </c>
      <c r="N74" t="str">
        <f t="shared" ca="1" si="1"/>
        <v>insert into contact_supplies (id_AdressCont, name_contact, workposition, office_number, cellphone_number) values(33,'Jorge Gómez Castillo.','Otro.',7004489398,3921227156);</v>
      </c>
    </row>
    <row r="75" spans="1:14" x14ac:dyDescent="0.25">
      <c r="A75" t="s">
        <v>612</v>
      </c>
      <c r="B75" t="s">
        <v>1100</v>
      </c>
      <c r="C75" t="s">
        <v>17</v>
      </c>
      <c r="D75">
        <v>38</v>
      </c>
      <c r="E75" t="s">
        <v>174</v>
      </c>
      <c r="F75" t="s">
        <v>401</v>
      </c>
      <c r="G75" t="s">
        <v>152</v>
      </c>
      <c r="H75" t="str">
        <f ca="1">VLOOKUP(RANDBETWEEN(1,4),Tabla12[],2,FALSE)</f>
        <v>Otro</v>
      </c>
      <c r="I75" t="s">
        <v>33</v>
      </c>
      <c r="J75">
        <v>3949824792</v>
      </c>
      <c r="K75" t="s">
        <v>227</v>
      </c>
      <c r="L75">
        <v>5807271367</v>
      </c>
      <c r="M75" t="s">
        <v>18</v>
      </c>
      <c r="N75" t="str">
        <f t="shared" ca="1" si="1"/>
        <v>insert into contact_supplies (id_AdressCont, name_contact, workposition, office_number, cellphone_number) values(38,'Jose Reyes Castillo.','Otro.',3949824792,5807271367);</v>
      </c>
    </row>
    <row r="76" spans="1:14" x14ac:dyDescent="0.25">
      <c r="A76" t="s">
        <v>613</v>
      </c>
      <c r="B76" t="s">
        <v>1100</v>
      </c>
      <c r="C76" t="s">
        <v>17</v>
      </c>
      <c r="D76">
        <v>50</v>
      </c>
      <c r="E76" t="s">
        <v>174</v>
      </c>
      <c r="F76" t="s">
        <v>402</v>
      </c>
      <c r="G76" t="s">
        <v>152</v>
      </c>
      <c r="H76" t="str">
        <f ca="1">VLOOKUP(RANDBETWEEN(1,4),Tabla12[],2,FALSE)</f>
        <v>Gerente</v>
      </c>
      <c r="I76" t="s">
        <v>33</v>
      </c>
      <c r="J76">
        <v>3029122557</v>
      </c>
      <c r="K76" t="s">
        <v>227</v>
      </c>
      <c r="L76">
        <v>7328445623</v>
      </c>
      <c r="M76" t="s">
        <v>18</v>
      </c>
      <c r="N76" t="str">
        <f t="shared" ca="1" si="1"/>
        <v>insert into contact_supplies (id_AdressCont, name_contact, workposition, office_number, cellphone_number) values(50,'Laura Rodríguez Ortiz.','Gerente.',3029122557,7328445623);</v>
      </c>
    </row>
    <row r="77" spans="1:14" x14ac:dyDescent="0.25">
      <c r="A77" t="s">
        <v>614</v>
      </c>
      <c r="B77" t="s">
        <v>1100</v>
      </c>
      <c r="C77" t="s">
        <v>17</v>
      </c>
      <c r="D77">
        <v>33</v>
      </c>
      <c r="E77" t="s">
        <v>174</v>
      </c>
      <c r="F77" t="s">
        <v>403</v>
      </c>
      <c r="G77" t="s">
        <v>152</v>
      </c>
      <c r="H77" t="str">
        <f ca="1">VLOOKUP(RANDBETWEEN(1,4),Tabla12[],2,FALSE)</f>
        <v>Almacen</v>
      </c>
      <c r="I77" t="s">
        <v>33</v>
      </c>
      <c r="J77">
        <v>3753270320</v>
      </c>
      <c r="K77" t="s">
        <v>227</v>
      </c>
      <c r="L77">
        <v>1029382451</v>
      </c>
      <c r="M77" t="s">
        <v>18</v>
      </c>
      <c r="N77" t="str">
        <f t="shared" ca="1" si="1"/>
        <v>insert into contact_supplies (id_AdressCont, name_contact, workposition, office_number, cellphone_number) values(33,'Sasha Alvarez Ortiz.','Almacen.',3753270320,1029382451);</v>
      </c>
    </row>
    <row r="78" spans="1:14" x14ac:dyDescent="0.25">
      <c r="A78" t="s">
        <v>615</v>
      </c>
      <c r="B78" t="s">
        <v>1100</v>
      </c>
      <c r="C78" t="s">
        <v>17</v>
      </c>
      <c r="D78">
        <v>30</v>
      </c>
      <c r="E78" t="s">
        <v>174</v>
      </c>
      <c r="F78" t="s">
        <v>404</v>
      </c>
      <c r="G78" t="s">
        <v>152</v>
      </c>
      <c r="H78" t="str">
        <f ca="1">VLOOKUP(RANDBETWEEN(1,4),Tabla12[],2,FALSE)</f>
        <v>Ventas</v>
      </c>
      <c r="I78" t="s">
        <v>33</v>
      </c>
      <c r="J78">
        <v>6484609351</v>
      </c>
      <c r="K78" t="s">
        <v>227</v>
      </c>
      <c r="L78">
        <v>8735417765</v>
      </c>
      <c r="M78" t="s">
        <v>18</v>
      </c>
      <c r="N78" t="str">
        <f t="shared" ca="1" si="1"/>
        <v>insert into contact_supplies (id_AdressCont, name_contact, workposition, office_number, cellphone_number) values(30,'Juana Reyes Lopez.','Ventas.',6484609351,8735417765);</v>
      </c>
    </row>
    <row r="79" spans="1:14" x14ac:dyDescent="0.25">
      <c r="A79" t="s">
        <v>616</v>
      </c>
      <c r="B79" t="s">
        <v>1100</v>
      </c>
      <c r="C79" t="s">
        <v>17</v>
      </c>
      <c r="D79">
        <v>24</v>
      </c>
      <c r="E79" t="s">
        <v>174</v>
      </c>
      <c r="F79" t="s">
        <v>405</v>
      </c>
      <c r="G79" t="s">
        <v>152</v>
      </c>
      <c r="H79" t="str">
        <f ca="1">VLOOKUP(RANDBETWEEN(1,4),Tabla12[],2,FALSE)</f>
        <v>Ventas</v>
      </c>
      <c r="I79" t="s">
        <v>33</v>
      </c>
      <c r="J79">
        <v>5967865269</v>
      </c>
      <c r="K79" t="s">
        <v>227</v>
      </c>
      <c r="L79">
        <v>5593072062</v>
      </c>
      <c r="M79" t="s">
        <v>18</v>
      </c>
      <c r="N79" t="str">
        <f t="shared" ca="1" si="1"/>
        <v>insert into contact_supplies (id_AdressCont, name_contact, workposition, office_number, cellphone_number) values(24,'Santiago García Martinez.','Ventas.',5967865269,5593072062);</v>
      </c>
    </row>
    <row r="80" spans="1:14" x14ac:dyDescent="0.25">
      <c r="A80" t="s">
        <v>617</v>
      </c>
      <c r="B80" t="s">
        <v>1100</v>
      </c>
      <c r="C80" t="s">
        <v>17</v>
      </c>
      <c r="D80">
        <v>35</v>
      </c>
      <c r="E80" t="s">
        <v>174</v>
      </c>
      <c r="F80" t="s">
        <v>406</v>
      </c>
      <c r="G80" t="s">
        <v>152</v>
      </c>
      <c r="H80" t="str">
        <f ca="1">VLOOKUP(RANDBETWEEN(1,4),Tabla12[],2,FALSE)</f>
        <v>Otro</v>
      </c>
      <c r="I80" t="s">
        <v>33</v>
      </c>
      <c r="J80">
        <v>8388980937</v>
      </c>
      <c r="K80" t="s">
        <v>227</v>
      </c>
      <c r="L80">
        <v>1333837508</v>
      </c>
      <c r="M80" t="s">
        <v>18</v>
      </c>
      <c r="N80" t="str">
        <f t="shared" ca="1" si="1"/>
        <v>insert into contact_supplies (id_AdressCont, name_contact, workposition, office_number, cellphone_number) values(35,'Miguel Martinez Moreno.','Otro.',8388980937,1333837508);</v>
      </c>
    </row>
    <row r="81" spans="1:14" x14ac:dyDescent="0.25">
      <c r="A81" t="s">
        <v>618</v>
      </c>
      <c r="B81" t="s">
        <v>1100</v>
      </c>
      <c r="C81" t="s">
        <v>17</v>
      </c>
      <c r="D81">
        <v>50</v>
      </c>
      <c r="E81" t="s">
        <v>174</v>
      </c>
      <c r="F81" t="s">
        <v>407</v>
      </c>
      <c r="G81" t="s">
        <v>152</v>
      </c>
      <c r="H81" t="str">
        <f ca="1">VLOOKUP(RANDBETWEEN(1,4),Tabla12[],2,FALSE)</f>
        <v>Almacen</v>
      </c>
      <c r="I81" t="s">
        <v>33</v>
      </c>
      <c r="J81">
        <v>9903754694</v>
      </c>
      <c r="K81" t="s">
        <v>227</v>
      </c>
      <c r="L81">
        <v>1969819894</v>
      </c>
      <c r="M81" t="s">
        <v>18</v>
      </c>
      <c r="N81" t="str">
        <f t="shared" ca="1" si="1"/>
        <v>insert into contact_supplies (id_AdressCont, name_contact, workposition, office_number, cellphone_number) values(50,'Martin Diaz Ortiz.','Almacen.',9903754694,1969819894);</v>
      </c>
    </row>
    <row r="82" spans="1:14" x14ac:dyDescent="0.25">
      <c r="A82" t="s">
        <v>619</v>
      </c>
      <c r="B82" t="s">
        <v>1100</v>
      </c>
      <c r="C82" t="s">
        <v>17</v>
      </c>
      <c r="D82">
        <v>20</v>
      </c>
      <c r="E82" t="s">
        <v>174</v>
      </c>
      <c r="F82" t="s">
        <v>408</v>
      </c>
      <c r="G82" t="s">
        <v>152</v>
      </c>
      <c r="H82" t="str">
        <f ca="1">VLOOKUP(RANDBETWEEN(1,4),Tabla12[],2,FALSE)</f>
        <v>Ventas</v>
      </c>
      <c r="I82" t="s">
        <v>33</v>
      </c>
      <c r="J82">
        <v>9483108670</v>
      </c>
      <c r="K82" t="s">
        <v>227</v>
      </c>
      <c r="L82">
        <v>4097841828</v>
      </c>
      <c r="M82" t="s">
        <v>18</v>
      </c>
      <c r="N82" t="str">
        <f t="shared" ca="1" si="1"/>
        <v>insert into contact_supplies (id_AdressCont, name_contact, workposition, office_number, cellphone_number) values(20,'Miguel Flores Mendoza.','Ventas.',9483108670,4097841828);</v>
      </c>
    </row>
    <row r="83" spans="1:14" x14ac:dyDescent="0.25">
      <c r="A83" t="s">
        <v>620</v>
      </c>
      <c r="B83" t="s">
        <v>1100</v>
      </c>
      <c r="C83" t="s">
        <v>17</v>
      </c>
      <c r="D83">
        <v>50</v>
      </c>
      <c r="E83" t="s">
        <v>174</v>
      </c>
      <c r="F83" t="s">
        <v>409</v>
      </c>
      <c r="G83" t="s">
        <v>152</v>
      </c>
      <c r="H83" t="str">
        <f ca="1">VLOOKUP(RANDBETWEEN(1,4),Tabla12[],2,FALSE)</f>
        <v>Ventas</v>
      </c>
      <c r="I83" t="s">
        <v>33</v>
      </c>
      <c r="J83">
        <v>4303578293</v>
      </c>
      <c r="K83" t="s">
        <v>227</v>
      </c>
      <c r="L83">
        <v>8429555211</v>
      </c>
      <c r="M83" t="s">
        <v>18</v>
      </c>
      <c r="N83" t="str">
        <f t="shared" ca="1" si="1"/>
        <v>insert into contact_supplies (id_AdressCont, name_contact, workposition, office_number, cellphone_number) values(50,'Claudia Sánchez Romero.','Ventas.',4303578293,8429555211);</v>
      </c>
    </row>
    <row r="84" spans="1:14" x14ac:dyDescent="0.25">
      <c r="A84" t="s">
        <v>621</v>
      </c>
      <c r="B84" t="s">
        <v>1100</v>
      </c>
      <c r="C84" t="s">
        <v>17</v>
      </c>
      <c r="D84">
        <v>50</v>
      </c>
      <c r="E84" t="s">
        <v>174</v>
      </c>
      <c r="F84" t="s">
        <v>410</v>
      </c>
      <c r="G84" t="s">
        <v>152</v>
      </c>
      <c r="H84" t="str">
        <f ca="1">VLOOKUP(RANDBETWEEN(1,4),Tabla12[],2,FALSE)</f>
        <v>Almacen</v>
      </c>
      <c r="I84" t="s">
        <v>33</v>
      </c>
      <c r="J84">
        <v>5479496574</v>
      </c>
      <c r="K84" t="s">
        <v>227</v>
      </c>
      <c r="L84">
        <v>8799599645</v>
      </c>
      <c r="M84" t="s">
        <v>18</v>
      </c>
      <c r="N84" t="str">
        <f t="shared" ca="1" si="1"/>
        <v>insert into contact_supplies (id_AdressCont, name_contact, workposition, office_number, cellphone_number) values(50,'Benjamín Torres Castillo.','Almacen.',5479496574,8799599645);</v>
      </c>
    </row>
    <row r="85" spans="1:14" x14ac:dyDescent="0.25">
      <c r="A85" t="s">
        <v>622</v>
      </c>
      <c r="B85" t="s">
        <v>1100</v>
      </c>
      <c r="C85" t="s">
        <v>17</v>
      </c>
      <c r="D85">
        <v>20</v>
      </c>
      <c r="E85" t="s">
        <v>174</v>
      </c>
      <c r="F85" t="s">
        <v>411</v>
      </c>
      <c r="G85" t="s">
        <v>152</v>
      </c>
      <c r="H85" t="str">
        <f ca="1">VLOOKUP(RANDBETWEEN(1,4),Tabla12[],2,FALSE)</f>
        <v>Otro</v>
      </c>
      <c r="I85" t="s">
        <v>33</v>
      </c>
      <c r="J85">
        <v>4455393693</v>
      </c>
      <c r="K85" t="s">
        <v>227</v>
      </c>
      <c r="L85">
        <v>7929412517</v>
      </c>
      <c r="M85" t="s">
        <v>18</v>
      </c>
      <c r="N85" t="str">
        <f t="shared" ca="1" si="1"/>
        <v>insert into contact_supplies (id_AdressCont, name_contact, workposition, office_number, cellphone_number) values(20,'Sergio Torres Garcia.','Otro.',4455393693,7929412517);</v>
      </c>
    </row>
    <row r="86" spans="1:14" x14ac:dyDescent="0.25">
      <c r="A86" t="s">
        <v>623</v>
      </c>
      <c r="B86" t="s">
        <v>1100</v>
      </c>
      <c r="C86" t="s">
        <v>17</v>
      </c>
      <c r="D86">
        <v>1</v>
      </c>
      <c r="E86" t="s">
        <v>174</v>
      </c>
      <c r="F86" t="s">
        <v>412</v>
      </c>
      <c r="G86" t="s">
        <v>152</v>
      </c>
      <c r="H86" t="str">
        <f ca="1">VLOOKUP(RANDBETWEEN(1,4),Tabla12[],2,FALSE)</f>
        <v>Almacen</v>
      </c>
      <c r="I86" t="s">
        <v>33</v>
      </c>
      <c r="J86">
        <v>9706858202</v>
      </c>
      <c r="K86" t="s">
        <v>227</v>
      </c>
      <c r="L86">
        <v>6556148111</v>
      </c>
      <c r="M86" t="s">
        <v>18</v>
      </c>
      <c r="N86" t="str">
        <f t="shared" ca="1" si="1"/>
        <v>insert into contact_supplies (id_AdressCont, name_contact, workposition, office_number, cellphone_number) values(1,'Miguel Martínez Ruiz.','Almacen.',9706858202,6556148111);</v>
      </c>
    </row>
    <row r="87" spans="1:14" x14ac:dyDescent="0.25">
      <c r="A87" t="s">
        <v>624</v>
      </c>
      <c r="B87" t="s">
        <v>1100</v>
      </c>
      <c r="C87" t="s">
        <v>17</v>
      </c>
      <c r="D87">
        <v>5</v>
      </c>
      <c r="E87" t="s">
        <v>174</v>
      </c>
      <c r="F87" t="s">
        <v>413</v>
      </c>
      <c r="G87" t="s">
        <v>152</v>
      </c>
      <c r="H87" t="str">
        <f ca="1">VLOOKUP(RANDBETWEEN(1,4),Tabla12[],2,FALSE)</f>
        <v>Otro</v>
      </c>
      <c r="I87" t="s">
        <v>33</v>
      </c>
      <c r="J87">
        <v>2222732730</v>
      </c>
      <c r="K87" t="s">
        <v>227</v>
      </c>
      <c r="L87">
        <v>3125574756</v>
      </c>
      <c r="M87" t="s">
        <v>18</v>
      </c>
      <c r="N87" t="str">
        <f t="shared" ca="1" si="1"/>
        <v>insert into contact_supplies (id_AdressCont, name_contact, workposition, office_number, cellphone_number) values(5,'Mario Martinez Rivera.','Otro.',2222732730,3125574756);</v>
      </c>
    </row>
    <row r="88" spans="1:14" x14ac:dyDescent="0.25">
      <c r="A88" t="s">
        <v>625</v>
      </c>
      <c r="B88" t="s">
        <v>1100</v>
      </c>
      <c r="C88" t="s">
        <v>17</v>
      </c>
      <c r="D88">
        <v>10</v>
      </c>
      <c r="E88" t="s">
        <v>174</v>
      </c>
      <c r="F88" t="s">
        <v>414</v>
      </c>
      <c r="G88" t="s">
        <v>152</v>
      </c>
      <c r="H88" t="str">
        <f ca="1">VLOOKUP(RANDBETWEEN(1,4),Tabla12[],2,FALSE)</f>
        <v>Ventas</v>
      </c>
      <c r="I88" t="s">
        <v>33</v>
      </c>
      <c r="J88">
        <v>2442525643</v>
      </c>
      <c r="K88" t="s">
        <v>227</v>
      </c>
      <c r="L88">
        <v>9809184026</v>
      </c>
      <c r="M88" t="s">
        <v>18</v>
      </c>
      <c r="N88" t="str">
        <f t="shared" ca="1" si="1"/>
        <v>insert into contact_supplies (id_AdressCont, name_contact, workposition, office_number, cellphone_number) values(10,'Simón Flores Flores.','Ventas.',2442525643,9809184026);</v>
      </c>
    </row>
    <row r="89" spans="1:14" x14ac:dyDescent="0.25">
      <c r="A89" t="s">
        <v>626</v>
      </c>
      <c r="B89" t="s">
        <v>1100</v>
      </c>
      <c r="C89" t="s">
        <v>17</v>
      </c>
      <c r="D89">
        <v>1</v>
      </c>
      <c r="E89" t="s">
        <v>174</v>
      </c>
      <c r="F89" t="s">
        <v>415</v>
      </c>
      <c r="G89" t="s">
        <v>152</v>
      </c>
      <c r="H89" t="str">
        <f ca="1">VLOOKUP(RANDBETWEEN(1,4),Tabla12[],2,FALSE)</f>
        <v>Gerente</v>
      </c>
      <c r="I89" t="s">
        <v>33</v>
      </c>
      <c r="J89">
        <v>7088896763</v>
      </c>
      <c r="K89" t="s">
        <v>227</v>
      </c>
      <c r="L89">
        <v>3165268486</v>
      </c>
      <c r="M89" t="s">
        <v>18</v>
      </c>
      <c r="N89" t="str">
        <f t="shared" ca="1" si="1"/>
        <v>insert into contact_supplies (id_AdressCont, name_contact, workposition, office_number, cellphone_number) values(1,'Maria Cruz Rodriguez.','Gerente.',7088896763,3165268486);</v>
      </c>
    </row>
    <row r="90" spans="1:14" x14ac:dyDescent="0.25">
      <c r="A90" t="s">
        <v>627</v>
      </c>
      <c r="B90" t="s">
        <v>1100</v>
      </c>
      <c r="C90" t="s">
        <v>17</v>
      </c>
      <c r="D90">
        <v>38</v>
      </c>
      <c r="E90" t="s">
        <v>174</v>
      </c>
      <c r="F90" t="s">
        <v>416</v>
      </c>
      <c r="G90" t="s">
        <v>152</v>
      </c>
      <c r="H90" t="str">
        <f ca="1">VLOOKUP(RANDBETWEEN(1,4),Tabla12[],2,FALSE)</f>
        <v>Almacen</v>
      </c>
      <c r="I90" t="s">
        <v>33</v>
      </c>
      <c r="J90">
        <v>7908475820</v>
      </c>
      <c r="K90" t="s">
        <v>227</v>
      </c>
      <c r="L90">
        <v>6367250737</v>
      </c>
      <c r="M90" t="s">
        <v>18</v>
      </c>
      <c r="N90" t="str">
        <f t="shared" ca="1" si="1"/>
        <v>insert into contact_supplies (id_AdressCont, name_contact, workposition, office_number, cellphone_number) values(38,'Carlos Ramirez Morales.','Almacen.',7908475820,6367250737);</v>
      </c>
    </row>
    <row r="91" spans="1:14" x14ac:dyDescent="0.25">
      <c r="A91" t="s">
        <v>628</v>
      </c>
      <c r="B91" t="s">
        <v>1100</v>
      </c>
      <c r="C91" t="s">
        <v>17</v>
      </c>
      <c r="D91">
        <v>31</v>
      </c>
      <c r="E91" t="s">
        <v>174</v>
      </c>
      <c r="F91" t="s">
        <v>417</v>
      </c>
      <c r="G91" t="s">
        <v>152</v>
      </c>
      <c r="H91" t="str">
        <f ca="1">VLOOKUP(RANDBETWEEN(1,4),Tabla12[],2,FALSE)</f>
        <v>Otro</v>
      </c>
      <c r="I91" t="s">
        <v>33</v>
      </c>
      <c r="J91">
        <v>9071748316</v>
      </c>
      <c r="K91" t="s">
        <v>227</v>
      </c>
      <c r="L91">
        <v>2732058379</v>
      </c>
      <c r="M91" t="s">
        <v>18</v>
      </c>
      <c r="N91" t="str">
        <f t="shared" ca="1" si="1"/>
        <v>insert into contact_supplies (id_AdressCont, name_contact, workposition, office_number, cellphone_number) values(31,'Jorge Alvarez Reyes.','Otro.',9071748316,2732058379);</v>
      </c>
    </row>
    <row r="92" spans="1:14" x14ac:dyDescent="0.25">
      <c r="A92" t="s">
        <v>629</v>
      </c>
      <c r="B92" t="s">
        <v>1100</v>
      </c>
      <c r="C92" t="s">
        <v>17</v>
      </c>
      <c r="D92">
        <v>23</v>
      </c>
      <c r="E92" t="s">
        <v>174</v>
      </c>
      <c r="F92" t="s">
        <v>418</v>
      </c>
      <c r="G92" t="s">
        <v>152</v>
      </c>
      <c r="H92" t="str">
        <f ca="1">VLOOKUP(RANDBETWEEN(1,4),Tabla12[],2,FALSE)</f>
        <v>Ventas</v>
      </c>
      <c r="I92" t="s">
        <v>33</v>
      </c>
      <c r="J92">
        <v>3842683896</v>
      </c>
      <c r="K92" t="s">
        <v>227</v>
      </c>
      <c r="L92">
        <v>9417132765</v>
      </c>
      <c r="M92" t="s">
        <v>18</v>
      </c>
      <c r="N92" t="str">
        <f t="shared" ca="1" si="1"/>
        <v>insert into contact_supplies (id_AdressCont, name_contact, workposition, office_number, cellphone_number) values(23,'Rosa Sánchez Hernandez.','Ventas.',3842683896,9417132765);</v>
      </c>
    </row>
    <row r="93" spans="1:14" x14ac:dyDescent="0.25">
      <c r="A93" t="s">
        <v>630</v>
      </c>
      <c r="B93" t="s">
        <v>1100</v>
      </c>
      <c r="C93" t="s">
        <v>17</v>
      </c>
      <c r="D93">
        <v>44</v>
      </c>
      <c r="E93" t="s">
        <v>174</v>
      </c>
      <c r="F93" t="s">
        <v>419</v>
      </c>
      <c r="G93" t="s">
        <v>152</v>
      </c>
      <c r="H93" t="str">
        <f ca="1">VLOOKUP(RANDBETWEEN(1,4),Tabla12[],2,FALSE)</f>
        <v>Otro</v>
      </c>
      <c r="I93" t="s">
        <v>33</v>
      </c>
      <c r="J93">
        <v>1251643372</v>
      </c>
      <c r="K93" t="s">
        <v>227</v>
      </c>
      <c r="L93">
        <v>6664438336</v>
      </c>
      <c r="M93" t="s">
        <v>18</v>
      </c>
      <c r="N93" t="str">
        <f t="shared" ca="1" si="1"/>
        <v>insert into contact_supplies (id_AdressCont, name_contact, workposition, office_number, cellphone_number) values(44,'Fernando Ruiz Diaz.','Otro.',1251643372,6664438336);</v>
      </c>
    </row>
    <row r="94" spans="1:14" x14ac:dyDescent="0.25">
      <c r="A94" t="s">
        <v>631</v>
      </c>
      <c r="B94" t="s">
        <v>1100</v>
      </c>
      <c r="C94" t="s">
        <v>17</v>
      </c>
      <c r="D94">
        <v>29</v>
      </c>
      <c r="E94" t="s">
        <v>174</v>
      </c>
      <c r="F94" t="s">
        <v>420</v>
      </c>
      <c r="G94" t="s">
        <v>152</v>
      </c>
      <c r="H94" t="str">
        <f ca="1">VLOOKUP(RANDBETWEEN(1,4),Tabla12[],2,FALSE)</f>
        <v>Otro</v>
      </c>
      <c r="I94" t="s">
        <v>33</v>
      </c>
      <c r="J94">
        <v>9494420726</v>
      </c>
      <c r="K94" t="s">
        <v>227</v>
      </c>
      <c r="L94">
        <v>3199870968</v>
      </c>
      <c r="M94" t="s">
        <v>18</v>
      </c>
      <c r="N94" t="str">
        <f t="shared" ca="1" si="1"/>
        <v>insert into contact_supplies (id_AdressCont, name_contact, workposition, office_number, cellphone_number) values(29,'Jesus Gonzalez Cruz.','Otro.',9494420726,3199870968);</v>
      </c>
    </row>
    <row r="95" spans="1:14" x14ac:dyDescent="0.25">
      <c r="A95" t="s">
        <v>632</v>
      </c>
      <c r="B95" t="s">
        <v>1100</v>
      </c>
      <c r="C95" t="s">
        <v>17</v>
      </c>
      <c r="D95">
        <v>11</v>
      </c>
      <c r="E95" t="s">
        <v>174</v>
      </c>
      <c r="F95" t="s">
        <v>421</v>
      </c>
      <c r="G95" t="s">
        <v>152</v>
      </c>
      <c r="H95" t="str">
        <f ca="1">VLOOKUP(RANDBETWEEN(1,4),Tabla12[],2,FALSE)</f>
        <v>Almacen</v>
      </c>
      <c r="I95" t="s">
        <v>33</v>
      </c>
      <c r="J95">
        <v>4897411253</v>
      </c>
      <c r="K95" t="s">
        <v>227</v>
      </c>
      <c r="L95">
        <v>5474572784</v>
      </c>
      <c r="M95" t="s">
        <v>18</v>
      </c>
      <c r="N95" t="str">
        <f t="shared" ca="1" si="1"/>
        <v>insert into contact_supplies (id_AdressCont, name_contact, workposition, office_number, cellphone_number) values(11,'Laura Moreno Ramirez.','Almacen.',4897411253,5474572784);</v>
      </c>
    </row>
    <row r="96" spans="1:14" x14ac:dyDescent="0.25">
      <c r="A96" t="s">
        <v>633</v>
      </c>
      <c r="B96" t="s">
        <v>1100</v>
      </c>
      <c r="C96" t="s">
        <v>17</v>
      </c>
      <c r="D96">
        <v>20</v>
      </c>
      <c r="E96" t="s">
        <v>174</v>
      </c>
      <c r="F96" t="s">
        <v>422</v>
      </c>
      <c r="G96" t="s">
        <v>152</v>
      </c>
      <c r="H96" t="str">
        <f ca="1">VLOOKUP(RANDBETWEEN(1,4),Tabla12[],2,FALSE)</f>
        <v>Ventas</v>
      </c>
      <c r="I96" t="s">
        <v>33</v>
      </c>
      <c r="J96">
        <v>4473211081</v>
      </c>
      <c r="K96" t="s">
        <v>227</v>
      </c>
      <c r="L96">
        <v>4282253787</v>
      </c>
      <c r="M96" t="s">
        <v>18</v>
      </c>
      <c r="N96" t="str">
        <f t="shared" ca="1" si="1"/>
        <v>insert into contact_supplies (id_AdressCont, name_contact, workposition, office_number, cellphone_number) values(20,'Antonio Diaz Reyes.','Ventas.',4473211081,4282253787);</v>
      </c>
    </row>
    <row r="97" spans="1:14" x14ac:dyDescent="0.25">
      <c r="A97" t="s">
        <v>634</v>
      </c>
      <c r="B97" t="s">
        <v>1100</v>
      </c>
      <c r="C97" t="s">
        <v>17</v>
      </c>
      <c r="D97">
        <v>20</v>
      </c>
      <c r="E97" t="s">
        <v>174</v>
      </c>
      <c r="F97" t="s">
        <v>423</v>
      </c>
      <c r="G97" t="s">
        <v>152</v>
      </c>
      <c r="H97" t="str">
        <f ca="1">VLOOKUP(RANDBETWEEN(1,4),Tabla12[],2,FALSE)</f>
        <v>Ventas</v>
      </c>
      <c r="I97" t="s">
        <v>33</v>
      </c>
      <c r="J97">
        <v>8848499947</v>
      </c>
      <c r="K97" t="s">
        <v>227</v>
      </c>
      <c r="L97">
        <v>9107040024</v>
      </c>
      <c r="M97" t="s">
        <v>18</v>
      </c>
      <c r="N97" t="str">
        <f t="shared" ca="1" si="1"/>
        <v>insert into contact_supplies (id_AdressCont, name_contact, workposition, office_number, cellphone_number) values(20,'Veronica Moreno Hernandez.','Ventas.',8848499947,9107040024);</v>
      </c>
    </row>
    <row r="98" spans="1:14" x14ac:dyDescent="0.25">
      <c r="A98" t="s">
        <v>635</v>
      </c>
      <c r="B98" t="s">
        <v>1100</v>
      </c>
      <c r="C98" t="s">
        <v>17</v>
      </c>
      <c r="D98">
        <v>40</v>
      </c>
      <c r="E98" t="s">
        <v>174</v>
      </c>
      <c r="F98" t="s">
        <v>424</v>
      </c>
      <c r="G98" t="s">
        <v>152</v>
      </c>
      <c r="H98" t="str">
        <f ca="1">VLOOKUP(RANDBETWEEN(1,4),Tabla12[],2,FALSE)</f>
        <v>Almacen</v>
      </c>
      <c r="I98" t="s">
        <v>33</v>
      </c>
      <c r="J98">
        <v>7918144731</v>
      </c>
      <c r="K98" t="s">
        <v>227</v>
      </c>
      <c r="L98">
        <v>1374631201</v>
      </c>
      <c r="M98" t="s">
        <v>18</v>
      </c>
      <c r="N98" t="str">
        <f t="shared" ca="1" si="1"/>
        <v>insert into contact_supplies (id_AdressCont, name_contact, workposition, office_number, cellphone_number) values(40,'Laura Aguilar Cruz.','Almacen.',7918144731,1374631201);</v>
      </c>
    </row>
    <row r="99" spans="1:14" x14ac:dyDescent="0.25">
      <c r="A99" t="s">
        <v>636</v>
      </c>
      <c r="B99" t="s">
        <v>1100</v>
      </c>
      <c r="C99" t="s">
        <v>17</v>
      </c>
      <c r="D99">
        <v>48</v>
      </c>
      <c r="E99" t="s">
        <v>174</v>
      </c>
      <c r="F99" t="s">
        <v>425</v>
      </c>
      <c r="G99" t="s">
        <v>152</v>
      </c>
      <c r="H99" t="str">
        <f ca="1">VLOOKUP(RANDBETWEEN(1,4),Tabla12[],2,FALSE)</f>
        <v>Otro</v>
      </c>
      <c r="I99" t="s">
        <v>33</v>
      </c>
      <c r="J99">
        <v>4744439722</v>
      </c>
      <c r="K99" t="s">
        <v>227</v>
      </c>
      <c r="L99">
        <v>5285749622</v>
      </c>
      <c r="M99" t="s">
        <v>18</v>
      </c>
      <c r="N99" t="str">
        <f t="shared" ca="1" si="1"/>
        <v>insert into contact_supplies (id_AdressCont, name_contact, workposition, office_number, cellphone_number) values(48,'Sergio Mendez Rodriguez.','Otro.',4744439722,5285749622);</v>
      </c>
    </row>
    <row r="100" spans="1:14" x14ac:dyDescent="0.25">
      <c r="A100" t="s">
        <v>637</v>
      </c>
      <c r="B100" t="s">
        <v>1100</v>
      </c>
      <c r="C100" t="s">
        <v>17</v>
      </c>
      <c r="D100">
        <v>49</v>
      </c>
      <c r="E100" t="s">
        <v>174</v>
      </c>
      <c r="F100" t="s">
        <v>426</v>
      </c>
      <c r="G100" t="s">
        <v>152</v>
      </c>
      <c r="H100" t="str">
        <f ca="1">VLOOKUP(RANDBETWEEN(1,4),Tabla12[],2,FALSE)</f>
        <v>Otro</v>
      </c>
      <c r="I100" t="s">
        <v>33</v>
      </c>
      <c r="J100">
        <v>6981141148</v>
      </c>
      <c r="K100" t="s">
        <v>227</v>
      </c>
      <c r="L100">
        <v>2482209878</v>
      </c>
      <c r="M100" t="s">
        <v>18</v>
      </c>
      <c r="N100" t="str">
        <f t="shared" ca="1" si="1"/>
        <v>insert into contact_supplies (id_AdressCont, name_contact, workposition, office_number, cellphone_number) values(49,'Claudia Rivera Aguilar.','Otro.',6981141148,2482209878);</v>
      </c>
    </row>
    <row r="101" spans="1:14" x14ac:dyDescent="0.25">
      <c r="A101" t="s">
        <v>638</v>
      </c>
      <c r="B101" t="s">
        <v>1100</v>
      </c>
      <c r="C101" t="s">
        <v>17</v>
      </c>
      <c r="D101">
        <v>46</v>
      </c>
      <c r="E101" t="s">
        <v>174</v>
      </c>
      <c r="F101" t="s">
        <v>427</v>
      </c>
      <c r="G101" t="s">
        <v>152</v>
      </c>
      <c r="H101" t="str">
        <f ca="1">VLOOKUP(RANDBETWEEN(1,4),Tabla12[],2,FALSE)</f>
        <v>Almacen</v>
      </c>
      <c r="I101" t="s">
        <v>33</v>
      </c>
      <c r="J101">
        <v>8153022681</v>
      </c>
      <c r="K101" t="s">
        <v>227</v>
      </c>
      <c r="L101">
        <v>8137647279</v>
      </c>
      <c r="M101" t="s">
        <v>18</v>
      </c>
      <c r="N101" t="str">
        <f t="shared" ca="1" si="1"/>
        <v>insert into contact_supplies (id_AdressCont, name_contact, workposition, office_number, cellphone_number) values(46,'Ricardo Quiroga Gomez.','Almacen.',8153022681,8137647279);</v>
      </c>
    </row>
    <row r="102" spans="1:14" x14ac:dyDescent="0.25">
      <c r="A102" t="s">
        <v>639</v>
      </c>
      <c r="B102" t="s">
        <v>1100</v>
      </c>
      <c r="C102" t="s">
        <v>17</v>
      </c>
      <c r="D102">
        <v>6</v>
      </c>
      <c r="E102" t="s">
        <v>174</v>
      </c>
      <c r="F102" t="s">
        <v>428</v>
      </c>
      <c r="G102" t="s">
        <v>152</v>
      </c>
      <c r="H102" t="str">
        <f ca="1">VLOOKUP(RANDBETWEEN(1,4),Tabla12[],2,FALSE)</f>
        <v>Ventas</v>
      </c>
      <c r="I102" t="s">
        <v>33</v>
      </c>
      <c r="J102">
        <v>2025787864</v>
      </c>
      <c r="K102" t="s">
        <v>227</v>
      </c>
      <c r="L102">
        <v>8992250578</v>
      </c>
      <c r="M102" t="s">
        <v>18</v>
      </c>
      <c r="N102" t="str">
        <f t="shared" ca="1" si="1"/>
        <v>insert into contact_supplies (id_AdressCont, name_contact, workposition, office_number, cellphone_number) values(6,'Miguel Rodríguez Ortiz.','Ventas.',2025787864,8992250578);</v>
      </c>
    </row>
    <row r="105" spans="1:14" x14ac:dyDescent="0.25">
      <c r="A105" t="s">
        <v>329</v>
      </c>
      <c r="B105" t="s">
        <v>327</v>
      </c>
      <c r="C105" t="s">
        <v>328</v>
      </c>
      <c r="G105" s="8" t="s">
        <v>287</v>
      </c>
      <c r="H105" t="s">
        <v>337</v>
      </c>
      <c r="I105" t="s">
        <v>338</v>
      </c>
      <c r="J105" t="s">
        <v>288</v>
      </c>
      <c r="L105" t="s">
        <v>331</v>
      </c>
      <c r="M105" t="s">
        <v>330</v>
      </c>
    </row>
    <row r="106" spans="1:14" x14ac:dyDescent="0.25">
      <c r="A106" s="16">
        <v>1</v>
      </c>
      <c r="B106" t="s">
        <v>228</v>
      </c>
      <c r="C106" s="17" t="s">
        <v>257</v>
      </c>
      <c r="D106" s="17"/>
      <c r="E106" s="17"/>
      <c r="G106" s="9" t="str">
        <f ca="1">VLOOKUP(RANDBETWEEN(1,47),Tabla10[[num]:[Apl]],2,FALSE)</f>
        <v>Carlos</v>
      </c>
      <c r="H106" s="9" t="str">
        <f ca="1">VLOOKUP(RANDBETWEEN(1,47),Tabla10[[num]:[Apl]],3,FALSE)</f>
        <v>Fernández</v>
      </c>
      <c r="I106" t="str">
        <f ca="1">VLOOKUP(RANDBETWEEN(1,47),Tabla10[[num]:[Apl]],3,FALSE)</f>
        <v>Diaz</v>
      </c>
      <c r="J106" t="str">
        <f t="shared" ref="J106:J169" ca="1" si="2">_xlfn.CONCAT(G106," ",H106," ",I106)</f>
        <v>Carlos Fernández Diaz</v>
      </c>
      <c r="L106">
        <v>1</v>
      </c>
      <c r="M106" t="s">
        <v>332</v>
      </c>
    </row>
    <row r="107" spans="1:14" x14ac:dyDescent="0.25">
      <c r="A107" s="16">
        <v>2</v>
      </c>
      <c r="B107" t="s">
        <v>229</v>
      </c>
      <c r="C107" s="17" t="s">
        <v>258</v>
      </c>
      <c r="D107" s="17"/>
      <c r="E107" s="17"/>
      <c r="G107" s="10" t="str">
        <f ca="1">VLOOKUP(RANDBETWEEN(1,47),Tabla10[[num]:[Apl]],2,FALSE)</f>
        <v>Pedro</v>
      </c>
      <c r="H107" t="str">
        <f ca="1">VLOOKUP(RANDBETWEEN(1,47),Tabla10[[num]:[Apl]],3,FALSE)</f>
        <v>Rivera</v>
      </c>
      <c r="I107" t="str">
        <f t="shared" ref="I107:I138" ca="1" si="3">VLOOKUP(RANDBETWEEN(1,30),$A$106:$C$135,3,FALSE)</f>
        <v>Reyes</v>
      </c>
      <c r="J107" t="str">
        <f t="shared" ca="1" si="2"/>
        <v>Pedro Rivera Reyes</v>
      </c>
      <c r="L107">
        <v>2</v>
      </c>
      <c r="M107" t="s">
        <v>333</v>
      </c>
    </row>
    <row r="108" spans="1:14" x14ac:dyDescent="0.25">
      <c r="A108" s="16">
        <v>3</v>
      </c>
      <c r="B108" t="s">
        <v>230</v>
      </c>
      <c r="C108" s="17" t="s">
        <v>259</v>
      </c>
      <c r="D108" s="17"/>
      <c r="E108" s="17"/>
      <c r="G108" s="9" t="str">
        <f ca="1">VLOOKUP(RANDBETWEEN(1,47),Tabla10[[num]:[Apl]],2,FALSE)</f>
        <v>Enzo</v>
      </c>
      <c r="H108" t="str">
        <f ca="1">VLOOKUP(RANDBETWEEN(1,47),Tabla10[[num]:[Apl]],3,FALSE)</f>
        <v>Rodriguez</v>
      </c>
      <c r="I108" t="str">
        <f t="shared" ca="1" si="3"/>
        <v>Rivera</v>
      </c>
      <c r="J108" t="str">
        <f t="shared" ca="1" si="2"/>
        <v>Enzo Rodriguez Rivera</v>
      </c>
      <c r="L108">
        <v>3</v>
      </c>
      <c r="M108" t="s">
        <v>334</v>
      </c>
    </row>
    <row r="109" spans="1:14" x14ac:dyDescent="0.25">
      <c r="A109" s="16">
        <v>4</v>
      </c>
      <c r="B109" t="s">
        <v>231</v>
      </c>
      <c r="C109" s="17" t="s">
        <v>260</v>
      </c>
      <c r="D109" s="17"/>
      <c r="E109" s="17"/>
      <c r="G109" s="10" t="str">
        <f ca="1">VLOOKUP(RANDBETWEEN(1,47),Tabla10[[num]:[Apl]],2,FALSE)</f>
        <v>Alejandro</v>
      </c>
      <c r="H109" t="str">
        <f ca="1">VLOOKUP(RANDBETWEEN(1,47),Tabla10[[num]:[Apl]],3,FALSE)</f>
        <v>Benítez</v>
      </c>
      <c r="I109" t="str">
        <f t="shared" ca="1" si="3"/>
        <v>Gomez</v>
      </c>
      <c r="J109" t="str">
        <f t="shared" ca="1" si="2"/>
        <v>Alejandro Benítez Gomez</v>
      </c>
      <c r="L109">
        <v>4</v>
      </c>
      <c r="M109" t="s">
        <v>335</v>
      </c>
    </row>
    <row r="110" spans="1:14" x14ac:dyDescent="0.25">
      <c r="A110" s="16">
        <v>5</v>
      </c>
      <c r="B110" t="s">
        <v>232</v>
      </c>
      <c r="C110" s="17" t="s">
        <v>261</v>
      </c>
      <c r="D110" s="17"/>
      <c r="E110" s="17"/>
      <c r="G110" s="9" t="str">
        <f ca="1">VLOOKUP(RANDBETWEEN(1,47),Tabla10[[num]:[Apl]],2,FALSE)</f>
        <v>Ariel</v>
      </c>
      <c r="H110" t="str">
        <f ca="1">VLOOKUP(RANDBETWEEN(1,47),Tabla10[[num]:[Apl]],3,FALSE)</f>
        <v>Garcia</v>
      </c>
      <c r="I110" t="str">
        <f t="shared" ca="1" si="3"/>
        <v>Rivera</v>
      </c>
      <c r="J110" t="str">
        <f t="shared" ca="1" si="2"/>
        <v>Ariel Garcia Rivera</v>
      </c>
    </row>
    <row r="111" spans="1:14" x14ac:dyDescent="0.25">
      <c r="A111" s="16">
        <v>6</v>
      </c>
      <c r="B111" t="s">
        <v>233</v>
      </c>
      <c r="C111" s="17" t="s">
        <v>262</v>
      </c>
      <c r="D111" s="17"/>
      <c r="E111" s="17"/>
      <c r="G111" s="10" t="str">
        <f ca="1">VLOOKUP(RANDBETWEEN(1,47),Tabla10[[num]:[Apl]],2,FALSE)</f>
        <v>Manuel</v>
      </c>
      <c r="H111" t="str">
        <f ca="1">VLOOKUP(RANDBETWEEN(1,47),Tabla10[[num]:[Apl]],3,FALSE)</f>
        <v>Cruz</v>
      </c>
      <c r="I111" t="str">
        <f t="shared" ca="1" si="3"/>
        <v>Diaz</v>
      </c>
      <c r="J111" t="str">
        <f t="shared" ca="1" si="2"/>
        <v>Manuel Cruz Diaz</v>
      </c>
    </row>
    <row r="112" spans="1:14" x14ac:dyDescent="0.25">
      <c r="A112" s="16">
        <v>7</v>
      </c>
      <c r="B112" t="s">
        <v>234</v>
      </c>
      <c r="C112" s="17" t="s">
        <v>263</v>
      </c>
      <c r="D112" s="17"/>
      <c r="E112" s="17"/>
      <c r="G112" s="9" t="str">
        <f ca="1">VLOOKUP(RANDBETWEEN(1,47),Tabla10[[num]:[Apl]],2,FALSE)</f>
        <v>Laura</v>
      </c>
      <c r="H112" t="str">
        <f ca="1">VLOOKUP(RANDBETWEEN(1,47),Tabla10[[num]:[Apl]],3,FALSE)</f>
        <v>Muñoz</v>
      </c>
      <c r="I112" t="str">
        <f t="shared" ca="1" si="3"/>
        <v>Gomez</v>
      </c>
      <c r="J112" t="str">
        <f t="shared" ca="1" si="2"/>
        <v>Laura Muñoz Gomez</v>
      </c>
    </row>
    <row r="113" spans="1:10" x14ac:dyDescent="0.25">
      <c r="A113" s="16">
        <v>8</v>
      </c>
      <c r="B113" t="s">
        <v>235</v>
      </c>
      <c r="C113" s="17" t="s">
        <v>264</v>
      </c>
      <c r="D113" s="17"/>
      <c r="E113" s="17"/>
      <c r="G113" s="10" t="str">
        <f ca="1">VLOOKUP(RANDBETWEEN(1,47),Tabla10[[num]:[Apl]],2,FALSE)</f>
        <v>Manuel</v>
      </c>
      <c r="H113" t="str">
        <f ca="1">VLOOKUP(RANDBETWEEN(1,47),Tabla10[[num]:[Apl]],3,FALSE)</f>
        <v>Diaz</v>
      </c>
      <c r="I113" t="str">
        <f t="shared" ca="1" si="3"/>
        <v>Moreno</v>
      </c>
      <c r="J113" t="str">
        <f t="shared" ca="1" si="2"/>
        <v>Manuel Diaz Moreno</v>
      </c>
    </row>
    <row r="114" spans="1:10" x14ac:dyDescent="0.25">
      <c r="A114" s="16">
        <v>9</v>
      </c>
      <c r="B114" t="s">
        <v>236</v>
      </c>
      <c r="C114" s="17" t="s">
        <v>265</v>
      </c>
      <c r="D114" s="17"/>
      <c r="E114" s="17"/>
      <c r="G114" s="9" t="str">
        <f ca="1">VLOOKUP(RANDBETWEEN(1,47),Tabla10[[num]:[Apl]],2,FALSE)</f>
        <v>Francisco</v>
      </c>
      <c r="H114" t="str">
        <f ca="1">VLOOKUP(RANDBETWEEN(1,47),Tabla10[[num]:[Apl]],3,FALSE)</f>
        <v>Gutierrez</v>
      </c>
      <c r="I114" t="str">
        <f t="shared" ca="1" si="3"/>
        <v>Mendez</v>
      </c>
      <c r="J114" t="str">
        <f t="shared" ca="1" si="2"/>
        <v>Francisco Gutierrez Mendez</v>
      </c>
    </row>
    <row r="115" spans="1:10" x14ac:dyDescent="0.25">
      <c r="A115" s="16">
        <v>10</v>
      </c>
      <c r="B115" t="s">
        <v>237</v>
      </c>
      <c r="C115" s="17" t="s">
        <v>266</v>
      </c>
      <c r="D115" s="17"/>
      <c r="E115" s="17"/>
      <c r="G115" s="10" t="str">
        <f ca="1">VLOOKUP(RANDBETWEEN(1,47),Tabla10[[num]:[Apl]],2,FALSE)</f>
        <v>Miguel</v>
      </c>
      <c r="H115" t="str">
        <f ca="1">VLOOKUP(RANDBETWEEN(1,47),Tabla10[[num]:[Apl]],3,FALSE)</f>
        <v>Aguilar</v>
      </c>
      <c r="I115" t="str">
        <f t="shared" ca="1" si="3"/>
        <v>Castillo</v>
      </c>
      <c r="J115" t="str">
        <f t="shared" ca="1" si="2"/>
        <v>Miguel Aguilar Castillo</v>
      </c>
    </row>
    <row r="116" spans="1:10" x14ac:dyDescent="0.25">
      <c r="A116" s="16">
        <v>11</v>
      </c>
      <c r="B116" t="s">
        <v>238</v>
      </c>
      <c r="C116" s="17" t="s">
        <v>267</v>
      </c>
      <c r="D116" s="17"/>
      <c r="E116" s="17"/>
      <c r="G116" s="9" t="str">
        <f ca="1">VLOOKUP(RANDBETWEEN(1,47),Tabla10[[num]:[Apl]],2,FALSE)</f>
        <v>Martin</v>
      </c>
      <c r="H116" t="str">
        <f ca="1">VLOOKUP(RANDBETWEEN(1,47),Tabla10[[num]:[Apl]],3,FALSE)</f>
        <v>Lopez</v>
      </c>
      <c r="I116" t="str">
        <f t="shared" ca="1" si="3"/>
        <v>Ortiz</v>
      </c>
      <c r="J116" t="str">
        <f t="shared" ca="1" si="2"/>
        <v>Martin Lopez Ortiz</v>
      </c>
    </row>
    <row r="117" spans="1:10" x14ac:dyDescent="0.25">
      <c r="A117" s="16">
        <v>12</v>
      </c>
      <c r="B117" t="s">
        <v>239</v>
      </c>
      <c r="C117" s="17" t="s">
        <v>268</v>
      </c>
      <c r="D117" s="17"/>
      <c r="E117" s="17"/>
      <c r="G117" s="10" t="str">
        <f ca="1">VLOOKUP(RANDBETWEEN(1,47),Tabla10[[num]:[Apl]],2,FALSE)</f>
        <v>Laura</v>
      </c>
      <c r="H117" t="str">
        <f ca="1">VLOOKUP(RANDBETWEEN(1,47),Tabla10[[num]:[Apl]],3,FALSE)</f>
        <v>Muñoz</v>
      </c>
      <c r="I117" t="str">
        <f t="shared" ca="1" si="3"/>
        <v>Diaz</v>
      </c>
      <c r="J117" t="str">
        <f t="shared" ca="1" si="2"/>
        <v>Laura Muñoz Diaz</v>
      </c>
    </row>
    <row r="118" spans="1:10" x14ac:dyDescent="0.25">
      <c r="A118" s="16">
        <v>13</v>
      </c>
      <c r="B118" t="s">
        <v>240</v>
      </c>
      <c r="C118" s="17" t="s">
        <v>269</v>
      </c>
      <c r="D118" s="17"/>
      <c r="E118" s="17"/>
      <c r="G118" s="9" t="str">
        <f ca="1">VLOOKUP(RANDBETWEEN(1,47),Tabla10[[num]:[Apl]],2,FALSE)</f>
        <v>Simón</v>
      </c>
      <c r="H118" t="str">
        <f ca="1">VLOOKUP(RANDBETWEEN(1,47),Tabla10[[num]:[Apl]],3,FALSE)</f>
        <v>Ramirez</v>
      </c>
      <c r="I118" t="str">
        <f t="shared" ca="1" si="3"/>
        <v>Ramirez</v>
      </c>
      <c r="J118" t="str">
        <f t="shared" ca="1" si="2"/>
        <v>Simón Ramirez Ramirez</v>
      </c>
    </row>
    <row r="119" spans="1:10" x14ac:dyDescent="0.25">
      <c r="A119" s="16">
        <v>14</v>
      </c>
      <c r="B119" t="s">
        <v>241</v>
      </c>
      <c r="C119" s="17" t="s">
        <v>270</v>
      </c>
      <c r="D119" s="17"/>
      <c r="E119" s="17"/>
      <c r="G119" s="10" t="str">
        <f ca="1">VLOOKUP(RANDBETWEEN(1,47),Tabla10[[num]:[Apl]],2,FALSE)</f>
        <v>Margarita</v>
      </c>
      <c r="H119" t="str">
        <f ca="1">VLOOKUP(RANDBETWEEN(1,47),Tabla10[[num]:[Apl]],3,FALSE)</f>
        <v>Sanchez</v>
      </c>
      <c r="I119" t="str">
        <f t="shared" ca="1" si="3"/>
        <v>Garcia</v>
      </c>
      <c r="J119" t="str">
        <f t="shared" ca="1" si="2"/>
        <v>Margarita Sanchez Garcia</v>
      </c>
    </row>
    <row r="120" spans="1:10" x14ac:dyDescent="0.25">
      <c r="A120" s="16">
        <v>15</v>
      </c>
      <c r="B120" t="s">
        <v>242</v>
      </c>
      <c r="C120" s="17" t="s">
        <v>271</v>
      </c>
      <c r="D120" s="17"/>
      <c r="E120" s="17"/>
      <c r="G120" s="9" t="str">
        <f ca="1">VLOOKUP(RANDBETWEEN(1,47),Tabla10[[num]:[Apl]],2,FALSE)</f>
        <v>Juana</v>
      </c>
      <c r="H120" t="str">
        <f ca="1">VLOOKUP(RANDBETWEEN(1,47),Tabla10[[num]:[Apl]],3,FALSE)</f>
        <v>Aguilar</v>
      </c>
      <c r="I120" t="str">
        <f t="shared" ca="1" si="3"/>
        <v>Diaz</v>
      </c>
      <c r="J120" t="str">
        <f t="shared" ca="1" si="2"/>
        <v>Juana Aguilar Diaz</v>
      </c>
    </row>
    <row r="121" spans="1:10" x14ac:dyDescent="0.25">
      <c r="A121" s="16">
        <v>16</v>
      </c>
      <c r="B121" t="s">
        <v>243</v>
      </c>
      <c r="C121" s="17" t="s">
        <v>272</v>
      </c>
      <c r="D121" s="17"/>
      <c r="E121" s="17"/>
      <c r="G121" s="10" t="str">
        <f ca="1">VLOOKUP(RANDBETWEEN(1,47),Tabla10[[num]:[Apl]],2,FALSE)</f>
        <v>Javier</v>
      </c>
      <c r="H121" t="str">
        <f ca="1">VLOOKUP(RANDBETWEEN(1,47),Tabla10[[num]:[Apl]],3,FALSE)</f>
        <v>Rodriguez</v>
      </c>
      <c r="I121" t="str">
        <f t="shared" ca="1" si="3"/>
        <v>Rodriguez</v>
      </c>
      <c r="J121" t="str">
        <f t="shared" ca="1" si="2"/>
        <v>Javier Rodriguez Rodriguez</v>
      </c>
    </row>
    <row r="122" spans="1:10" x14ac:dyDescent="0.25">
      <c r="A122" s="16">
        <v>17</v>
      </c>
      <c r="B122" t="s">
        <v>244</v>
      </c>
      <c r="C122" s="17" t="s">
        <v>273</v>
      </c>
      <c r="D122" s="17"/>
      <c r="E122" s="17"/>
      <c r="G122" s="9" t="str">
        <f ca="1">VLOOKUP(RANDBETWEEN(1,47),Tabla10[[num]:[Apl]],2,FALSE)</f>
        <v>Juan</v>
      </c>
      <c r="H122" t="str">
        <f ca="1">VLOOKUP(RANDBETWEEN(1,47),Tabla10[[num]:[Apl]],3,FALSE)</f>
        <v>Muñoz</v>
      </c>
      <c r="I122" t="str">
        <f t="shared" ca="1" si="3"/>
        <v>Alvarez</v>
      </c>
      <c r="J122" t="str">
        <f t="shared" ca="1" si="2"/>
        <v>Juan Muñoz Alvarez</v>
      </c>
    </row>
    <row r="123" spans="1:10" x14ac:dyDescent="0.25">
      <c r="A123" s="16">
        <v>18</v>
      </c>
      <c r="B123" t="s">
        <v>245</v>
      </c>
      <c r="C123" s="17" t="s">
        <v>274</v>
      </c>
      <c r="D123" s="17"/>
      <c r="E123" s="17"/>
      <c r="G123" s="10" t="str">
        <f ca="1">VLOOKUP(RANDBETWEEN(1,47),Tabla10[[num]:[Apl]],2,FALSE)</f>
        <v>Antonio</v>
      </c>
      <c r="H123" t="str">
        <f ca="1">VLOOKUP(RANDBETWEEN(1,47),Tabla10[[num]:[Apl]],3,FALSE)</f>
        <v>Muñoz</v>
      </c>
      <c r="I123" t="str">
        <f t="shared" ca="1" si="3"/>
        <v>Rivera</v>
      </c>
      <c r="J123" t="str">
        <f t="shared" ca="1" si="2"/>
        <v>Antonio Muñoz Rivera</v>
      </c>
    </row>
    <row r="124" spans="1:10" x14ac:dyDescent="0.25">
      <c r="A124" s="16">
        <v>19</v>
      </c>
      <c r="B124" t="s">
        <v>246</v>
      </c>
      <c r="C124" s="17" t="s">
        <v>275</v>
      </c>
      <c r="D124" s="17"/>
      <c r="E124" s="17"/>
      <c r="G124" s="9" t="str">
        <f ca="1">VLOOKUP(RANDBETWEEN(1,47),Tabla10[[num]:[Apl]],2,FALSE)</f>
        <v>Jorge</v>
      </c>
      <c r="H124" t="str">
        <f ca="1">VLOOKUP(RANDBETWEEN(1,47),Tabla10[[num]:[Apl]],3,FALSE)</f>
        <v>Rivera</v>
      </c>
      <c r="I124" t="str">
        <f t="shared" ca="1" si="3"/>
        <v>Gonzalez</v>
      </c>
      <c r="J124" t="str">
        <f t="shared" ca="1" si="2"/>
        <v>Jorge Rivera Gonzalez</v>
      </c>
    </row>
    <row r="125" spans="1:10" x14ac:dyDescent="0.25">
      <c r="A125" s="16">
        <v>20</v>
      </c>
      <c r="B125" t="s">
        <v>247</v>
      </c>
      <c r="C125" s="17" t="s">
        <v>276</v>
      </c>
      <c r="D125" s="17"/>
      <c r="E125" s="17"/>
      <c r="G125" s="10" t="str">
        <f ca="1">VLOOKUP(RANDBETWEEN(1,47),Tabla10[[num]:[Apl]],2,FALSE)</f>
        <v>Ariel</v>
      </c>
      <c r="H125" t="str">
        <f ca="1">VLOOKUP(RANDBETWEEN(1,47),Tabla10[[num]:[Apl]],3,FALSE)</f>
        <v>Díaz</v>
      </c>
      <c r="I125" t="str">
        <f t="shared" ca="1" si="3"/>
        <v>Lopez</v>
      </c>
      <c r="J125" t="str">
        <f t="shared" ca="1" si="2"/>
        <v>Ariel Díaz Lopez</v>
      </c>
    </row>
    <row r="126" spans="1:10" x14ac:dyDescent="0.25">
      <c r="A126" s="16">
        <v>21</v>
      </c>
      <c r="B126" t="s">
        <v>248</v>
      </c>
      <c r="C126" s="17" t="s">
        <v>277</v>
      </c>
      <c r="D126" s="17"/>
      <c r="E126" s="17"/>
      <c r="G126" s="9" t="str">
        <f ca="1">VLOOKUP(RANDBETWEEN(1,47),Tabla10[[num]:[Apl]],2,FALSE)</f>
        <v>Valentín</v>
      </c>
      <c r="H126" t="str">
        <f ca="1">VLOOKUP(RANDBETWEEN(1,47),Tabla10[[num]:[Apl]],3,FALSE)</f>
        <v>Ramirez</v>
      </c>
      <c r="I126" t="str">
        <f t="shared" ca="1" si="3"/>
        <v>Martinez</v>
      </c>
      <c r="J126" t="str">
        <f t="shared" ca="1" si="2"/>
        <v>Valentín Ramirez Martinez</v>
      </c>
    </row>
    <row r="127" spans="1:10" x14ac:dyDescent="0.25">
      <c r="A127" s="16">
        <v>22</v>
      </c>
      <c r="B127" t="s">
        <v>249</v>
      </c>
      <c r="C127" s="17" t="s">
        <v>278</v>
      </c>
      <c r="D127" s="17"/>
      <c r="E127" s="17"/>
      <c r="G127" s="10" t="str">
        <f ca="1">VLOOKUP(RANDBETWEEN(1,47),Tabla10[[num]:[Apl]],2,FALSE)</f>
        <v>Javier</v>
      </c>
      <c r="H127" t="str">
        <f ca="1">VLOOKUP(RANDBETWEEN(1,47),Tabla10[[num]:[Apl]],3,FALSE)</f>
        <v>Morales</v>
      </c>
      <c r="I127" t="str">
        <f t="shared" ca="1" si="3"/>
        <v>Jimenez</v>
      </c>
      <c r="J127" t="str">
        <f t="shared" ca="1" si="2"/>
        <v>Javier Morales Jimenez</v>
      </c>
    </row>
    <row r="128" spans="1:10" x14ac:dyDescent="0.25">
      <c r="A128" s="16">
        <v>23</v>
      </c>
      <c r="B128" t="s">
        <v>176</v>
      </c>
      <c r="C128" s="17" t="s">
        <v>279</v>
      </c>
      <c r="D128" s="17"/>
      <c r="E128" s="17"/>
      <c r="G128" s="9" t="str">
        <f ca="1">VLOOKUP(RANDBETWEEN(1,47),Tabla10[[num]:[Apl]],2,FALSE)</f>
        <v>Carlos</v>
      </c>
      <c r="H128" t="str">
        <f ca="1">VLOOKUP(RANDBETWEEN(1,47),Tabla10[[num]:[Apl]],3,FALSE)</f>
        <v>Morales</v>
      </c>
      <c r="I128" t="str">
        <f t="shared" ca="1" si="3"/>
        <v>Lopez</v>
      </c>
      <c r="J128" t="str">
        <f t="shared" ca="1" si="2"/>
        <v>Carlos Morales Lopez</v>
      </c>
    </row>
    <row r="129" spans="1:10" x14ac:dyDescent="0.25">
      <c r="A129" s="16">
        <v>24</v>
      </c>
      <c r="B129" t="s">
        <v>250</v>
      </c>
      <c r="C129" s="17" t="s">
        <v>280</v>
      </c>
      <c r="D129" s="17"/>
      <c r="E129" s="17"/>
      <c r="G129" s="10" t="str">
        <f ca="1">VLOOKUP(RANDBETWEEN(1,47),Tabla10[[num]:[Apl]],2,FALSE)</f>
        <v>Jorge</v>
      </c>
      <c r="H129" t="str">
        <f ca="1">VLOOKUP(RANDBETWEEN(1,47),Tabla10[[num]:[Apl]],3,FALSE)</f>
        <v>Gomez</v>
      </c>
      <c r="I129" t="str">
        <f t="shared" ca="1" si="3"/>
        <v>Rodriguez</v>
      </c>
      <c r="J129" t="str">
        <f t="shared" ca="1" si="2"/>
        <v>Jorge Gomez Rodriguez</v>
      </c>
    </row>
    <row r="130" spans="1:10" x14ac:dyDescent="0.25">
      <c r="A130" s="16">
        <v>25</v>
      </c>
      <c r="B130" t="s">
        <v>251</v>
      </c>
      <c r="C130" s="17" t="s">
        <v>281</v>
      </c>
      <c r="D130" s="17"/>
      <c r="E130" s="17"/>
      <c r="G130" s="9" t="str">
        <f ca="1">VLOOKUP(RANDBETWEEN(1,47),Tabla10[[num]:[Apl]],2,FALSE)</f>
        <v>Fernando</v>
      </c>
      <c r="H130" t="str">
        <f ca="1">VLOOKUP(RANDBETWEEN(1,47),Tabla10[[num]:[Apl]],3,FALSE)</f>
        <v>Diaz</v>
      </c>
      <c r="I130" t="str">
        <f t="shared" ca="1" si="3"/>
        <v>Vazquez</v>
      </c>
      <c r="J130" t="str">
        <f t="shared" ca="1" si="2"/>
        <v>Fernando Diaz Vazquez</v>
      </c>
    </row>
    <row r="131" spans="1:10" x14ac:dyDescent="0.25">
      <c r="A131" s="16">
        <v>26</v>
      </c>
      <c r="B131" t="s">
        <v>252</v>
      </c>
      <c r="C131" s="17" t="s">
        <v>282</v>
      </c>
      <c r="D131" s="17"/>
      <c r="E131" s="17"/>
      <c r="G131" s="10" t="str">
        <f ca="1">VLOOKUP(RANDBETWEEN(1,47),Tabla10[[num]:[Apl]],2,FALSE)</f>
        <v>Veronica</v>
      </c>
      <c r="H131" t="str">
        <f ca="1">VLOOKUP(RANDBETWEEN(1,47),Tabla10[[num]:[Apl]],3,FALSE)</f>
        <v>Ortiz</v>
      </c>
      <c r="I131" t="str">
        <f t="shared" ca="1" si="3"/>
        <v>Ruiz</v>
      </c>
      <c r="J131" t="str">
        <f t="shared" ca="1" si="2"/>
        <v>Veronica Ortiz Ruiz</v>
      </c>
    </row>
    <row r="132" spans="1:10" x14ac:dyDescent="0.25">
      <c r="A132" s="16">
        <v>27</v>
      </c>
      <c r="B132" t="s">
        <v>253</v>
      </c>
      <c r="C132" s="17" t="s">
        <v>283</v>
      </c>
      <c r="D132" s="17"/>
      <c r="E132" s="17"/>
      <c r="G132" s="9" t="str">
        <f ca="1">VLOOKUP(RANDBETWEEN(1,47),Tabla10[[num]:[Apl]],2,FALSE)</f>
        <v>Pedro</v>
      </c>
      <c r="H132" t="str">
        <f ca="1">VLOOKUP(RANDBETWEEN(1,47),Tabla10[[num]:[Apl]],3,FALSE)</f>
        <v>Rivera</v>
      </c>
      <c r="I132" t="str">
        <f t="shared" ca="1" si="3"/>
        <v>Gomez</v>
      </c>
      <c r="J132" t="str">
        <f t="shared" ca="1" si="2"/>
        <v>Pedro Rivera Gomez</v>
      </c>
    </row>
    <row r="133" spans="1:10" x14ac:dyDescent="0.25">
      <c r="A133" s="16">
        <v>28</v>
      </c>
      <c r="B133" t="s">
        <v>254</v>
      </c>
      <c r="C133" s="17" t="s">
        <v>284</v>
      </c>
      <c r="D133" s="17"/>
      <c r="E133" s="17"/>
      <c r="G133" s="10" t="str">
        <f ca="1">VLOOKUP(RANDBETWEEN(1,47),Tabla10[[num]:[Apl]],2,FALSE)</f>
        <v>Jose</v>
      </c>
      <c r="H133" t="str">
        <f ca="1">VLOOKUP(RANDBETWEEN(1,47),Tabla10[[num]:[Apl]],3,FALSE)</f>
        <v>Pérez</v>
      </c>
      <c r="I133" t="str">
        <f t="shared" ca="1" si="3"/>
        <v>Perez</v>
      </c>
      <c r="J133" t="str">
        <f t="shared" ca="1" si="2"/>
        <v>Jose Pérez Perez</v>
      </c>
    </row>
    <row r="134" spans="1:10" x14ac:dyDescent="0.25">
      <c r="A134" s="16">
        <v>29</v>
      </c>
      <c r="B134" t="s">
        <v>255</v>
      </c>
      <c r="C134" s="17" t="s">
        <v>285</v>
      </c>
      <c r="D134" s="17"/>
      <c r="E134" s="17"/>
      <c r="G134" s="9" t="str">
        <f ca="1">VLOOKUP(RANDBETWEEN(1,47),Tabla10[[num]:[Apl]],2,FALSE)</f>
        <v>Santiago</v>
      </c>
      <c r="H134" t="str">
        <f ca="1">VLOOKUP(RANDBETWEEN(1,47),Tabla10[[num]:[Apl]],3,FALSE)</f>
        <v>Ramírez</v>
      </c>
      <c r="I134" t="str">
        <f t="shared" ca="1" si="3"/>
        <v>Rodriguez</v>
      </c>
      <c r="J134" t="str">
        <f t="shared" ca="1" si="2"/>
        <v>Santiago Ramírez Rodriguez</v>
      </c>
    </row>
    <row r="135" spans="1:10" x14ac:dyDescent="0.25">
      <c r="A135" s="16">
        <v>30</v>
      </c>
      <c r="B135" t="s">
        <v>256</v>
      </c>
      <c r="C135" s="17" t="s">
        <v>286</v>
      </c>
      <c r="D135" s="17"/>
      <c r="E135" s="17"/>
      <c r="G135" s="10" t="str">
        <f ca="1">VLOOKUP(RANDBETWEEN(1,47),Tabla10[[num]:[Apl]],2,FALSE)</f>
        <v>Marco</v>
      </c>
      <c r="H135" t="str">
        <f ca="1">VLOOKUP(RANDBETWEEN(1,47),Tabla10[[num]:[Apl]],3,FALSE)</f>
        <v>Moreno</v>
      </c>
      <c r="I135" t="str">
        <f t="shared" ca="1" si="3"/>
        <v>Lopez</v>
      </c>
      <c r="J135" t="str">
        <f t="shared" ca="1" si="2"/>
        <v>Marco Moreno Lopez</v>
      </c>
    </row>
    <row r="136" spans="1:10" x14ac:dyDescent="0.25">
      <c r="A136" s="16">
        <v>31</v>
      </c>
      <c r="B136" t="s">
        <v>293</v>
      </c>
      <c r="C136" s="18" t="s">
        <v>310</v>
      </c>
      <c r="D136" s="18"/>
      <c r="E136" s="18"/>
      <c r="G136" s="9" t="str">
        <f ca="1">VLOOKUP(RANDBETWEEN(1,47),Tabla10[[num]:[Apl]],2,FALSE)</f>
        <v>Rosa</v>
      </c>
      <c r="H136" t="str">
        <f ca="1">VLOOKUP(RANDBETWEEN(1,47),Tabla10[[num]:[Apl]],3,FALSE)</f>
        <v>Muñoz</v>
      </c>
      <c r="I136" t="str">
        <f t="shared" ca="1" si="3"/>
        <v>Lopez</v>
      </c>
      <c r="J136" t="str">
        <f t="shared" ca="1" si="2"/>
        <v>Rosa Muñoz Lopez</v>
      </c>
    </row>
    <row r="137" spans="1:10" x14ac:dyDescent="0.25">
      <c r="A137" s="16">
        <v>32</v>
      </c>
      <c r="B137" t="s">
        <v>294</v>
      </c>
      <c r="C137" s="18" t="s">
        <v>313</v>
      </c>
      <c r="D137" s="18"/>
      <c r="E137" s="18"/>
      <c r="G137" s="10" t="str">
        <f ca="1">VLOOKUP(RANDBETWEEN(1,47),Tabla10[[num]:[Apl]],2,FALSE)</f>
        <v>Pedro</v>
      </c>
      <c r="H137" t="str">
        <f ca="1">VLOOKUP(RANDBETWEEN(1,47),Tabla10[[num]:[Apl]],3,FALSE)</f>
        <v>Muñoz</v>
      </c>
      <c r="I137" t="str">
        <f t="shared" ca="1" si="3"/>
        <v>Martinez</v>
      </c>
      <c r="J137" t="str">
        <f t="shared" ca="1" si="2"/>
        <v>Pedro Muñoz Martinez</v>
      </c>
    </row>
    <row r="138" spans="1:10" x14ac:dyDescent="0.25">
      <c r="A138" s="16">
        <v>33</v>
      </c>
      <c r="B138" t="s">
        <v>295</v>
      </c>
      <c r="C138" s="18" t="s">
        <v>314</v>
      </c>
      <c r="D138" s="18"/>
      <c r="E138" s="18"/>
      <c r="G138" s="9" t="str">
        <f ca="1">VLOOKUP(RANDBETWEEN(1,47),Tabla10[[num]:[Apl]],2,FALSE)</f>
        <v>Sasha</v>
      </c>
      <c r="H138" t="str">
        <f ca="1">VLOOKUP(RANDBETWEEN(1,47),Tabla10[[num]:[Apl]],3,FALSE)</f>
        <v>Hernandez</v>
      </c>
      <c r="I138" t="str">
        <f t="shared" ca="1" si="3"/>
        <v>Aguilar</v>
      </c>
      <c r="J138" t="str">
        <f t="shared" ca="1" si="2"/>
        <v>Sasha Hernandez Aguilar</v>
      </c>
    </row>
    <row r="139" spans="1:10" x14ac:dyDescent="0.25">
      <c r="A139" s="16">
        <v>34</v>
      </c>
      <c r="B139" t="s">
        <v>296</v>
      </c>
      <c r="C139" s="18" t="s">
        <v>312</v>
      </c>
      <c r="D139" s="18"/>
      <c r="E139" s="18"/>
      <c r="G139" s="10" t="str">
        <f ca="1">VLOOKUP(RANDBETWEEN(1,47),Tabla10[[num]:[Apl]],2,FALSE)</f>
        <v>Luis</v>
      </c>
      <c r="H139" t="str">
        <f ca="1">VLOOKUP(RANDBETWEEN(1,47),Tabla10[[num]:[Apl]],3,FALSE)</f>
        <v>Martínez</v>
      </c>
      <c r="I139" t="str">
        <f t="shared" ref="I139:I170" ca="1" si="4">VLOOKUP(RANDBETWEEN(1,30),$A$106:$C$135,3,FALSE)</f>
        <v>Mendez</v>
      </c>
      <c r="J139" t="str">
        <f t="shared" ca="1" si="2"/>
        <v>Luis Martínez Mendez</v>
      </c>
    </row>
    <row r="140" spans="1:10" x14ac:dyDescent="0.25">
      <c r="A140" s="16">
        <v>35</v>
      </c>
      <c r="B140" t="s">
        <v>297</v>
      </c>
      <c r="C140" s="18" t="s">
        <v>317</v>
      </c>
      <c r="D140" s="18"/>
      <c r="E140" s="18"/>
      <c r="G140" s="9" t="str">
        <f ca="1">VLOOKUP(RANDBETWEEN(1,47),Tabla10[[num]:[Apl]],2,FALSE)</f>
        <v>Jose</v>
      </c>
      <c r="H140" t="str">
        <f ca="1">VLOOKUP(RANDBETWEEN(1,47),Tabla10[[num]:[Apl]],3,FALSE)</f>
        <v>Gonzalez</v>
      </c>
      <c r="I140" t="str">
        <f t="shared" ca="1" si="4"/>
        <v>Rivera</v>
      </c>
      <c r="J140" t="str">
        <f t="shared" ca="1" si="2"/>
        <v>Jose Gonzalez Rivera</v>
      </c>
    </row>
    <row r="141" spans="1:10" x14ac:dyDescent="0.25">
      <c r="A141" s="16">
        <v>36</v>
      </c>
      <c r="B141" t="s">
        <v>298</v>
      </c>
      <c r="C141" s="18" t="s">
        <v>311</v>
      </c>
      <c r="D141" s="18"/>
      <c r="E141" s="18"/>
      <c r="G141" s="10" t="str">
        <f ca="1">VLOOKUP(RANDBETWEEN(1,47),Tabla10[[num]:[Apl]],2,FALSE)</f>
        <v>Francisco</v>
      </c>
      <c r="H141" t="str">
        <f ca="1">VLOOKUP(RANDBETWEEN(1,47),Tabla10[[num]:[Apl]],3,FALSE)</f>
        <v>Martínez</v>
      </c>
      <c r="I141" t="str">
        <f t="shared" ca="1" si="4"/>
        <v>Martinez</v>
      </c>
      <c r="J141" t="str">
        <f t="shared" ca="1" si="2"/>
        <v>Francisco Martínez Martinez</v>
      </c>
    </row>
    <row r="142" spans="1:10" x14ac:dyDescent="0.25">
      <c r="A142" s="16">
        <v>37</v>
      </c>
      <c r="B142" t="s">
        <v>299</v>
      </c>
      <c r="C142" s="18" t="s">
        <v>318</v>
      </c>
      <c r="D142" s="18"/>
      <c r="E142" s="18"/>
      <c r="G142" s="9" t="str">
        <f ca="1">VLOOKUP(RANDBETWEEN(1,47),Tabla10[[num]:[Apl]],2,FALSE)</f>
        <v>Claudia</v>
      </c>
      <c r="H142" t="str">
        <f ca="1">VLOOKUP(RANDBETWEEN(1,47),Tabla10[[num]:[Apl]],3,FALSE)</f>
        <v>Torres</v>
      </c>
      <c r="I142" t="str">
        <f t="shared" ca="1" si="4"/>
        <v>Gutierrez</v>
      </c>
      <c r="J142" t="str">
        <f t="shared" ca="1" si="2"/>
        <v>Claudia Torres Gutierrez</v>
      </c>
    </row>
    <row r="143" spans="1:10" x14ac:dyDescent="0.25">
      <c r="A143" s="16">
        <v>38</v>
      </c>
      <c r="B143" t="s">
        <v>300</v>
      </c>
      <c r="C143" s="18" t="s">
        <v>321</v>
      </c>
      <c r="D143" s="18"/>
      <c r="E143" s="18"/>
      <c r="G143" s="10" t="str">
        <f ca="1">VLOOKUP(RANDBETWEEN(1,47),Tabla10[[num]:[Apl]],2,FALSE)</f>
        <v>Ariel</v>
      </c>
      <c r="H143" t="str">
        <f ca="1">VLOOKUP(RANDBETWEEN(1,47),Tabla10[[num]:[Apl]],3,FALSE)</f>
        <v>Silva</v>
      </c>
      <c r="I143" t="str">
        <f t="shared" ca="1" si="4"/>
        <v>Morales</v>
      </c>
      <c r="J143" t="str">
        <f t="shared" ca="1" si="2"/>
        <v>Ariel Silva Morales</v>
      </c>
    </row>
    <row r="144" spans="1:10" x14ac:dyDescent="0.25">
      <c r="A144" s="16">
        <v>39</v>
      </c>
      <c r="B144" t="s">
        <v>301</v>
      </c>
      <c r="C144" s="18" t="s">
        <v>323</v>
      </c>
      <c r="D144" s="18"/>
      <c r="E144" s="18"/>
      <c r="G144" s="9" t="str">
        <f ca="1">VLOOKUP(RANDBETWEEN(1,47),Tabla10[[num]:[Apl]],2,FALSE)</f>
        <v>Simón</v>
      </c>
      <c r="H144" t="str">
        <f ca="1">VLOOKUP(RANDBETWEEN(1,47),Tabla10[[num]:[Apl]],3,FALSE)</f>
        <v>Ruiz</v>
      </c>
      <c r="I144" t="str">
        <f t="shared" ca="1" si="4"/>
        <v>Gonzalez</v>
      </c>
      <c r="J144" t="str">
        <f t="shared" ca="1" si="2"/>
        <v>Simón Ruiz Gonzalez</v>
      </c>
    </row>
    <row r="145" spans="1:10" x14ac:dyDescent="0.25">
      <c r="A145" s="16">
        <v>40</v>
      </c>
      <c r="B145" t="s">
        <v>302</v>
      </c>
      <c r="C145" s="18" t="s">
        <v>315</v>
      </c>
      <c r="D145" s="18"/>
      <c r="E145" s="18"/>
      <c r="G145" s="10" t="str">
        <f ca="1">VLOOKUP(RANDBETWEEN(1,47),Tabla10[[num]:[Apl]],2,FALSE)</f>
        <v>Julián</v>
      </c>
      <c r="H145" t="str">
        <f ca="1">VLOOKUP(RANDBETWEEN(1,47),Tabla10[[num]:[Apl]],3,FALSE)</f>
        <v>Jimenez</v>
      </c>
      <c r="I145" t="str">
        <f t="shared" ca="1" si="4"/>
        <v>Mendez</v>
      </c>
      <c r="J145" t="str">
        <f t="shared" ca="1" si="2"/>
        <v>Julián Jimenez Mendez</v>
      </c>
    </row>
    <row r="146" spans="1:10" x14ac:dyDescent="0.25">
      <c r="A146" s="16">
        <v>41</v>
      </c>
      <c r="B146" t="s">
        <v>303</v>
      </c>
      <c r="C146" s="18" t="s">
        <v>316</v>
      </c>
      <c r="D146" s="18"/>
      <c r="E146" s="18"/>
      <c r="G146" s="9" t="str">
        <f ca="1">VLOOKUP(RANDBETWEEN(1,47),Tabla10[[num]:[Apl]],2,FALSE)</f>
        <v>Jose</v>
      </c>
      <c r="H146" t="str">
        <f ca="1">VLOOKUP(RANDBETWEEN(1,47),Tabla10[[num]:[Apl]],3,FALSE)</f>
        <v>Castillo</v>
      </c>
      <c r="I146" t="str">
        <f t="shared" ca="1" si="4"/>
        <v>Garcia</v>
      </c>
      <c r="J146" t="str">
        <f t="shared" ca="1" si="2"/>
        <v>Jose Castillo Garcia</v>
      </c>
    </row>
    <row r="147" spans="1:10" x14ac:dyDescent="0.25">
      <c r="A147" s="16">
        <v>42</v>
      </c>
      <c r="B147" t="s">
        <v>304</v>
      </c>
      <c r="C147" s="18" t="s">
        <v>322</v>
      </c>
      <c r="D147" s="18"/>
      <c r="E147" s="18"/>
      <c r="G147" s="10" t="str">
        <f ca="1">VLOOKUP(RANDBETWEEN(1,47),Tabla10[[num]:[Apl]],2,FALSE)</f>
        <v>Antonio</v>
      </c>
      <c r="H147" t="str">
        <f ca="1">VLOOKUP(RANDBETWEEN(1,47),Tabla10[[num]:[Apl]],3,FALSE)</f>
        <v>Sanchez</v>
      </c>
      <c r="I147" t="str">
        <f t="shared" ca="1" si="4"/>
        <v>Lopez</v>
      </c>
      <c r="J147" t="str">
        <f t="shared" ca="1" si="2"/>
        <v>Antonio Sanchez Lopez</v>
      </c>
    </row>
    <row r="148" spans="1:10" x14ac:dyDescent="0.25">
      <c r="A148" s="16">
        <v>43</v>
      </c>
      <c r="B148" t="s">
        <v>305</v>
      </c>
      <c r="C148" s="18" t="s">
        <v>319</v>
      </c>
      <c r="D148" s="18"/>
      <c r="E148" s="18"/>
      <c r="G148" s="9" t="str">
        <f ca="1">VLOOKUP(RANDBETWEEN(1,47),Tabla10[[num]:[Apl]],2,FALSE)</f>
        <v>Matías</v>
      </c>
      <c r="H148" t="str">
        <f ca="1">VLOOKUP(RANDBETWEEN(1,47),Tabla10[[num]:[Apl]],3,FALSE)</f>
        <v>Chavez</v>
      </c>
      <c r="I148" t="str">
        <f t="shared" ca="1" si="4"/>
        <v>Gutierrez</v>
      </c>
      <c r="J148" t="str">
        <f t="shared" ca="1" si="2"/>
        <v>Matías Chavez Gutierrez</v>
      </c>
    </row>
    <row r="149" spans="1:10" x14ac:dyDescent="0.25">
      <c r="A149" s="16">
        <v>44</v>
      </c>
      <c r="B149" t="s">
        <v>306</v>
      </c>
      <c r="C149" s="18" t="s">
        <v>324</v>
      </c>
      <c r="D149" s="18"/>
      <c r="E149" s="18"/>
      <c r="G149" s="10" t="str">
        <f ca="1">VLOOKUP(RANDBETWEEN(1,47),Tabla10[[num]:[Apl]],2,FALSE)</f>
        <v>Enzo</v>
      </c>
      <c r="H149" t="str">
        <f ca="1">VLOOKUP(RANDBETWEEN(1,47),Tabla10[[num]:[Apl]],3,FALSE)</f>
        <v>Quiroga</v>
      </c>
      <c r="I149" t="str">
        <f t="shared" ca="1" si="4"/>
        <v>Martinez</v>
      </c>
      <c r="J149" t="str">
        <f t="shared" ca="1" si="2"/>
        <v>Enzo Quiroga Martinez</v>
      </c>
    </row>
    <row r="150" spans="1:10" x14ac:dyDescent="0.25">
      <c r="A150" s="16">
        <v>45</v>
      </c>
      <c r="B150" t="s">
        <v>307</v>
      </c>
      <c r="C150" s="18" t="s">
        <v>326</v>
      </c>
      <c r="D150" s="18"/>
      <c r="E150" s="18"/>
      <c r="G150" s="9" t="str">
        <f ca="1">VLOOKUP(RANDBETWEEN(1,47),Tabla10[[num]:[Apl]],2,FALSE)</f>
        <v>Miguel</v>
      </c>
      <c r="H150" t="str">
        <f ca="1">VLOOKUP(RANDBETWEEN(1,47),Tabla10[[num]:[Apl]],3,FALSE)</f>
        <v>Vazquez</v>
      </c>
      <c r="I150" t="str">
        <f t="shared" ca="1" si="4"/>
        <v>Moreno</v>
      </c>
      <c r="J150" t="str">
        <f t="shared" ca="1" si="2"/>
        <v>Miguel Vazquez Moreno</v>
      </c>
    </row>
    <row r="151" spans="1:10" x14ac:dyDescent="0.25">
      <c r="A151" s="16">
        <v>46</v>
      </c>
      <c r="B151" t="s">
        <v>308</v>
      </c>
      <c r="C151" s="18" t="s">
        <v>320</v>
      </c>
      <c r="D151" s="18"/>
      <c r="E151" s="18"/>
      <c r="G151" s="10" t="str">
        <f ca="1">VLOOKUP(RANDBETWEEN(1,47),Tabla10[[num]:[Apl]],2,FALSE)</f>
        <v>Marco</v>
      </c>
      <c r="H151" t="str">
        <f ca="1">VLOOKUP(RANDBETWEEN(1,47),Tabla10[[num]:[Apl]],3,FALSE)</f>
        <v>Lopez</v>
      </c>
      <c r="I151" t="str">
        <f t="shared" ca="1" si="4"/>
        <v>Sanchez</v>
      </c>
      <c r="J151" t="str">
        <f t="shared" ca="1" si="2"/>
        <v>Marco Lopez Sanchez</v>
      </c>
    </row>
    <row r="152" spans="1:10" x14ac:dyDescent="0.25">
      <c r="A152" s="16">
        <v>47</v>
      </c>
      <c r="B152" t="s">
        <v>309</v>
      </c>
      <c r="C152" s="18" t="s">
        <v>325</v>
      </c>
      <c r="D152" s="18"/>
      <c r="E152" s="18"/>
      <c r="G152" s="9" t="str">
        <f ca="1">VLOOKUP(RANDBETWEEN(1,47),Tabla10[[num]:[Apl]],2,FALSE)</f>
        <v>Miguel</v>
      </c>
      <c r="H152" t="str">
        <f ca="1">VLOOKUP(RANDBETWEEN(1,47),Tabla10[[num]:[Apl]],3,FALSE)</f>
        <v>Díaz</v>
      </c>
      <c r="I152" t="str">
        <f t="shared" ca="1" si="4"/>
        <v>Moreno</v>
      </c>
      <c r="J152" t="str">
        <f t="shared" ca="1" si="2"/>
        <v>Miguel Díaz Moreno</v>
      </c>
    </row>
    <row r="153" spans="1:10" x14ac:dyDescent="0.25">
      <c r="A153" s="16"/>
      <c r="G153" s="10" t="str">
        <f ca="1">VLOOKUP(RANDBETWEEN(1,47),Tabla10[[num]:[Apl]],2,FALSE)</f>
        <v>Ana</v>
      </c>
      <c r="H153" t="str">
        <f ca="1">VLOOKUP(RANDBETWEEN(1,47),Tabla10[[num]:[Apl]],3,FALSE)</f>
        <v>Castillo</v>
      </c>
      <c r="I153" t="str">
        <f t="shared" ca="1" si="4"/>
        <v>Diaz</v>
      </c>
      <c r="J153" t="str">
        <f t="shared" ca="1" si="2"/>
        <v>Ana Castillo Diaz</v>
      </c>
    </row>
    <row r="154" spans="1:10" x14ac:dyDescent="0.25">
      <c r="A154" s="16"/>
      <c r="G154" s="9" t="str">
        <f ca="1">VLOOKUP(RANDBETWEEN(1,47),Tabla10[[num]:[Apl]],2,FALSE)</f>
        <v>Valentín</v>
      </c>
      <c r="H154" t="str">
        <f ca="1">VLOOKUP(RANDBETWEEN(1,47),Tabla10[[num]:[Apl]],3,FALSE)</f>
        <v>Gutierrez</v>
      </c>
      <c r="I154" t="str">
        <f t="shared" ca="1" si="4"/>
        <v>Ortiz</v>
      </c>
      <c r="J154" t="str">
        <f t="shared" ca="1" si="2"/>
        <v>Valentín Gutierrez Ortiz</v>
      </c>
    </row>
    <row r="155" spans="1:10" x14ac:dyDescent="0.25">
      <c r="A155" s="16"/>
      <c r="G155" s="10" t="str">
        <f ca="1">VLOOKUP(RANDBETWEEN(1,47),Tabla10[[num]:[Apl]],2,FALSE)</f>
        <v>Jose</v>
      </c>
      <c r="H155" t="str">
        <f ca="1">VLOOKUP(RANDBETWEEN(1,47),Tabla10[[num]:[Apl]],3,FALSE)</f>
        <v>Lopez</v>
      </c>
      <c r="I155" t="str">
        <f t="shared" ca="1" si="4"/>
        <v>Sanchez</v>
      </c>
      <c r="J155" t="str">
        <f t="shared" ca="1" si="2"/>
        <v>Jose Lopez Sanchez</v>
      </c>
    </row>
    <row r="156" spans="1:10" x14ac:dyDescent="0.25">
      <c r="A156" s="16"/>
      <c r="G156" s="9" t="str">
        <f ca="1">VLOOKUP(RANDBETWEEN(1,47),Tabla10[[num]:[Apl]],2,FALSE)</f>
        <v>Guadalupe</v>
      </c>
      <c r="H156" t="str">
        <f ca="1">VLOOKUP(RANDBETWEEN(1,47),Tabla10[[num]:[Apl]],3,FALSE)</f>
        <v>Torres</v>
      </c>
      <c r="I156" t="str">
        <f t="shared" ca="1" si="4"/>
        <v>Romero</v>
      </c>
      <c r="J156" t="str">
        <f t="shared" ca="1" si="2"/>
        <v>Guadalupe Torres Romero</v>
      </c>
    </row>
    <row r="157" spans="1:10" x14ac:dyDescent="0.25">
      <c r="A157" s="16"/>
      <c r="G157" s="10" t="str">
        <f ca="1">VLOOKUP(RANDBETWEEN(1,47),Tabla10[[num]:[Apl]],2,FALSE)</f>
        <v>Rosa</v>
      </c>
      <c r="H157" t="str">
        <f ca="1">VLOOKUP(RANDBETWEEN(1,47),Tabla10[[num]:[Apl]],3,FALSE)</f>
        <v>Ramírez</v>
      </c>
      <c r="I157" t="str">
        <f t="shared" ca="1" si="4"/>
        <v>Morales</v>
      </c>
      <c r="J157" t="str">
        <f t="shared" ca="1" si="2"/>
        <v>Rosa Ramírez Morales</v>
      </c>
    </row>
    <row r="158" spans="1:10" x14ac:dyDescent="0.25">
      <c r="A158" s="16"/>
      <c r="G158" s="9" t="str">
        <f ca="1">VLOOKUP(RANDBETWEEN(1,47),Tabla10[[num]:[Apl]],2,FALSE)</f>
        <v>Francisco</v>
      </c>
      <c r="H158" t="str">
        <f ca="1">VLOOKUP(RANDBETWEEN(1,47),Tabla10[[num]:[Apl]],3,FALSE)</f>
        <v>Torres</v>
      </c>
      <c r="I158" t="str">
        <f t="shared" ca="1" si="4"/>
        <v>Hernandez</v>
      </c>
      <c r="J158" t="str">
        <f t="shared" ca="1" si="2"/>
        <v>Francisco Torres Hernandez</v>
      </c>
    </row>
    <row r="159" spans="1:10" x14ac:dyDescent="0.25">
      <c r="A159" s="16"/>
      <c r="G159" s="10" t="str">
        <f ca="1">VLOOKUP(RANDBETWEEN(1,47),Tabla10[[num]:[Apl]],2,FALSE)</f>
        <v>Fernando</v>
      </c>
      <c r="H159" t="str">
        <f ca="1">VLOOKUP(RANDBETWEEN(1,47),Tabla10[[num]:[Apl]],3,FALSE)</f>
        <v>Castillo</v>
      </c>
      <c r="I159" t="str">
        <f t="shared" ca="1" si="4"/>
        <v>Reyes</v>
      </c>
      <c r="J159" t="str">
        <f t="shared" ca="1" si="2"/>
        <v>Fernando Castillo Reyes</v>
      </c>
    </row>
    <row r="160" spans="1:10" x14ac:dyDescent="0.25">
      <c r="A160" s="16"/>
      <c r="G160" s="9" t="str">
        <f ca="1">VLOOKUP(RANDBETWEEN(1,47),Tabla10[[num]:[Apl]],2,FALSE)</f>
        <v>Ariel</v>
      </c>
      <c r="H160" t="str">
        <f ca="1">VLOOKUP(RANDBETWEEN(1,47),Tabla10[[num]:[Apl]],3,FALSE)</f>
        <v>Ortiz</v>
      </c>
      <c r="I160" t="str">
        <f t="shared" ca="1" si="4"/>
        <v>Castillo</v>
      </c>
      <c r="J160" t="str">
        <f t="shared" ca="1" si="2"/>
        <v>Ariel Ortiz Castillo</v>
      </c>
    </row>
    <row r="161" spans="1:10" x14ac:dyDescent="0.25">
      <c r="A161" s="16"/>
      <c r="G161" s="10" t="str">
        <f ca="1">VLOOKUP(RANDBETWEEN(1,47),Tabla10[[num]:[Apl]],2,FALSE)</f>
        <v>Matías</v>
      </c>
      <c r="H161" t="str">
        <f ca="1">VLOOKUP(RANDBETWEEN(1,47),Tabla10[[num]:[Apl]],3,FALSE)</f>
        <v>Sanchez</v>
      </c>
      <c r="I161" t="str">
        <f t="shared" ca="1" si="4"/>
        <v>Diaz</v>
      </c>
      <c r="J161" t="str">
        <f t="shared" ca="1" si="2"/>
        <v>Matías Sanchez Diaz</v>
      </c>
    </row>
    <row r="162" spans="1:10" x14ac:dyDescent="0.25">
      <c r="A162" s="16"/>
      <c r="G162" s="9" t="str">
        <f ca="1">VLOOKUP(RANDBETWEEN(1,47),Tabla10[[num]:[Apl]],2,FALSE)</f>
        <v>Dante</v>
      </c>
      <c r="H162" t="str">
        <f ca="1">VLOOKUP(RANDBETWEEN(1,47),Tabla10[[num]:[Apl]],3,FALSE)</f>
        <v>Ortiz</v>
      </c>
      <c r="I162" t="str">
        <f t="shared" ca="1" si="4"/>
        <v>Flores</v>
      </c>
      <c r="J162" t="str">
        <f t="shared" ca="1" si="2"/>
        <v>Dante Ortiz Flores</v>
      </c>
    </row>
    <row r="163" spans="1:10" x14ac:dyDescent="0.25">
      <c r="A163" s="16"/>
      <c r="G163" s="10" t="str">
        <f ca="1">VLOOKUP(RANDBETWEEN(1,47),Tabla10[[num]:[Apl]],2,FALSE)</f>
        <v>Manuel</v>
      </c>
      <c r="H163" t="str">
        <f ca="1">VLOOKUP(RANDBETWEEN(1,47),Tabla10[[num]:[Apl]],3,FALSE)</f>
        <v>Garcia</v>
      </c>
      <c r="I163" t="str">
        <f t="shared" ca="1" si="4"/>
        <v>Aguilar</v>
      </c>
      <c r="J163" t="str">
        <f t="shared" ca="1" si="2"/>
        <v>Manuel Garcia Aguilar</v>
      </c>
    </row>
    <row r="164" spans="1:10" x14ac:dyDescent="0.25">
      <c r="A164" s="16"/>
      <c r="G164" s="9" t="str">
        <f ca="1">VLOOKUP(RANDBETWEEN(1,47),Tabla10[[num]:[Apl]],2,FALSE)</f>
        <v>Francisco</v>
      </c>
      <c r="H164" t="str">
        <f ca="1">VLOOKUP(RANDBETWEEN(1,47),Tabla10[[num]:[Apl]],3,FALSE)</f>
        <v>Gomez</v>
      </c>
      <c r="I164" t="str">
        <f t="shared" ca="1" si="4"/>
        <v>Vazquez</v>
      </c>
      <c r="J164" t="str">
        <f t="shared" ca="1" si="2"/>
        <v>Francisco Gomez Vazquez</v>
      </c>
    </row>
    <row r="165" spans="1:10" x14ac:dyDescent="0.25">
      <c r="A165" s="16"/>
      <c r="G165" s="10" t="str">
        <f ca="1">VLOOKUP(RANDBETWEEN(1,47),Tabla10[[num]:[Apl]],2,FALSE)</f>
        <v>Luis</v>
      </c>
      <c r="H165" t="str">
        <f ca="1">VLOOKUP(RANDBETWEEN(1,47),Tabla10[[num]:[Apl]],3,FALSE)</f>
        <v>Torres</v>
      </c>
      <c r="I165" t="str">
        <f t="shared" ca="1" si="4"/>
        <v>Aguilar</v>
      </c>
      <c r="J165" t="str">
        <f t="shared" ca="1" si="2"/>
        <v>Luis Torres Aguilar</v>
      </c>
    </row>
    <row r="166" spans="1:10" x14ac:dyDescent="0.25">
      <c r="A166" s="16"/>
      <c r="G166" s="9" t="str">
        <f ca="1">VLOOKUP(RANDBETWEEN(1,47),Tabla10[[num]:[Apl]],2,FALSE)</f>
        <v>Ana</v>
      </c>
      <c r="H166" t="str">
        <f ca="1">VLOOKUP(RANDBETWEEN(1,47),Tabla10[[num]:[Apl]],3,FALSE)</f>
        <v>Mendez</v>
      </c>
      <c r="I166" t="str">
        <f t="shared" ca="1" si="4"/>
        <v>Diaz</v>
      </c>
      <c r="J166" t="str">
        <f t="shared" ca="1" si="2"/>
        <v>Ana Mendez Diaz</v>
      </c>
    </row>
    <row r="167" spans="1:10" x14ac:dyDescent="0.25">
      <c r="A167" s="16"/>
      <c r="G167" s="10" t="str">
        <f ca="1">VLOOKUP(RANDBETWEEN(1,47),Tabla10[[num]:[Apl]],2,FALSE)</f>
        <v>Javier</v>
      </c>
      <c r="H167" t="str">
        <f ca="1">VLOOKUP(RANDBETWEEN(1,47),Tabla10[[num]:[Apl]],3,FALSE)</f>
        <v>Lopez</v>
      </c>
      <c r="I167" t="str">
        <f t="shared" ca="1" si="4"/>
        <v>Moreno</v>
      </c>
      <c r="J167" t="str">
        <f t="shared" ca="1" si="2"/>
        <v>Javier Lopez Moreno</v>
      </c>
    </row>
    <row r="168" spans="1:10" x14ac:dyDescent="0.25">
      <c r="A168" s="16"/>
      <c r="G168" s="9" t="str">
        <f ca="1">VLOOKUP(RANDBETWEEN(1,47),Tabla10[[num]:[Apl]],2,FALSE)</f>
        <v>Laura</v>
      </c>
      <c r="H168" t="str">
        <f ca="1">VLOOKUP(RANDBETWEEN(1,47),Tabla10[[num]:[Apl]],3,FALSE)</f>
        <v>Gonzalez</v>
      </c>
      <c r="I168" t="str">
        <f t="shared" ca="1" si="4"/>
        <v>Moreno</v>
      </c>
      <c r="J168" t="str">
        <f t="shared" ca="1" si="2"/>
        <v>Laura Gonzalez Moreno</v>
      </c>
    </row>
    <row r="169" spans="1:10" x14ac:dyDescent="0.25">
      <c r="A169" s="16"/>
      <c r="G169" s="10" t="str">
        <f ca="1">VLOOKUP(RANDBETWEEN(1,47),Tabla10[[num]:[Apl]],2,FALSE)</f>
        <v>Laura</v>
      </c>
      <c r="H169" t="str">
        <f ca="1">VLOOKUP(RANDBETWEEN(1,47),Tabla10[[num]:[Apl]],3,FALSE)</f>
        <v>Sosa</v>
      </c>
      <c r="I169" t="str">
        <f t="shared" ca="1" si="4"/>
        <v>Ruiz</v>
      </c>
      <c r="J169" t="str">
        <f t="shared" ca="1" si="2"/>
        <v>Laura Sosa Ruiz</v>
      </c>
    </row>
    <row r="170" spans="1:10" x14ac:dyDescent="0.25">
      <c r="A170" s="16"/>
      <c r="G170" s="9" t="str">
        <f ca="1">VLOOKUP(RANDBETWEEN(1,47),Tabla10[[num]:[Apl]],2,FALSE)</f>
        <v>Jorge</v>
      </c>
      <c r="H170" t="str">
        <f ca="1">VLOOKUP(RANDBETWEEN(1,47),Tabla10[[num]:[Apl]],3,FALSE)</f>
        <v>García</v>
      </c>
      <c r="I170" t="str">
        <f t="shared" ca="1" si="4"/>
        <v>Flores</v>
      </c>
      <c r="J170" t="str">
        <f t="shared" ref="J170:J205" ca="1" si="5">_xlfn.CONCAT(G170," ",H170," ",I170)</f>
        <v>Jorge García Flores</v>
      </c>
    </row>
    <row r="171" spans="1:10" x14ac:dyDescent="0.25">
      <c r="A171" s="16"/>
      <c r="G171" s="10" t="str">
        <f ca="1">VLOOKUP(RANDBETWEEN(1,47),Tabla10[[num]:[Apl]],2,FALSE)</f>
        <v>Benjamín</v>
      </c>
      <c r="H171" t="str">
        <f ca="1">VLOOKUP(RANDBETWEEN(1,47),Tabla10[[num]:[Apl]],3,FALSE)</f>
        <v>Rivera</v>
      </c>
      <c r="I171" t="str">
        <f t="shared" ref="I171:I205" ca="1" si="6">VLOOKUP(RANDBETWEEN(1,30),$A$106:$C$135,3,FALSE)</f>
        <v>Ruiz</v>
      </c>
      <c r="J171" t="str">
        <f t="shared" ca="1" si="5"/>
        <v>Benjamín Rivera Ruiz</v>
      </c>
    </row>
    <row r="172" spans="1:10" x14ac:dyDescent="0.25">
      <c r="A172" s="16"/>
      <c r="G172" s="9" t="str">
        <f ca="1">VLOOKUP(RANDBETWEEN(1,47),Tabla10[[num]:[Apl]],2,FALSE)</f>
        <v>Mario</v>
      </c>
      <c r="H172" t="str">
        <f ca="1">VLOOKUP(RANDBETWEEN(1,47),Tabla10[[num]:[Apl]],3,FALSE)</f>
        <v>Muñoz</v>
      </c>
      <c r="I172" t="str">
        <f t="shared" ca="1" si="6"/>
        <v>Rivera</v>
      </c>
      <c r="J172" t="str">
        <f t="shared" ca="1" si="5"/>
        <v>Mario Muñoz Rivera</v>
      </c>
    </row>
    <row r="173" spans="1:10" x14ac:dyDescent="0.25">
      <c r="A173" s="16"/>
      <c r="G173" s="10" t="str">
        <f ca="1">VLOOKUP(RANDBETWEEN(1,47),Tabla10[[num]:[Apl]],2,FALSE)</f>
        <v>Thiago</v>
      </c>
      <c r="H173" t="str">
        <f ca="1">VLOOKUP(RANDBETWEEN(1,47),Tabla10[[num]:[Apl]],3,FALSE)</f>
        <v>Benítez</v>
      </c>
      <c r="I173" t="str">
        <f t="shared" ca="1" si="6"/>
        <v>Gomez</v>
      </c>
      <c r="J173" t="str">
        <f t="shared" ca="1" si="5"/>
        <v>Thiago Benítez Gomez</v>
      </c>
    </row>
    <row r="174" spans="1:10" x14ac:dyDescent="0.25">
      <c r="A174" s="16"/>
      <c r="G174" s="9" t="str">
        <f ca="1">VLOOKUP(RANDBETWEEN(1,47),Tabla10[[num]:[Apl]],2,FALSE)</f>
        <v>Juana</v>
      </c>
      <c r="H174" t="str">
        <f ca="1">VLOOKUP(RANDBETWEEN(1,47),Tabla10[[num]:[Apl]],3,FALSE)</f>
        <v>Muñoz</v>
      </c>
      <c r="I174" t="str">
        <f t="shared" ca="1" si="6"/>
        <v>Lopez</v>
      </c>
      <c r="J174" t="str">
        <f t="shared" ca="1" si="5"/>
        <v>Juana Muñoz Lopez</v>
      </c>
    </row>
    <row r="175" spans="1:10" x14ac:dyDescent="0.25">
      <c r="A175" s="16"/>
      <c r="G175" s="10" t="str">
        <f ca="1">VLOOKUP(RANDBETWEEN(1,47),Tabla10[[num]:[Apl]],2,FALSE)</f>
        <v>Martin</v>
      </c>
      <c r="H175" t="str">
        <f ca="1">VLOOKUP(RANDBETWEEN(1,47),Tabla10[[num]:[Apl]],3,FALSE)</f>
        <v>Reyes</v>
      </c>
      <c r="I175" t="str">
        <f t="shared" ca="1" si="6"/>
        <v>Martinez</v>
      </c>
      <c r="J175" t="str">
        <f t="shared" ca="1" si="5"/>
        <v>Martin Reyes Martinez</v>
      </c>
    </row>
    <row r="176" spans="1:10" x14ac:dyDescent="0.25">
      <c r="A176" s="16"/>
      <c r="G176" s="9" t="str">
        <f ca="1">VLOOKUP(RANDBETWEEN(1,47),Tabla10[[num]:[Apl]],2,FALSE)</f>
        <v>Guadalupe</v>
      </c>
      <c r="H176" t="str">
        <f ca="1">VLOOKUP(RANDBETWEEN(1,47),Tabla10[[num]:[Apl]],3,FALSE)</f>
        <v>Rodriguez</v>
      </c>
      <c r="I176" t="str">
        <f t="shared" ca="1" si="6"/>
        <v>Moreno</v>
      </c>
      <c r="J176" t="str">
        <f t="shared" ca="1" si="5"/>
        <v>Guadalupe Rodriguez Moreno</v>
      </c>
    </row>
    <row r="177" spans="1:10" x14ac:dyDescent="0.25">
      <c r="A177" s="16"/>
      <c r="G177" s="10" t="str">
        <f ca="1">VLOOKUP(RANDBETWEEN(1,47),Tabla10[[num]:[Apl]],2,FALSE)</f>
        <v>Santiago</v>
      </c>
      <c r="H177" t="str">
        <f ca="1">VLOOKUP(RANDBETWEEN(1,47),Tabla10[[num]:[Apl]],3,FALSE)</f>
        <v>Sosa</v>
      </c>
      <c r="I177" t="str">
        <f t="shared" ca="1" si="6"/>
        <v>Mendoza</v>
      </c>
      <c r="J177" t="str">
        <f t="shared" ca="1" si="5"/>
        <v>Santiago Sosa Mendoza</v>
      </c>
    </row>
    <row r="178" spans="1:10" x14ac:dyDescent="0.25">
      <c r="A178" s="16"/>
      <c r="G178" s="9" t="str">
        <f ca="1">VLOOKUP(RANDBETWEEN(1,47),Tabla10[[num]:[Apl]],2,FALSE)</f>
        <v>Santiago</v>
      </c>
      <c r="H178" t="str">
        <f ca="1">VLOOKUP(RANDBETWEEN(1,47),Tabla10[[num]:[Apl]],3,FALSE)</f>
        <v>López</v>
      </c>
      <c r="I178" t="str">
        <f t="shared" ca="1" si="6"/>
        <v>Ortiz</v>
      </c>
      <c r="J178" t="str">
        <f t="shared" ca="1" si="5"/>
        <v>Santiago López Ortiz</v>
      </c>
    </row>
    <row r="179" spans="1:10" x14ac:dyDescent="0.25">
      <c r="A179" s="16"/>
      <c r="G179" s="10" t="str">
        <f ca="1">VLOOKUP(RANDBETWEEN(1,47),Tabla10[[num]:[Apl]],2,FALSE)</f>
        <v>Juana</v>
      </c>
      <c r="H179" t="str">
        <f ca="1">VLOOKUP(RANDBETWEEN(1,47),Tabla10[[num]:[Apl]],3,FALSE)</f>
        <v>Ortiz</v>
      </c>
      <c r="I179" t="str">
        <f t="shared" ca="1" si="6"/>
        <v>Gutierrez</v>
      </c>
      <c r="J179" t="str">
        <f t="shared" ca="1" si="5"/>
        <v>Juana Ortiz Gutierrez</v>
      </c>
    </row>
    <row r="180" spans="1:10" x14ac:dyDescent="0.25">
      <c r="A180" s="16"/>
      <c r="G180" s="9" t="str">
        <f ca="1">VLOOKUP(RANDBETWEEN(1,47),Tabla10[[num]:[Apl]],2,FALSE)</f>
        <v>Enzo</v>
      </c>
      <c r="H180" t="str">
        <f ca="1">VLOOKUP(RANDBETWEEN(1,47),Tabla10[[num]:[Apl]],3,FALSE)</f>
        <v>García</v>
      </c>
      <c r="I180" t="str">
        <f t="shared" ca="1" si="6"/>
        <v>Aguilar</v>
      </c>
      <c r="J180" t="str">
        <f t="shared" ca="1" si="5"/>
        <v>Enzo García Aguilar</v>
      </c>
    </row>
    <row r="181" spans="1:10" x14ac:dyDescent="0.25">
      <c r="A181" s="16"/>
      <c r="G181" s="10" t="str">
        <f ca="1">VLOOKUP(RANDBETWEEN(1,47),Tabla10[[num]:[Apl]],2,FALSE)</f>
        <v>Ana</v>
      </c>
      <c r="H181" t="str">
        <f ca="1">VLOOKUP(RANDBETWEEN(1,47),Tabla10[[num]:[Apl]],3,FALSE)</f>
        <v>Lopez</v>
      </c>
      <c r="I181" t="str">
        <f t="shared" ca="1" si="6"/>
        <v>Martinez</v>
      </c>
      <c r="J181" t="str">
        <f t="shared" ca="1" si="5"/>
        <v>Ana Lopez Martinez</v>
      </c>
    </row>
    <row r="182" spans="1:10" x14ac:dyDescent="0.25">
      <c r="A182" s="16"/>
      <c r="G182" s="9" t="str">
        <f ca="1">VLOOKUP(RANDBETWEEN(1,47),Tabla10[[num]:[Apl]],2,FALSE)</f>
        <v>Martha</v>
      </c>
      <c r="H182" t="str">
        <f ca="1">VLOOKUP(RANDBETWEEN(1,47),Tabla10[[num]:[Apl]],3,FALSE)</f>
        <v>Hernandez</v>
      </c>
      <c r="I182" t="str">
        <f t="shared" ca="1" si="6"/>
        <v>Chavez</v>
      </c>
      <c r="J182" t="str">
        <f t="shared" ca="1" si="5"/>
        <v>Martha Hernandez Chavez</v>
      </c>
    </row>
    <row r="183" spans="1:10" x14ac:dyDescent="0.25">
      <c r="A183" s="16"/>
      <c r="G183" s="10" t="str">
        <f ca="1">VLOOKUP(RANDBETWEEN(1,47),Tabla10[[num]:[Apl]],2,FALSE)</f>
        <v>Santiago</v>
      </c>
      <c r="H183" t="str">
        <f ca="1">VLOOKUP(RANDBETWEEN(1,47),Tabla10[[num]:[Apl]],3,FALSE)</f>
        <v>Martinez</v>
      </c>
      <c r="I183" t="str">
        <f t="shared" ca="1" si="6"/>
        <v>Ramirez</v>
      </c>
      <c r="J183" t="str">
        <f t="shared" ca="1" si="5"/>
        <v>Santiago Martinez Ramirez</v>
      </c>
    </row>
    <row r="184" spans="1:10" x14ac:dyDescent="0.25">
      <c r="A184" s="16"/>
      <c r="G184" s="9" t="str">
        <f ca="1">VLOOKUP(RANDBETWEEN(1,47),Tabla10[[num]:[Apl]],2,FALSE)</f>
        <v>Dante</v>
      </c>
      <c r="H184" t="str">
        <f ca="1">VLOOKUP(RANDBETWEEN(1,47),Tabla10[[num]:[Apl]],3,FALSE)</f>
        <v>Castillo</v>
      </c>
      <c r="I184" t="str">
        <f t="shared" ca="1" si="6"/>
        <v>Mendez</v>
      </c>
      <c r="J184" t="str">
        <f t="shared" ca="1" si="5"/>
        <v>Dante Castillo Mendez</v>
      </c>
    </row>
    <row r="185" spans="1:10" x14ac:dyDescent="0.25">
      <c r="A185" s="16"/>
      <c r="G185" s="10" t="str">
        <f ca="1">VLOOKUP(RANDBETWEEN(1,47),Tabla10[[num]:[Apl]],2,FALSE)</f>
        <v>Santiago</v>
      </c>
      <c r="H185" t="str">
        <f ca="1">VLOOKUP(RANDBETWEEN(1,47),Tabla10[[num]:[Apl]],3,FALSE)</f>
        <v>Martínez</v>
      </c>
      <c r="I185" t="str">
        <f t="shared" ca="1" si="6"/>
        <v>Moreno</v>
      </c>
      <c r="J185" t="str">
        <f t="shared" ca="1" si="5"/>
        <v>Santiago Martínez Moreno</v>
      </c>
    </row>
    <row r="186" spans="1:10" x14ac:dyDescent="0.25">
      <c r="A186" s="16"/>
      <c r="G186" s="9" t="str">
        <f ca="1">VLOOKUP(RANDBETWEEN(1,47),Tabla10[[num]:[Apl]],2,FALSE)</f>
        <v>Veronica</v>
      </c>
      <c r="H186" t="str">
        <f ca="1">VLOOKUP(RANDBETWEEN(1,47),Tabla10[[num]:[Apl]],3,FALSE)</f>
        <v>Moreno</v>
      </c>
      <c r="I186" t="str">
        <f t="shared" ca="1" si="6"/>
        <v>Martinez</v>
      </c>
      <c r="J186" t="str">
        <f t="shared" ca="1" si="5"/>
        <v>Veronica Moreno Martinez</v>
      </c>
    </row>
    <row r="187" spans="1:10" x14ac:dyDescent="0.25">
      <c r="A187" s="16"/>
      <c r="G187" s="10" t="str">
        <f ca="1">VLOOKUP(RANDBETWEEN(1,47),Tabla10[[num]:[Apl]],2,FALSE)</f>
        <v>Alejandro</v>
      </c>
      <c r="H187" t="str">
        <f ca="1">VLOOKUP(RANDBETWEEN(1,47),Tabla10[[num]:[Apl]],3,FALSE)</f>
        <v>Perez</v>
      </c>
      <c r="I187" t="str">
        <f t="shared" ca="1" si="6"/>
        <v>Morales</v>
      </c>
      <c r="J187" t="str">
        <f t="shared" ca="1" si="5"/>
        <v>Alejandro Perez Morales</v>
      </c>
    </row>
    <row r="188" spans="1:10" x14ac:dyDescent="0.25">
      <c r="A188" s="16"/>
      <c r="G188" s="9" t="str">
        <f ca="1">VLOOKUP(RANDBETWEEN(1,47),Tabla10[[num]:[Apl]],2,FALSE)</f>
        <v>Ana</v>
      </c>
      <c r="H188" t="str">
        <f ca="1">VLOOKUP(RANDBETWEEN(1,47),Tabla10[[num]:[Apl]],3,FALSE)</f>
        <v>García</v>
      </c>
      <c r="I188" t="str">
        <f t="shared" ca="1" si="6"/>
        <v>Castillo</v>
      </c>
      <c r="J188" t="str">
        <f t="shared" ca="1" si="5"/>
        <v>Ana García Castillo</v>
      </c>
    </row>
    <row r="189" spans="1:10" x14ac:dyDescent="0.25">
      <c r="A189" s="16"/>
      <c r="G189" s="10" t="str">
        <f ca="1">VLOOKUP(RANDBETWEEN(1,47),Tabla10[[num]:[Apl]],2,FALSE)</f>
        <v>Valentín</v>
      </c>
      <c r="H189" t="str">
        <f ca="1">VLOOKUP(RANDBETWEEN(1,47),Tabla10[[num]:[Apl]],3,FALSE)</f>
        <v>Benítez</v>
      </c>
      <c r="I189" t="str">
        <f t="shared" ca="1" si="6"/>
        <v>Torres</v>
      </c>
      <c r="J189" t="str">
        <f t="shared" ca="1" si="5"/>
        <v>Valentín Benítez Torres</v>
      </c>
    </row>
    <row r="190" spans="1:10" x14ac:dyDescent="0.25">
      <c r="A190" s="16"/>
      <c r="G190" s="9" t="str">
        <f ca="1">VLOOKUP(RANDBETWEEN(1,47),Tabla10[[num]:[Apl]],2,FALSE)</f>
        <v>Jose</v>
      </c>
      <c r="H190" t="str">
        <f ca="1">VLOOKUP(RANDBETWEEN(1,47),Tabla10[[num]:[Apl]],3,FALSE)</f>
        <v>Garcia</v>
      </c>
      <c r="I190" t="str">
        <f t="shared" ca="1" si="6"/>
        <v>Gonzalez</v>
      </c>
      <c r="J190" t="str">
        <f t="shared" ca="1" si="5"/>
        <v>Jose Garcia Gonzalez</v>
      </c>
    </row>
    <row r="191" spans="1:10" x14ac:dyDescent="0.25">
      <c r="A191" s="16"/>
      <c r="G191" s="10" t="str">
        <f ca="1">VLOOKUP(RANDBETWEEN(1,47),Tabla10[[num]:[Apl]],2,FALSE)</f>
        <v>Alejandro</v>
      </c>
      <c r="H191" t="str">
        <f ca="1">VLOOKUP(RANDBETWEEN(1,47),Tabla10[[num]:[Apl]],3,FALSE)</f>
        <v>Reyes</v>
      </c>
      <c r="I191" t="str">
        <f t="shared" ca="1" si="6"/>
        <v>Rivera</v>
      </c>
      <c r="J191" t="str">
        <f t="shared" ca="1" si="5"/>
        <v>Alejandro Reyes Rivera</v>
      </c>
    </row>
    <row r="192" spans="1:10" x14ac:dyDescent="0.25">
      <c r="A192" s="16"/>
      <c r="G192" s="9" t="str">
        <f ca="1">VLOOKUP(RANDBETWEEN(1,47),Tabla10[[num]:[Apl]],2,FALSE)</f>
        <v>Santiago</v>
      </c>
      <c r="H192" t="str">
        <f ca="1">VLOOKUP(RANDBETWEEN(1,47),Tabla10[[num]:[Apl]],3,FALSE)</f>
        <v>Cruz</v>
      </c>
      <c r="I192" t="str">
        <f t="shared" ca="1" si="6"/>
        <v>Ruiz</v>
      </c>
      <c r="J192" t="str">
        <f t="shared" ca="1" si="5"/>
        <v>Santiago Cruz Ruiz</v>
      </c>
    </row>
    <row r="193" spans="1:10" x14ac:dyDescent="0.25">
      <c r="A193" s="16"/>
      <c r="G193" s="10" t="str">
        <f ca="1">VLOOKUP(RANDBETWEEN(1,47),Tabla10[[num]:[Apl]],2,FALSE)</f>
        <v>Benjamín</v>
      </c>
      <c r="H193" t="str">
        <f ca="1">VLOOKUP(RANDBETWEEN(1,47),Tabla10[[num]:[Apl]],3,FALSE)</f>
        <v>Gómez</v>
      </c>
      <c r="I193" t="str">
        <f t="shared" ca="1" si="6"/>
        <v>Sanchez</v>
      </c>
      <c r="J193" t="str">
        <f t="shared" ca="1" si="5"/>
        <v>Benjamín Gómez Sanchez</v>
      </c>
    </row>
    <row r="194" spans="1:10" x14ac:dyDescent="0.25">
      <c r="A194" s="16"/>
      <c r="G194" s="9" t="str">
        <f ca="1">VLOOKUP(RANDBETWEEN(1,47),Tabla10[[num]:[Apl]],2,FALSE)</f>
        <v>Martha</v>
      </c>
      <c r="H194" t="str">
        <f ca="1">VLOOKUP(RANDBETWEEN(1,47),Tabla10[[num]:[Apl]],3,FALSE)</f>
        <v>Flores</v>
      </c>
      <c r="I194" t="str">
        <f t="shared" ca="1" si="6"/>
        <v>Diaz</v>
      </c>
      <c r="J194" t="str">
        <f t="shared" ca="1" si="5"/>
        <v>Martha Flores Diaz</v>
      </c>
    </row>
    <row r="195" spans="1:10" x14ac:dyDescent="0.25">
      <c r="A195" s="16"/>
      <c r="G195" s="10" t="str">
        <f ca="1">VLOOKUP(RANDBETWEEN(1,47),Tabla10[[num]:[Apl]],2,FALSE)</f>
        <v>Santiago</v>
      </c>
      <c r="H195" t="str">
        <f ca="1">VLOOKUP(RANDBETWEEN(1,47),Tabla10[[num]:[Apl]],3,FALSE)</f>
        <v>Gonzalez</v>
      </c>
      <c r="I195" t="str">
        <f t="shared" ca="1" si="6"/>
        <v>Ramirez</v>
      </c>
      <c r="J195" t="str">
        <f t="shared" ca="1" si="5"/>
        <v>Santiago Gonzalez Ramirez</v>
      </c>
    </row>
    <row r="196" spans="1:10" x14ac:dyDescent="0.25">
      <c r="A196" s="16"/>
      <c r="G196" s="9" t="str">
        <f ca="1">VLOOKUP(RANDBETWEEN(1,47),Tabla10[[num]:[Apl]],2,FALSE)</f>
        <v>Julián</v>
      </c>
      <c r="H196" t="str">
        <f ca="1">VLOOKUP(RANDBETWEEN(1,47),Tabla10[[num]:[Apl]],3,FALSE)</f>
        <v>Alvarez</v>
      </c>
      <c r="I196" t="str">
        <f t="shared" ca="1" si="6"/>
        <v>Ortiz</v>
      </c>
      <c r="J196" t="str">
        <f t="shared" ca="1" si="5"/>
        <v>Julián Alvarez Ortiz</v>
      </c>
    </row>
    <row r="197" spans="1:10" x14ac:dyDescent="0.25">
      <c r="A197" s="16"/>
      <c r="G197" s="10" t="str">
        <f ca="1">VLOOKUP(RANDBETWEEN(1,47),Tabla10[[num]:[Apl]],2,FALSE)</f>
        <v>Ángel</v>
      </c>
      <c r="H197" t="str">
        <f ca="1">VLOOKUP(RANDBETWEEN(1,47),Tabla10[[num]:[Apl]],3,FALSE)</f>
        <v>Ramírez</v>
      </c>
      <c r="I197" t="str">
        <f t="shared" ca="1" si="6"/>
        <v>Lopez</v>
      </c>
      <c r="J197" t="str">
        <f t="shared" ca="1" si="5"/>
        <v>Ángel Ramírez Lopez</v>
      </c>
    </row>
    <row r="198" spans="1:10" x14ac:dyDescent="0.25">
      <c r="A198" s="16"/>
      <c r="G198" s="9" t="str">
        <f ca="1">VLOOKUP(RANDBETWEEN(1,47),Tabla10[[num]:[Apl]],2,FALSE)</f>
        <v>Antonio</v>
      </c>
      <c r="H198" t="str">
        <f ca="1">VLOOKUP(RANDBETWEEN(1,47),Tabla10[[num]:[Apl]],3,FALSE)</f>
        <v>Jimenez</v>
      </c>
      <c r="I198" t="str">
        <f t="shared" ca="1" si="6"/>
        <v>Aguilar</v>
      </c>
      <c r="J198" t="str">
        <f t="shared" ca="1" si="5"/>
        <v>Antonio Jimenez Aguilar</v>
      </c>
    </row>
    <row r="199" spans="1:10" x14ac:dyDescent="0.25">
      <c r="A199" s="16"/>
      <c r="G199" s="10" t="str">
        <f ca="1">VLOOKUP(RANDBETWEEN(1,47),Tabla10[[num]:[Apl]],2,FALSE)</f>
        <v>Ariel</v>
      </c>
      <c r="H199" t="str">
        <f ca="1">VLOOKUP(RANDBETWEEN(1,47),Tabla10[[num]:[Apl]],3,FALSE)</f>
        <v>Garcia</v>
      </c>
      <c r="I199" t="str">
        <f t="shared" ca="1" si="6"/>
        <v>Gonzalez</v>
      </c>
      <c r="J199" t="str">
        <f t="shared" ca="1" si="5"/>
        <v>Ariel Garcia Gonzalez</v>
      </c>
    </row>
    <row r="200" spans="1:10" x14ac:dyDescent="0.25">
      <c r="A200" s="16"/>
      <c r="G200" s="9" t="str">
        <f ca="1">VLOOKUP(RANDBETWEEN(1,47),Tabla10[[num]:[Apl]],2,FALSE)</f>
        <v>Carlos</v>
      </c>
      <c r="H200" t="str">
        <f ca="1">VLOOKUP(RANDBETWEEN(1,47),Tabla10[[num]:[Apl]],3,FALSE)</f>
        <v>Gonzalez</v>
      </c>
      <c r="I200" t="str">
        <f t="shared" ca="1" si="6"/>
        <v>Lopez</v>
      </c>
      <c r="J200" t="str">
        <f t="shared" ca="1" si="5"/>
        <v>Carlos Gonzalez Lopez</v>
      </c>
    </row>
    <row r="201" spans="1:10" x14ac:dyDescent="0.25">
      <c r="A201" s="16"/>
      <c r="G201" s="10" t="str">
        <f ca="1">VLOOKUP(RANDBETWEEN(1,47),Tabla10[[num]:[Apl]],2,FALSE)</f>
        <v>Ariel</v>
      </c>
      <c r="H201" t="str">
        <f ca="1">VLOOKUP(RANDBETWEEN(1,47),Tabla10[[num]:[Apl]],3,FALSE)</f>
        <v>Ramirez</v>
      </c>
      <c r="I201" t="str">
        <f t="shared" ca="1" si="6"/>
        <v>Gomez</v>
      </c>
      <c r="J201" t="str">
        <f t="shared" ca="1" si="5"/>
        <v>Ariel Ramirez Gomez</v>
      </c>
    </row>
    <row r="202" spans="1:10" x14ac:dyDescent="0.25">
      <c r="A202" s="16"/>
      <c r="G202" s="9" t="str">
        <f ca="1">VLOOKUP(RANDBETWEEN(1,47),Tabla10[[num]:[Apl]],2,FALSE)</f>
        <v>Silas</v>
      </c>
      <c r="H202" t="str">
        <f ca="1">VLOOKUP(RANDBETWEEN(1,47),Tabla10[[num]:[Apl]],3,FALSE)</f>
        <v>Flores</v>
      </c>
      <c r="I202" t="str">
        <f t="shared" ca="1" si="6"/>
        <v>Jimenez</v>
      </c>
      <c r="J202" t="str">
        <f t="shared" ca="1" si="5"/>
        <v>Silas Flores Jimenez</v>
      </c>
    </row>
    <row r="203" spans="1:10" x14ac:dyDescent="0.25">
      <c r="A203" s="16"/>
      <c r="G203" s="10" t="str">
        <f ca="1">VLOOKUP(RANDBETWEEN(1,47),Tabla10[[num]:[Apl]],2,FALSE)</f>
        <v>Juana</v>
      </c>
      <c r="H203" t="str">
        <f ca="1">VLOOKUP(RANDBETWEEN(1,47),Tabla10[[num]:[Apl]],3,FALSE)</f>
        <v>Gomez</v>
      </c>
      <c r="I203" t="str">
        <f t="shared" ca="1" si="6"/>
        <v>Gomez</v>
      </c>
      <c r="J203" t="str">
        <f t="shared" ca="1" si="5"/>
        <v>Juana Gomez Gomez</v>
      </c>
    </row>
    <row r="204" spans="1:10" x14ac:dyDescent="0.25">
      <c r="A204" s="16"/>
      <c r="G204" s="9" t="str">
        <f ca="1">VLOOKUP(RANDBETWEEN(1,47),Tabla10[[num]:[Apl]],2,FALSE)</f>
        <v>Victor</v>
      </c>
      <c r="H204" t="str">
        <f ca="1">VLOOKUP(RANDBETWEEN(1,47),Tabla10[[num]:[Apl]],3,FALSE)</f>
        <v>Garcia</v>
      </c>
      <c r="I204" t="str">
        <f t="shared" ca="1" si="6"/>
        <v>Reyes</v>
      </c>
      <c r="J204" t="str">
        <f t="shared" ca="1" si="5"/>
        <v>Victor Garcia Reyes</v>
      </c>
    </row>
    <row r="205" spans="1:10" x14ac:dyDescent="0.25">
      <c r="A205" s="16"/>
      <c r="G205" s="10" t="str">
        <f ca="1">VLOOKUP(RANDBETWEEN(1,47),Tabla10[[num]:[Apl]],2,FALSE)</f>
        <v>Victor</v>
      </c>
      <c r="H205" t="str">
        <f ca="1">VLOOKUP(RANDBETWEEN(1,47),Tabla10[[num]:[Apl]],3,FALSE)</f>
        <v>Cruz</v>
      </c>
      <c r="I205" t="str">
        <f t="shared" ca="1" si="6"/>
        <v>Ruiz</v>
      </c>
      <c r="J205" t="str">
        <f t="shared" ca="1" si="5"/>
        <v>Victor Cruz Ruiz</v>
      </c>
    </row>
    <row r="206" spans="1:10" x14ac:dyDescent="0.25">
      <c r="A206" s="16"/>
      <c r="G206" s="9"/>
    </row>
    <row r="207" spans="1:10" x14ac:dyDescent="0.25">
      <c r="A207" s="16"/>
    </row>
    <row r="208" spans="1:10" x14ac:dyDescent="0.25">
      <c r="A208" s="16"/>
    </row>
    <row r="209" spans="1:1" x14ac:dyDescent="0.25">
      <c r="A209" s="16"/>
    </row>
    <row r="210" spans="1:1" x14ac:dyDescent="0.25">
      <c r="A210" s="16"/>
    </row>
    <row r="211" spans="1:1" x14ac:dyDescent="0.25">
      <c r="A211" s="16"/>
    </row>
    <row r="212" spans="1:1" x14ac:dyDescent="0.25">
      <c r="A212" s="16"/>
    </row>
    <row r="213" spans="1:1" x14ac:dyDescent="0.25">
      <c r="A213" s="16"/>
    </row>
    <row r="214" spans="1:1" x14ac:dyDescent="0.25">
      <c r="A214" s="16"/>
    </row>
    <row r="215" spans="1:1" x14ac:dyDescent="0.25">
      <c r="A215" s="16"/>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DF76E-488A-4A81-944B-D598DB983066}">
  <dimension ref="A2:F16"/>
  <sheetViews>
    <sheetView workbookViewId="0">
      <selection activeCell="F3" sqref="F3:F8"/>
    </sheetView>
  </sheetViews>
  <sheetFormatPr baseColWidth="10" defaultRowHeight="15" x14ac:dyDescent="0.25"/>
  <cols>
    <col min="1" max="1" width="19.5703125" customWidth="1"/>
    <col min="2" max="2" width="19.7109375" customWidth="1"/>
    <col min="3" max="3" width="12" customWidth="1"/>
    <col min="4" max="4" width="12.7109375" customWidth="1"/>
    <col min="5" max="5" width="12" customWidth="1"/>
    <col min="6" max="6" width="69.42578125" bestFit="1" customWidth="1"/>
  </cols>
  <sheetData>
    <row r="2" spans="1:6" x14ac:dyDescent="0.25">
      <c r="A2" t="s">
        <v>108</v>
      </c>
      <c r="B2" t="s">
        <v>109</v>
      </c>
      <c r="C2" t="s">
        <v>111</v>
      </c>
      <c r="D2" t="s">
        <v>133</v>
      </c>
      <c r="E2" t="s">
        <v>112</v>
      </c>
      <c r="F2" t="s">
        <v>110</v>
      </c>
    </row>
    <row r="3" spans="1:6" x14ac:dyDescent="0.25">
      <c r="A3" t="s">
        <v>0</v>
      </c>
      <c r="B3" t="s">
        <v>24</v>
      </c>
      <c r="C3" t="s">
        <v>25</v>
      </c>
      <c r="D3" t="s">
        <v>27</v>
      </c>
      <c r="E3" t="s">
        <v>26</v>
      </c>
      <c r="F3" t="str">
        <f>_xlfn.CONCAT(B3,C3,D3,E3)</f>
        <v>insert into technologies (nameTechnology) values('Retardantes de Fuego.');</v>
      </c>
    </row>
    <row r="4" spans="1:6" x14ac:dyDescent="0.25">
      <c r="A4" t="s">
        <v>1</v>
      </c>
      <c r="B4" t="s">
        <v>24</v>
      </c>
      <c r="C4" t="s">
        <v>25</v>
      </c>
      <c r="D4" t="s">
        <v>28</v>
      </c>
      <c r="E4" t="s">
        <v>26</v>
      </c>
      <c r="F4" t="str">
        <f t="shared" ref="F4:F8" si="0">_xlfn.CONCAT(B4,C4,D4,E4)</f>
        <v>insert into technologies (nameTechnology) values('Arco electrico.');</v>
      </c>
    </row>
    <row r="5" spans="1:6" x14ac:dyDescent="0.25">
      <c r="A5" t="s">
        <v>2</v>
      </c>
      <c r="B5" t="s">
        <v>24</v>
      </c>
      <c r="C5" t="s">
        <v>25</v>
      </c>
      <c r="D5" t="s">
        <v>29</v>
      </c>
      <c r="E5" t="s">
        <v>26</v>
      </c>
      <c r="F5" t="str">
        <f t="shared" si="0"/>
        <v>insert into technologies (nameTechnology) values('Reflejantes.');</v>
      </c>
    </row>
    <row r="6" spans="1:6" x14ac:dyDescent="0.25">
      <c r="A6" t="s">
        <v>3</v>
      </c>
      <c r="B6" t="s">
        <v>24</v>
      </c>
      <c r="C6" t="s">
        <v>25</v>
      </c>
      <c r="D6" t="s">
        <v>30</v>
      </c>
      <c r="E6" t="s">
        <v>26</v>
      </c>
      <c r="F6" t="str">
        <f t="shared" si="0"/>
        <v>insert into technologies (nameTechnology) values('Termicos.');</v>
      </c>
    </row>
    <row r="7" spans="1:6" x14ac:dyDescent="0.25">
      <c r="A7" t="s">
        <v>4</v>
      </c>
      <c r="B7" t="s">
        <v>24</v>
      </c>
      <c r="C7" t="s">
        <v>25</v>
      </c>
      <c r="D7" t="s">
        <v>31</v>
      </c>
      <c r="E7" t="s">
        <v>26</v>
      </c>
      <c r="F7" t="str">
        <f t="shared" si="0"/>
        <v>insert into technologies (nameTechnology) values('Impermeables.');</v>
      </c>
    </row>
    <row r="8" spans="1:6" x14ac:dyDescent="0.25">
      <c r="A8" t="s">
        <v>5</v>
      </c>
      <c r="B8" t="s">
        <v>24</v>
      </c>
      <c r="C8" t="s">
        <v>25</v>
      </c>
      <c r="D8" t="s">
        <v>32</v>
      </c>
      <c r="E8" t="s">
        <v>26</v>
      </c>
      <c r="F8" t="str">
        <f t="shared" si="0"/>
        <v>insert into technologies (nameTechnology) values('Otros.');</v>
      </c>
    </row>
    <row r="10" spans="1:6" x14ac:dyDescent="0.25">
      <c r="A10" t="s">
        <v>134</v>
      </c>
      <c r="B10" t="s">
        <v>135</v>
      </c>
    </row>
    <row r="11" spans="1:6" x14ac:dyDescent="0.25">
      <c r="A11" s="6" t="s">
        <v>27</v>
      </c>
      <c r="B11">
        <v>1</v>
      </c>
    </row>
    <row r="12" spans="1:6" x14ac:dyDescent="0.25">
      <c r="A12" s="7" t="s">
        <v>28</v>
      </c>
      <c r="B12">
        <v>2</v>
      </c>
    </row>
    <row r="13" spans="1:6" x14ac:dyDescent="0.25">
      <c r="A13" s="6" t="s">
        <v>29</v>
      </c>
      <c r="B13">
        <v>3</v>
      </c>
    </row>
    <row r="14" spans="1:6" x14ac:dyDescent="0.25">
      <c r="A14" s="7" t="s">
        <v>30</v>
      </c>
      <c r="B14">
        <v>4</v>
      </c>
    </row>
    <row r="15" spans="1:6" x14ac:dyDescent="0.25">
      <c r="A15" s="6" t="s">
        <v>31</v>
      </c>
      <c r="B15">
        <v>5</v>
      </c>
    </row>
    <row r="16" spans="1:6" x14ac:dyDescent="0.25">
      <c r="A16" s="7" t="s">
        <v>32</v>
      </c>
      <c r="B16">
        <v>6</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FD43A-85AE-43DF-A6B7-489578523DAA}">
  <dimension ref="A1:J18"/>
  <sheetViews>
    <sheetView topLeftCell="H1" workbookViewId="0">
      <selection activeCell="J3" sqref="J3"/>
    </sheetView>
  </sheetViews>
  <sheetFormatPr baseColWidth="10" defaultRowHeight="15" x14ac:dyDescent="0.25"/>
  <cols>
    <col min="1" max="1" width="17.28515625" customWidth="1"/>
    <col min="2" max="2" width="15.42578125" customWidth="1"/>
    <col min="3" max="3" width="12" customWidth="1"/>
    <col min="4" max="4" width="25.140625" bestFit="1" customWidth="1"/>
    <col min="5" max="5" width="12" customWidth="1"/>
    <col min="6" max="6" width="13.42578125" customWidth="1"/>
    <col min="7" max="7" width="12" customWidth="1"/>
    <col min="8" max="8" width="12.7109375" customWidth="1"/>
    <col min="9" max="9" width="12" customWidth="1"/>
    <col min="10" max="10" width="156.85546875" bestFit="1" customWidth="1"/>
  </cols>
  <sheetData>
    <row r="1" spans="1:10" x14ac:dyDescent="0.25">
      <c r="D1" s="21" t="s">
        <v>521</v>
      </c>
      <c r="E1" s="22"/>
    </row>
    <row r="2" spans="1:10" x14ac:dyDescent="0.25">
      <c r="A2" t="s">
        <v>108</v>
      </c>
      <c r="B2" t="s">
        <v>109</v>
      </c>
      <c r="C2" t="s">
        <v>111</v>
      </c>
      <c r="D2" t="s">
        <v>169</v>
      </c>
      <c r="E2" t="s">
        <v>112</v>
      </c>
      <c r="F2" t="s">
        <v>170</v>
      </c>
      <c r="G2" t="s">
        <v>113</v>
      </c>
      <c r="H2" t="s">
        <v>133</v>
      </c>
      <c r="I2" t="s">
        <v>114</v>
      </c>
      <c r="J2" t="s">
        <v>110</v>
      </c>
    </row>
    <row r="3" spans="1:10" x14ac:dyDescent="0.25">
      <c r="A3" t="s">
        <v>522</v>
      </c>
      <c r="B3" t="s">
        <v>523</v>
      </c>
      <c r="C3" t="s">
        <v>25</v>
      </c>
      <c r="D3" t="s">
        <v>136</v>
      </c>
      <c r="E3" t="s">
        <v>152</v>
      </c>
      <c r="F3" t="s">
        <v>156</v>
      </c>
      <c r="G3" t="s">
        <v>33</v>
      </c>
      <c r="H3">
        <v>1</v>
      </c>
      <c r="I3" t="s">
        <v>18</v>
      </c>
      <c r="J3" t="str">
        <f>_xlfn.CONCAT(B3,C3,D3,E3,F3,G3,H3,I3)</f>
        <v>insert into Products (productName, description_product, idTechnology_Pro) values('Malla Acrilica.','Tela con capacidad de apantallar el calor hasta 700°.',1);</v>
      </c>
    </row>
    <row r="4" spans="1:10" x14ac:dyDescent="0.25">
      <c r="A4" t="s">
        <v>524</v>
      </c>
      <c r="B4" t="s">
        <v>523</v>
      </c>
      <c r="C4" t="s">
        <v>25</v>
      </c>
      <c r="D4" t="s">
        <v>137</v>
      </c>
      <c r="E4" t="s">
        <v>152</v>
      </c>
      <c r="F4" t="s">
        <v>153</v>
      </c>
      <c r="G4" t="s">
        <v>33</v>
      </c>
      <c r="H4">
        <v>6</v>
      </c>
      <c r="I4" t="s">
        <v>18</v>
      </c>
      <c r="J4" t="str">
        <f t="shared" ref="J4:J18" si="0">_xlfn.CONCAT(B4,C4,D4,E4,F4,G4,H4,I4)</f>
        <v>insert into Products (productName, description_product, idTechnology_Pro) values('Boton.','Boton simple en diferentes colores para pantalon .',6);</v>
      </c>
    </row>
    <row r="5" spans="1:10" x14ac:dyDescent="0.25">
      <c r="A5" t="s">
        <v>525</v>
      </c>
      <c r="B5" t="s">
        <v>523</v>
      </c>
      <c r="C5" t="s">
        <v>25</v>
      </c>
      <c r="D5" t="s">
        <v>138</v>
      </c>
      <c r="E5" t="s">
        <v>152</v>
      </c>
      <c r="F5" t="s">
        <v>154</v>
      </c>
      <c r="G5" t="s">
        <v>33</v>
      </c>
      <c r="H5">
        <v>6</v>
      </c>
      <c r="I5" t="s">
        <v>18</v>
      </c>
      <c r="J5" t="str">
        <f t="shared" si="0"/>
        <v>insert into Products (productName, description_product, idTechnology_Pro) values('Broche de Pantalon.','Broche para pantalon metalico.',6);</v>
      </c>
    </row>
    <row r="6" spans="1:10" x14ac:dyDescent="0.25">
      <c r="A6" t="s">
        <v>526</v>
      </c>
      <c r="B6" t="s">
        <v>523</v>
      </c>
      <c r="C6" t="s">
        <v>25</v>
      </c>
      <c r="D6" t="s">
        <v>139</v>
      </c>
      <c r="E6" t="s">
        <v>152</v>
      </c>
      <c r="F6" t="s">
        <v>155</v>
      </c>
      <c r="G6" t="s">
        <v>33</v>
      </c>
      <c r="H6">
        <v>1</v>
      </c>
      <c r="I6" t="s">
        <v>18</v>
      </c>
      <c r="J6" t="str">
        <f t="shared" si="0"/>
        <v>insert into Products (productName, description_product, idTechnology_Pro) values('Moda acrilica.','Tela.',1);</v>
      </c>
    </row>
    <row r="7" spans="1:10" x14ac:dyDescent="0.25">
      <c r="A7" t="s">
        <v>527</v>
      </c>
      <c r="B7" t="s">
        <v>523</v>
      </c>
      <c r="C7" t="s">
        <v>25</v>
      </c>
      <c r="D7" t="s">
        <v>140</v>
      </c>
      <c r="E7" t="s">
        <v>152</v>
      </c>
      <c r="F7" t="s">
        <v>157</v>
      </c>
      <c r="G7" t="s">
        <v>33</v>
      </c>
      <c r="H7">
        <v>1</v>
      </c>
      <c r="I7" t="s">
        <v>18</v>
      </c>
      <c r="J7" t="str">
        <f t="shared" si="0"/>
        <v>insert into Products (productName, description_product, idTechnology_Pro) values('Tela retardante al fuego.','Tela ignifuga hasta por 40 segundos.',1);</v>
      </c>
    </row>
    <row r="8" spans="1:10" x14ac:dyDescent="0.25">
      <c r="A8" t="s">
        <v>528</v>
      </c>
      <c r="B8" t="s">
        <v>523</v>
      </c>
      <c r="C8" t="s">
        <v>25</v>
      </c>
      <c r="D8" t="s">
        <v>141</v>
      </c>
      <c r="E8" t="s">
        <v>152</v>
      </c>
      <c r="F8" t="s">
        <v>158</v>
      </c>
      <c r="G8" t="s">
        <v>33</v>
      </c>
      <c r="H8">
        <v>3</v>
      </c>
      <c r="I8" t="s">
        <v>18</v>
      </c>
      <c r="J8" t="str">
        <f t="shared" si="0"/>
        <v>insert into Products (productName, description_product, idTechnology_Pro) values('Tela reflejante.','Tela reflejante para mangas.',3);</v>
      </c>
    </row>
    <row r="9" spans="1:10" x14ac:dyDescent="0.25">
      <c r="A9" t="s">
        <v>529</v>
      </c>
      <c r="B9" t="s">
        <v>523</v>
      </c>
      <c r="C9" t="s">
        <v>25</v>
      </c>
      <c r="D9" t="s">
        <v>142</v>
      </c>
      <c r="E9" t="s">
        <v>152</v>
      </c>
      <c r="F9" t="s">
        <v>159</v>
      </c>
      <c r="G9" t="s">
        <v>33</v>
      </c>
      <c r="H9">
        <v>6</v>
      </c>
      <c r="I9" t="s">
        <v>18</v>
      </c>
      <c r="J9" t="str">
        <f t="shared" si="0"/>
        <v>insert into Products (productName, description_product, idTechnology_Pro) values('Boton de 4 puntos.','Boton de 4 puntos para camisa.',6);</v>
      </c>
    </row>
    <row r="10" spans="1:10" x14ac:dyDescent="0.25">
      <c r="A10" t="s">
        <v>530</v>
      </c>
      <c r="B10" t="s">
        <v>523</v>
      </c>
      <c r="C10" t="s">
        <v>25</v>
      </c>
      <c r="D10" t="s">
        <v>143</v>
      </c>
      <c r="E10" t="s">
        <v>152</v>
      </c>
      <c r="F10" t="s">
        <v>160</v>
      </c>
      <c r="G10" t="s">
        <v>33</v>
      </c>
      <c r="H10">
        <v>6</v>
      </c>
      <c r="I10" t="s">
        <v>18</v>
      </c>
      <c r="J10" t="str">
        <f t="shared" si="0"/>
        <v>insert into Products (productName, description_product, idTechnology_Pro) values('Boton de 2 puntos.','Boton de 2 puntos para camisa, camisola y overol.',6);</v>
      </c>
    </row>
    <row r="11" spans="1:10" x14ac:dyDescent="0.25">
      <c r="A11" t="s">
        <v>531</v>
      </c>
      <c r="B11" t="s">
        <v>523</v>
      </c>
      <c r="C11" t="s">
        <v>25</v>
      </c>
      <c r="D11" t="s">
        <v>144</v>
      </c>
      <c r="E11" t="s">
        <v>152</v>
      </c>
      <c r="F11" t="s">
        <v>161</v>
      </c>
      <c r="G11" t="s">
        <v>33</v>
      </c>
      <c r="H11">
        <v>6</v>
      </c>
      <c r="I11" t="s">
        <v>18</v>
      </c>
      <c r="J11" t="str">
        <f t="shared" si="0"/>
        <v>insert into Products (productName, description_product, idTechnology_Pro) values('Boton Inverso.','Boton inverso para pantalon y camisola.',6);</v>
      </c>
    </row>
    <row r="12" spans="1:10" x14ac:dyDescent="0.25">
      <c r="A12" t="s">
        <v>532</v>
      </c>
      <c r="B12" t="s">
        <v>523</v>
      </c>
      <c r="C12" t="s">
        <v>25</v>
      </c>
      <c r="D12" t="s">
        <v>145</v>
      </c>
      <c r="E12" t="s">
        <v>152</v>
      </c>
      <c r="F12" t="s">
        <v>162</v>
      </c>
      <c r="G12" t="s">
        <v>33</v>
      </c>
      <c r="H12">
        <v>2</v>
      </c>
      <c r="I12" t="s">
        <v>18</v>
      </c>
      <c r="J12" t="str">
        <f t="shared" si="0"/>
        <v>insert into Products (productName, description_product, idTechnology_Pro) values('Tela contra arco-elctrico.','Tela con capacidad de soportar el arco electrico.',2);</v>
      </c>
    </row>
    <row r="13" spans="1:10" x14ac:dyDescent="0.25">
      <c r="A13" t="s">
        <v>533</v>
      </c>
      <c r="B13" t="s">
        <v>523</v>
      </c>
      <c r="C13" t="s">
        <v>25</v>
      </c>
      <c r="D13" t="s">
        <v>146</v>
      </c>
      <c r="E13" t="s">
        <v>152</v>
      </c>
      <c r="F13" t="s">
        <v>163</v>
      </c>
      <c r="G13" t="s">
        <v>33</v>
      </c>
      <c r="H13">
        <v>6</v>
      </c>
      <c r="I13" t="s">
        <v>18</v>
      </c>
      <c r="J13" t="str">
        <f t="shared" si="0"/>
        <v>insert into Products (productName, description_product, idTechnology_Pro) values('Hilo de Algodón.','Hilo simple de Algodón.',6);</v>
      </c>
    </row>
    <row r="14" spans="1:10" x14ac:dyDescent="0.25">
      <c r="A14" t="s">
        <v>534</v>
      </c>
      <c r="B14" t="s">
        <v>523</v>
      </c>
      <c r="C14" t="s">
        <v>25</v>
      </c>
      <c r="D14" t="s">
        <v>147</v>
      </c>
      <c r="E14" t="s">
        <v>152</v>
      </c>
      <c r="F14" t="s">
        <v>164</v>
      </c>
      <c r="G14" t="s">
        <v>33</v>
      </c>
      <c r="H14">
        <v>6</v>
      </c>
      <c r="I14" t="s">
        <v>18</v>
      </c>
      <c r="J14" t="str">
        <f t="shared" si="0"/>
        <v>insert into Products (productName, description_product, idTechnology_Pro) values('Hilo sintetico.','Hilo sintetico ignifugo.',6);</v>
      </c>
    </row>
    <row r="15" spans="1:10" x14ac:dyDescent="0.25">
      <c r="A15" t="s">
        <v>535</v>
      </c>
      <c r="B15" t="s">
        <v>523</v>
      </c>
      <c r="C15" t="s">
        <v>25</v>
      </c>
      <c r="D15" t="s">
        <v>148</v>
      </c>
      <c r="E15" t="s">
        <v>152</v>
      </c>
      <c r="F15" t="s">
        <v>165</v>
      </c>
      <c r="G15" t="s">
        <v>33</v>
      </c>
      <c r="H15">
        <v>6</v>
      </c>
      <c r="I15" t="s">
        <v>18</v>
      </c>
      <c r="J15" t="str">
        <f t="shared" si="0"/>
        <v>insert into Products (productName, description_product, idTechnology_Pro) values('Broche para Bolsa.','Broche para bolsa de camisola.',6);</v>
      </c>
    </row>
    <row r="16" spans="1:10" x14ac:dyDescent="0.25">
      <c r="A16" t="s">
        <v>536</v>
      </c>
      <c r="B16" t="s">
        <v>523</v>
      </c>
      <c r="C16" t="s">
        <v>25</v>
      </c>
      <c r="D16" t="s">
        <v>149</v>
      </c>
      <c r="E16" t="s">
        <v>152</v>
      </c>
      <c r="F16" t="s">
        <v>166</v>
      </c>
      <c r="G16" t="s">
        <v>33</v>
      </c>
      <c r="H16">
        <v>6</v>
      </c>
      <c r="I16" t="s">
        <v>18</v>
      </c>
      <c r="J16" t="str">
        <f t="shared" si="0"/>
        <v>insert into Products (productName, description_product, idTechnology_Pro) values('Velcro.','Velcro en diferentes medidas.',6);</v>
      </c>
    </row>
    <row r="17" spans="1:10" x14ac:dyDescent="0.25">
      <c r="A17" t="s">
        <v>537</v>
      </c>
      <c r="B17" t="s">
        <v>523</v>
      </c>
      <c r="C17" t="s">
        <v>25</v>
      </c>
      <c r="D17" t="s">
        <v>150</v>
      </c>
      <c r="E17" t="s">
        <v>152</v>
      </c>
      <c r="F17" t="s">
        <v>167</v>
      </c>
      <c r="G17" t="s">
        <v>33</v>
      </c>
      <c r="H17">
        <v>6</v>
      </c>
      <c r="I17" t="s">
        <v>18</v>
      </c>
      <c r="J17" t="str">
        <f t="shared" si="0"/>
        <v>insert into Products (productName, description_product, idTechnology_Pro) values('Agujas .','Agujas para diferentes tipos de maquinas.',6);</v>
      </c>
    </row>
    <row r="18" spans="1:10" x14ac:dyDescent="0.25">
      <c r="A18" t="s">
        <v>538</v>
      </c>
      <c r="B18" t="s">
        <v>523</v>
      </c>
      <c r="C18" t="s">
        <v>25</v>
      </c>
      <c r="D18" t="s">
        <v>151</v>
      </c>
      <c r="E18" t="s">
        <v>152</v>
      </c>
      <c r="F18" t="s">
        <v>168</v>
      </c>
      <c r="G18" t="s">
        <v>33</v>
      </c>
      <c r="H18">
        <v>6</v>
      </c>
      <c r="I18" t="s">
        <v>18</v>
      </c>
      <c r="J18" t="str">
        <f t="shared" si="0"/>
        <v>insert into Products (productName, description_product, idTechnology_Pro) values('Refacciones para Maquinas.','Refacciones de maquinas.',6);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54FC-052D-4EE9-AD4C-3E1C064792C2}">
  <dimension ref="A2:Y196"/>
  <sheetViews>
    <sheetView topLeftCell="A134" workbookViewId="0">
      <selection activeCell="P3" sqref="P3:P175"/>
    </sheetView>
  </sheetViews>
  <sheetFormatPr baseColWidth="10" defaultRowHeight="15" x14ac:dyDescent="0.25"/>
  <cols>
    <col min="1" max="1" width="17.28515625" customWidth="1"/>
    <col min="2" max="2" width="15.42578125" customWidth="1"/>
    <col min="3" max="3" width="12" customWidth="1"/>
    <col min="4" max="4" width="16" customWidth="1"/>
    <col min="6" max="6" width="16.140625" customWidth="1"/>
    <col min="7" max="7" width="13.85546875" customWidth="1"/>
    <col min="8" max="8" width="14" bestFit="1" customWidth="1"/>
    <col min="9" max="9" width="14" customWidth="1"/>
    <col min="10" max="10" width="16" customWidth="1"/>
    <col min="12" max="12" width="14.85546875" customWidth="1"/>
    <col min="13" max="13" width="13.85546875" customWidth="1"/>
    <col min="14" max="14" width="12.85546875" customWidth="1"/>
  </cols>
  <sheetData>
    <row r="2" spans="1:25" x14ac:dyDescent="0.25">
      <c r="A2" s="8" t="s">
        <v>108</v>
      </c>
      <c r="B2" s="19" t="s">
        <v>109</v>
      </c>
      <c r="C2" s="19" t="s">
        <v>111</v>
      </c>
      <c r="D2" s="19" t="s">
        <v>640</v>
      </c>
      <c r="E2" s="19" t="s">
        <v>1014</v>
      </c>
      <c r="F2" s="19" t="s">
        <v>641</v>
      </c>
      <c r="G2" s="19" t="s">
        <v>1015</v>
      </c>
      <c r="H2" s="19" t="s">
        <v>642</v>
      </c>
      <c r="I2" s="19" t="s">
        <v>1016</v>
      </c>
      <c r="J2" s="19" t="s">
        <v>643</v>
      </c>
      <c r="K2" s="19" t="s">
        <v>1017</v>
      </c>
      <c r="L2" s="19" t="s">
        <v>644</v>
      </c>
      <c r="M2" s="19" t="s">
        <v>1018</v>
      </c>
      <c r="N2" s="19" t="s">
        <v>645</v>
      </c>
      <c r="O2" t="s">
        <v>1019</v>
      </c>
      <c r="P2" s="23" t="s">
        <v>110</v>
      </c>
    </row>
    <row r="3" spans="1:25" x14ac:dyDescent="0.25">
      <c r="A3" t="s">
        <v>758</v>
      </c>
      <c r="B3" t="s">
        <v>819</v>
      </c>
      <c r="C3" t="s">
        <v>17</v>
      </c>
      <c r="D3">
        <v>1</v>
      </c>
      <c r="E3" t="s">
        <v>227</v>
      </c>
      <c r="F3">
        <v>4</v>
      </c>
      <c r="G3" t="s">
        <v>227</v>
      </c>
      <c r="H3">
        <v>1218.0899999999999</v>
      </c>
      <c r="I3" t="s">
        <v>174</v>
      </c>
      <c r="J3" t="str">
        <f t="shared" ref="J3:J34" ca="1" si="0">VLOOKUP(RANDBETWEEN(1,9),$T$3:$U$11,2)</f>
        <v>48 horas</v>
      </c>
      <c r="K3" t="s">
        <v>152</v>
      </c>
      <c r="L3" t="str">
        <f t="shared" ref="L3:L34" ca="1" si="1">VLOOKUP(RANDBETWEEN(1,3),$T$13:$U$15,2,FALSE)</f>
        <v>En Stock</v>
      </c>
      <c r="M3" t="s">
        <v>152</v>
      </c>
      <c r="N3" t="s">
        <v>1032</v>
      </c>
      <c r="O3" t="s">
        <v>26</v>
      </c>
      <c r="P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values(1,4,1218.09,'48 horas.','En Stock.','Curabitur in libero ut massa volutpat convallis Morbi odio odio, elementum eu, interdum eu, tincidunt in, leo Maecenas pulvinar lobortis est.');</v>
      </c>
      <c r="T3">
        <v>1</v>
      </c>
      <c r="U3" t="s">
        <v>1020</v>
      </c>
      <c r="Y3" t="s">
        <v>820</v>
      </c>
    </row>
    <row r="4" spans="1:25" x14ac:dyDescent="0.25">
      <c r="A4" t="s">
        <v>801</v>
      </c>
      <c r="B4" t="s">
        <v>819</v>
      </c>
      <c r="C4" t="s">
        <v>17</v>
      </c>
      <c r="D4">
        <v>1</v>
      </c>
      <c r="E4" t="s">
        <v>227</v>
      </c>
      <c r="F4">
        <v>5</v>
      </c>
      <c r="G4" t="s">
        <v>227</v>
      </c>
      <c r="H4">
        <v>1372.61</v>
      </c>
      <c r="I4" t="s">
        <v>174</v>
      </c>
      <c r="J4" t="str">
        <f t="shared" ca="1" si="0"/>
        <v>2 dias</v>
      </c>
      <c r="K4" t="s">
        <v>152</v>
      </c>
      <c r="L4" t="str">
        <f t="shared" ca="1" si="1"/>
        <v>Bajo Pedido</v>
      </c>
      <c r="M4" t="s">
        <v>152</v>
      </c>
      <c r="N4" t="s">
        <v>1033</v>
      </c>
      <c r="O4" t="s">
        <v>26</v>
      </c>
      <c r="P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values(1,5,1372.61,'2 dias.','Bajo Pedido.','Vestibulum quam sapien, varius ut, blandit non, interdum in, ante Vestibulum ante ipsum primis in faucibus orci luctus et ultrices posuere cubilia Curae; Duis faucibus accumsan odio Curabitur convallis.');</v>
      </c>
      <c r="T4">
        <v>2</v>
      </c>
      <c r="U4" t="s">
        <v>1021</v>
      </c>
      <c r="Y4" t="s">
        <v>821</v>
      </c>
    </row>
    <row r="5" spans="1:25" x14ac:dyDescent="0.25">
      <c r="A5" t="s">
        <v>760</v>
      </c>
      <c r="B5" t="s">
        <v>819</v>
      </c>
      <c r="C5" t="s">
        <v>17</v>
      </c>
      <c r="D5">
        <v>1</v>
      </c>
      <c r="E5" t="s">
        <v>227</v>
      </c>
      <c r="F5">
        <v>11</v>
      </c>
      <c r="G5" t="s">
        <v>227</v>
      </c>
      <c r="H5">
        <v>371.3</v>
      </c>
      <c r="I5" t="s">
        <v>174</v>
      </c>
      <c r="J5" t="str">
        <f t="shared" ca="1" si="0"/>
        <v>2 dias</v>
      </c>
      <c r="K5" t="s">
        <v>152</v>
      </c>
      <c r="L5" t="str">
        <f t="shared" ca="1" si="1"/>
        <v>De linea</v>
      </c>
      <c r="M5" t="s">
        <v>152</v>
      </c>
      <c r="N5" t="s">
        <v>1034</v>
      </c>
      <c r="O5" t="s">
        <v>26</v>
      </c>
      <c r="P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values(1,11,371.3,'2 dias.','De linea.','Etiam vel augue Vestibulum rutrum rutrum neque Aenean auctor gravida sem.');</v>
      </c>
      <c r="T5">
        <v>3</v>
      </c>
      <c r="U5" t="s">
        <v>1022</v>
      </c>
      <c r="Y5" t="s">
        <v>822</v>
      </c>
    </row>
    <row r="6" spans="1:25" x14ac:dyDescent="0.25">
      <c r="A6" t="s">
        <v>687</v>
      </c>
      <c r="B6" t="s">
        <v>819</v>
      </c>
      <c r="C6" t="s">
        <v>17</v>
      </c>
      <c r="D6">
        <v>1</v>
      </c>
      <c r="E6" t="s">
        <v>227</v>
      </c>
      <c r="F6">
        <v>12</v>
      </c>
      <c r="G6" t="s">
        <v>227</v>
      </c>
      <c r="H6">
        <v>434.57</v>
      </c>
      <c r="I6" t="s">
        <v>174</v>
      </c>
      <c r="J6" t="str">
        <f t="shared" ca="1" si="0"/>
        <v>4 dias</v>
      </c>
      <c r="K6" t="s">
        <v>152</v>
      </c>
      <c r="L6" t="str">
        <f t="shared" ca="1" si="1"/>
        <v>Bajo Pedido</v>
      </c>
      <c r="M6" t="s">
        <v>152</v>
      </c>
      <c r="N6" t="s">
        <v>1035</v>
      </c>
      <c r="O6" t="s">
        <v>26</v>
      </c>
      <c r="P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values(1,12,434.57,'4 dias.','Bajo Pedido.','Praesent id massa id nisl venenatis lacinia Aenean sit amet justo Morbi ut odio.');</v>
      </c>
      <c r="T6">
        <v>4</v>
      </c>
      <c r="U6" t="s">
        <v>1023</v>
      </c>
      <c r="Y6" t="s">
        <v>823</v>
      </c>
    </row>
    <row r="7" spans="1:25" x14ac:dyDescent="0.25">
      <c r="A7" t="s">
        <v>653</v>
      </c>
      <c r="B7" t="s">
        <v>819</v>
      </c>
      <c r="C7" t="s">
        <v>17</v>
      </c>
      <c r="D7">
        <v>2</v>
      </c>
      <c r="E7" t="s">
        <v>227</v>
      </c>
      <c r="F7">
        <v>4</v>
      </c>
      <c r="G7" t="s">
        <v>227</v>
      </c>
      <c r="H7">
        <v>508.77</v>
      </c>
      <c r="I7" t="s">
        <v>174</v>
      </c>
      <c r="J7" t="str">
        <f t="shared" ca="1" si="0"/>
        <v>2 dias</v>
      </c>
      <c r="K7" t="s">
        <v>152</v>
      </c>
      <c r="L7" t="str">
        <f t="shared" ca="1" si="1"/>
        <v>De linea</v>
      </c>
      <c r="M7" t="s">
        <v>152</v>
      </c>
      <c r="N7" t="s">
        <v>1036</v>
      </c>
      <c r="O7" t="s">
        <v>26</v>
      </c>
      <c r="P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values(2,4,508.77,'2 dias.','De linea.','Sed sagittis Nam congue, risus semper porta volutpat, quam pede lobortis ligula, sit amet eleifend pede libero quis orci Nullam molestie nibh in lectus.');</v>
      </c>
      <c r="T7">
        <v>5</v>
      </c>
      <c r="U7" t="s">
        <v>1024</v>
      </c>
      <c r="Y7" t="s">
        <v>824</v>
      </c>
    </row>
    <row r="8" spans="1:25" x14ac:dyDescent="0.25">
      <c r="A8" t="s">
        <v>780</v>
      </c>
      <c r="B8" t="s">
        <v>819</v>
      </c>
      <c r="C8" t="s">
        <v>17</v>
      </c>
      <c r="D8">
        <v>2</v>
      </c>
      <c r="E8" t="s">
        <v>227</v>
      </c>
      <c r="F8">
        <v>13</v>
      </c>
      <c r="G8" t="s">
        <v>227</v>
      </c>
      <c r="H8">
        <v>1350.52</v>
      </c>
      <c r="I8" t="s">
        <v>174</v>
      </c>
      <c r="J8" t="str">
        <f t="shared" ca="1" si="0"/>
        <v>20 dias</v>
      </c>
      <c r="K8" t="s">
        <v>152</v>
      </c>
      <c r="L8" t="str">
        <f t="shared" ca="1" si="1"/>
        <v>En Stock</v>
      </c>
      <c r="M8" t="s">
        <v>152</v>
      </c>
      <c r="N8" t="s">
        <v>1037</v>
      </c>
      <c r="O8" t="s">
        <v>26</v>
      </c>
      <c r="P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values(2,13,1350.52,'20 dias.','En Stock.','Fusce posuere felis sed lacus Morbi sem mauris, laoreet ut, rhoncus aliquet, pulvinar sed, nisl Nunc rhoncus dui vel sem.');</v>
      </c>
      <c r="T8">
        <v>6</v>
      </c>
      <c r="U8" t="s">
        <v>1025</v>
      </c>
      <c r="Y8" t="s">
        <v>825</v>
      </c>
    </row>
    <row r="9" spans="1:25" x14ac:dyDescent="0.25">
      <c r="A9" t="s">
        <v>749</v>
      </c>
      <c r="B9" t="s">
        <v>819</v>
      </c>
      <c r="C9" t="s">
        <v>17</v>
      </c>
      <c r="D9">
        <v>2</v>
      </c>
      <c r="E9" t="s">
        <v>227</v>
      </c>
      <c r="F9">
        <v>14</v>
      </c>
      <c r="G9" t="s">
        <v>227</v>
      </c>
      <c r="H9">
        <v>756.46</v>
      </c>
      <c r="I9" t="s">
        <v>174</v>
      </c>
      <c r="J9" t="str">
        <f t="shared" ca="1" si="0"/>
        <v>48 horas</v>
      </c>
      <c r="K9" t="s">
        <v>152</v>
      </c>
      <c r="L9" t="str">
        <f t="shared" ca="1" si="1"/>
        <v>En Stock</v>
      </c>
      <c r="M9" t="s">
        <v>152</v>
      </c>
      <c r="N9" t="s">
        <v>1038</v>
      </c>
      <c r="O9" t="s">
        <v>26</v>
      </c>
      <c r="P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values(2,14,756.46,'48 horas.','En Stock.','Pellentesque at nulla Suspendisse potenti Cras in purus eu magna vulputate luctus.');</v>
      </c>
      <c r="T9">
        <v>7</v>
      </c>
      <c r="U9" t="s">
        <v>1026</v>
      </c>
      <c r="Y9" t="s">
        <v>826</v>
      </c>
    </row>
    <row r="10" spans="1:25" x14ac:dyDescent="0.25">
      <c r="A10" t="s">
        <v>789</v>
      </c>
      <c r="B10" t="s">
        <v>819</v>
      </c>
      <c r="C10" t="s">
        <v>17</v>
      </c>
      <c r="D10">
        <v>2</v>
      </c>
      <c r="E10" t="s">
        <v>227</v>
      </c>
      <c r="F10">
        <v>15</v>
      </c>
      <c r="G10" t="s">
        <v>227</v>
      </c>
      <c r="H10">
        <v>441.35</v>
      </c>
      <c r="I10" t="s">
        <v>174</v>
      </c>
      <c r="J10" t="str">
        <f t="shared" ca="1" si="0"/>
        <v>15 dias</v>
      </c>
      <c r="K10" t="s">
        <v>152</v>
      </c>
      <c r="L10" t="str">
        <f t="shared" ca="1" si="1"/>
        <v>En Stock</v>
      </c>
      <c r="M10" t="s">
        <v>152</v>
      </c>
      <c r="N10" t="s">
        <v>1039</v>
      </c>
      <c r="O10" t="s">
        <v>26</v>
      </c>
      <c r="P1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values(2,15,441.35,'15 dias.','En Stock.','Nulla ut erat id mauris vulputate elementum Nullam varius Nulla facilisi.');</v>
      </c>
      <c r="T10">
        <v>8</v>
      </c>
      <c r="U10" t="s">
        <v>1027</v>
      </c>
      <c r="Y10" t="s">
        <v>827</v>
      </c>
    </row>
    <row r="11" spans="1:25" x14ac:dyDescent="0.25">
      <c r="A11" t="s">
        <v>726</v>
      </c>
      <c r="B11" t="s">
        <v>819</v>
      </c>
      <c r="C11" t="s">
        <v>17</v>
      </c>
      <c r="D11">
        <v>2</v>
      </c>
      <c r="E11" t="s">
        <v>227</v>
      </c>
      <c r="F11">
        <v>16</v>
      </c>
      <c r="G11" t="s">
        <v>227</v>
      </c>
      <c r="H11">
        <v>1967.57</v>
      </c>
      <c r="I11" t="s">
        <v>174</v>
      </c>
      <c r="J11" t="str">
        <f t="shared" ca="1" si="0"/>
        <v>8 dias</v>
      </c>
      <c r="K11" t="s">
        <v>152</v>
      </c>
      <c r="L11" t="str">
        <f t="shared" ca="1" si="1"/>
        <v>En Stock</v>
      </c>
      <c r="M11" t="s">
        <v>152</v>
      </c>
      <c r="N11" t="s">
        <v>1040</v>
      </c>
      <c r="O11" t="s">
        <v>26</v>
      </c>
      <c r="P1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values(2,16,1967.57,'8 dias.','En Stock.','In hac habitasse platea dictumst Morbi vestibulum, velit id pretium iaculis, diam erat fermentum justo, nec condimentum neque sapien placerat ante Nulla justo.');</v>
      </c>
      <c r="T11">
        <v>9</v>
      </c>
      <c r="U11" t="s">
        <v>1028</v>
      </c>
      <c r="Y11" t="s">
        <v>828</v>
      </c>
    </row>
    <row r="12" spans="1:25" x14ac:dyDescent="0.25">
      <c r="A12" t="s">
        <v>775</v>
      </c>
      <c r="B12" t="s">
        <v>819</v>
      </c>
      <c r="C12" t="s">
        <v>17</v>
      </c>
      <c r="D12">
        <v>3</v>
      </c>
      <c r="E12" t="s">
        <v>227</v>
      </c>
      <c r="F12">
        <v>5</v>
      </c>
      <c r="G12" t="s">
        <v>227</v>
      </c>
      <c r="H12">
        <v>279.79000000000002</v>
      </c>
      <c r="I12" t="s">
        <v>174</v>
      </c>
      <c r="J12" t="str">
        <f t="shared" ca="1" si="0"/>
        <v>4 dias</v>
      </c>
      <c r="K12" t="s">
        <v>152</v>
      </c>
      <c r="L12" t="str">
        <f t="shared" ca="1" si="1"/>
        <v>Bajo Pedido</v>
      </c>
      <c r="M12" t="s">
        <v>152</v>
      </c>
      <c r="N12" t="s">
        <v>1041</v>
      </c>
      <c r="O12" t="s">
        <v>26</v>
      </c>
      <c r="P1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values(3,5,279.79,'4 dias.','Bajo Pedido.','In quis justo Maecenas rhoncus aliquam lacus Morbi quis tortor id nulla ultrices aliquet.');</v>
      </c>
      <c r="Y12" t="s">
        <v>829</v>
      </c>
    </row>
    <row r="13" spans="1:25" x14ac:dyDescent="0.25">
      <c r="A13" t="s">
        <v>651</v>
      </c>
      <c r="B13" t="s">
        <v>819</v>
      </c>
      <c r="C13" t="s">
        <v>17</v>
      </c>
      <c r="D13">
        <v>4</v>
      </c>
      <c r="E13" t="s">
        <v>227</v>
      </c>
      <c r="F13">
        <v>2</v>
      </c>
      <c r="G13" t="s">
        <v>227</v>
      </c>
      <c r="H13">
        <v>402.06</v>
      </c>
      <c r="I13" t="s">
        <v>174</v>
      </c>
      <c r="J13" t="str">
        <f t="shared" ca="1" si="0"/>
        <v>5 dias</v>
      </c>
      <c r="K13" t="s">
        <v>152</v>
      </c>
      <c r="L13" t="str">
        <f t="shared" ca="1" si="1"/>
        <v>En Stock</v>
      </c>
      <c r="M13" t="s">
        <v>152</v>
      </c>
      <c r="N13" t="s">
        <v>1038</v>
      </c>
      <c r="O13" t="s">
        <v>26</v>
      </c>
      <c r="P1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values(4,2,402.06,'5 dias.','En Stock.','Pellentesque at nulla Suspendisse potenti Cras in purus eu magna vulputate luctus.');</v>
      </c>
      <c r="T13">
        <v>1</v>
      </c>
      <c r="U13" t="s">
        <v>1029</v>
      </c>
      <c r="Y13" t="s">
        <v>830</v>
      </c>
    </row>
    <row r="14" spans="1:25" x14ac:dyDescent="0.25">
      <c r="A14" t="s">
        <v>691</v>
      </c>
      <c r="B14" t="s">
        <v>819</v>
      </c>
      <c r="C14" t="s">
        <v>17</v>
      </c>
      <c r="D14">
        <v>4</v>
      </c>
      <c r="E14" t="s">
        <v>227</v>
      </c>
      <c r="F14">
        <v>8</v>
      </c>
      <c r="G14" t="s">
        <v>227</v>
      </c>
      <c r="H14">
        <v>1220.07</v>
      </c>
      <c r="I14" t="s">
        <v>174</v>
      </c>
      <c r="J14" t="str">
        <f t="shared" ca="1" si="0"/>
        <v>15 dias</v>
      </c>
      <c r="K14" t="s">
        <v>152</v>
      </c>
      <c r="L14" t="str">
        <f t="shared" ca="1" si="1"/>
        <v>De linea</v>
      </c>
      <c r="M14" t="s">
        <v>152</v>
      </c>
      <c r="N14" t="s">
        <v>1042</v>
      </c>
      <c r="O14" t="s">
        <v>26</v>
      </c>
      <c r="P1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values(4,8,1220.07,'15 dias.','De linea.','Praesent blandit Nam nulla Integer pede justo, lacinia eget, tincidunt eget, tempus vel, pede.');</v>
      </c>
      <c r="T14">
        <v>2</v>
      </c>
      <c r="U14" t="s">
        <v>1031</v>
      </c>
      <c r="Y14" t="s">
        <v>831</v>
      </c>
    </row>
    <row r="15" spans="1:25" x14ac:dyDescent="0.25">
      <c r="A15" t="s">
        <v>646</v>
      </c>
      <c r="B15" t="s">
        <v>819</v>
      </c>
      <c r="C15" t="s">
        <v>17</v>
      </c>
      <c r="D15">
        <v>4</v>
      </c>
      <c r="E15" t="s">
        <v>227</v>
      </c>
      <c r="F15">
        <v>10</v>
      </c>
      <c r="G15" t="s">
        <v>227</v>
      </c>
      <c r="H15">
        <v>225.86</v>
      </c>
      <c r="I15" t="s">
        <v>174</v>
      </c>
      <c r="J15" t="str">
        <f t="shared" ca="1" si="0"/>
        <v>1 dia</v>
      </c>
      <c r="K15" t="s">
        <v>152</v>
      </c>
      <c r="L15" t="str">
        <f t="shared" ca="1" si="1"/>
        <v>De linea</v>
      </c>
      <c r="M15" t="s">
        <v>152</v>
      </c>
      <c r="N15" t="s">
        <v>1043</v>
      </c>
      <c r="O15" t="s">
        <v>26</v>
      </c>
      <c r="P1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values(4,10,225.86,'1 dia.','De linea.','Mauris enim leo, rhoncus sed, vestibulum sit amet, cursus id, turpis Integer aliquet, massa id lobortis convallis, tortor risus dapibus augue, vel accumsan tellus nisi eu orci Mauris lacinia sapien quis libero.');</v>
      </c>
      <c r="T15">
        <v>3</v>
      </c>
      <c r="U15" t="s">
        <v>1030</v>
      </c>
      <c r="Y15" t="s">
        <v>832</v>
      </c>
    </row>
    <row r="16" spans="1:25" x14ac:dyDescent="0.25">
      <c r="A16" t="s">
        <v>779</v>
      </c>
      <c r="B16" t="s">
        <v>819</v>
      </c>
      <c r="C16" t="s">
        <v>17</v>
      </c>
      <c r="D16">
        <v>4</v>
      </c>
      <c r="E16" t="s">
        <v>227</v>
      </c>
      <c r="F16">
        <v>11</v>
      </c>
      <c r="G16" t="s">
        <v>227</v>
      </c>
      <c r="H16">
        <v>391.81</v>
      </c>
      <c r="I16" t="s">
        <v>174</v>
      </c>
      <c r="J16" t="str">
        <f t="shared" ca="1" si="0"/>
        <v>8 dias</v>
      </c>
      <c r="K16" t="s">
        <v>152</v>
      </c>
      <c r="L16" t="str">
        <f t="shared" ca="1" si="1"/>
        <v>En Stock</v>
      </c>
      <c r="M16" t="s">
        <v>152</v>
      </c>
      <c r="N16" t="s">
        <v>1044</v>
      </c>
      <c r="O16" t="s">
        <v>26</v>
      </c>
      <c r="P1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values(4,11,391.81,'8 dias.','En Stock.','Sed ante Vivamus tortor Duis mattis egestas metus.');</v>
      </c>
      <c r="Y16" t="s">
        <v>833</v>
      </c>
    </row>
    <row r="17" spans="1:25" x14ac:dyDescent="0.25">
      <c r="A17" t="s">
        <v>755</v>
      </c>
      <c r="B17" t="s">
        <v>819</v>
      </c>
      <c r="C17" t="s">
        <v>17</v>
      </c>
      <c r="D17">
        <v>5</v>
      </c>
      <c r="E17" t="s">
        <v>227</v>
      </c>
      <c r="F17">
        <v>3</v>
      </c>
      <c r="G17" t="s">
        <v>227</v>
      </c>
      <c r="H17">
        <v>693.08</v>
      </c>
      <c r="I17" t="s">
        <v>174</v>
      </c>
      <c r="J17" t="str">
        <f t="shared" ca="1" si="0"/>
        <v>2 meses</v>
      </c>
      <c r="K17" t="s">
        <v>152</v>
      </c>
      <c r="L17" t="str">
        <f t="shared" ca="1" si="1"/>
        <v>De linea</v>
      </c>
      <c r="M17" t="s">
        <v>152</v>
      </c>
      <c r="N17" t="s">
        <v>1039</v>
      </c>
      <c r="O17" t="s">
        <v>26</v>
      </c>
      <c r="P1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values(5,3,693.08,'2 meses.','De linea.','Nulla ut erat id mauris vulputate elementum Nullam varius Nulla facilisi.');</v>
      </c>
      <c r="Y17" t="s">
        <v>834</v>
      </c>
    </row>
    <row r="18" spans="1:25" x14ac:dyDescent="0.25">
      <c r="A18" t="s">
        <v>701</v>
      </c>
      <c r="B18" t="s">
        <v>819</v>
      </c>
      <c r="C18" t="s">
        <v>17</v>
      </c>
      <c r="D18">
        <v>5</v>
      </c>
      <c r="E18" t="s">
        <v>227</v>
      </c>
      <c r="F18">
        <v>4</v>
      </c>
      <c r="G18" t="s">
        <v>227</v>
      </c>
      <c r="H18">
        <v>871.69</v>
      </c>
      <c r="I18" t="s">
        <v>174</v>
      </c>
      <c r="J18" t="str">
        <f t="shared" ca="1" si="0"/>
        <v>1 dia</v>
      </c>
      <c r="K18" t="s">
        <v>152</v>
      </c>
      <c r="L18" t="str">
        <f t="shared" ca="1" si="1"/>
        <v>De linea</v>
      </c>
      <c r="M18" t="s">
        <v>152</v>
      </c>
      <c r="N18" t="s">
        <v>1045</v>
      </c>
      <c r="O18" t="s">
        <v>26</v>
      </c>
      <c r="P1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values(5,4,871.69,'1 dia.','De linea.','Duis bibendum Morbi non quam nec dui luctus rutrum Nulla tellus.');</v>
      </c>
      <c r="Y18" t="s">
        <v>835</v>
      </c>
    </row>
    <row r="19" spans="1:25" x14ac:dyDescent="0.25">
      <c r="A19" t="s">
        <v>768</v>
      </c>
      <c r="B19" t="s">
        <v>819</v>
      </c>
      <c r="C19" t="s">
        <v>17</v>
      </c>
      <c r="D19">
        <v>5</v>
      </c>
      <c r="E19" t="s">
        <v>227</v>
      </c>
      <c r="F19">
        <v>5</v>
      </c>
      <c r="G19" t="s">
        <v>227</v>
      </c>
      <c r="H19">
        <v>90.07</v>
      </c>
      <c r="I19" t="s">
        <v>174</v>
      </c>
      <c r="J19" t="str">
        <f t="shared" ca="1" si="0"/>
        <v>1 dia</v>
      </c>
      <c r="K19" t="s">
        <v>152</v>
      </c>
      <c r="L19" t="str">
        <f t="shared" ca="1" si="1"/>
        <v>Bajo Pedido</v>
      </c>
      <c r="M19" t="s">
        <v>152</v>
      </c>
      <c r="N19" t="s">
        <v>1046</v>
      </c>
      <c r="O19" t="s">
        <v>26</v>
      </c>
      <c r="P1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values(5,5,90.07,'1 dia.','Bajo Pedido.','Cras mi pede, malesuada in, imperdiet et, commodo vulputate, justo In blandit ultrices enim Lorem ipsum dolor sit amet, consectetuer adipiscing elit.');</v>
      </c>
      <c r="Y19" t="s">
        <v>836</v>
      </c>
    </row>
    <row r="20" spans="1:25" x14ac:dyDescent="0.25">
      <c r="A20" t="s">
        <v>654</v>
      </c>
      <c r="B20" t="s">
        <v>819</v>
      </c>
      <c r="C20" t="s">
        <v>17</v>
      </c>
      <c r="D20">
        <v>5</v>
      </c>
      <c r="E20" t="s">
        <v>227</v>
      </c>
      <c r="F20">
        <v>6</v>
      </c>
      <c r="G20" t="s">
        <v>227</v>
      </c>
      <c r="H20">
        <v>1304.79</v>
      </c>
      <c r="I20" t="s">
        <v>174</v>
      </c>
      <c r="J20" t="str">
        <f t="shared" ca="1" si="0"/>
        <v>1 dia</v>
      </c>
      <c r="K20" t="s">
        <v>152</v>
      </c>
      <c r="L20" t="str">
        <f t="shared" ca="1" si="1"/>
        <v>De linea</v>
      </c>
      <c r="M20" t="s">
        <v>152</v>
      </c>
      <c r="N20" t="s">
        <v>1047</v>
      </c>
      <c r="O20" t="s">
        <v>26</v>
      </c>
      <c r="P2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values(5,6,1304.79,'1 dia.','De linea.','Phasellus in felis Donec semper sapien a libero Nam dui.');</v>
      </c>
      <c r="Y20" t="s">
        <v>837</v>
      </c>
    </row>
    <row r="21" spans="1:25" x14ac:dyDescent="0.25">
      <c r="A21" t="s">
        <v>757</v>
      </c>
      <c r="B21" t="s">
        <v>819</v>
      </c>
      <c r="C21" t="s">
        <v>17</v>
      </c>
      <c r="D21">
        <v>5</v>
      </c>
      <c r="E21" t="s">
        <v>227</v>
      </c>
      <c r="F21">
        <v>9</v>
      </c>
      <c r="G21" t="s">
        <v>227</v>
      </c>
      <c r="H21">
        <v>963.5</v>
      </c>
      <c r="I21" t="s">
        <v>174</v>
      </c>
      <c r="J21" t="str">
        <f t="shared" ca="1" si="0"/>
        <v>5 dias</v>
      </c>
      <c r="K21" t="s">
        <v>152</v>
      </c>
      <c r="L21" t="str">
        <f t="shared" ca="1" si="1"/>
        <v>En Stock</v>
      </c>
      <c r="M21" t="s">
        <v>152</v>
      </c>
      <c r="N21" t="s">
        <v>1048</v>
      </c>
      <c r="O21" t="s">
        <v>26</v>
      </c>
      <c r="P2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values(5,9,963.5,'5 dias.','En Stock.','Duis aliquam convallis nunc Proin at turpis a pede posuere nonummy Integer non velit.');</v>
      </c>
      <c r="Y21" t="s">
        <v>838</v>
      </c>
    </row>
    <row r="22" spans="1:25" x14ac:dyDescent="0.25">
      <c r="A22" t="s">
        <v>699</v>
      </c>
      <c r="B22" t="s">
        <v>819</v>
      </c>
      <c r="C22" t="s">
        <v>17</v>
      </c>
      <c r="D22">
        <v>5</v>
      </c>
      <c r="E22" t="s">
        <v>227</v>
      </c>
      <c r="F22">
        <v>10</v>
      </c>
      <c r="G22" t="s">
        <v>227</v>
      </c>
      <c r="H22">
        <v>856.46</v>
      </c>
      <c r="I22" t="s">
        <v>174</v>
      </c>
      <c r="J22" t="str">
        <f t="shared" ca="1" si="0"/>
        <v>15 dias</v>
      </c>
      <c r="K22" t="s">
        <v>152</v>
      </c>
      <c r="L22" t="str">
        <f t="shared" ca="1" si="1"/>
        <v>Bajo Pedido</v>
      </c>
      <c r="M22" t="s">
        <v>152</v>
      </c>
      <c r="N22" t="s">
        <v>1037</v>
      </c>
      <c r="O22" t="s">
        <v>26</v>
      </c>
      <c r="P2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values(5,10,856.46,'15 dias.','Bajo Pedido.','Fusce posuere felis sed lacus Morbi sem mauris, laoreet ut, rhoncus aliquet, pulvinar sed, nisl Nunc rhoncus dui vel sem.');</v>
      </c>
      <c r="Y22" t="s">
        <v>839</v>
      </c>
    </row>
    <row r="23" spans="1:25" x14ac:dyDescent="0.25">
      <c r="A23" t="s">
        <v>790</v>
      </c>
      <c r="B23" t="s">
        <v>819</v>
      </c>
      <c r="C23" t="s">
        <v>17</v>
      </c>
      <c r="D23">
        <v>5</v>
      </c>
      <c r="E23" t="s">
        <v>227</v>
      </c>
      <c r="F23">
        <v>14</v>
      </c>
      <c r="G23" t="s">
        <v>227</v>
      </c>
      <c r="H23">
        <v>438.39</v>
      </c>
      <c r="I23" t="s">
        <v>174</v>
      </c>
      <c r="J23" t="str">
        <f t="shared" ca="1" si="0"/>
        <v>4 dias</v>
      </c>
      <c r="K23" t="s">
        <v>152</v>
      </c>
      <c r="L23" t="str">
        <f t="shared" ca="1" si="1"/>
        <v>Bajo Pedido</v>
      </c>
      <c r="M23" t="s">
        <v>152</v>
      </c>
      <c r="N23" t="s">
        <v>1049</v>
      </c>
      <c r="O23" t="s">
        <v>26</v>
      </c>
      <c r="P2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values(5,14,438.39,'4 dias.','Bajo Pedido.','Aliquam quis turpis eget elit sodales scelerisque Mauris sit amet eros Suspendisse accumsan tortor quis turpis.');</v>
      </c>
      <c r="Y23" t="s">
        <v>840</v>
      </c>
    </row>
    <row r="24" spans="1:25" x14ac:dyDescent="0.25">
      <c r="A24" t="s">
        <v>762</v>
      </c>
      <c r="B24" t="s">
        <v>819</v>
      </c>
      <c r="C24" t="s">
        <v>17</v>
      </c>
      <c r="D24">
        <v>6</v>
      </c>
      <c r="E24" t="s">
        <v>227</v>
      </c>
      <c r="F24">
        <v>2</v>
      </c>
      <c r="G24" t="s">
        <v>227</v>
      </c>
      <c r="H24">
        <v>1794.85</v>
      </c>
      <c r="I24" t="s">
        <v>174</v>
      </c>
      <c r="J24" t="str">
        <f t="shared" ca="1" si="0"/>
        <v>4 dias</v>
      </c>
      <c r="K24" t="s">
        <v>152</v>
      </c>
      <c r="L24" t="str">
        <f t="shared" ca="1" si="1"/>
        <v>En Stock</v>
      </c>
      <c r="M24" t="s">
        <v>152</v>
      </c>
      <c r="N24" t="s">
        <v>1049</v>
      </c>
      <c r="O24" t="s">
        <v>26</v>
      </c>
      <c r="P2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values(6,2,1794.85,'4 dias.','En Stock.','Aliquam quis turpis eget elit sodales scelerisque Mauris sit amet eros Suspendisse accumsan tortor quis turpis.');</v>
      </c>
      <c r="Y24" t="s">
        <v>841</v>
      </c>
    </row>
    <row r="25" spans="1:25" x14ac:dyDescent="0.25">
      <c r="A25" t="s">
        <v>804</v>
      </c>
      <c r="B25" t="s">
        <v>819</v>
      </c>
      <c r="C25" t="s">
        <v>17</v>
      </c>
      <c r="D25">
        <v>6</v>
      </c>
      <c r="E25" t="s">
        <v>227</v>
      </c>
      <c r="F25">
        <v>7</v>
      </c>
      <c r="G25" t="s">
        <v>227</v>
      </c>
      <c r="H25">
        <v>1756.36</v>
      </c>
      <c r="I25" t="s">
        <v>174</v>
      </c>
      <c r="J25" t="str">
        <f t="shared" ca="1" si="0"/>
        <v>8 dias</v>
      </c>
      <c r="K25" t="s">
        <v>152</v>
      </c>
      <c r="L25" t="str">
        <f t="shared" ca="1" si="1"/>
        <v>Bajo Pedido</v>
      </c>
      <c r="M25" t="s">
        <v>152</v>
      </c>
      <c r="N25" t="s">
        <v>1050</v>
      </c>
      <c r="O25" t="s">
        <v>26</v>
      </c>
      <c r="P2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values(6,7,1756.36,'8 dias.','Bajo Pedido.','Donec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25" t="s">
        <v>842</v>
      </c>
    </row>
    <row r="26" spans="1:25" x14ac:dyDescent="0.25">
      <c r="A26" t="s">
        <v>813</v>
      </c>
      <c r="B26" t="s">
        <v>819</v>
      </c>
      <c r="C26" t="s">
        <v>17</v>
      </c>
      <c r="D26">
        <v>6</v>
      </c>
      <c r="E26" t="s">
        <v>227</v>
      </c>
      <c r="F26">
        <v>13</v>
      </c>
      <c r="G26" t="s">
        <v>227</v>
      </c>
      <c r="H26">
        <v>1172.49</v>
      </c>
      <c r="I26" t="s">
        <v>174</v>
      </c>
      <c r="J26" t="str">
        <f t="shared" ca="1" si="0"/>
        <v>2 meses</v>
      </c>
      <c r="K26" t="s">
        <v>152</v>
      </c>
      <c r="L26" t="str">
        <f t="shared" ca="1" si="1"/>
        <v>En Stock</v>
      </c>
      <c r="M26" t="s">
        <v>152</v>
      </c>
      <c r="N26" t="s">
        <v>1047</v>
      </c>
      <c r="O26" t="s">
        <v>26</v>
      </c>
      <c r="P2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values(6,13,1172.49,'2 meses.','En Stock.','Phasellus in felis Donec semper sapien a libero Nam dui.');</v>
      </c>
      <c r="Y26" t="s">
        <v>843</v>
      </c>
    </row>
    <row r="27" spans="1:25" x14ac:dyDescent="0.25">
      <c r="A27" t="s">
        <v>717</v>
      </c>
      <c r="B27" t="s">
        <v>819</v>
      </c>
      <c r="C27" t="s">
        <v>17</v>
      </c>
      <c r="D27">
        <v>6</v>
      </c>
      <c r="E27" t="s">
        <v>227</v>
      </c>
      <c r="F27">
        <v>14</v>
      </c>
      <c r="G27" t="s">
        <v>227</v>
      </c>
      <c r="H27">
        <v>1723.48</v>
      </c>
      <c r="I27" t="s">
        <v>174</v>
      </c>
      <c r="J27" t="str">
        <f t="shared" ca="1" si="0"/>
        <v>2 meses</v>
      </c>
      <c r="K27" t="s">
        <v>152</v>
      </c>
      <c r="L27" t="str">
        <f t="shared" ca="1" si="1"/>
        <v>En Stock</v>
      </c>
      <c r="M27" t="s">
        <v>152</v>
      </c>
      <c r="N27" t="s">
        <v>1051</v>
      </c>
      <c r="O27" t="s">
        <v>26</v>
      </c>
      <c r="P2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values(6,14,1723.48,'2 meses.','En Stock.','Phasellus sit amet erat Nulla tempus Vivamus in felis eu sapien cursus vestibulum.');</v>
      </c>
      <c r="Y27" t="s">
        <v>844</v>
      </c>
    </row>
    <row r="28" spans="1:25" x14ac:dyDescent="0.25">
      <c r="A28" t="s">
        <v>664</v>
      </c>
      <c r="B28" t="s">
        <v>819</v>
      </c>
      <c r="C28" t="s">
        <v>17</v>
      </c>
      <c r="D28">
        <v>7</v>
      </c>
      <c r="E28" t="s">
        <v>227</v>
      </c>
      <c r="F28">
        <v>12</v>
      </c>
      <c r="G28" t="s">
        <v>227</v>
      </c>
      <c r="H28">
        <v>152.99</v>
      </c>
      <c r="I28" t="s">
        <v>174</v>
      </c>
      <c r="J28" t="str">
        <f t="shared" ca="1" si="0"/>
        <v>15 dias</v>
      </c>
      <c r="K28" t="s">
        <v>152</v>
      </c>
      <c r="L28" t="str">
        <f t="shared" ca="1" si="1"/>
        <v>En Stock</v>
      </c>
      <c r="M28" t="s">
        <v>152</v>
      </c>
      <c r="N28" t="s">
        <v>1047</v>
      </c>
      <c r="O28" t="s">
        <v>26</v>
      </c>
      <c r="P2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values(7,12,152.99,'15 dias.','En Stock.','Phasellus in felis Donec semper sapien a libero Nam dui.');</v>
      </c>
      <c r="Y28" t="s">
        <v>845</v>
      </c>
    </row>
    <row r="29" spans="1:25" x14ac:dyDescent="0.25">
      <c r="A29" t="s">
        <v>652</v>
      </c>
      <c r="B29" t="s">
        <v>819</v>
      </c>
      <c r="C29" t="s">
        <v>17</v>
      </c>
      <c r="D29">
        <v>8</v>
      </c>
      <c r="E29" t="s">
        <v>227</v>
      </c>
      <c r="F29">
        <v>8</v>
      </c>
      <c r="G29" t="s">
        <v>227</v>
      </c>
      <c r="H29">
        <v>1115.44</v>
      </c>
      <c r="I29" t="s">
        <v>174</v>
      </c>
      <c r="J29" t="str">
        <f t="shared" ca="1" si="0"/>
        <v>4 dias</v>
      </c>
      <c r="K29" t="s">
        <v>152</v>
      </c>
      <c r="L29" t="str">
        <f t="shared" ca="1" si="1"/>
        <v>Bajo Pedido</v>
      </c>
      <c r="M29" t="s">
        <v>152</v>
      </c>
      <c r="N29" t="s">
        <v>1045</v>
      </c>
      <c r="O29" t="s">
        <v>26</v>
      </c>
      <c r="P2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values(8,8,1115.44,'4 dias.','Bajo Pedido.','Duis bibendum Morbi non quam nec dui luctus rutrum Nulla tellus.');</v>
      </c>
      <c r="Y29" t="s">
        <v>846</v>
      </c>
    </row>
    <row r="30" spans="1:25" x14ac:dyDescent="0.25">
      <c r="A30" t="s">
        <v>666</v>
      </c>
      <c r="B30" t="s">
        <v>819</v>
      </c>
      <c r="C30" t="s">
        <v>17</v>
      </c>
      <c r="D30">
        <v>8</v>
      </c>
      <c r="E30" t="s">
        <v>227</v>
      </c>
      <c r="F30">
        <v>10</v>
      </c>
      <c r="G30" t="s">
        <v>227</v>
      </c>
      <c r="H30">
        <v>703.66</v>
      </c>
      <c r="I30" t="s">
        <v>174</v>
      </c>
      <c r="J30" t="str">
        <f t="shared" ca="1" si="0"/>
        <v>2 meses</v>
      </c>
      <c r="K30" t="s">
        <v>152</v>
      </c>
      <c r="L30" t="str">
        <f t="shared" ca="1" si="1"/>
        <v>De linea</v>
      </c>
      <c r="M30" t="s">
        <v>152</v>
      </c>
      <c r="N30" t="s">
        <v>1052</v>
      </c>
      <c r="O30" t="s">
        <v>26</v>
      </c>
      <c r="P3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values(8,10,703.66,'2 meses.','De linea.','Proin eu mi Nulla ac enim In tempor, turpis nec euismod scelerisque, quam turpis adipiscing lorem, vitae mattis nibh ligula nec sem.');</v>
      </c>
      <c r="Y30" t="s">
        <v>847</v>
      </c>
    </row>
    <row r="31" spans="1:25" x14ac:dyDescent="0.25">
      <c r="A31" t="s">
        <v>675</v>
      </c>
      <c r="B31" t="s">
        <v>819</v>
      </c>
      <c r="C31" t="s">
        <v>17</v>
      </c>
      <c r="D31">
        <v>8</v>
      </c>
      <c r="E31" t="s">
        <v>227</v>
      </c>
      <c r="F31">
        <v>14</v>
      </c>
      <c r="G31" t="s">
        <v>227</v>
      </c>
      <c r="H31">
        <v>1325.45</v>
      </c>
      <c r="I31" t="s">
        <v>174</v>
      </c>
      <c r="J31" t="str">
        <f t="shared" ca="1" si="0"/>
        <v>1 dia</v>
      </c>
      <c r="K31" t="s">
        <v>152</v>
      </c>
      <c r="L31" t="str">
        <f t="shared" ca="1" si="1"/>
        <v>Bajo Pedido</v>
      </c>
      <c r="M31" t="s">
        <v>152</v>
      </c>
      <c r="N31" t="s">
        <v>1035</v>
      </c>
      <c r="O31" t="s">
        <v>26</v>
      </c>
      <c r="P3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values(8,14,1325.45,'1 dia.','Bajo Pedido.','Praesent id massa id nisl venenatis lacinia Aenean sit amet justo Morbi ut odio.');</v>
      </c>
      <c r="Y31" t="s">
        <v>848</v>
      </c>
    </row>
    <row r="32" spans="1:25" x14ac:dyDescent="0.25">
      <c r="A32" t="s">
        <v>809</v>
      </c>
      <c r="B32" t="s">
        <v>819</v>
      </c>
      <c r="C32" t="s">
        <v>17</v>
      </c>
      <c r="D32">
        <v>8</v>
      </c>
      <c r="E32" t="s">
        <v>227</v>
      </c>
      <c r="F32">
        <v>15</v>
      </c>
      <c r="G32" t="s">
        <v>227</v>
      </c>
      <c r="H32">
        <v>1535.17</v>
      </c>
      <c r="I32" t="s">
        <v>174</v>
      </c>
      <c r="J32" t="str">
        <f t="shared" ca="1" si="0"/>
        <v>15 dias</v>
      </c>
      <c r="K32" t="s">
        <v>152</v>
      </c>
      <c r="L32" t="str">
        <f t="shared" ca="1" si="1"/>
        <v>Bajo Pedido</v>
      </c>
      <c r="M32" t="s">
        <v>152</v>
      </c>
      <c r="N32" t="s">
        <v>1042</v>
      </c>
      <c r="O32" t="s">
        <v>26</v>
      </c>
      <c r="P3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values(8,15,1535.17,'15 dias.','Bajo Pedido.','Praesent blandit Nam nulla Integer pede justo, lacinia eget, tincidunt eget, tempus vel, pede.');</v>
      </c>
      <c r="Y32" t="s">
        <v>849</v>
      </c>
    </row>
    <row r="33" spans="1:25" x14ac:dyDescent="0.25">
      <c r="A33" t="s">
        <v>668</v>
      </c>
      <c r="B33" t="s">
        <v>819</v>
      </c>
      <c r="C33" t="s">
        <v>17</v>
      </c>
      <c r="D33">
        <v>9</v>
      </c>
      <c r="E33" t="s">
        <v>227</v>
      </c>
      <c r="F33">
        <v>5</v>
      </c>
      <c r="G33" t="s">
        <v>227</v>
      </c>
      <c r="H33">
        <v>1334.31</v>
      </c>
      <c r="I33" t="s">
        <v>174</v>
      </c>
      <c r="J33" t="str">
        <f t="shared" ca="1" si="0"/>
        <v>4 dias</v>
      </c>
      <c r="K33" t="s">
        <v>152</v>
      </c>
      <c r="L33" t="str">
        <f t="shared" ca="1" si="1"/>
        <v>En Stock</v>
      </c>
      <c r="M33" t="s">
        <v>152</v>
      </c>
      <c r="N33" t="s">
        <v>1053</v>
      </c>
      <c r="O33" t="s">
        <v>26</v>
      </c>
      <c r="P3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values(9,5,1334.31,'4 dias.','En Stock.','Aenean fermentum Donec ut mauris eget massa tempor convallis Nulla neque libero, convallis eget, eleifend luctus, ultricies eu, nibh.');</v>
      </c>
      <c r="Y33" t="s">
        <v>850</v>
      </c>
    </row>
    <row r="34" spans="1:25" x14ac:dyDescent="0.25">
      <c r="A34" t="s">
        <v>661</v>
      </c>
      <c r="B34" t="s">
        <v>819</v>
      </c>
      <c r="C34" t="s">
        <v>17</v>
      </c>
      <c r="D34">
        <v>10</v>
      </c>
      <c r="E34" t="s">
        <v>227</v>
      </c>
      <c r="F34">
        <v>5</v>
      </c>
      <c r="G34" t="s">
        <v>227</v>
      </c>
      <c r="H34">
        <v>1767.2</v>
      </c>
      <c r="I34" t="s">
        <v>174</v>
      </c>
      <c r="J34" t="str">
        <f t="shared" ca="1" si="0"/>
        <v>8 dias</v>
      </c>
      <c r="K34" t="s">
        <v>152</v>
      </c>
      <c r="L34" t="str">
        <f t="shared" ca="1" si="1"/>
        <v>De linea</v>
      </c>
      <c r="M34" t="s">
        <v>152</v>
      </c>
      <c r="N34" t="s">
        <v>1054</v>
      </c>
      <c r="O34" t="s">
        <v>26</v>
      </c>
      <c r="P3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values(10,5,1767.2,'8 dias.','De linea.','Integer ac leo Pellentesque ultrices mattis odio Donec vitae nisi.');</v>
      </c>
      <c r="Y34" t="s">
        <v>851</v>
      </c>
    </row>
    <row r="35" spans="1:25" x14ac:dyDescent="0.25">
      <c r="A35" t="s">
        <v>662</v>
      </c>
      <c r="B35" t="s">
        <v>819</v>
      </c>
      <c r="C35" t="s">
        <v>17</v>
      </c>
      <c r="D35">
        <v>10</v>
      </c>
      <c r="E35" t="s">
        <v>227</v>
      </c>
      <c r="F35">
        <v>6</v>
      </c>
      <c r="G35" t="s">
        <v>227</v>
      </c>
      <c r="H35">
        <v>1446.76</v>
      </c>
      <c r="I35" t="s">
        <v>174</v>
      </c>
      <c r="J35" t="str">
        <f t="shared" ref="J35:J66" ca="1" si="2">VLOOKUP(RANDBETWEEN(1,9),$T$3:$U$11,2)</f>
        <v>2 dias</v>
      </c>
      <c r="K35" t="s">
        <v>152</v>
      </c>
      <c r="L35" t="str">
        <f t="shared" ref="L35:L66" ca="1" si="3">VLOOKUP(RANDBETWEEN(1,3),$T$13:$U$15,2,FALSE)</f>
        <v>En Stock</v>
      </c>
      <c r="M35" t="s">
        <v>152</v>
      </c>
      <c r="N35" t="s">
        <v>1048</v>
      </c>
      <c r="O35" t="s">
        <v>26</v>
      </c>
      <c r="P3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values(10,6,1446.76,'2 dias.','En Stock.','Duis aliquam convallis nunc Proin at turpis a pede posuere nonummy Integer non velit.');</v>
      </c>
      <c r="Y35" t="s">
        <v>852</v>
      </c>
    </row>
    <row r="36" spans="1:25" x14ac:dyDescent="0.25">
      <c r="A36" t="s">
        <v>689</v>
      </c>
      <c r="B36" t="s">
        <v>819</v>
      </c>
      <c r="C36" t="s">
        <v>17</v>
      </c>
      <c r="D36">
        <v>10</v>
      </c>
      <c r="E36" t="s">
        <v>227</v>
      </c>
      <c r="F36">
        <v>7</v>
      </c>
      <c r="G36" t="s">
        <v>227</v>
      </c>
      <c r="H36">
        <v>1024.1199999999999</v>
      </c>
      <c r="I36" t="s">
        <v>174</v>
      </c>
      <c r="J36" t="str">
        <f t="shared" ca="1" si="2"/>
        <v>5 dias</v>
      </c>
      <c r="K36" t="s">
        <v>152</v>
      </c>
      <c r="L36" t="str">
        <f t="shared" ca="1" si="3"/>
        <v>Bajo Pedido</v>
      </c>
      <c r="M36" t="s">
        <v>152</v>
      </c>
      <c r="N36" t="s">
        <v>1055</v>
      </c>
      <c r="O36" t="s">
        <v>26</v>
      </c>
      <c r="P3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values(10,7,1024.12,'5 dias.','Bajo Pedido.','Cum sociis natoque penatibus et magnis dis parturient montes, nascetur ridiculus mus Vivamus vestibulum sagittis sapien Cum sociis natoque penatibus et magnis dis parturient montes, nascetur ridiculus mus.');</v>
      </c>
      <c r="Y36" t="s">
        <v>853</v>
      </c>
    </row>
    <row r="37" spans="1:25" x14ac:dyDescent="0.25">
      <c r="A37" t="s">
        <v>685</v>
      </c>
      <c r="B37" t="s">
        <v>819</v>
      </c>
      <c r="C37" t="s">
        <v>17</v>
      </c>
      <c r="D37">
        <v>10</v>
      </c>
      <c r="E37" t="s">
        <v>227</v>
      </c>
      <c r="F37">
        <v>9</v>
      </c>
      <c r="G37" t="s">
        <v>227</v>
      </c>
      <c r="H37">
        <v>357.28</v>
      </c>
      <c r="I37" t="s">
        <v>174</v>
      </c>
      <c r="J37" t="str">
        <f t="shared" ca="1" si="2"/>
        <v>8 dias</v>
      </c>
      <c r="K37" t="s">
        <v>152</v>
      </c>
      <c r="L37" t="str">
        <f t="shared" ca="1" si="3"/>
        <v>En Stock</v>
      </c>
      <c r="M37" t="s">
        <v>152</v>
      </c>
      <c r="N37" t="s">
        <v>1043</v>
      </c>
      <c r="O37" t="s">
        <v>26</v>
      </c>
      <c r="P3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values(10,9,357.28,'8 dias.','En Stock.','Mauris enim leo, rhoncus sed, vestibulum sit amet, cursus id, turpis Integer aliquet, massa id lobortis convallis, tortor risus dapibus augue, vel accumsan tellus nisi eu orci Mauris lacinia sapien quis libero.');</v>
      </c>
      <c r="Y37" t="s">
        <v>854</v>
      </c>
    </row>
    <row r="38" spans="1:25" x14ac:dyDescent="0.25">
      <c r="A38" t="s">
        <v>657</v>
      </c>
      <c r="B38" t="s">
        <v>819</v>
      </c>
      <c r="C38" t="s">
        <v>17</v>
      </c>
      <c r="D38">
        <v>10</v>
      </c>
      <c r="E38" t="s">
        <v>227</v>
      </c>
      <c r="F38">
        <v>10</v>
      </c>
      <c r="G38" t="s">
        <v>227</v>
      </c>
      <c r="H38">
        <v>1115.3499999999999</v>
      </c>
      <c r="I38" t="s">
        <v>174</v>
      </c>
      <c r="J38" t="str">
        <f t="shared" ca="1" si="2"/>
        <v>2 dias</v>
      </c>
      <c r="K38" t="s">
        <v>152</v>
      </c>
      <c r="L38" t="str">
        <f t="shared" ca="1" si="3"/>
        <v>En Stock</v>
      </c>
      <c r="M38" t="s">
        <v>152</v>
      </c>
      <c r="N38" t="s">
        <v>1049</v>
      </c>
      <c r="O38" t="s">
        <v>26</v>
      </c>
      <c r="P3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values(10,10,1115.35,'2 dias.','En Stock.','Aliquam quis turpis eget elit sodales scelerisque Mauris sit amet eros Suspendisse accumsan tortor quis turpis.');</v>
      </c>
      <c r="Y38" t="s">
        <v>855</v>
      </c>
    </row>
    <row r="39" spans="1:25" x14ac:dyDescent="0.25">
      <c r="A39" t="s">
        <v>674</v>
      </c>
      <c r="B39" t="s">
        <v>819</v>
      </c>
      <c r="C39" t="s">
        <v>17</v>
      </c>
      <c r="D39">
        <v>11</v>
      </c>
      <c r="E39" t="s">
        <v>227</v>
      </c>
      <c r="F39">
        <v>7</v>
      </c>
      <c r="G39" t="s">
        <v>227</v>
      </c>
      <c r="H39">
        <v>604.15</v>
      </c>
      <c r="I39" t="s">
        <v>174</v>
      </c>
      <c r="J39" t="str">
        <f t="shared" ca="1" si="2"/>
        <v>5 dias</v>
      </c>
      <c r="K39" t="s">
        <v>152</v>
      </c>
      <c r="L39" t="str">
        <f t="shared" ca="1" si="3"/>
        <v>De linea</v>
      </c>
      <c r="M39" t="s">
        <v>152</v>
      </c>
      <c r="N39" t="s">
        <v>1043</v>
      </c>
      <c r="O39" t="s">
        <v>26</v>
      </c>
      <c r="P3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values(11,7,604.15,'5 dias.','De linea.','Mauris enim leo, rhoncus sed, vestibulum sit amet, cursus id, turpis Integer aliquet, massa id lobortis convallis, tortor risus dapibus augue, vel accumsan tellus nisi eu orci Mauris lacinia sapien quis libero.');</v>
      </c>
      <c r="Y39" t="s">
        <v>856</v>
      </c>
    </row>
    <row r="40" spans="1:25" x14ac:dyDescent="0.25">
      <c r="A40" t="s">
        <v>720</v>
      </c>
      <c r="B40" t="s">
        <v>819</v>
      </c>
      <c r="C40" t="s">
        <v>17</v>
      </c>
      <c r="D40">
        <v>11</v>
      </c>
      <c r="E40" t="s">
        <v>227</v>
      </c>
      <c r="F40">
        <v>10</v>
      </c>
      <c r="G40" t="s">
        <v>227</v>
      </c>
      <c r="H40">
        <v>1526.95</v>
      </c>
      <c r="I40" t="s">
        <v>174</v>
      </c>
      <c r="J40" t="str">
        <f t="shared" ca="1" si="2"/>
        <v>8 dias</v>
      </c>
      <c r="K40" t="s">
        <v>152</v>
      </c>
      <c r="L40" t="str">
        <f t="shared" ca="1" si="3"/>
        <v>Bajo Pedido</v>
      </c>
      <c r="M40" t="s">
        <v>152</v>
      </c>
      <c r="N40" t="s">
        <v>1039</v>
      </c>
      <c r="O40" t="s">
        <v>26</v>
      </c>
      <c r="P4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values(11,10,1526.95,'8 dias.','Bajo Pedido.','Nulla ut erat id mauris vulputate elementum Nullam varius Nulla facilisi.');</v>
      </c>
      <c r="Y40" t="s">
        <v>857</v>
      </c>
    </row>
    <row r="41" spans="1:25" x14ac:dyDescent="0.25">
      <c r="A41" t="s">
        <v>745</v>
      </c>
      <c r="B41" t="s">
        <v>819</v>
      </c>
      <c r="C41" t="s">
        <v>17</v>
      </c>
      <c r="D41">
        <v>11</v>
      </c>
      <c r="E41" t="s">
        <v>227</v>
      </c>
      <c r="F41">
        <v>13</v>
      </c>
      <c r="G41" t="s">
        <v>227</v>
      </c>
      <c r="H41">
        <v>1547.2</v>
      </c>
      <c r="I41" t="s">
        <v>174</v>
      </c>
      <c r="J41" t="str">
        <f t="shared" ca="1" si="2"/>
        <v>15 dias</v>
      </c>
      <c r="K41" t="s">
        <v>152</v>
      </c>
      <c r="L41" t="str">
        <f t="shared" ca="1" si="3"/>
        <v>En Stock</v>
      </c>
      <c r="M41" t="s">
        <v>152</v>
      </c>
      <c r="N41" t="s">
        <v>1035</v>
      </c>
      <c r="O41" t="s">
        <v>26</v>
      </c>
      <c r="P4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values(11,13,1547.2,'15 dias.','En Stock.','Praesent id massa id nisl venenatis lacinia Aenean sit amet justo Morbi ut odio.');</v>
      </c>
      <c r="Y41" t="s">
        <v>858</v>
      </c>
    </row>
    <row r="42" spans="1:25" x14ac:dyDescent="0.25">
      <c r="A42" t="s">
        <v>816</v>
      </c>
      <c r="B42" t="s">
        <v>819</v>
      </c>
      <c r="C42" t="s">
        <v>17</v>
      </c>
      <c r="D42">
        <v>11</v>
      </c>
      <c r="E42" t="s">
        <v>227</v>
      </c>
      <c r="F42">
        <v>14</v>
      </c>
      <c r="G42" t="s">
        <v>227</v>
      </c>
      <c r="H42">
        <v>1432.82</v>
      </c>
      <c r="I42" t="s">
        <v>174</v>
      </c>
      <c r="J42" t="str">
        <f t="shared" ca="1" si="2"/>
        <v>4 dias</v>
      </c>
      <c r="K42" t="s">
        <v>152</v>
      </c>
      <c r="L42" t="str">
        <f t="shared" ca="1" si="3"/>
        <v>Bajo Pedido</v>
      </c>
      <c r="M42" t="s">
        <v>152</v>
      </c>
      <c r="N42" t="s">
        <v>1056</v>
      </c>
      <c r="O42" t="s">
        <v>26</v>
      </c>
      <c r="P4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values(11,14,1432.82,'4 dias.','Bajo Pedido.','Lorem ipsum dolor sit amet, consectetuer adipiscing elit Proin risus Praesent lectus.');</v>
      </c>
      <c r="Y42" t="s">
        <v>859</v>
      </c>
    </row>
    <row r="43" spans="1:25" x14ac:dyDescent="0.25">
      <c r="A43" t="s">
        <v>764</v>
      </c>
      <c r="B43" t="s">
        <v>819</v>
      </c>
      <c r="C43" t="s">
        <v>17</v>
      </c>
      <c r="D43">
        <v>11</v>
      </c>
      <c r="E43" t="s">
        <v>227</v>
      </c>
      <c r="F43">
        <v>16</v>
      </c>
      <c r="G43" t="s">
        <v>227</v>
      </c>
      <c r="H43">
        <v>1882.24</v>
      </c>
      <c r="I43" t="s">
        <v>174</v>
      </c>
      <c r="J43" t="str">
        <f t="shared" ca="1" si="2"/>
        <v>20 dias</v>
      </c>
      <c r="K43" t="s">
        <v>152</v>
      </c>
      <c r="L43" t="str">
        <f t="shared" ca="1" si="3"/>
        <v>De linea</v>
      </c>
      <c r="M43" t="s">
        <v>152</v>
      </c>
      <c r="N43" t="s">
        <v>1047</v>
      </c>
      <c r="O43" t="s">
        <v>26</v>
      </c>
      <c r="P4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values(11,16,1882.24,'20 dias.','De linea.','Phasellus in felis Donec semper sapien a libero Nam dui.');</v>
      </c>
      <c r="Y43" t="s">
        <v>860</v>
      </c>
    </row>
    <row r="44" spans="1:25" x14ac:dyDescent="0.25">
      <c r="A44" t="s">
        <v>803</v>
      </c>
      <c r="B44" t="s">
        <v>819</v>
      </c>
      <c r="C44" t="s">
        <v>17</v>
      </c>
      <c r="D44">
        <v>12</v>
      </c>
      <c r="E44" t="s">
        <v>227</v>
      </c>
      <c r="F44">
        <v>9</v>
      </c>
      <c r="G44" t="s">
        <v>227</v>
      </c>
      <c r="H44">
        <v>1196.21</v>
      </c>
      <c r="I44" t="s">
        <v>174</v>
      </c>
      <c r="J44" t="str">
        <f t="shared" ca="1" si="2"/>
        <v>4 dias</v>
      </c>
      <c r="K44" t="s">
        <v>152</v>
      </c>
      <c r="L44" t="str">
        <f t="shared" ca="1" si="3"/>
        <v>Bajo Pedido</v>
      </c>
      <c r="M44" t="s">
        <v>152</v>
      </c>
      <c r="N44" t="s">
        <v>1054</v>
      </c>
      <c r="O44" t="s">
        <v>26</v>
      </c>
      <c r="P4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values(12,9,1196.21,'4 dias.','Bajo Pedido.','Integer ac leo Pellentesque ultrices mattis odio Donec vitae nisi.');</v>
      </c>
      <c r="Y44" t="s">
        <v>861</v>
      </c>
    </row>
    <row r="45" spans="1:25" x14ac:dyDescent="0.25">
      <c r="A45" t="s">
        <v>740</v>
      </c>
      <c r="B45" t="s">
        <v>819</v>
      </c>
      <c r="C45" t="s">
        <v>17</v>
      </c>
      <c r="D45">
        <v>12</v>
      </c>
      <c r="E45" t="s">
        <v>227</v>
      </c>
      <c r="F45">
        <v>12</v>
      </c>
      <c r="G45" t="s">
        <v>227</v>
      </c>
      <c r="H45">
        <v>1449.56</v>
      </c>
      <c r="I45" t="s">
        <v>174</v>
      </c>
      <c r="J45" t="str">
        <f t="shared" ca="1" si="2"/>
        <v>2 meses</v>
      </c>
      <c r="K45" t="s">
        <v>152</v>
      </c>
      <c r="L45" t="str">
        <f t="shared" ca="1" si="3"/>
        <v>De linea</v>
      </c>
      <c r="M45" t="s">
        <v>152</v>
      </c>
      <c r="N45" t="s">
        <v>1057</v>
      </c>
      <c r="O45" t="s">
        <v>26</v>
      </c>
      <c r="P4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values(12,12,1449.56,'2 meses.','De linea.','Nullam sit amet turpis elementum ligula vehicula consequat Morbi a ipsum Integer a nibh.');</v>
      </c>
      <c r="Y45" t="s">
        <v>862</v>
      </c>
    </row>
    <row r="46" spans="1:25" x14ac:dyDescent="0.25">
      <c r="A46" t="s">
        <v>784</v>
      </c>
      <c r="B46" t="s">
        <v>819</v>
      </c>
      <c r="C46" t="s">
        <v>17</v>
      </c>
      <c r="D46">
        <v>12</v>
      </c>
      <c r="E46" t="s">
        <v>227</v>
      </c>
      <c r="F46">
        <v>16</v>
      </c>
      <c r="G46" t="s">
        <v>227</v>
      </c>
      <c r="H46">
        <v>1039.05</v>
      </c>
      <c r="I46" t="s">
        <v>174</v>
      </c>
      <c r="J46" t="str">
        <f t="shared" ca="1" si="2"/>
        <v>4 dias</v>
      </c>
      <c r="K46" t="s">
        <v>152</v>
      </c>
      <c r="L46" t="str">
        <f t="shared" ca="1" si="3"/>
        <v>En Stock</v>
      </c>
      <c r="M46" t="s">
        <v>152</v>
      </c>
      <c r="N46" t="s">
        <v>1058</v>
      </c>
      <c r="O46" t="s">
        <v>26</v>
      </c>
      <c r="P4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values(12,16,1039.05,'4 dias.','En Stock.','Aenean lectus Pellentesque eget nunc Donec quis orci eget orci vehicula condimentum.');</v>
      </c>
      <c r="Y46" t="s">
        <v>863</v>
      </c>
    </row>
    <row r="47" spans="1:25" x14ac:dyDescent="0.25">
      <c r="A47" t="s">
        <v>659</v>
      </c>
      <c r="B47" t="s">
        <v>819</v>
      </c>
      <c r="C47" t="s">
        <v>17</v>
      </c>
      <c r="D47">
        <v>13</v>
      </c>
      <c r="E47" t="s">
        <v>227</v>
      </c>
      <c r="F47">
        <v>6</v>
      </c>
      <c r="G47" t="s">
        <v>227</v>
      </c>
      <c r="H47">
        <v>207.75</v>
      </c>
      <c r="I47" t="s">
        <v>174</v>
      </c>
      <c r="J47" t="str">
        <f t="shared" ca="1" si="2"/>
        <v>1 dia</v>
      </c>
      <c r="K47" t="s">
        <v>152</v>
      </c>
      <c r="L47" t="str">
        <f t="shared" ca="1" si="3"/>
        <v>En Stock</v>
      </c>
      <c r="M47" t="s">
        <v>152</v>
      </c>
      <c r="N47" t="s">
        <v>1057</v>
      </c>
      <c r="O47" t="s">
        <v>26</v>
      </c>
      <c r="P4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values(13,6,207.75,'1 dia.','En Stock.','Nullam sit amet turpis elementum ligula vehicula consequat Morbi a ipsum Integer a nibh.');</v>
      </c>
      <c r="Y47" t="s">
        <v>864</v>
      </c>
    </row>
    <row r="48" spans="1:25" x14ac:dyDescent="0.25">
      <c r="A48" t="s">
        <v>676</v>
      </c>
      <c r="B48" t="s">
        <v>819</v>
      </c>
      <c r="C48" t="s">
        <v>17</v>
      </c>
      <c r="D48">
        <v>13</v>
      </c>
      <c r="E48" t="s">
        <v>227</v>
      </c>
      <c r="F48">
        <v>10</v>
      </c>
      <c r="G48" t="s">
        <v>227</v>
      </c>
      <c r="H48">
        <v>565.79999999999995</v>
      </c>
      <c r="I48" t="s">
        <v>174</v>
      </c>
      <c r="J48" t="str">
        <f t="shared" ca="1" si="2"/>
        <v>5 dias</v>
      </c>
      <c r="K48" t="s">
        <v>152</v>
      </c>
      <c r="L48" t="str">
        <f t="shared" ca="1" si="3"/>
        <v>Bajo Pedido</v>
      </c>
      <c r="M48" t="s">
        <v>152</v>
      </c>
      <c r="N48" t="s">
        <v>1055</v>
      </c>
      <c r="O48" t="s">
        <v>26</v>
      </c>
      <c r="P4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values(13,10,565.8,'5 dias.','Bajo Pedido.','Cum sociis natoque penatibus et magnis dis parturient montes, nascetur ridiculus mus Vivamus vestibulum sagittis sapien Cum sociis natoque penatibus et magnis dis parturient montes, nascetur ridiculus mus.');</v>
      </c>
      <c r="Y48" t="s">
        <v>865</v>
      </c>
    </row>
    <row r="49" spans="1:25" x14ac:dyDescent="0.25">
      <c r="A49" t="s">
        <v>744</v>
      </c>
      <c r="B49" t="s">
        <v>819</v>
      </c>
      <c r="C49" t="s">
        <v>17</v>
      </c>
      <c r="D49">
        <v>13</v>
      </c>
      <c r="E49" t="s">
        <v>227</v>
      </c>
      <c r="F49">
        <v>12</v>
      </c>
      <c r="G49" t="s">
        <v>227</v>
      </c>
      <c r="H49">
        <v>431.29</v>
      </c>
      <c r="I49" t="s">
        <v>174</v>
      </c>
      <c r="J49" t="str">
        <f t="shared" ca="1" si="2"/>
        <v>1 dia</v>
      </c>
      <c r="K49" t="s">
        <v>152</v>
      </c>
      <c r="L49" t="str">
        <f t="shared" ca="1" si="3"/>
        <v>En Stock</v>
      </c>
      <c r="M49" t="s">
        <v>152</v>
      </c>
      <c r="N49" t="s">
        <v>1036</v>
      </c>
      <c r="O49" t="s">
        <v>26</v>
      </c>
      <c r="P4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values(13,12,431.29,'1 dia.','En Stock.','Sed sagittis Nam congue, risus semper porta volutpat, quam pede lobortis ligula, sit amet eleifend pede libero quis orci Nullam molestie nibh in lectus.');</v>
      </c>
      <c r="Y49" t="s">
        <v>866</v>
      </c>
    </row>
    <row r="50" spans="1:25" x14ac:dyDescent="0.25">
      <c r="A50" t="s">
        <v>669</v>
      </c>
      <c r="B50" t="s">
        <v>819</v>
      </c>
      <c r="C50" t="s">
        <v>17</v>
      </c>
      <c r="D50">
        <v>13</v>
      </c>
      <c r="E50" t="s">
        <v>227</v>
      </c>
      <c r="F50">
        <v>13</v>
      </c>
      <c r="G50" t="s">
        <v>227</v>
      </c>
      <c r="H50">
        <v>244.51</v>
      </c>
      <c r="I50" t="s">
        <v>174</v>
      </c>
      <c r="J50" t="str">
        <f t="shared" ca="1" si="2"/>
        <v>2 dias</v>
      </c>
      <c r="K50" t="s">
        <v>152</v>
      </c>
      <c r="L50" t="str">
        <f t="shared" ca="1" si="3"/>
        <v>En Stock</v>
      </c>
      <c r="M50" t="s">
        <v>152</v>
      </c>
      <c r="N50" t="s">
        <v>1035</v>
      </c>
      <c r="O50" t="s">
        <v>26</v>
      </c>
      <c r="P5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values(13,13,244.51,'2 dias.','En Stock.','Praesent id massa id nisl venenatis lacinia Aenean sit amet justo Morbi ut odio.');</v>
      </c>
      <c r="Y50" t="s">
        <v>867</v>
      </c>
    </row>
    <row r="51" spans="1:25" x14ac:dyDescent="0.25">
      <c r="A51" t="s">
        <v>658</v>
      </c>
      <c r="B51" t="s">
        <v>819</v>
      </c>
      <c r="C51" t="s">
        <v>17</v>
      </c>
      <c r="D51">
        <v>14</v>
      </c>
      <c r="E51" t="s">
        <v>227</v>
      </c>
      <c r="F51">
        <v>1</v>
      </c>
      <c r="G51" t="s">
        <v>227</v>
      </c>
      <c r="H51">
        <v>1412.45</v>
      </c>
      <c r="I51" t="s">
        <v>174</v>
      </c>
      <c r="J51" t="str">
        <f t="shared" ca="1" si="2"/>
        <v>5 dias</v>
      </c>
      <c r="K51" t="s">
        <v>152</v>
      </c>
      <c r="L51" t="str">
        <f t="shared" ca="1" si="3"/>
        <v>En Stock</v>
      </c>
      <c r="M51" t="s">
        <v>152</v>
      </c>
      <c r="N51" t="s">
        <v>1059</v>
      </c>
      <c r="O51" t="s">
        <v>26</v>
      </c>
      <c r="P5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values(14,1,1412.45,'5 dias.','En Stock.','In sagittis dui vel nisl Duis ac nibh Fusce lacus purus, aliquet at, feugiat non, pretium quis, lectus.');</v>
      </c>
      <c r="Y51" t="s">
        <v>868</v>
      </c>
    </row>
    <row r="52" spans="1:25" x14ac:dyDescent="0.25">
      <c r="A52" t="s">
        <v>812</v>
      </c>
      <c r="B52" t="s">
        <v>819</v>
      </c>
      <c r="C52" t="s">
        <v>17</v>
      </c>
      <c r="D52">
        <v>14</v>
      </c>
      <c r="E52" t="s">
        <v>227</v>
      </c>
      <c r="F52">
        <v>4</v>
      </c>
      <c r="G52" t="s">
        <v>227</v>
      </c>
      <c r="H52">
        <v>836.74</v>
      </c>
      <c r="I52" t="s">
        <v>174</v>
      </c>
      <c r="J52" t="str">
        <f t="shared" ca="1" si="2"/>
        <v>4 dias</v>
      </c>
      <c r="K52" t="s">
        <v>152</v>
      </c>
      <c r="L52" t="str">
        <f t="shared" ca="1" si="3"/>
        <v>De linea</v>
      </c>
      <c r="M52" t="s">
        <v>152</v>
      </c>
      <c r="N52" t="s">
        <v>1044</v>
      </c>
      <c r="O52" t="s">
        <v>26</v>
      </c>
      <c r="P5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values(14,4,836.74,'4 dias.','De linea.','Sed ante Vivamus tortor Duis mattis egestas metus.');</v>
      </c>
      <c r="Y52" t="s">
        <v>869</v>
      </c>
    </row>
    <row r="53" spans="1:25" x14ac:dyDescent="0.25">
      <c r="A53" t="s">
        <v>759</v>
      </c>
      <c r="B53" t="s">
        <v>819</v>
      </c>
      <c r="C53" t="s">
        <v>17</v>
      </c>
      <c r="D53">
        <v>14</v>
      </c>
      <c r="E53" t="s">
        <v>227</v>
      </c>
      <c r="F53">
        <v>7</v>
      </c>
      <c r="G53" t="s">
        <v>227</v>
      </c>
      <c r="H53">
        <v>532.92999999999995</v>
      </c>
      <c r="I53" t="s">
        <v>174</v>
      </c>
      <c r="J53" t="str">
        <f t="shared" ca="1" si="2"/>
        <v>2 dias</v>
      </c>
      <c r="K53" t="s">
        <v>152</v>
      </c>
      <c r="L53" t="str">
        <f t="shared" ca="1" si="3"/>
        <v>Bajo Pedido</v>
      </c>
      <c r="M53" t="s">
        <v>152</v>
      </c>
      <c r="N53" t="s">
        <v>1060</v>
      </c>
      <c r="O53" t="s">
        <v>26</v>
      </c>
      <c r="P5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values(14,7,532.93,'2 dias.','Bajo Pedido.','Cras non velit nec nisi vulputate nonummy Maecenas tincidunt lacus at velit Vivamus vel nulla eget eros elementum pellentesque.');</v>
      </c>
      <c r="Y53" t="s">
        <v>870</v>
      </c>
    </row>
    <row r="54" spans="1:25" x14ac:dyDescent="0.25">
      <c r="A54" t="s">
        <v>753</v>
      </c>
      <c r="B54" t="s">
        <v>819</v>
      </c>
      <c r="C54" t="s">
        <v>17</v>
      </c>
      <c r="D54">
        <v>14</v>
      </c>
      <c r="E54" t="s">
        <v>227</v>
      </c>
      <c r="F54">
        <v>11</v>
      </c>
      <c r="G54" t="s">
        <v>227</v>
      </c>
      <c r="H54">
        <v>1735.04</v>
      </c>
      <c r="I54" t="s">
        <v>174</v>
      </c>
      <c r="J54" t="str">
        <f t="shared" ca="1" si="2"/>
        <v>4 dias</v>
      </c>
      <c r="K54" t="s">
        <v>152</v>
      </c>
      <c r="L54" t="str">
        <f t="shared" ca="1" si="3"/>
        <v>De linea</v>
      </c>
      <c r="M54" t="s">
        <v>152</v>
      </c>
      <c r="N54" t="s">
        <v>1061</v>
      </c>
      <c r="O54" t="s">
        <v>26</v>
      </c>
      <c r="P5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values(14,11,1735.04,'4 dias.','De linea.','Quisque porta volutpat erat Quisque erat eros, viverra eget, congue eget, semper rutrum, nulla Nunc purus.');</v>
      </c>
      <c r="Y54" t="s">
        <v>871</v>
      </c>
    </row>
    <row r="55" spans="1:25" x14ac:dyDescent="0.25">
      <c r="A55" t="s">
        <v>751</v>
      </c>
      <c r="B55" t="s">
        <v>819</v>
      </c>
      <c r="C55" t="s">
        <v>17</v>
      </c>
      <c r="D55">
        <v>14</v>
      </c>
      <c r="E55" t="s">
        <v>227</v>
      </c>
      <c r="F55">
        <v>14</v>
      </c>
      <c r="G55" t="s">
        <v>227</v>
      </c>
      <c r="H55">
        <v>1658.65</v>
      </c>
      <c r="I55" t="s">
        <v>174</v>
      </c>
      <c r="J55" t="str">
        <f t="shared" ca="1" si="2"/>
        <v>15 dias</v>
      </c>
      <c r="K55" t="s">
        <v>152</v>
      </c>
      <c r="L55" t="str">
        <f t="shared" ca="1" si="3"/>
        <v>En Stock</v>
      </c>
      <c r="M55" t="s">
        <v>152</v>
      </c>
      <c r="N55" t="s">
        <v>1062</v>
      </c>
      <c r="O55" t="s">
        <v>26</v>
      </c>
      <c r="P5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values(14,14,1658.65,'15 dias.','En Stock.','Nullam porttitor lacus at turpis Donec posuere metus vitae ipsum Aliquam non mauris.');</v>
      </c>
      <c r="Y55" t="s">
        <v>872</v>
      </c>
    </row>
    <row r="56" spans="1:25" x14ac:dyDescent="0.25">
      <c r="A56" t="s">
        <v>783</v>
      </c>
      <c r="B56" t="s">
        <v>819</v>
      </c>
      <c r="C56" t="s">
        <v>17</v>
      </c>
      <c r="D56">
        <v>14</v>
      </c>
      <c r="E56" t="s">
        <v>227</v>
      </c>
      <c r="F56">
        <v>16</v>
      </c>
      <c r="G56" t="s">
        <v>227</v>
      </c>
      <c r="H56">
        <v>1610.14</v>
      </c>
      <c r="I56" t="s">
        <v>174</v>
      </c>
      <c r="J56" t="str">
        <f t="shared" ca="1" si="2"/>
        <v>2 meses</v>
      </c>
      <c r="K56" t="s">
        <v>152</v>
      </c>
      <c r="L56" t="str">
        <f t="shared" ca="1" si="3"/>
        <v>Bajo Pedido</v>
      </c>
      <c r="M56" t="s">
        <v>152</v>
      </c>
      <c r="N56" t="s">
        <v>1042</v>
      </c>
      <c r="O56" t="s">
        <v>26</v>
      </c>
      <c r="P5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values(14,16,1610.14,'2 meses.','Bajo Pedido.','Praesent blandit Nam nulla Integer pede justo, lacinia eget, tincidunt eget, tempus vel, pede.');</v>
      </c>
      <c r="Y56" t="s">
        <v>873</v>
      </c>
    </row>
    <row r="57" spans="1:25" x14ac:dyDescent="0.25">
      <c r="A57" t="s">
        <v>694</v>
      </c>
      <c r="B57" t="s">
        <v>819</v>
      </c>
      <c r="C57" t="s">
        <v>17</v>
      </c>
      <c r="D57">
        <v>15</v>
      </c>
      <c r="E57" t="s">
        <v>227</v>
      </c>
      <c r="F57">
        <v>1</v>
      </c>
      <c r="G57" t="s">
        <v>227</v>
      </c>
      <c r="H57">
        <v>391.85</v>
      </c>
      <c r="I57" t="s">
        <v>174</v>
      </c>
      <c r="J57" t="str">
        <f t="shared" ca="1" si="2"/>
        <v>4 dias</v>
      </c>
      <c r="K57" t="s">
        <v>152</v>
      </c>
      <c r="L57" t="str">
        <f t="shared" ca="1" si="3"/>
        <v>En Stock</v>
      </c>
      <c r="M57" t="s">
        <v>152</v>
      </c>
      <c r="N57" t="s">
        <v>1047</v>
      </c>
      <c r="O57" t="s">
        <v>26</v>
      </c>
      <c r="P5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values(15,1,391.85,'4 dias.','En Stock.','Phasellus in felis Donec semper sapien a libero Nam dui.');</v>
      </c>
      <c r="Y57" t="s">
        <v>874</v>
      </c>
    </row>
    <row r="58" spans="1:25" x14ac:dyDescent="0.25">
      <c r="A58" t="s">
        <v>750</v>
      </c>
      <c r="B58" t="s">
        <v>819</v>
      </c>
      <c r="C58" t="s">
        <v>17</v>
      </c>
      <c r="D58">
        <v>15</v>
      </c>
      <c r="E58" t="s">
        <v>227</v>
      </c>
      <c r="F58">
        <v>5</v>
      </c>
      <c r="G58" t="s">
        <v>227</v>
      </c>
      <c r="H58">
        <v>285.54000000000002</v>
      </c>
      <c r="I58" t="s">
        <v>174</v>
      </c>
      <c r="J58" t="str">
        <f t="shared" ca="1" si="2"/>
        <v>8 dias</v>
      </c>
      <c r="K58" t="s">
        <v>152</v>
      </c>
      <c r="L58" t="str">
        <f t="shared" ca="1" si="3"/>
        <v>Bajo Pedido</v>
      </c>
      <c r="M58" t="s">
        <v>152</v>
      </c>
      <c r="N58" t="s">
        <v>1040</v>
      </c>
      <c r="O58" t="s">
        <v>26</v>
      </c>
      <c r="P5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values(15,5,285.54,'8 dias.','Bajo Pedido.','In hac habitasse platea dictumst Morbi vestibulum, velit id pretium iaculis, diam erat fermentum justo, nec condimentum neque sapien placerat ante Nulla justo.');</v>
      </c>
      <c r="Y58" t="s">
        <v>875</v>
      </c>
    </row>
    <row r="59" spans="1:25" x14ac:dyDescent="0.25">
      <c r="A59" t="s">
        <v>705</v>
      </c>
      <c r="B59" t="s">
        <v>819</v>
      </c>
      <c r="C59" t="s">
        <v>17</v>
      </c>
      <c r="D59">
        <v>15</v>
      </c>
      <c r="E59" t="s">
        <v>227</v>
      </c>
      <c r="F59">
        <v>9</v>
      </c>
      <c r="G59" t="s">
        <v>227</v>
      </c>
      <c r="H59">
        <v>1026.6600000000001</v>
      </c>
      <c r="I59" t="s">
        <v>174</v>
      </c>
      <c r="J59" t="str">
        <f t="shared" ca="1" si="2"/>
        <v>15 dias</v>
      </c>
      <c r="K59" t="s">
        <v>152</v>
      </c>
      <c r="L59" t="str">
        <f t="shared" ca="1" si="3"/>
        <v>De linea</v>
      </c>
      <c r="M59" t="s">
        <v>152</v>
      </c>
      <c r="N59" t="s">
        <v>1039</v>
      </c>
      <c r="O59" t="s">
        <v>26</v>
      </c>
      <c r="P5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values(15,9,1026.66,'15 dias.','De linea.','Nulla ut erat id mauris vulputate elementum Nullam varius Nulla facilisi.');</v>
      </c>
      <c r="Y59" t="s">
        <v>876</v>
      </c>
    </row>
    <row r="60" spans="1:25" x14ac:dyDescent="0.25">
      <c r="A60" t="s">
        <v>677</v>
      </c>
      <c r="B60" t="s">
        <v>819</v>
      </c>
      <c r="C60" t="s">
        <v>17</v>
      </c>
      <c r="D60">
        <v>15</v>
      </c>
      <c r="E60" t="s">
        <v>227</v>
      </c>
      <c r="F60">
        <v>13</v>
      </c>
      <c r="G60" t="s">
        <v>227</v>
      </c>
      <c r="H60">
        <v>1919.06</v>
      </c>
      <c r="I60" t="s">
        <v>174</v>
      </c>
      <c r="J60" t="str">
        <f t="shared" ca="1" si="2"/>
        <v>1 dia</v>
      </c>
      <c r="K60" t="s">
        <v>152</v>
      </c>
      <c r="L60" t="str">
        <f t="shared" ca="1" si="3"/>
        <v>Bajo Pedido</v>
      </c>
      <c r="M60" t="s">
        <v>152</v>
      </c>
      <c r="N60" t="s">
        <v>1063</v>
      </c>
      <c r="O60" t="s">
        <v>26</v>
      </c>
      <c r="P6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values(15,13,1919.06,'1 dia.','Bajo Pedido.','Fusce consequat Nulla nisl Nunc nisl.');</v>
      </c>
      <c r="Y60" t="s">
        <v>877</v>
      </c>
    </row>
    <row r="61" spans="1:25" x14ac:dyDescent="0.25">
      <c r="A61" t="s">
        <v>787</v>
      </c>
      <c r="B61" t="s">
        <v>819</v>
      </c>
      <c r="C61" t="s">
        <v>17</v>
      </c>
      <c r="D61">
        <v>15</v>
      </c>
      <c r="E61" t="s">
        <v>227</v>
      </c>
      <c r="F61">
        <v>15</v>
      </c>
      <c r="G61" t="s">
        <v>227</v>
      </c>
      <c r="H61">
        <v>1102.9100000000001</v>
      </c>
      <c r="I61" t="s">
        <v>174</v>
      </c>
      <c r="J61" t="str">
        <f t="shared" ca="1" si="2"/>
        <v>48 horas</v>
      </c>
      <c r="K61" t="s">
        <v>152</v>
      </c>
      <c r="L61" t="str">
        <f t="shared" ca="1" si="3"/>
        <v>En Stock</v>
      </c>
      <c r="M61" t="s">
        <v>152</v>
      </c>
      <c r="N61" t="s">
        <v>1064</v>
      </c>
      <c r="O61" t="s">
        <v>26</v>
      </c>
      <c r="P6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values(15,15,1102.91,'48 horas.','En Stock.','Maecenas leo odio, condimentum id, luctus nec, molestie sed, justo Pellentesque viverra pede ac diam Cras pellentesque volutpat dui.');</v>
      </c>
      <c r="Y61" t="s">
        <v>878</v>
      </c>
    </row>
    <row r="62" spans="1:25" x14ac:dyDescent="0.25">
      <c r="A62" t="s">
        <v>725</v>
      </c>
      <c r="B62" t="s">
        <v>819</v>
      </c>
      <c r="C62" t="s">
        <v>17</v>
      </c>
      <c r="D62">
        <v>16</v>
      </c>
      <c r="E62" t="s">
        <v>227</v>
      </c>
      <c r="F62">
        <v>9</v>
      </c>
      <c r="G62" t="s">
        <v>227</v>
      </c>
      <c r="H62">
        <v>305.12</v>
      </c>
      <c r="I62" t="s">
        <v>174</v>
      </c>
      <c r="J62" t="str">
        <f t="shared" ca="1" si="2"/>
        <v>8 dias</v>
      </c>
      <c r="K62" t="s">
        <v>152</v>
      </c>
      <c r="L62" t="str">
        <f t="shared" ca="1" si="3"/>
        <v>Bajo Pedido</v>
      </c>
      <c r="M62" t="s">
        <v>152</v>
      </c>
      <c r="N62" t="s">
        <v>1065</v>
      </c>
      <c r="O62" t="s">
        <v>26</v>
      </c>
      <c r="P6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values(16,9,305.12,'8 dias.','Bajo Pedido.','Curabitur at ipsum ac tellus semper interdum Mauris ullamcorper purus sit amet nulla Quisque arcu libero, rutrum ac, lobortis vel, dapibus at, diam.');</v>
      </c>
      <c r="Y62" t="s">
        <v>879</v>
      </c>
    </row>
    <row r="63" spans="1:25" x14ac:dyDescent="0.25">
      <c r="A63" t="s">
        <v>777</v>
      </c>
      <c r="B63" t="s">
        <v>819</v>
      </c>
      <c r="C63" t="s">
        <v>17</v>
      </c>
      <c r="D63">
        <v>16</v>
      </c>
      <c r="E63" t="s">
        <v>227</v>
      </c>
      <c r="F63">
        <v>10</v>
      </c>
      <c r="G63" t="s">
        <v>227</v>
      </c>
      <c r="H63">
        <v>180.99</v>
      </c>
      <c r="I63" t="s">
        <v>174</v>
      </c>
      <c r="J63" t="str">
        <f t="shared" ca="1" si="2"/>
        <v>1 dia</v>
      </c>
      <c r="K63" t="s">
        <v>152</v>
      </c>
      <c r="L63" t="str">
        <f t="shared" ca="1" si="3"/>
        <v>En Stock</v>
      </c>
      <c r="M63" t="s">
        <v>152</v>
      </c>
      <c r="N63" t="s">
        <v>1050</v>
      </c>
      <c r="O63" t="s">
        <v>26</v>
      </c>
      <c r="P6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values(16,10,180.99,'1 dia.','En Stock.','Donec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63" t="s">
        <v>880</v>
      </c>
    </row>
    <row r="64" spans="1:25" x14ac:dyDescent="0.25">
      <c r="A64" t="s">
        <v>710</v>
      </c>
      <c r="B64" t="s">
        <v>819</v>
      </c>
      <c r="C64" t="s">
        <v>17</v>
      </c>
      <c r="D64">
        <v>16</v>
      </c>
      <c r="E64" t="s">
        <v>227</v>
      </c>
      <c r="F64">
        <v>13</v>
      </c>
      <c r="G64" t="s">
        <v>227</v>
      </c>
      <c r="H64">
        <v>1873.64</v>
      </c>
      <c r="I64" t="s">
        <v>174</v>
      </c>
      <c r="J64" t="str">
        <f t="shared" ca="1" si="2"/>
        <v>2 dias</v>
      </c>
      <c r="K64" t="s">
        <v>152</v>
      </c>
      <c r="L64" t="str">
        <f t="shared" ca="1" si="3"/>
        <v>En Stock</v>
      </c>
      <c r="M64" t="s">
        <v>152</v>
      </c>
      <c r="N64" t="s">
        <v>1032</v>
      </c>
      <c r="O64" t="s">
        <v>26</v>
      </c>
      <c r="P6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values(16,13,1873.64,'2 dias.','En Stock.','Curabitur in libero ut massa volutpat convallis Morbi odio odio, elementum eu, interdum eu, tincidunt in, leo Maecenas pulvinar lobortis est.');</v>
      </c>
      <c r="Y64" t="s">
        <v>881</v>
      </c>
    </row>
    <row r="65" spans="1:25" x14ac:dyDescent="0.25">
      <c r="A65" t="s">
        <v>814</v>
      </c>
      <c r="B65" t="s">
        <v>819</v>
      </c>
      <c r="C65" t="s">
        <v>17</v>
      </c>
      <c r="D65">
        <v>16</v>
      </c>
      <c r="E65" t="s">
        <v>227</v>
      </c>
      <c r="F65">
        <v>14</v>
      </c>
      <c r="G65" t="s">
        <v>227</v>
      </c>
      <c r="H65">
        <v>329.61</v>
      </c>
      <c r="I65" t="s">
        <v>174</v>
      </c>
      <c r="J65" t="str">
        <f t="shared" ca="1" si="2"/>
        <v>20 dias</v>
      </c>
      <c r="K65" t="s">
        <v>152</v>
      </c>
      <c r="L65" t="str">
        <f t="shared" ca="1" si="3"/>
        <v>Bajo Pedido</v>
      </c>
      <c r="M65" t="s">
        <v>152</v>
      </c>
      <c r="N65" t="s">
        <v>1066</v>
      </c>
      <c r="O65" t="s">
        <v>26</v>
      </c>
      <c r="P6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values(16,14,329.61,'20 dias.','Bajo Pedido.','Vestibulum ac est lacinia nisi venenatis tristique Fusce congue, diam id ornare imperdiet, sapien urna pretium nisl, ut volutpat sapien arcu sed augue Aliquam erat volutpat.');</v>
      </c>
      <c r="Y65" t="s">
        <v>882</v>
      </c>
    </row>
    <row r="66" spans="1:25" x14ac:dyDescent="0.25">
      <c r="A66" t="s">
        <v>695</v>
      </c>
      <c r="B66" t="s">
        <v>819</v>
      </c>
      <c r="C66" t="s">
        <v>17</v>
      </c>
      <c r="D66">
        <v>16</v>
      </c>
      <c r="E66" t="s">
        <v>227</v>
      </c>
      <c r="F66">
        <v>16</v>
      </c>
      <c r="G66" t="s">
        <v>227</v>
      </c>
      <c r="H66">
        <v>593.89</v>
      </c>
      <c r="I66" t="s">
        <v>174</v>
      </c>
      <c r="J66" t="str">
        <f t="shared" ca="1" si="2"/>
        <v>20 dias</v>
      </c>
      <c r="K66" t="s">
        <v>152</v>
      </c>
      <c r="L66" t="str">
        <f t="shared" ca="1" si="3"/>
        <v>Bajo Pedido</v>
      </c>
      <c r="M66" t="s">
        <v>152</v>
      </c>
      <c r="N66" t="s">
        <v>1067</v>
      </c>
      <c r="O66" t="s">
        <v>26</v>
      </c>
      <c r="P6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values(16,16,593.89,'20 dias.','Bajo Pedido.','Morbi non lectus Aliquam sit amet diam in magna bibendum imperdiet Nullam orci pede, venenatis non, sodales sed, tincidunt eu, felis.');</v>
      </c>
      <c r="Y66" t="s">
        <v>883</v>
      </c>
    </row>
    <row r="67" spans="1:25" x14ac:dyDescent="0.25">
      <c r="A67" t="s">
        <v>649</v>
      </c>
      <c r="B67" t="s">
        <v>819</v>
      </c>
      <c r="C67" t="s">
        <v>17</v>
      </c>
      <c r="D67">
        <v>17</v>
      </c>
      <c r="E67" t="s">
        <v>227</v>
      </c>
      <c r="F67">
        <v>1</v>
      </c>
      <c r="G67" t="s">
        <v>227</v>
      </c>
      <c r="H67">
        <v>438.95</v>
      </c>
      <c r="I67" t="s">
        <v>174</v>
      </c>
      <c r="J67" t="str">
        <f t="shared" ref="J67:J98" ca="1" si="4">VLOOKUP(RANDBETWEEN(1,9),$T$3:$U$11,2)</f>
        <v>20 dias</v>
      </c>
      <c r="K67" t="s">
        <v>152</v>
      </c>
      <c r="L67" t="str">
        <f t="shared" ref="L67:L98" ca="1" si="5">VLOOKUP(RANDBETWEEN(1,3),$T$13:$U$15,2,FALSE)</f>
        <v>Bajo Pedido</v>
      </c>
      <c r="M67" t="s">
        <v>152</v>
      </c>
      <c r="N67" t="s">
        <v>1046</v>
      </c>
      <c r="O67" t="s">
        <v>26</v>
      </c>
      <c r="P6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values(17,1,438.95,'20 dias.','Bajo Pedido.','Cras mi pede, malesuada in, imperdiet et, commodo vulputate, justo In blandit ultrices enim Lorem ipsum dolor sit amet, consectetuer adipiscing elit.');</v>
      </c>
      <c r="Y67" t="s">
        <v>884</v>
      </c>
    </row>
    <row r="68" spans="1:25" x14ac:dyDescent="0.25">
      <c r="A68" t="s">
        <v>688</v>
      </c>
      <c r="B68" t="s">
        <v>819</v>
      </c>
      <c r="C68" t="s">
        <v>17</v>
      </c>
      <c r="D68">
        <v>17</v>
      </c>
      <c r="E68" t="s">
        <v>227</v>
      </c>
      <c r="F68">
        <v>4</v>
      </c>
      <c r="G68" t="s">
        <v>227</v>
      </c>
      <c r="H68">
        <v>1300.78</v>
      </c>
      <c r="I68" t="s">
        <v>174</v>
      </c>
      <c r="J68" t="str">
        <f t="shared" ca="1" si="4"/>
        <v>20 dias</v>
      </c>
      <c r="K68" t="s">
        <v>152</v>
      </c>
      <c r="L68" t="str">
        <f t="shared" ca="1" si="5"/>
        <v>Bajo Pedido</v>
      </c>
      <c r="M68" t="s">
        <v>152</v>
      </c>
      <c r="N68" t="s">
        <v>1062</v>
      </c>
      <c r="O68" t="s">
        <v>26</v>
      </c>
      <c r="P6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values(17,4,1300.78,'20 dias.','Bajo Pedido.','Nullam porttitor lacus at turpis Donec posuere metus vitae ipsum Aliquam non mauris.');</v>
      </c>
      <c r="Y68" t="s">
        <v>885</v>
      </c>
    </row>
    <row r="69" spans="1:25" x14ac:dyDescent="0.25">
      <c r="A69" t="s">
        <v>766</v>
      </c>
      <c r="B69" t="s">
        <v>819</v>
      </c>
      <c r="C69" t="s">
        <v>17</v>
      </c>
      <c r="D69">
        <v>17</v>
      </c>
      <c r="E69" t="s">
        <v>227</v>
      </c>
      <c r="F69">
        <v>6</v>
      </c>
      <c r="G69" t="s">
        <v>227</v>
      </c>
      <c r="H69">
        <v>587.37</v>
      </c>
      <c r="I69" t="s">
        <v>174</v>
      </c>
      <c r="J69" t="str">
        <f t="shared" ca="1" si="4"/>
        <v>15 dias</v>
      </c>
      <c r="K69" t="s">
        <v>152</v>
      </c>
      <c r="L69" t="str">
        <f t="shared" ca="1" si="5"/>
        <v>Bajo Pedido</v>
      </c>
      <c r="M69" t="s">
        <v>152</v>
      </c>
      <c r="N69" t="s">
        <v>1034</v>
      </c>
      <c r="O69" t="s">
        <v>26</v>
      </c>
      <c r="P6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values(17,6,587.37,'15 dias.','Bajo Pedido.','Etiam vel augue Vestibulum rutrum rutrum neque Aenean auctor gravida sem.');</v>
      </c>
      <c r="Y69" t="s">
        <v>886</v>
      </c>
    </row>
    <row r="70" spans="1:25" x14ac:dyDescent="0.25">
      <c r="A70" t="s">
        <v>715</v>
      </c>
      <c r="B70" t="s">
        <v>819</v>
      </c>
      <c r="C70" t="s">
        <v>17</v>
      </c>
      <c r="D70">
        <v>17</v>
      </c>
      <c r="E70" t="s">
        <v>227</v>
      </c>
      <c r="F70">
        <v>12</v>
      </c>
      <c r="G70" t="s">
        <v>227</v>
      </c>
      <c r="H70">
        <v>1387.48</v>
      </c>
      <c r="I70" t="s">
        <v>174</v>
      </c>
      <c r="J70" t="str">
        <f t="shared" ca="1" si="4"/>
        <v>20 dias</v>
      </c>
      <c r="K70" t="s">
        <v>152</v>
      </c>
      <c r="L70" t="str">
        <f t="shared" ca="1" si="5"/>
        <v>En Stock</v>
      </c>
      <c r="M70" t="s">
        <v>152</v>
      </c>
      <c r="N70" t="s">
        <v>1068</v>
      </c>
      <c r="O70" t="s">
        <v>26</v>
      </c>
      <c r="P7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values(17,12,1387.48,'20 dias.','En Stock.','Nam ultrices, libero non mattis pulvinar, nulla pede ullamcorper augue, a suscipit nulla elit ac nulla Sed vel enim sit amet nunc viverra dapibus Nulla suscipit ligula in lacus.');</v>
      </c>
      <c r="Y70" t="s">
        <v>887</v>
      </c>
    </row>
    <row r="71" spans="1:25" x14ac:dyDescent="0.25">
      <c r="A71" t="s">
        <v>754</v>
      </c>
      <c r="B71" t="s">
        <v>819</v>
      </c>
      <c r="C71" t="s">
        <v>17</v>
      </c>
      <c r="D71">
        <v>17</v>
      </c>
      <c r="E71" t="s">
        <v>227</v>
      </c>
      <c r="F71">
        <v>16</v>
      </c>
      <c r="G71" t="s">
        <v>227</v>
      </c>
      <c r="H71">
        <v>1423.92</v>
      </c>
      <c r="I71" t="s">
        <v>174</v>
      </c>
      <c r="J71" t="str">
        <f t="shared" ca="1" si="4"/>
        <v>5 dias</v>
      </c>
      <c r="K71" t="s">
        <v>152</v>
      </c>
      <c r="L71" t="str">
        <f t="shared" ca="1" si="5"/>
        <v>En Stock</v>
      </c>
      <c r="M71" t="s">
        <v>152</v>
      </c>
      <c r="N71" t="s">
        <v>1041</v>
      </c>
      <c r="O71" t="s">
        <v>26</v>
      </c>
      <c r="P7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values(17,16,1423.92,'5 dias.','En Stock.','In quis justo Maecenas rhoncus aliquam lacus Morbi quis tortor id nulla ultrices aliquet.');</v>
      </c>
      <c r="Y71" t="s">
        <v>888</v>
      </c>
    </row>
    <row r="72" spans="1:25" x14ac:dyDescent="0.25">
      <c r="A72" t="s">
        <v>782</v>
      </c>
      <c r="B72" t="s">
        <v>819</v>
      </c>
      <c r="C72" t="s">
        <v>17</v>
      </c>
      <c r="D72">
        <v>18</v>
      </c>
      <c r="E72" t="s">
        <v>227</v>
      </c>
      <c r="F72">
        <v>3</v>
      </c>
      <c r="G72" t="s">
        <v>227</v>
      </c>
      <c r="H72">
        <v>74.12</v>
      </c>
      <c r="I72" t="s">
        <v>174</v>
      </c>
      <c r="J72" t="str">
        <f t="shared" ca="1" si="4"/>
        <v>4 dias</v>
      </c>
      <c r="K72" t="s">
        <v>152</v>
      </c>
      <c r="L72" t="str">
        <f t="shared" ca="1" si="5"/>
        <v>Bajo Pedido</v>
      </c>
      <c r="M72" t="s">
        <v>152</v>
      </c>
      <c r="N72" t="s">
        <v>1069</v>
      </c>
      <c r="O72" t="s">
        <v>26</v>
      </c>
      <c r="P7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values(18,3,74.12,'4 dias.','Bajo Pedido.','Quisque id justo sit amet sapien dignissim vestibulum Vestibulum ante ipsum primis in faucibus orci luctus et ultrices posuere cubilia Curae; Nulla dapibus dolor vel est Donec odio justo, sollicitudin ut, suscipit a, feugiat et, eros.');</v>
      </c>
      <c r="Y72" t="s">
        <v>889</v>
      </c>
    </row>
    <row r="73" spans="1:25" x14ac:dyDescent="0.25">
      <c r="A73" t="s">
        <v>671</v>
      </c>
      <c r="B73" t="s">
        <v>819</v>
      </c>
      <c r="C73" t="s">
        <v>17</v>
      </c>
      <c r="D73">
        <v>18</v>
      </c>
      <c r="E73" t="s">
        <v>227</v>
      </c>
      <c r="F73">
        <v>6</v>
      </c>
      <c r="G73" t="s">
        <v>227</v>
      </c>
      <c r="H73">
        <v>1027.95</v>
      </c>
      <c r="I73" t="s">
        <v>174</v>
      </c>
      <c r="J73" t="str">
        <f t="shared" ca="1" si="4"/>
        <v>4 dias</v>
      </c>
      <c r="K73" t="s">
        <v>152</v>
      </c>
      <c r="L73" t="str">
        <f t="shared" ca="1" si="5"/>
        <v>De linea</v>
      </c>
      <c r="M73" t="s">
        <v>152</v>
      </c>
      <c r="N73" t="s">
        <v>1062</v>
      </c>
      <c r="O73" t="s">
        <v>26</v>
      </c>
      <c r="P7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values(18,6,1027.95,'4 dias.','De linea.','Nullam porttitor lacus at turpis Donec posuere metus vitae ipsum Aliquam non mauris.');</v>
      </c>
      <c r="Y73" t="s">
        <v>890</v>
      </c>
    </row>
    <row r="74" spans="1:25" x14ac:dyDescent="0.25">
      <c r="A74" t="s">
        <v>733</v>
      </c>
      <c r="B74" t="s">
        <v>819</v>
      </c>
      <c r="C74" t="s">
        <v>17</v>
      </c>
      <c r="D74">
        <v>18</v>
      </c>
      <c r="E74" t="s">
        <v>227</v>
      </c>
      <c r="F74">
        <v>7</v>
      </c>
      <c r="G74" t="s">
        <v>227</v>
      </c>
      <c r="H74">
        <v>1553.62</v>
      </c>
      <c r="I74" t="s">
        <v>174</v>
      </c>
      <c r="J74" t="str">
        <f t="shared" ca="1" si="4"/>
        <v>1 dia</v>
      </c>
      <c r="K74" t="s">
        <v>152</v>
      </c>
      <c r="L74" t="str">
        <f t="shared" ca="1" si="5"/>
        <v>De linea</v>
      </c>
      <c r="M74" t="s">
        <v>152</v>
      </c>
      <c r="N74" t="s">
        <v>1034</v>
      </c>
      <c r="O74" t="s">
        <v>26</v>
      </c>
      <c r="P7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values(18,7,1553.62,'1 dia.','De linea.','Etiam vel augue Vestibulum rutrum rutrum neque Aenean auctor gravida sem.');</v>
      </c>
      <c r="Y74" t="s">
        <v>891</v>
      </c>
    </row>
    <row r="75" spans="1:25" x14ac:dyDescent="0.25">
      <c r="A75" t="s">
        <v>771</v>
      </c>
      <c r="B75" t="s">
        <v>819</v>
      </c>
      <c r="C75" t="s">
        <v>17</v>
      </c>
      <c r="D75">
        <v>18</v>
      </c>
      <c r="E75" t="s">
        <v>227</v>
      </c>
      <c r="F75">
        <v>11</v>
      </c>
      <c r="G75" t="s">
        <v>227</v>
      </c>
      <c r="H75">
        <v>400.93</v>
      </c>
      <c r="I75" t="s">
        <v>174</v>
      </c>
      <c r="J75" t="str">
        <f t="shared" ca="1" si="4"/>
        <v>2 dias</v>
      </c>
      <c r="K75" t="s">
        <v>152</v>
      </c>
      <c r="L75" t="str">
        <f t="shared" ca="1" si="5"/>
        <v>En Stock</v>
      </c>
      <c r="M75" t="s">
        <v>152</v>
      </c>
      <c r="N75" t="s">
        <v>1050</v>
      </c>
      <c r="O75" t="s">
        <v>26</v>
      </c>
      <c r="P7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values(18,11,400.93,'2 dias.','En Stock.','Donec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75" t="s">
        <v>892</v>
      </c>
    </row>
    <row r="76" spans="1:25" x14ac:dyDescent="0.25">
      <c r="A76" t="s">
        <v>788</v>
      </c>
      <c r="B76" t="s">
        <v>819</v>
      </c>
      <c r="C76" t="s">
        <v>17</v>
      </c>
      <c r="D76">
        <v>18</v>
      </c>
      <c r="E76" t="s">
        <v>227</v>
      </c>
      <c r="F76">
        <v>12</v>
      </c>
      <c r="G76" t="s">
        <v>227</v>
      </c>
      <c r="H76">
        <v>913.53</v>
      </c>
      <c r="I76" t="s">
        <v>174</v>
      </c>
      <c r="J76" t="str">
        <f t="shared" ca="1" si="4"/>
        <v>5 dias</v>
      </c>
      <c r="K76" t="s">
        <v>152</v>
      </c>
      <c r="L76" t="str">
        <f t="shared" ca="1" si="5"/>
        <v>Bajo Pedido</v>
      </c>
      <c r="M76" t="s">
        <v>152</v>
      </c>
      <c r="N76" t="s">
        <v>1038</v>
      </c>
      <c r="O76" t="s">
        <v>26</v>
      </c>
      <c r="P7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values(18,12,913.53,'5 dias.','Bajo Pedido.','Pellentesque at nulla Suspendisse potenti Cras in purus eu magna vulputate luctus.');</v>
      </c>
      <c r="Y76" t="s">
        <v>893</v>
      </c>
    </row>
    <row r="77" spans="1:25" x14ac:dyDescent="0.25">
      <c r="A77" t="s">
        <v>805</v>
      </c>
      <c r="B77" t="s">
        <v>819</v>
      </c>
      <c r="C77" t="s">
        <v>17</v>
      </c>
      <c r="D77">
        <v>20</v>
      </c>
      <c r="E77" t="s">
        <v>227</v>
      </c>
      <c r="F77">
        <v>2</v>
      </c>
      <c r="G77" t="s">
        <v>227</v>
      </c>
      <c r="H77">
        <v>1174.3499999999999</v>
      </c>
      <c r="I77" t="s">
        <v>174</v>
      </c>
      <c r="J77" t="str">
        <f t="shared" ca="1" si="4"/>
        <v>15 dias</v>
      </c>
      <c r="K77" t="s">
        <v>152</v>
      </c>
      <c r="L77" t="str">
        <f t="shared" ca="1" si="5"/>
        <v>De linea</v>
      </c>
      <c r="M77" t="s">
        <v>152</v>
      </c>
      <c r="N77" t="s">
        <v>1039</v>
      </c>
      <c r="O77" t="s">
        <v>26</v>
      </c>
      <c r="P7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values(20,2,1174.35,'15 dias.','De linea.','Nulla ut erat id mauris vulputate elementum Nullam varius Nulla facilisi.');</v>
      </c>
      <c r="Y77" t="s">
        <v>894</v>
      </c>
    </row>
    <row r="78" spans="1:25" x14ac:dyDescent="0.25">
      <c r="A78" t="s">
        <v>696</v>
      </c>
      <c r="B78" t="s">
        <v>819</v>
      </c>
      <c r="C78" t="s">
        <v>17</v>
      </c>
      <c r="D78">
        <v>20</v>
      </c>
      <c r="E78" t="s">
        <v>227</v>
      </c>
      <c r="F78">
        <v>5</v>
      </c>
      <c r="G78" t="s">
        <v>227</v>
      </c>
      <c r="H78">
        <v>1275.21</v>
      </c>
      <c r="I78" t="s">
        <v>174</v>
      </c>
      <c r="J78" t="str">
        <f t="shared" ca="1" si="4"/>
        <v>4 dias</v>
      </c>
      <c r="K78" t="s">
        <v>152</v>
      </c>
      <c r="L78" t="str">
        <f t="shared" ca="1" si="5"/>
        <v>Bajo Pedido</v>
      </c>
      <c r="M78" t="s">
        <v>152</v>
      </c>
      <c r="N78" t="s">
        <v>1050</v>
      </c>
      <c r="O78" t="s">
        <v>26</v>
      </c>
      <c r="P7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values(20,5,1275.21,'4 dias.','Bajo Pedido.','Donec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78" t="s">
        <v>895</v>
      </c>
    </row>
    <row r="79" spans="1:25" x14ac:dyDescent="0.25">
      <c r="A79" t="s">
        <v>765</v>
      </c>
      <c r="B79" t="s">
        <v>819</v>
      </c>
      <c r="C79" t="s">
        <v>17</v>
      </c>
      <c r="D79">
        <v>20</v>
      </c>
      <c r="E79" t="s">
        <v>227</v>
      </c>
      <c r="F79">
        <v>11</v>
      </c>
      <c r="G79" t="s">
        <v>227</v>
      </c>
      <c r="H79">
        <v>288.25</v>
      </c>
      <c r="I79" t="s">
        <v>174</v>
      </c>
      <c r="J79" t="str">
        <f t="shared" ca="1" si="4"/>
        <v>15 dias</v>
      </c>
      <c r="K79" t="s">
        <v>152</v>
      </c>
      <c r="L79" t="str">
        <f t="shared" ca="1" si="5"/>
        <v>Bajo Pedido</v>
      </c>
      <c r="M79" t="s">
        <v>152</v>
      </c>
      <c r="N79" t="s">
        <v>1043</v>
      </c>
      <c r="O79" t="s">
        <v>26</v>
      </c>
      <c r="P7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values(20,11,288.25,'15 dias.','Bajo Pedido.','Mauris enim leo, rhoncus sed, vestibulum sit amet, cursus id, turpis Integer aliquet, massa id lobortis convallis, tortor risus dapibus augue, vel accumsan tellus nisi eu orci Mauris lacinia sapien quis libero.');</v>
      </c>
      <c r="Y79" t="s">
        <v>896</v>
      </c>
    </row>
    <row r="80" spans="1:25" x14ac:dyDescent="0.25">
      <c r="A80" t="s">
        <v>667</v>
      </c>
      <c r="B80" t="s">
        <v>819</v>
      </c>
      <c r="C80" t="s">
        <v>17</v>
      </c>
      <c r="D80">
        <v>20</v>
      </c>
      <c r="E80" t="s">
        <v>227</v>
      </c>
      <c r="F80">
        <v>15</v>
      </c>
      <c r="G80" t="s">
        <v>227</v>
      </c>
      <c r="H80">
        <v>1350.85</v>
      </c>
      <c r="I80" t="s">
        <v>174</v>
      </c>
      <c r="J80" t="str">
        <f t="shared" ca="1" si="4"/>
        <v>4 dias</v>
      </c>
      <c r="K80" t="s">
        <v>152</v>
      </c>
      <c r="L80" t="str">
        <f t="shared" ca="1" si="5"/>
        <v>De linea</v>
      </c>
      <c r="M80" t="s">
        <v>152</v>
      </c>
      <c r="N80" t="s">
        <v>1070</v>
      </c>
      <c r="O80" t="s">
        <v>26</v>
      </c>
      <c r="P8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values(20,15,1350.85,'4 dias.','De linea.','Morbi porttitor lorem id ligula Suspendisse ornare consequat lectus In est risus, auctor sed, tristique in, tempus sit amet, sem.');</v>
      </c>
      <c r="Y80" t="s">
        <v>897</v>
      </c>
    </row>
    <row r="81" spans="1:25" x14ac:dyDescent="0.25">
      <c r="A81" t="s">
        <v>742</v>
      </c>
      <c r="B81" t="s">
        <v>819</v>
      </c>
      <c r="C81" t="s">
        <v>17</v>
      </c>
      <c r="D81">
        <v>21</v>
      </c>
      <c r="E81" t="s">
        <v>227</v>
      </c>
      <c r="F81">
        <v>1</v>
      </c>
      <c r="G81" t="s">
        <v>227</v>
      </c>
      <c r="H81">
        <v>966.54</v>
      </c>
      <c r="I81" t="s">
        <v>174</v>
      </c>
      <c r="J81" t="str">
        <f t="shared" ca="1" si="4"/>
        <v>8 dias</v>
      </c>
      <c r="K81" t="s">
        <v>152</v>
      </c>
      <c r="L81" t="str">
        <f t="shared" ca="1" si="5"/>
        <v>Bajo Pedido</v>
      </c>
      <c r="M81" t="s">
        <v>152</v>
      </c>
      <c r="N81" t="s">
        <v>1035</v>
      </c>
      <c r="O81" t="s">
        <v>26</v>
      </c>
      <c r="P8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values(21,1,966.54,'8 dias.','Bajo Pedido.','Praesent id massa id nisl venenatis lacinia Aenean sit amet justo Morbi ut odio.');</v>
      </c>
      <c r="Y81" t="s">
        <v>898</v>
      </c>
    </row>
    <row r="82" spans="1:25" x14ac:dyDescent="0.25">
      <c r="A82" t="s">
        <v>781</v>
      </c>
      <c r="B82" t="s">
        <v>819</v>
      </c>
      <c r="C82" t="s">
        <v>17</v>
      </c>
      <c r="D82">
        <v>21</v>
      </c>
      <c r="E82" t="s">
        <v>227</v>
      </c>
      <c r="F82">
        <v>3</v>
      </c>
      <c r="G82" t="s">
        <v>227</v>
      </c>
      <c r="H82">
        <v>180.76</v>
      </c>
      <c r="I82" t="s">
        <v>174</v>
      </c>
      <c r="J82" t="str">
        <f t="shared" ca="1" si="4"/>
        <v>5 dias</v>
      </c>
      <c r="K82" t="s">
        <v>152</v>
      </c>
      <c r="L82" t="str">
        <f t="shared" ca="1" si="5"/>
        <v>Bajo Pedido</v>
      </c>
      <c r="M82" t="s">
        <v>152</v>
      </c>
      <c r="N82" t="s">
        <v>1055</v>
      </c>
      <c r="O82" t="s">
        <v>26</v>
      </c>
      <c r="P8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values(21,3,180.76,'5 dias.','Bajo Pedido.','Cum sociis natoque penatibus et magnis dis parturient montes, nascetur ridiculus mus Vivamus vestibulum sagittis sapien Cum sociis natoque penatibus et magnis dis parturient montes, nascetur ridiculus mus.');</v>
      </c>
      <c r="Y82" t="s">
        <v>899</v>
      </c>
    </row>
    <row r="83" spans="1:25" x14ac:dyDescent="0.25">
      <c r="A83" t="s">
        <v>798</v>
      </c>
      <c r="B83" t="s">
        <v>819</v>
      </c>
      <c r="C83" t="s">
        <v>17</v>
      </c>
      <c r="D83">
        <v>21</v>
      </c>
      <c r="E83" t="s">
        <v>227</v>
      </c>
      <c r="F83">
        <v>5</v>
      </c>
      <c r="G83" t="s">
        <v>227</v>
      </c>
      <c r="H83">
        <v>699.43</v>
      </c>
      <c r="I83" t="s">
        <v>174</v>
      </c>
      <c r="J83" t="str">
        <f t="shared" ca="1" si="4"/>
        <v>20 dias</v>
      </c>
      <c r="K83" t="s">
        <v>152</v>
      </c>
      <c r="L83" t="str">
        <f t="shared" ca="1" si="5"/>
        <v>En Stock</v>
      </c>
      <c r="M83" t="s">
        <v>152</v>
      </c>
      <c r="N83" t="s">
        <v>1045</v>
      </c>
      <c r="O83" t="s">
        <v>26</v>
      </c>
      <c r="P8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values(21,5,699.43,'20 dias.','En Stock.','Duis bibendum Morbi non quam nec dui luctus rutrum Nulla tellus.');</v>
      </c>
      <c r="Y83" t="s">
        <v>900</v>
      </c>
    </row>
    <row r="84" spans="1:25" x14ac:dyDescent="0.25">
      <c r="A84" t="s">
        <v>686</v>
      </c>
      <c r="B84" t="s">
        <v>819</v>
      </c>
      <c r="C84" t="s">
        <v>17</v>
      </c>
      <c r="D84">
        <v>21</v>
      </c>
      <c r="E84" t="s">
        <v>227</v>
      </c>
      <c r="F84">
        <v>8</v>
      </c>
      <c r="G84" t="s">
        <v>227</v>
      </c>
      <c r="H84">
        <v>1912.69</v>
      </c>
      <c r="I84" t="s">
        <v>174</v>
      </c>
      <c r="J84" t="str">
        <f t="shared" ca="1" si="4"/>
        <v>48 horas</v>
      </c>
      <c r="K84" t="s">
        <v>152</v>
      </c>
      <c r="L84" t="str">
        <f t="shared" ca="1" si="5"/>
        <v>En Stock</v>
      </c>
      <c r="M84" t="s">
        <v>152</v>
      </c>
      <c r="N84" t="s">
        <v>1061</v>
      </c>
      <c r="O84" t="s">
        <v>26</v>
      </c>
      <c r="P8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values(21,8,1912.69,'48 horas.','En Stock.','Quisque porta volutpat erat Quisque erat eros, viverra eget, congue eget, semper rutrum, nulla Nunc purus.');</v>
      </c>
      <c r="Y84" t="s">
        <v>901</v>
      </c>
    </row>
    <row r="85" spans="1:25" x14ac:dyDescent="0.25">
      <c r="A85" t="s">
        <v>683</v>
      </c>
      <c r="B85" t="s">
        <v>819</v>
      </c>
      <c r="C85" t="s">
        <v>17</v>
      </c>
      <c r="D85">
        <v>21</v>
      </c>
      <c r="E85" t="s">
        <v>227</v>
      </c>
      <c r="F85">
        <v>14</v>
      </c>
      <c r="G85" t="s">
        <v>227</v>
      </c>
      <c r="H85">
        <v>969.22</v>
      </c>
      <c r="I85" t="s">
        <v>174</v>
      </c>
      <c r="J85" t="str">
        <f t="shared" ca="1" si="4"/>
        <v>5 dias</v>
      </c>
      <c r="K85" t="s">
        <v>152</v>
      </c>
      <c r="L85" t="str">
        <f t="shared" ca="1" si="5"/>
        <v>De linea</v>
      </c>
      <c r="M85" t="s">
        <v>152</v>
      </c>
      <c r="N85" t="s">
        <v>1049</v>
      </c>
      <c r="O85" t="s">
        <v>26</v>
      </c>
      <c r="P8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values(21,14,969.22,'5 dias.','De linea.','Aliquam quis turpis eget elit sodales scelerisque Mauris sit amet eros Suspendisse accumsan tortor quis turpis.');</v>
      </c>
      <c r="Y85" t="s">
        <v>902</v>
      </c>
    </row>
    <row r="86" spans="1:25" x14ac:dyDescent="0.25">
      <c r="A86" t="s">
        <v>778</v>
      </c>
      <c r="B86" t="s">
        <v>819</v>
      </c>
      <c r="C86" t="s">
        <v>17</v>
      </c>
      <c r="D86">
        <v>22</v>
      </c>
      <c r="E86" t="s">
        <v>227</v>
      </c>
      <c r="F86">
        <v>1</v>
      </c>
      <c r="G86" t="s">
        <v>227</v>
      </c>
      <c r="H86">
        <v>1237.45</v>
      </c>
      <c r="I86" t="s">
        <v>174</v>
      </c>
      <c r="J86" t="str">
        <f t="shared" ca="1" si="4"/>
        <v>1 dia</v>
      </c>
      <c r="K86" t="s">
        <v>152</v>
      </c>
      <c r="L86" t="str">
        <f t="shared" ca="1" si="5"/>
        <v>De linea</v>
      </c>
      <c r="M86" t="s">
        <v>152</v>
      </c>
      <c r="N86" t="s">
        <v>1043</v>
      </c>
      <c r="O86" t="s">
        <v>26</v>
      </c>
      <c r="P8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values(22,1,1237.45,'1 dia.','De linea.','Mauris enim leo, rhoncus sed, vestibulum sit amet, cursus id, turpis Integer aliquet, massa id lobortis convallis, tortor risus dapibus augue, vel accumsan tellus nisi eu orci Mauris lacinia sapien quis libero.');</v>
      </c>
      <c r="Y86" t="s">
        <v>903</v>
      </c>
    </row>
    <row r="87" spans="1:25" x14ac:dyDescent="0.25">
      <c r="A87" t="s">
        <v>648</v>
      </c>
      <c r="B87" t="s">
        <v>819</v>
      </c>
      <c r="C87" t="s">
        <v>17</v>
      </c>
      <c r="D87">
        <v>22</v>
      </c>
      <c r="E87" t="s">
        <v>227</v>
      </c>
      <c r="F87">
        <v>2</v>
      </c>
      <c r="G87" t="s">
        <v>227</v>
      </c>
      <c r="H87">
        <v>451.46</v>
      </c>
      <c r="I87" t="s">
        <v>174</v>
      </c>
      <c r="J87" t="str">
        <f t="shared" ca="1" si="4"/>
        <v>48 horas</v>
      </c>
      <c r="K87" t="s">
        <v>152</v>
      </c>
      <c r="L87" t="str">
        <f t="shared" ca="1" si="5"/>
        <v>Bajo Pedido</v>
      </c>
      <c r="M87" t="s">
        <v>152</v>
      </c>
      <c r="N87" t="s">
        <v>1037</v>
      </c>
      <c r="O87" t="s">
        <v>26</v>
      </c>
      <c r="P8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values(22,2,451.46,'48 horas.','Bajo Pedido.','Fusce posuere felis sed lacus Morbi sem mauris, laoreet ut, rhoncus aliquet, pulvinar sed, nisl Nunc rhoncus dui vel sem.');</v>
      </c>
      <c r="Y87" t="s">
        <v>904</v>
      </c>
    </row>
    <row r="88" spans="1:25" x14ac:dyDescent="0.25">
      <c r="A88" t="s">
        <v>791</v>
      </c>
      <c r="B88" t="s">
        <v>819</v>
      </c>
      <c r="C88" t="s">
        <v>17</v>
      </c>
      <c r="D88">
        <v>22</v>
      </c>
      <c r="E88" t="s">
        <v>227</v>
      </c>
      <c r="F88">
        <v>3</v>
      </c>
      <c r="G88" t="s">
        <v>227</v>
      </c>
      <c r="H88">
        <v>1997.42</v>
      </c>
      <c r="I88" t="s">
        <v>174</v>
      </c>
      <c r="J88" t="str">
        <f t="shared" ca="1" si="4"/>
        <v>2 meses</v>
      </c>
      <c r="K88" t="s">
        <v>152</v>
      </c>
      <c r="L88" t="str">
        <f t="shared" ca="1" si="5"/>
        <v>Bajo Pedido</v>
      </c>
      <c r="M88" t="s">
        <v>152</v>
      </c>
      <c r="N88" t="s">
        <v>1032</v>
      </c>
      <c r="O88" t="s">
        <v>26</v>
      </c>
      <c r="P8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values(22,3,1997.42,'2 meses.','Bajo Pedido.','Curabitur in libero ut massa volutpat convallis Morbi odio odio, elementum eu, interdum eu, tincidunt in, leo Maecenas pulvinar lobortis est.');</v>
      </c>
      <c r="Y88" t="s">
        <v>905</v>
      </c>
    </row>
    <row r="89" spans="1:25" x14ac:dyDescent="0.25">
      <c r="A89" t="s">
        <v>800</v>
      </c>
      <c r="B89" t="s">
        <v>819</v>
      </c>
      <c r="C89" t="s">
        <v>17</v>
      </c>
      <c r="D89">
        <v>22</v>
      </c>
      <c r="E89" t="s">
        <v>227</v>
      </c>
      <c r="F89">
        <v>7</v>
      </c>
      <c r="G89" t="s">
        <v>227</v>
      </c>
      <c r="H89">
        <v>69.61</v>
      </c>
      <c r="I89" t="s">
        <v>174</v>
      </c>
      <c r="J89" t="str">
        <f t="shared" ca="1" si="4"/>
        <v>20 dias</v>
      </c>
      <c r="K89" t="s">
        <v>152</v>
      </c>
      <c r="L89" t="str">
        <f t="shared" ca="1" si="5"/>
        <v>Bajo Pedido</v>
      </c>
      <c r="M89" t="s">
        <v>152</v>
      </c>
      <c r="N89" t="s">
        <v>1064</v>
      </c>
      <c r="O89" t="s">
        <v>26</v>
      </c>
      <c r="P8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values(22,7,69.61,'20 dias.','Bajo Pedido.','Maecenas leo odio, condimentum id, luctus nec, molestie sed, justo Pellentesque viverra pede ac diam Cras pellentesque volutpat dui.');</v>
      </c>
      <c r="Y89" t="s">
        <v>906</v>
      </c>
    </row>
    <row r="90" spans="1:25" x14ac:dyDescent="0.25">
      <c r="A90" t="s">
        <v>785</v>
      </c>
      <c r="B90" t="s">
        <v>819</v>
      </c>
      <c r="C90" t="s">
        <v>17</v>
      </c>
      <c r="D90">
        <v>22</v>
      </c>
      <c r="E90" t="s">
        <v>227</v>
      </c>
      <c r="F90">
        <v>10</v>
      </c>
      <c r="G90" t="s">
        <v>227</v>
      </c>
      <c r="H90">
        <v>672.16</v>
      </c>
      <c r="I90" t="s">
        <v>174</v>
      </c>
      <c r="J90" t="str">
        <f t="shared" ca="1" si="4"/>
        <v>2 meses</v>
      </c>
      <c r="K90" t="s">
        <v>152</v>
      </c>
      <c r="L90" t="str">
        <f t="shared" ca="1" si="5"/>
        <v>En Stock</v>
      </c>
      <c r="M90" t="s">
        <v>152</v>
      </c>
      <c r="N90" t="s">
        <v>1068</v>
      </c>
      <c r="O90" t="s">
        <v>26</v>
      </c>
      <c r="P9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values(22,10,672.16,'2 meses.','En Stock.','Nam ultrices, libero non mattis pulvinar, nulla pede ullamcorper augue, a suscipit nulla elit ac nulla Sed vel enim sit amet nunc viverra dapibus Nulla suscipit ligula in lacus.');</v>
      </c>
      <c r="Y90" t="s">
        <v>907</v>
      </c>
    </row>
    <row r="91" spans="1:25" x14ac:dyDescent="0.25">
      <c r="A91" t="s">
        <v>665</v>
      </c>
      <c r="B91" t="s">
        <v>819</v>
      </c>
      <c r="C91" t="s">
        <v>17</v>
      </c>
      <c r="D91">
        <v>22</v>
      </c>
      <c r="E91" t="s">
        <v>227</v>
      </c>
      <c r="F91">
        <v>11</v>
      </c>
      <c r="G91" t="s">
        <v>227</v>
      </c>
      <c r="H91">
        <v>1669.61</v>
      </c>
      <c r="I91" t="s">
        <v>174</v>
      </c>
      <c r="J91" t="str">
        <f t="shared" ca="1" si="4"/>
        <v>20 dias</v>
      </c>
      <c r="K91" t="s">
        <v>152</v>
      </c>
      <c r="L91" t="str">
        <f t="shared" ca="1" si="5"/>
        <v>En Stock</v>
      </c>
      <c r="M91" t="s">
        <v>152</v>
      </c>
      <c r="N91" t="s">
        <v>1071</v>
      </c>
      <c r="O91" t="s">
        <v>26</v>
      </c>
      <c r="P9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values(22,11,1669.61,'20 dias.','En Stock.','Proin leo odio, porttitor id, consequat in, consequat ut, nulla Sed accumsan felis Ut at dolor quis odio consequat varius.');</v>
      </c>
      <c r="Y91" t="s">
        <v>908</v>
      </c>
    </row>
    <row r="92" spans="1:25" x14ac:dyDescent="0.25">
      <c r="A92" t="s">
        <v>776</v>
      </c>
      <c r="B92" t="s">
        <v>819</v>
      </c>
      <c r="C92" t="s">
        <v>17</v>
      </c>
      <c r="D92">
        <v>23</v>
      </c>
      <c r="E92" t="s">
        <v>227</v>
      </c>
      <c r="F92">
        <v>1</v>
      </c>
      <c r="G92" t="s">
        <v>227</v>
      </c>
      <c r="H92">
        <v>1083.6099999999999</v>
      </c>
      <c r="I92" t="s">
        <v>174</v>
      </c>
      <c r="J92" t="str">
        <f t="shared" ca="1" si="4"/>
        <v>2 meses</v>
      </c>
      <c r="K92" t="s">
        <v>152</v>
      </c>
      <c r="L92" t="str">
        <f t="shared" ca="1" si="5"/>
        <v>De linea</v>
      </c>
      <c r="M92" t="s">
        <v>152</v>
      </c>
      <c r="N92" t="s">
        <v>1035</v>
      </c>
      <c r="O92" t="s">
        <v>26</v>
      </c>
      <c r="P9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values(23,1,1083.61,'2 meses.','De linea.','Praesent id massa id nisl venenatis lacinia Aenean sit amet justo Morbi ut odio.');</v>
      </c>
      <c r="Y92" t="s">
        <v>909</v>
      </c>
    </row>
    <row r="93" spans="1:25" x14ac:dyDescent="0.25">
      <c r="A93" t="s">
        <v>729</v>
      </c>
      <c r="B93" t="s">
        <v>819</v>
      </c>
      <c r="C93" t="s">
        <v>17</v>
      </c>
      <c r="D93">
        <v>23</v>
      </c>
      <c r="E93" t="s">
        <v>227</v>
      </c>
      <c r="F93">
        <v>3</v>
      </c>
      <c r="G93" t="s">
        <v>227</v>
      </c>
      <c r="H93">
        <v>1934.6</v>
      </c>
      <c r="I93" t="s">
        <v>174</v>
      </c>
      <c r="J93" t="str">
        <f t="shared" ca="1" si="4"/>
        <v>1 dia</v>
      </c>
      <c r="K93" t="s">
        <v>152</v>
      </c>
      <c r="L93" t="str">
        <f t="shared" ca="1" si="5"/>
        <v>De linea</v>
      </c>
      <c r="M93" t="s">
        <v>152</v>
      </c>
      <c r="N93" t="s">
        <v>1070</v>
      </c>
      <c r="O93" t="s">
        <v>26</v>
      </c>
      <c r="P9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values(23,3,1934.6,'1 dia.','De linea.','Morbi porttitor lorem id ligula Suspendisse ornare consequat lectus In est risus, auctor sed, tristique in, tempus sit amet, sem.');</v>
      </c>
      <c r="Y93" t="s">
        <v>910</v>
      </c>
    </row>
    <row r="94" spans="1:25" x14ac:dyDescent="0.25">
      <c r="A94" t="s">
        <v>818</v>
      </c>
      <c r="B94" t="s">
        <v>819</v>
      </c>
      <c r="C94" t="s">
        <v>17</v>
      </c>
      <c r="D94">
        <v>23</v>
      </c>
      <c r="E94" t="s">
        <v>227</v>
      </c>
      <c r="F94">
        <v>5</v>
      </c>
      <c r="G94" t="s">
        <v>227</v>
      </c>
      <c r="H94">
        <v>1471.42</v>
      </c>
      <c r="I94" t="s">
        <v>174</v>
      </c>
      <c r="J94" t="str">
        <f t="shared" ca="1" si="4"/>
        <v>2 meses</v>
      </c>
      <c r="K94" t="s">
        <v>152</v>
      </c>
      <c r="L94" t="str">
        <f t="shared" ca="1" si="5"/>
        <v>De linea</v>
      </c>
      <c r="M94" t="s">
        <v>152</v>
      </c>
      <c r="N94" t="s">
        <v>1067</v>
      </c>
      <c r="O94" t="s">
        <v>26</v>
      </c>
      <c r="P9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values(23,5,1471.42,'2 meses.','De linea.','Morbi non lectus Aliquam sit amet diam in magna bibendum imperdiet Nullam orci pede, venenatis non, sodales sed, tincidunt eu, felis.');</v>
      </c>
      <c r="Y94" t="s">
        <v>911</v>
      </c>
    </row>
    <row r="95" spans="1:25" x14ac:dyDescent="0.25">
      <c r="A95" t="s">
        <v>709</v>
      </c>
      <c r="B95" t="s">
        <v>819</v>
      </c>
      <c r="C95" t="s">
        <v>17</v>
      </c>
      <c r="D95">
        <v>23</v>
      </c>
      <c r="E95" t="s">
        <v>227</v>
      </c>
      <c r="F95">
        <v>10</v>
      </c>
      <c r="G95" t="s">
        <v>227</v>
      </c>
      <c r="H95">
        <v>117.3</v>
      </c>
      <c r="I95" t="s">
        <v>174</v>
      </c>
      <c r="J95" t="str">
        <f t="shared" ca="1" si="4"/>
        <v>2 meses</v>
      </c>
      <c r="K95" t="s">
        <v>152</v>
      </c>
      <c r="L95" t="str">
        <f t="shared" ca="1" si="5"/>
        <v>En Stock</v>
      </c>
      <c r="M95" t="s">
        <v>152</v>
      </c>
      <c r="N95" t="s">
        <v>1061</v>
      </c>
      <c r="O95" t="s">
        <v>26</v>
      </c>
      <c r="P9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values(23,10,117.3,'2 meses.','En Stock.','Quisque porta volutpat erat Quisque erat eros, viverra eget, congue eget, semper rutrum, nulla Nunc purus.');</v>
      </c>
      <c r="Y95" t="s">
        <v>912</v>
      </c>
    </row>
    <row r="96" spans="1:25" x14ac:dyDescent="0.25">
      <c r="A96" t="s">
        <v>678</v>
      </c>
      <c r="B96" t="s">
        <v>819</v>
      </c>
      <c r="C96" t="s">
        <v>17</v>
      </c>
      <c r="D96">
        <v>23</v>
      </c>
      <c r="E96" t="s">
        <v>227</v>
      </c>
      <c r="F96">
        <v>12</v>
      </c>
      <c r="G96" t="s">
        <v>227</v>
      </c>
      <c r="H96">
        <v>1791.52</v>
      </c>
      <c r="I96" t="s">
        <v>174</v>
      </c>
      <c r="J96" t="str">
        <f t="shared" ca="1" si="4"/>
        <v>1 dia</v>
      </c>
      <c r="K96" t="s">
        <v>152</v>
      </c>
      <c r="L96" t="str">
        <f t="shared" ca="1" si="5"/>
        <v>De linea</v>
      </c>
      <c r="M96" t="s">
        <v>152</v>
      </c>
      <c r="N96" t="s">
        <v>1044</v>
      </c>
      <c r="O96" t="s">
        <v>26</v>
      </c>
      <c r="P9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values(23,12,1791.52,'1 dia.','De linea.','Sed ante Vivamus tortor Duis mattis egestas metus.');</v>
      </c>
      <c r="Y96" t="s">
        <v>913</v>
      </c>
    </row>
    <row r="97" spans="1:25" x14ac:dyDescent="0.25">
      <c r="A97" t="s">
        <v>660</v>
      </c>
      <c r="B97" t="s">
        <v>819</v>
      </c>
      <c r="C97" t="s">
        <v>17</v>
      </c>
      <c r="D97">
        <v>23</v>
      </c>
      <c r="E97" t="s">
        <v>227</v>
      </c>
      <c r="F97">
        <v>14</v>
      </c>
      <c r="G97" t="s">
        <v>227</v>
      </c>
      <c r="H97">
        <v>456.77</v>
      </c>
      <c r="I97" t="s">
        <v>174</v>
      </c>
      <c r="J97" t="str">
        <f t="shared" ca="1" si="4"/>
        <v>8 dias</v>
      </c>
      <c r="K97" t="s">
        <v>152</v>
      </c>
      <c r="L97" t="str">
        <f t="shared" ca="1" si="5"/>
        <v>Bajo Pedido</v>
      </c>
      <c r="M97" t="s">
        <v>152</v>
      </c>
      <c r="N97" t="s">
        <v>1048</v>
      </c>
      <c r="O97" t="s">
        <v>26</v>
      </c>
      <c r="P9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values(23,14,456.77,'8 dias.','Bajo Pedido.','Duis aliquam convallis nunc Proin at turpis a pede posuere nonummy Integer non velit.');</v>
      </c>
      <c r="Y97" t="s">
        <v>914</v>
      </c>
    </row>
    <row r="98" spans="1:25" x14ac:dyDescent="0.25">
      <c r="A98" t="s">
        <v>672</v>
      </c>
      <c r="B98" t="s">
        <v>819</v>
      </c>
      <c r="C98" t="s">
        <v>17</v>
      </c>
      <c r="D98">
        <v>24</v>
      </c>
      <c r="E98" t="s">
        <v>227</v>
      </c>
      <c r="F98">
        <v>4</v>
      </c>
      <c r="G98" t="s">
        <v>227</v>
      </c>
      <c r="H98">
        <v>731.75</v>
      </c>
      <c r="I98" t="s">
        <v>174</v>
      </c>
      <c r="J98" t="str">
        <f t="shared" ca="1" si="4"/>
        <v>5 dias</v>
      </c>
      <c r="K98" t="s">
        <v>152</v>
      </c>
      <c r="L98" t="str">
        <f t="shared" ca="1" si="5"/>
        <v>De linea</v>
      </c>
      <c r="M98" t="s">
        <v>152</v>
      </c>
      <c r="N98" t="s">
        <v>1044</v>
      </c>
      <c r="O98" t="s">
        <v>26</v>
      </c>
      <c r="P9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values(24,4,731.75,'5 dias.','De linea.','Sed ante Vivamus tortor Duis mattis egestas metus.');</v>
      </c>
      <c r="Y98" t="s">
        <v>915</v>
      </c>
    </row>
    <row r="99" spans="1:25" x14ac:dyDescent="0.25">
      <c r="A99" t="s">
        <v>703</v>
      </c>
      <c r="B99" t="s">
        <v>819</v>
      </c>
      <c r="C99" t="s">
        <v>17</v>
      </c>
      <c r="D99">
        <v>24</v>
      </c>
      <c r="E99" t="s">
        <v>227</v>
      </c>
      <c r="F99">
        <v>6</v>
      </c>
      <c r="G99" t="s">
        <v>227</v>
      </c>
      <c r="H99">
        <v>1400.38</v>
      </c>
      <c r="I99" t="s">
        <v>174</v>
      </c>
      <c r="J99" t="str">
        <f t="shared" ref="J99:J130" ca="1" si="6">VLOOKUP(RANDBETWEEN(1,9),$T$3:$U$11,2)</f>
        <v>2 dias</v>
      </c>
      <c r="K99" t="s">
        <v>152</v>
      </c>
      <c r="L99" t="str">
        <f t="shared" ref="L99:L130" ca="1" si="7">VLOOKUP(RANDBETWEEN(1,3),$T$13:$U$15,2,FALSE)</f>
        <v>Bajo Pedido</v>
      </c>
      <c r="M99" t="s">
        <v>152</v>
      </c>
      <c r="N99" t="s">
        <v>1071</v>
      </c>
      <c r="O99" t="s">
        <v>26</v>
      </c>
      <c r="P9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values(24,6,1400.38,'2 dias.','Bajo Pedido.','Proin leo odio, porttitor id, consequat in, consequat ut, nulla Sed accumsan felis Ut at dolor quis odio consequat varius.');</v>
      </c>
      <c r="Y99" t="s">
        <v>916</v>
      </c>
    </row>
    <row r="100" spans="1:25" x14ac:dyDescent="0.25">
      <c r="A100" t="s">
        <v>650</v>
      </c>
      <c r="B100" t="s">
        <v>819</v>
      </c>
      <c r="C100" t="s">
        <v>17</v>
      </c>
      <c r="D100">
        <v>24</v>
      </c>
      <c r="E100" t="s">
        <v>227</v>
      </c>
      <c r="F100">
        <v>7</v>
      </c>
      <c r="G100" t="s">
        <v>227</v>
      </c>
      <c r="H100">
        <v>1739.17</v>
      </c>
      <c r="I100" t="s">
        <v>174</v>
      </c>
      <c r="J100" t="str">
        <f t="shared" ca="1" si="6"/>
        <v>8 dias</v>
      </c>
      <c r="K100" t="s">
        <v>152</v>
      </c>
      <c r="L100" t="str">
        <f t="shared" ca="1" si="7"/>
        <v>Bajo Pedido</v>
      </c>
      <c r="M100" t="s">
        <v>152</v>
      </c>
      <c r="N100" t="s">
        <v>1052</v>
      </c>
      <c r="O100" t="s">
        <v>26</v>
      </c>
      <c r="P10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values(24,7,1739.17,'8 dias.','Bajo Pedido.','Proin eu mi Nulla ac enim In tempor, turpis nec euismod scelerisque, quam turpis adipiscing lorem, vitae mattis nibh ligula nec sem.');</v>
      </c>
      <c r="Y100" t="s">
        <v>917</v>
      </c>
    </row>
    <row r="101" spans="1:25" x14ac:dyDescent="0.25">
      <c r="A101" t="s">
        <v>743</v>
      </c>
      <c r="B101" t="s">
        <v>819</v>
      </c>
      <c r="C101" t="s">
        <v>17</v>
      </c>
      <c r="D101">
        <v>24</v>
      </c>
      <c r="E101" t="s">
        <v>227</v>
      </c>
      <c r="F101">
        <v>12</v>
      </c>
      <c r="G101" t="s">
        <v>227</v>
      </c>
      <c r="H101">
        <v>1139.47</v>
      </c>
      <c r="I101" t="s">
        <v>174</v>
      </c>
      <c r="J101" t="str">
        <f t="shared" ca="1" si="6"/>
        <v>2 dias</v>
      </c>
      <c r="K101" t="s">
        <v>152</v>
      </c>
      <c r="L101" t="str">
        <f t="shared" ca="1" si="7"/>
        <v>Bajo Pedido</v>
      </c>
      <c r="M101" t="s">
        <v>152</v>
      </c>
      <c r="N101" t="s">
        <v>1042</v>
      </c>
      <c r="O101" t="s">
        <v>26</v>
      </c>
      <c r="P10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values(24,12,1139.47,'2 dias.','Bajo Pedido.','Praesent blandit Nam nulla Integer pede justo, lacinia eget, tincidunt eget, tempus vel, pede.');</v>
      </c>
      <c r="Y101" t="s">
        <v>918</v>
      </c>
    </row>
    <row r="102" spans="1:25" x14ac:dyDescent="0.25">
      <c r="A102" t="s">
        <v>714</v>
      </c>
      <c r="B102" t="s">
        <v>819</v>
      </c>
      <c r="C102" t="s">
        <v>17</v>
      </c>
      <c r="D102">
        <v>25</v>
      </c>
      <c r="E102" t="s">
        <v>227</v>
      </c>
      <c r="F102">
        <v>2</v>
      </c>
      <c r="G102" t="s">
        <v>227</v>
      </c>
      <c r="H102">
        <v>119.25</v>
      </c>
      <c r="I102" t="s">
        <v>174</v>
      </c>
      <c r="J102" t="str">
        <f t="shared" ca="1" si="6"/>
        <v>2 dias</v>
      </c>
      <c r="K102" t="s">
        <v>152</v>
      </c>
      <c r="L102" t="str">
        <f t="shared" ca="1" si="7"/>
        <v>En Stock</v>
      </c>
      <c r="M102" t="s">
        <v>152</v>
      </c>
      <c r="N102" t="s">
        <v>1071</v>
      </c>
      <c r="O102" t="s">
        <v>26</v>
      </c>
      <c r="P10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values(25,2,119.25,'2 dias.','En Stock.','Proin leo odio, porttitor id, consequat in, consequat ut, nulla Sed accumsan felis Ut at dolor quis odio consequat varius.');</v>
      </c>
      <c r="Y102" t="s">
        <v>919</v>
      </c>
    </row>
    <row r="103" spans="1:25" x14ac:dyDescent="0.25">
      <c r="A103" t="s">
        <v>697</v>
      </c>
      <c r="B103" t="s">
        <v>819</v>
      </c>
      <c r="C103" t="s">
        <v>17</v>
      </c>
      <c r="D103">
        <v>25</v>
      </c>
      <c r="E103" t="s">
        <v>227</v>
      </c>
      <c r="F103">
        <v>6</v>
      </c>
      <c r="G103" t="s">
        <v>227</v>
      </c>
      <c r="H103">
        <v>78.91</v>
      </c>
      <c r="I103" t="s">
        <v>174</v>
      </c>
      <c r="J103" t="str">
        <f t="shared" ca="1" si="6"/>
        <v>5 dias</v>
      </c>
      <c r="K103" t="s">
        <v>152</v>
      </c>
      <c r="L103" t="str">
        <f t="shared" ca="1" si="7"/>
        <v>Bajo Pedido</v>
      </c>
      <c r="M103" t="s">
        <v>152</v>
      </c>
      <c r="N103" t="s">
        <v>1060</v>
      </c>
      <c r="O103" t="s">
        <v>26</v>
      </c>
      <c r="P10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values(25,6,78.91,'5 dias.','Bajo Pedido.','Cras non velit nec nisi vulputate nonummy Maecenas tincidunt lacus at velit Vivamus vel nulla eget eros elementum pellentesque.');</v>
      </c>
      <c r="Y103" t="s">
        <v>920</v>
      </c>
    </row>
    <row r="104" spans="1:25" x14ac:dyDescent="0.25">
      <c r="A104" t="s">
        <v>698</v>
      </c>
      <c r="B104" t="s">
        <v>819</v>
      </c>
      <c r="C104" t="s">
        <v>17</v>
      </c>
      <c r="D104">
        <v>25</v>
      </c>
      <c r="E104" t="s">
        <v>227</v>
      </c>
      <c r="F104">
        <v>10</v>
      </c>
      <c r="G104" t="s">
        <v>227</v>
      </c>
      <c r="H104">
        <v>545.79</v>
      </c>
      <c r="I104" t="s">
        <v>174</v>
      </c>
      <c r="J104" t="str">
        <f t="shared" ca="1" si="6"/>
        <v>8 dias</v>
      </c>
      <c r="K104" t="s">
        <v>152</v>
      </c>
      <c r="L104" t="str">
        <f t="shared" ca="1" si="7"/>
        <v>Bajo Pedido</v>
      </c>
      <c r="M104" t="s">
        <v>152</v>
      </c>
      <c r="N104" t="s">
        <v>1072</v>
      </c>
      <c r="O104" t="s">
        <v>26</v>
      </c>
      <c r="P10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values(25,10,545.79,'8 dias.','Bajo Pedido.','Curabitur gravida nisi at nibh In hac habitasse platea dictumst Aliquam augue quam, sollicitudin vitae, consectetuer eget, rutrum at, lorem.');</v>
      </c>
      <c r="Y104" t="s">
        <v>921</v>
      </c>
    </row>
    <row r="105" spans="1:25" x14ac:dyDescent="0.25">
      <c r="A105" t="s">
        <v>670</v>
      </c>
      <c r="B105" t="s">
        <v>819</v>
      </c>
      <c r="C105" t="s">
        <v>17</v>
      </c>
      <c r="D105">
        <v>25</v>
      </c>
      <c r="E105" t="s">
        <v>227</v>
      </c>
      <c r="F105">
        <v>11</v>
      </c>
      <c r="G105" t="s">
        <v>227</v>
      </c>
      <c r="H105">
        <v>818.99</v>
      </c>
      <c r="I105" t="s">
        <v>174</v>
      </c>
      <c r="J105" t="str">
        <f t="shared" ca="1" si="6"/>
        <v>4 dias</v>
      </c>
      <c r="K105" t="s">
        <v>152</v>
      </c>
      <c r="L105" t="str">
        <f t="shared" ca="1" si="7"/>
        <v>De linea</v>
      </c>
      <c r="M105" t="s">
        <v>152</v>
      </c>
      <c r="N105" t="s">
        <v>1047</v>
      </c>
      <c r="O105" t="s">
        <v>26</v>
      </c>
      <c r="P10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values(25,11,818.99,'4 dias.','De linea.','Phasellus in felis Donec semper sapien a libero Nam dui.');</v>
      </c>
      <c r="Y105" t="s">
        <v>922</v>
      </c>
    </row>
    <row r="106" spans="1:25" x14ac:dyDescent="0.25">
      <c r="A106" t="s">
        <v>690</v>
      </c>
      <c r="B106" t="s">
        <v>819</v>
      </c>
      <c r="C106" t="s">
        <v>17</v>
      </c>
      <c r="D106">
        <v>25</v>
      </c>
      <c r="E106" t="s">
        <v>227</v>
      </c>
      <c r="F106">
        <v>14</v>
      </c>
      <c r="G106" t="s">
        <v>227</v>
      </c>
      <c r="H106">
        <v>788.78</v>
      </c>
      <c r="I106" t="s">
        <v>174</v>
      </c>
      <c r="J106" t="str">
        <f t="shared" ca="1" si="6"/>
        <v>5 dias</v>
      </c>
      <c r="K106" t="s">
        <v>152</v>
      </c>
      <c r="L106" t="str">
        <f t="shared" ca="1" si="7"/>
        <v>En Stock</v>
      </c>
      <c r="M106" t="s">
        <v>152</v>
      </c>
      <c r="N106" t="s">
        <v>1066</v>
      </c>
      <c r="O106" t="s">
        <v>26</v>
      </c>
      <c r="P10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values(25,14,788.78,'5 dias.','En Stock.','Vestibulum ac est lacinia nisi venenatis tristique Fusce congue, diam id ornare imperdiet, sapien urna pretium nisl, ut volutpat sapien arcu sed augue Aliquam erat volutpat.');</v>
      </c>
      <c r="Y106" t="s">
        <v>923</v>
      </c>
    </row>
    <row r="107" spans="1:25" x14ac:dyDescent="0.25">
      <c r="A107" t="s">
        <v>808</v>
      </c>
      <c r="B107" t="s">
        <v>819</v>
      </c>
      <c r="C107" t="s">
        <v>17</v>
      </c>
      <c r="D107">
        <v>25</v>
      </c>
      <c r="E107" t="s">
        <v>227</v>
      </c>
      <c r="F107">
        <v>15</v>
      </c>
      <c r="G107" t="s">
        <v>227</v>
      </c>
      <c r="H107">
        <v>107.17</v>
      </c>
      <c r="I107" t="s">
        <v>174</v>
      </c>
      <c r="J107" t="str">
        <f t="shared" ca="1" si="6"/>
        <v>2 dias</v>
      </c>
      <c r="K107" t="s">
        <v>152</v>
      </c>
      <c r="L107" t="str">
        <f t="shared" ca="1" si="7"/>
        <v>En Stock</v>
      </c>
      <c r="M107" t="s">
        <v>152</v>
      </c>
      <c r="N107" t="s">
        <v>1068</v>
      </c>
      <c r="O107" t="s">
        <v>26</v>
      </c>
      <c r="P10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values(25,15,107.17,'2 dias.','En Stock.','Nam ultrices, libero non mattis pulvinar, nulla pede ullamcorper augue, a suscipit nulla elit ac nulla Sed vel enim sit amet nunc viverra dapibus Nulla suscipit ligula in lacus.');</v>
      </c>
      <c r="Y107" t="s">
        <v>924</v>
      </c>
    </row>
    <row r="108" spans="1:25" x14ac:dyDescent="0.25">
      <c r="A108" t="s">
        <v>763</v>
      </c>
      <c r="B108" t="s">
        <v>819</v>
      </c>
      <c r="C108" t="s">
        <v>17</v>
      </c>
      <c r="D108">
        <v>26</v>
      </c>
      <c r="E108" t="s">
        <v>227</v>
      </c>
      <c r="F108">
        <v>1</v>
      </c>
      <c r="G108" t="s">
        <v>227</v>
      </c>
      <c r="H108">
        <v>1485.3</v>
      </c>
      <c r="I108" t="s">
        <v>174</v>
      </c>
      <c r="J108" t="str">
        <f t="shared" ca="1" si="6"/>
        <v>8 dias</v>
      </c>
      <c r="K108" t="s">
        <v>152</v>
      </c>
      <c r="L108" t="str">
        <f t="shared" ca="1" si="7"/>
        <v>De linea</v>
      </c>
      <c r="M108" t="s">
        <v>152</v>
      </c>
      <c r="N108" t="s">
        <v>1034</v>
      </c>
      <c r="O108" t="s">
        <v>26</v>
      </c>
      <c r="P10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values(26,1,1485.3,'8 dias.','De linea.','Etiam vel augue Vestibulum rutrum rutrum neque Aenean auctor gravida sem.');</v>
      </c>
      <c r="Y108" t="s">
        <v>925</v>
      </c>
    </row>
    <row r="109" spans="1:25" x14ac:dyDescent="0.25">
      <c r="A109" t="s">
        <v>746</v>
      </c>
      <c r="B109" t="s">
        <v>819</v>
      </c>
      <c r="C109" t="s">
        <v>17</v>
      </c>
      <c r="D109">
        <v>26</v>
      </c>
      <c r="E109" t="s">
        <v>227</v>
      </c>
      <c r="F109">
        <v>6</v>
      </c>
      <c r="G109" t="s">
        <v>227</v>
      </c>
      <c r="H109">
        <v>31.08</v>
      </c>
      <c r="I109" t="s">
        <v>174</v>
      </c>
      <c r="J109" t="str">
        <f t="shared" ca="1" si="6"/>
        <v>2 meses</v>
      </c>
      <c r="K109" t="s">
        <v>152</v>
      </c>
      <c r="L109" t="str">
        <f t="shared" ca="1" si="7"/>
        <v>En Stock</v>
      </c>
      <c r="M109" t="s">
        <v>152</v>
      </c>
      <c r="N109" t="s">
        <v>1055</v>
      </c>
      <c r="O109" t="s">
        <v>26</v>
      </c>
      <c r="P10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values(26,6,31.08,'2 meses.','En Stock.','Cum sociis natoque penatibus et magnis dis parturient montes, nascetur ridiculus mus Vivamus vestibulum sagittis sapien Cum sociis natoque penatibus et magnis dis parturient montes, nascetur ridiculus mus.');</v>
      </c>
      <c r="Y109" t="s">
        <v>926</v>
      </c>
    </row>
    <row r="110" spans="1:25" x14ac:dyDescent="0.25">
      <c r="A110" t="s">
        <v>693</v>
      </c>
      <c r="B110" t="s">
        <v>819</v>
      </c>
      <c r="C110" t="s">
        <v>17</v>
      </c>
      <c r="D110">
        <v>26</v>
      </c>
      <c r="E110" t="s">
        <v>227</v>
      </c>
      <c r="F110">
        <v>9</v>
      </c>
      <c r="G110" t="s">
        <v>227</v>
      </c>
      <c r="H110">
        <v>1546.36</v>
      </c>
      <c r="I110" t="s">
        <v>174</v>
      </c>
      <c r="J110" t="str">
        <f t="shared" ca="1" si="6"/>
        <v>5 dias</v>
      </c>
      <c r="K110" t="s">
        <v>152</v>
      </c>
      <c r="L110" t="str">
        <f t="shared" ca="1" si="7"/>
        <v>En Stock</v>
      </c>
      <c r="M110" t="s">
        <v>152</v>
      </c>
      <c r="N110" t="s">
        <v>1039</v>
      </c>
      <c r="O110" t="s">
        <v>26</v>
      </c>
      <c r="P11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values(26,9,1546.36,'5 dias.','En Stock.','Nulla ut erat id mauris vulputate elementum Nullam varius Nulla facilisi.');</v>
      </c>
      <c r="Y110" t="s">
        <v>927</v>
      </c>
    </row>
    <row r="111" spans="1:25" x14ac:dyDescent="0.25">
      <c r="A111" t="s">
        <v>807</v>
      </c>
      <c r="B111" t="s">
        <v>819</v>
      </c>
      <c r="C111" t="s">
        <v>17</v>
      </c>
      <c r="D111">
        <v>26</v>
      </c>
      <c r="E111" t="s">
        <v>227</v>
      </c>
      <c r="F111">
        <v>10</v>
      </c>
      <c r="G111" t="s">
        <v>227</v>
      </c>
      <c r="H111">
        <v>1943.44</v>
      </c>
      <c r="I111" t="s">
        <v>174</v>
      </c>
      <c r="J111" t="str">
        <f t="shared" ca="1" si="6"/>
        <v>8 dias</v>
      </c>
      <c r="K111" t="s">
        <v>152</v>
      </c>
      <c r="L111" t="str">
        <f t="shared" ca="1" si="7"/>
        <v>En Stock</v>
      </c>
      <c r="M111" t="s">
        <v>152</v>
      </c>
      <c r="N111" t="s">
        <v>1068</v>
      </c>
      <c r="O111" t="s">
        <v>26</v>
      </c>
      <c r="P11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values(26,10,1943.44,'8 dias.','En Stock.','Nam ultrices, libero non mattis pulvinar, nulla pede ullamcorper augue, a suscipit nulla elit ac nulla Sed vel enim sit amet nunc viverra dapibus Nulla suscipit ligula in lacus.');</v>
      </c>
      <c r="Y111" t="s">
        <v>928</v>
      </c>
    </row>
    <row r="112" spans="1:25" x14ac:dyDescent="0.25">
      <c r="A112" t="s">
        <v>747</v>
      </c>
      <c r="B112" t="s">
        <v>819</v>
      </c>
      <c r="C112" t="s">
        <v>17</v>
      </c>
      <c r="D112">
        <v>26</v>
      </c>
      <c r="E112" t="s">
        <v>227</v>
      </c>
      <c r="F112">
        <v>15</v>
      </c>
      <c r="G112" t="s">
        <v>227</v>
      </c>
      <c r="H112">
        <v>1838.59</v>
      </c>
      <c r="I112" t="s">
        <v>174</v>
      </c>
      <c r="J112" t="str">
        <f t="shared" ca="1" si="6"/>
        <v>2 meses</v>
      </c>
      <c r="K112" t="s">
        <v>152</v>
      </c>
      <c r="L112" t="str">
        <f t="shared" ca="1" si="7"/>
        <v>En Stock</v>
      </c>
      <c r="M112" t="s">
        <v>152</v>
      </c>
      <c r="N112" t="s">
        <v>1048</v>
      </c>
      <c r="O112" t="s">
        <v>26</v>
      </c>
      <c r="P11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values(26,15,1838.59,'2 meses.','En Stock.','Duis aliquam convallis nunc Proin at turpis a pede posuere nonummy Integer non velit.');</v>
      </c>
      <c r="Y112" t="s">
        <v>929</v>
      </c>
    </row>
    <row r="113" spans="1:25" x14ac:dyDescent="0.25">
      <c r="A113" t="s">
        <v>692</v>
      </c>
      <c r="B113" t="s">
        <v>819</v>
      </c>
      <c r="C113" t="s">
        <v>17</v>
      </c>
      <c r="D113">
        <v>27</v>
      </c>
      <c r="E113" t="s">
        <v>227</v>
      </c>
      <c r="F113">
        <v>2</v>
      </c>
      <c r="G113" t="s">
        <v>227</v>
      </c>
      <c r="H113">
        <v>793.95</v>
      </c>
      <c r="I113" t="s">
        <v>174</v>
      </c>
      <c r="J113" t="str">
        <f t="shared" ca="1" si="6"/>
        <v>5 dias</v>
      </c>
      <c r="K113" t="s">
        <v>152</v>
      </c>
      <c r="L113" t="str">
        <f t="shared" ca="1" si="7"/>
        <v>De linea</v>
      </c>
      <c r="M113" t="s">
        <v>152</v>
      </c>
      <c r="N113" t="s">
        <v>1037</v>
      </c>
      <c r="O113" t="s">
        <v>26</v>
      </c>
      <c r="P11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values(27,2,793.95,'5 dias.','De linea.','Fusce posuere felis sed lacus Morbi sem mauris, laoreet ut, rhoncus aliquet, pulvinar sed, nisl Nunc rhoncus dui vel sem.');</v>
      </c>
      <c r="Y113" t="s">
        <v>930</v>
      </c>
    </row>
    <row r="114" spans="1:25" x14ac:dyDescent="0.25">
      <c r="A114" t="s">
        <v>704</v>
      </c>
      <c r="B114" t="s">
        <v>819</v>
      </c>
      <c r="C114" t="s">
        <v>17</v>
      </c>
      <c r="D114">
        <v>27</v>
      </c>
      <c r="E114" t="s">
        <v>227</v>
      </c>
      <c r="F114">
        <v>3</v>
      </c>
      <c r="G114" t="s">
        <v>227</v>
      </c>
      <c r="H114">
        <v>990.89</v>
      </c>
      <c r="I114" t="s">
        <v>174</v>
      </c>
      <c r="J114" t="str">
        <f t="shared" ca="1" si="6"/>
        <v>20 dias</v>
      </c>
      <c r="K114" t="s">
        <v>152</v>
      </c>
      <c r="L114" t="str">
        <f t="shared" ca="1" si="7"/>
        <v>De linea</v>
      </c>
      <c r="M114" t="s">
        <v>152</v>
      </c>
      <c r="N114" t="s">
        <v>1072</v>
      </c>
      <c r="O114" t="s">
        <v>26</v>
      </c>
      <c r="P11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values(27,3,990.89,'20 dias.','De linea.','Curabitur gravida nisi at nibh In hac habitasse platea dictumst Aliquam augue quam, sollicitudin vitae, consectetuer eget, rutrum at, lorem.');</v>
      </c>
      <c r="Y114" t="s">
        <v>931</v>
      </c>
    </row>
    <row r="115" spans="1:25" x14ac:dyDescent="0.25">
      <c r="A115" t="s">
        <v>712</v>
      </c>
      <c r="B115" t="s">
        <v>819</v>
      </c>
      <c r="C115" t="s">
        <v>17</v>
      </c>
      <c r="D115">
        <v>27</v>
      </c>
      <c r="E115" t="s">
        <v>227</v>
      </c>
      <c r="F115">
        <v>4</v>
      </c>
      <c r="G115" t="s">
        <v>227</v>
      </c>
      <c r="H115">
        <v>1170.1199999999999</v>
      </c>
      <c r="I115" t="s">
        <v>174</v>
      </c>
      <c r="J115" t="str">
        <f t="shared" ca="1" si="6"/>
        <v>2 dias</v>
      </c>
      <c r="K115" t="s">
        <v>152</v>
      </c>
      <c r="L115" t="str">
        <f t="shared" ca="1" si="7"/>
        <v>En Stock</v>
      </c>
      <c r="M115" t="s">
        <v>152</v>
      </c>
      <c r="N115" t="s">
        <v>1070</v>
      </c>
      <c r="O115" t="s">
        <v>26</v>
      </c>
      <c r="P11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values(27,4,1170.12,'2 dias.','En Stock.','Morbi porttitor lorem id ligula Suspendisse ornare consequat lectus In est risus, auctor sed, tristique in, tempus sit amet, sem.');</v>
      </c>
      <c r="Y115" t="s">
        <v>932</v>
      </c>
    </row>
    <row r="116" spans="1:25" x14ac:dyDescent="0.25">
      <c r="A116" t="s">
        <v>797</v>
      </c>
      <c r="B116" t="s">
        <v>819</v>
      </c>
      <c r="C116" t="s">
        <v>17</v>
      </c>
      <c r="D116">
        <v>27</v>
      </c>
      <c r="E116" t="s">
        <v>227</v>
      </c>
      <c r="F116">
        <v>5</v>
      </c>
      <c r="G116" t="s">
        <v>227</v>
      </c>
      <c r="H116">
        <v>767.84</v>
      </c>
      <c r="I116" t="s">
        <v>174</v>
      </c>
      <c r="J116" t="str">
        <f t="shared" ca="1" si="6"/>
        <v>2 meses</v>
      </c>
      <c r="K116" t="s">
        <v>152</v>
      </c>
      <c r="L116" t="str">
        <f t="shared" ca="1" si="7"/>
        <v>De linea</v>
      </c>
      <c r="M116" t="s">
        <v>152</v>
      </c>
      <c r="N116" t="s">
        <v>1038</v>
      </c>
      <c r="O116" t="s">
        <v>26</v>
      </c>
      <c r="P11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values(27,5,767.84,'2 meses.','De linea.','Pellentesque at nulla Suspendisse potenti Cras in purus eu magna vulputate luctus.');</v>
      </c>
      <c r="Y116" t="s">
        <v>933</v>
      </c>
    </row>
    <row r="117" spans="1:25" x14ac:dyDescent="0.25">
      <c r="A117" t="s">
        <v>792</v>
      </c>
      <c r="B117" t="s">
        <v>819</v>
      </c>
      <c r="C117" t="s">
        <v>17</v>
      </c>
      <c r="D117">
        <v>27</v>
      </c>
      <c r="E117" t="s">
        <v>227</v>
      </c>
      <c r="F117">
        <v>9</v>
      </c>
      <c r="G117" t="s">
        <v>227</v>
      </c>
      <c r="H117">
        <v>32.6</v>
      </c>
      <c r="I117" t="s">
        <v>174</v>
      </c>
      <c r="J117" t="str">
        <f t="shared" ca="1" si="6"/>
        <v>2 meses</v>
      </c>
      <c r="K117" t="s">
        <v>152</v>
      </c>
      <c r="L117" t="str">
        <f t="shared" ca="1" si="7"/>
        <v>De linea</v>
      </c>
      <c r="M117" t="s">
        <v>152</v>
      </c>
      <c r="N117" t="s">
        <v>1073</v>
      </c>
      <c r="O117" t="s">
        <v>26</v>
      </c>
      <c r="P11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values(27,9,32.6,'2 meses.','De linea.','Duis consequat dui nec nisi volutpat eleifend Donec ut dolor Morbi vel lectus in quam fringilla rhoncus.');</v>
      </c>
      <c r="Y117" t="s">
        <v>934</v>
      </c>
    </row>
    <row r="118" spans="1:25" x14ac:dyDescent="0.25">
      <c r="A118" t="s">
        <v>707</v>
      </c>
      <c r="B118" t="s">
        <v>819</v>
      </c>
      <c r="C118" t="s">
        <v>17</v>
      </c>
      <c r="D118">
        <v>27</v>
      </c>
      <c r="E118" t="s">
        <v>227</v>
      </c>
      <c r="F118">
        <v>12</v>
      </c>
      <c r="G118" t="s">
        <v>227</v>
      </c>
      <c r="H118">
        <v>445.55</v>
      </c>
      <c r="I118" t="s">
        <v>174</v>
      </c>
      <c r="J118" t="str">
        <f t="shared" ca="1" si="6"/>
        <v>2 dias</v>
      </c>
      <c r="K118" t="s">
        <v>152</v>
      </c>
      <c r="L118" t="str">
        <f t="shared" ca="1" si="7"/>
        <v>En Stock</v>
      </c>
      <c r="M118" t="s">
        <v>152</v>
      </c>
      <c r="N118" t="s">
        <v>1051</v>
      </c>
      <c r="O118" t="s">
        <v>26</v>
      </c>
      <c r="P11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values(27,12,445.55,'2 dias.','En Stock.','Phasellus sit amet erat Nulla tempus Vivamus in felis eu sapien cursus vestibulum.');</v>
      </c>
      <c r="Y118" t="s">
        <v>935</v>
      </c>
    </row>
    <row r="119" spans="1:25" x14ac:dyDescent="0.25">
      <c r="A119" t="s">
        <v>680</v>
      </c>
      <c r="B119" t="s">
        <v>819</v>
      </c>
      <c r="C119" t="s">
        <v>17</v>
      </c>
      <c r="D119">
        <v>27</v>
      </c>
      <c r="E119" t="s">
        <v>227</v>
      </c>
      <c r="F119">
        <v>14</v>
      </c>
      <c r="G119" t="s">
        <v>227</v>
      </c>
      <c r="H119">
        <v>1420.91</v>
      </c>
      <c r="I119" t="s">
        <v>174</v>
      </c>
      <c r="J119" t="str">
        <f t="shared" ca="1" si="6"/>
        <v>5 dias</v>
      </c>
      <c r="K119" t="s">
        <v>152</v>
      </c>
      <c r="L119" t="str">
        <f t="shared" ca="1" si="7"/>
        <v>En Stock</v>
      </c>
      <c r="M119" t="s">
        <v>152</v>
      </c>
      <c r="N119" t="s">
        <v>1065</v>
      </c>
      <c r="O119" t="s">
        <v>26</v>
      </c>
      <c r="P11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values(27,14,1420.91,'5 dias.','En Stock.','Curabitur at ipsum ac tellus semper interdum Mauris ullamcorper purus sit amet nulla Quisque arcu libero, rutrum ac, lobortis vel, dapibus at, diam.');</v>
      </c>
      <c r="Y119" t="s">
        <v>936</v>
      </c>
    </row>
    <row r="120" spans="1:25" x14ac:dyDescent="0.25">
      <c r="A120" t="s">
        <v>722</v>
      </c>
      <c r="B120" t="s">
        <v>819</v>
      </c>
      <c r="C120" t="s">
        <v>17</v>
      </c>
      <c r="D120">
        <v>28</v>
      </c>
      <c r="E120" t="s">
        <v>227</v>
      </c>
      <c r="F120">
        <v>1</v>
      </c>
      <c r="G120" t="s">
        <v>227</v>
      </c>
      <c r="H120">
        <v>428.71</v>
      </c>
      <c r="I120" t="s">
        <v>174</v>
      </c>
      <c r="J120" t="str">
        <f t="shared" ca="1" si="6"/>
        <v>4 dias</v>
      </c>
      <c r="K120" t="s">
        <v>152</v>
      </c>
      <c r="L120" t="str">
        <f t="shared" ca="1" si="7"/>
        <v>Bajo Pedido</v>
      </c>
      <c r="M120" t="s">
        <v>152</v>
      </c>
      <c r="N120" t="s">
        <v>1040</v>
      </c>
      <c r="O120" t="s">
        <v>26</v>
      </c>
      <c r="P12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values(28,1,428.71,'4 dias.','Bajo Pedido.','In hac habitasse platea dictumst Morbi vestibulum, velit id pretium iaculis, diam erat fermentum justo, nec condimentum neque sapien placerat ante Nulla justo.');</v>
      </c>
      <c r="Y120" t="s">
        <v>937</v>
      </c>
    </row>
    <row r="121" spans="1:25" x14ac:dyDescent="0.25">
      <c r="A121" t="s">
        <v>811</v>
      </c>
      <c r="B121" t="s">
        <v>819</v>
      </c>
      <c r="C121" t="s">
        <v>17</v>
      </c>
      <c r="D121">
        <v>28</v>
      </c>
      <c r="E121" t="s">
        <v>227</v>
      </c>
      <c r="F121">
        <v>7</v>
      </c>
      <c r="G121" t="s">
        <v>227</v>
      </c>
      <c r="H121">
        <v>1353.19</v>
      </c>
      <c r="I121" t="s">
        <v>174</v>
      </c>
      <c r="J121" t="str">
        <f t="shared" ca="1" si="6"/>
        <v>15 dias</v>
      </c>
      <c r="K121" t="s">
        <v>152</v>
      </c>
      <c r="L121" t="str">
        <f t="shared" ca="1" si="7"/>
        <v>Bajo Pedido</v>
      </c>
      <c r="M121" t="s">
        <v>152</v>
      </c>
      <c r="N121" t="s">
        <v>1065</v>
      </c>
      <c r="O121" t="s">
        <v>26</v>
      </c>
      <c r="P12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values(28,7,1353.19,'15 dias.','Bajo Pedido.','Curabitur at ipsum ac tellus semper interdum Mauris ullamcorper purus sit amet nulla Quisque arcu libero, rutrum ac, lobortis vel, dapibus at, diam.');</v>
      </c>
      <c r="Y121" t="s">
        <v>938</v>
      </c>
    </row>
    <row r="122" spans="1:25" x14ac:dyDescent="0.25">
      <c r="A122" t="s">
        <v>734</v>
      </c>
      <c r="B122" t="s">
        <v>819</v>
      </c>
      <c r="C122" t="s">
        <v>17</v>
      </c>
      <c r="D122">
        <v>28</v>
      </c>
      <c r="E122" t="s">
        <v>227</v>
      </c>
      <c r="F122">
        <v>9</v>
      </c>
      <c r="G122" t="s">
        <v>227</v>
      </c>
      <c r="H122">
        <v>756.78</v>
      </c>
      <c r="I122" t="s">
        <v>174</v>
      </c>
      <c r="J122" t="str">
        <f t="shared" ca="1" si="6"/>
        <v>48 horas</v>
      </c>
      <c r="K122" t="s">
        <v>152</v>
      </c>
      <c r="L122" t="str">
        <f t="shared" ca="1" si="7"/>
        <v>En Stock</v>
      </c>
      <c r="M122" t="s">
        <v>152</v>
      </c>
      <c r="N122" t="s">
        <v>1074</v>
      </c>
      <c r="O122" t="s">
        <v>26</v>
      </c>
      <c r="P12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values(28,9,756.78,'48 horas.','En Stock.','In congue Etiam justo Etiam pretium iaculis justo.');</v>
      </c>
      <c r="Y122" t="s">
        <v>939</v>
      </c>
    </row>
    <row r="123" spans="1:25" x14ac:dyDescent="0.25">
      <c r="A123" t="s">
        <v>682</v>
      </c>
      <c r="B123" t="s">
        <v>819</v>
      </c>
      <c r="C123" t="s">
        <v>17</v>
      </c>
      <c r="D123">
        <v>28</v>
      </c>
      <c r="E123" t="s">
        <v>227</v>
      </c>
      <c r="F123">
        <v>11</v>
      </c>
      <c r="G123" t="s">
        <v>227</v>
      </c>
      <c r="H123">
        <v>1236.46</v>
      </c>
      <c r="I123" t="s">
        <v>174</v>
      </c>
      <c r="J123" t="str">
        <f t="shared" ca="1" si="6"/>
        <v>2 meses</v>
      </c>
      <c r="K123" t="s">
        <v>152</v>
      </c>
      <c r="L123" t="str">
        <f t="shared" ca="1" si="7"/>
        <v>De linea</v>
      </c>
      <c r="M123" t="s">
        <v>152</v>
      </c>
      <c r="N123" t="s">
        <v>1052</v>
      </c>
      <c r="O123" t="s">
        <v>26</v>
      </c>
      <c r="P12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values(28,11,1236.46,'2 meses.','De linea.','Proin eu mi Nulla ac enim In tempor, turpis nec euismod scelerisque, quam turpis adipiscing lorem, vitae mattis nibh ligula nec sem.');</v>
      </c>
      <c r="Y123" t="s">
        <v>940</v>
      </c>
    </row>
    <row r="124" spans="1:25" x14ac:dyDescent="0.25">
      <c r="A124" t="s">
        <v>706</v>
      </c>
      <c r="B124" t="s">
        <v>819</v>
      </c>
      <c r="C124" t="s">
        <v>17</v>
      </c>
      <c r="D124">
        <v>28</v>
      </c>
      <c r="E124" t="s">
        <v>227</v>
      </c>
      <c r="F124">
        <v>13</v>
      </c>
      <c r="G124" t="s">
        <v>227</v>
      </c>
      <c r="H124">
        <v>1457.83</v>
      </c>
      <c r="I124" t="s">
        <v>174</v>
      </c>
      <c r="J124" t="str">
        <f t="shared" ca="1" si="6"/>
        <v>2 dias</v>
      </c>
      <c r="K124" t="s">
        <v>152</v>
      </c>
      <c r="L124" t="str">
        <f t="shared" ca="1" si="7"/>
        <v>De linea</v>
      </c>
      <c r="M124" t="s">
        <v>152</v>
      </c>
      <c r="N124" t="s">
        <v>1075</v>
      </c>
      <c r="O124" t="s">
        <v>26</v>
      </c>
      <c r="P12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values(28,13,1457.83,'2 dias.','De linea.','Duis bibendum, felis sed interdum venenatis, turpis enim blandit mi, in porttitor pede justo eu massa Donec dapibus Duis at velit eu est congue elementum.');</v>
      </c>
      <c r="Y124" t="s">
        <v>941</v>
      </c>
    </row>
    <row r="125" spans="1:25" x14ac:dyDescent="0.25">
      <c r="A125" t="s">
        <v>795</v>
      </c>
      <c r="B125" t="s">
        <v>819</v>
      </c>
      <c r="C125" t="s">
        <v>17</v>
      </c>
      <c r="D125">
        <v>28</v>
      </c>
      <c r="E125" t="s">
        <v>227</v>
      </c>
      <c r="F125">
        <v>14</v>
      </c>
      <c r="G125" t="s">
        <v>227</v>
      </c>
      <c r="H125">
        <v>1394.12</v>
      </c>
      <c r="I125" t="s">
        <v>174</v>
      </c>
      <c r="J125" t="str">
        <f t="shared" ca="1" si="6"/>
        <v>48 horas</v>
      </c>
      <c r="K125" t="s">
        <v>152</v>
      </c>
      <c r="L125" t="str">
        <f t="shared" ca="1" si="7"/>
        <v>En Stock</v>
      </c>
      <c r="M125" t="s">
        <v>152</v>
      </c>
      <c r="N125" t="s">
        <v>1052</v>
      </c>
      <c r="O125" t="s">
        <v>26</v>
      </c>
      <c r="P12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values(28,14,1394.12,'48 horas.','En Stock.','Proin eu mi Nulla ac enim In tempor, turpis nec euismod scelerisque, quam turpis adipiscing lorem, vitae mattis nibh ligula nec sem.');</v>
      </c>
      <c r="Y125" t="s">
        <v>942</v>
      </c>
    </row>
    <row r="126" spans="1:25" x14ac:dyDescent="0.25">
      <c r="A126" t="s">
        <v>647</v>
      </c>
      <c r="B126" t="s">
        <v>819</v>
      </c>
      <c r="C126" t="s">
        <v>17</v>
      </c>
      <c r="D126">
        <v>29</v>
      </c>
      <c r="E126" t="s">
        <v>227</v>
      </c>
      <c r="F126">
        <v>7</v>
      </c>
      <c r="G126" t="s">
        <v>227</v>
      </c>
      <c r="H126">
        <v>1076.53</v>
      </c>
      <c r="I126" t="s">
        <v>174</v>
      </c>
      <c r="J126" t="str">
        <f t="shared" ca="1" si="6"/>
        <v>15 dias</v>
      </c>
      <c r="K126" t="s">
        <v>152</v>
      </c>
      <c r="L126" t="str">
        <f t="shared" ca="1" si="7"/>
        <v>Bajo Pedido</v>
      </c>
      <c r="M126" t="s">
        <v>152</v>
      </c>
      <c r="N126" t="s">
        <v>1061</v>
      </c>
      <c r="O126" t="s">
        <v>26</v>
      </c>
      <c r="P12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values(29,7,1076.53,'15 dias.','Bajo Pedido.','Quisque porta volutpat erat Quisque erat eros, viverra eget, congue eget, semper rutrum, nulla Nunc purus.');</v>
      </c>
      <c r="Y126" t="s">
        <v>943</v>
      </c>
    </row>
    <row r="127" spans="1:25" x14ac:dyDescent="0.25">
      <c r="A127" t="s">
        <v>700</v>
      </c>
      <c r="B127" t="s">
        <v>819</v>
      </c>
      <c r="C127" t="s">
        <v>17</v>
      </c>
      <c r="D127">
        <v>29</v>
      </c>
      <c r="E127" t="s">
        <v>227</v>
      </c>
      <c r="F127">
        <v>8</v>
      </c>
      <c r="G127" t="s">
        <v>227</v>
      </c>
      <c r="H127">
        <v>391.85</v>
      </c>
      <c r="I127" t="s">
        <v>174</v>
      </c>
      <c r="J127" t="str">
        <f t="shared" ca="1" si="6"/>
        <v>48 horas</v>
      </c>
      <c r="K127" t="s">
        <v>152</v>
      </c>
      <c r="L127" t="str">
        <f t="shared" ca="1" si="7"/>
        <v>De linea</v>
      </c>
      <c r="M127" t="s">
        <v>152</v>
      </c>
      <c r="N127" t="s">
        <v>1067</v>
      </c>
      <c r="O127" t="s">
        <v>26</v>
      </c>
      <c r="P12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values(29,8,391.85,'48 horas.','De linea.','Morbi non lectus Aliquam sit amet diam in magna bibendum imperdiet Nullam orci pede, venenatis non, sodales sed, tincidunt eu, felis.');</v>
      </c>
      <c r="Y127" t="s">
        <v>944</v>
      </c>
    </row>
    <row r="128" spans="1:25" x14ac:dyDescent="0.25">
      <c r="A128" t="s">
        <v>817</v>
      </c>
      <c r="B128" t="s">
        <v>819</v>
      </c>
      <c r="C128" t="s">
        <v>17</v>
      </c>
      <c r="D128">
        <v>29</v>
      </c>
      <c r="E128" t="s">
        <v>227</v>
      </c>
      <c r="F128">
        <v>9</v>
      </c>
      <c r="G128" t="s">
        <v>227</v>
      </c>
      <c r="H128">
        <v>698.93</v>
      </c>
      <c r="I128" t="s">
        <v>174</v>
      </c>
      <c r="J128" t="str">
        <f t="shared" ca="1" si="6"/>
        <v>5 dias</v>
      </c>
      <c r="K128" t="s">
        <v>152</v>
      </c>
      <c r="L128" t="str">
        <f t="shared" ca="1" si="7"/>
        <v>De linea</v>
      </c>
      <c r="M128" t="s">
        <v>152</v>
      </c>
      <c r="N128" t="s">
        <v>1042</v>
      </c>
      <c r="O128" t="s">
        <v>26</v>
      </c>
      <c r="P12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values(29,9,698.93,'5 dias.','De linea.','Praesent blandit Nam nulla Integer pede justo, lacinia eget, tincidunt eget, tempus vel, pede.');</v>
      </c>
      <c r="Y128" t="s">
        <v>945</v>
      </c>
    </row>
    <row r="129" spans="1:25" x14ac:dyDescent="0.25">
      <c r="A129" t="s">
        <v>738</v>
      </c>
      <c r="B129" t="s">
        <v>819</v>
      </c>
      <c r="C129" t="s">
        <v>17</v>
      </c>
      <c r="D129">
        <v>29</v>
      </c>
      <c r="E129" t="s">
        <v>227</v>
      </c>
      <c r="F129">
        <v>12</v>
      </c>
      <c r="G129" t="s">
        <v>227</v>
      </c>
      <c r="H129">
        <v>1462.63</v>
      </c>
      <c r="I129" t="s">
        <v>174</v>
      </c>
      <c r="J129" t="str">
        <f t="shared" ca="1" si="6"/>
        <v>2 dias</v>
      </c>
      <c r="K129" t="s">
        <v>152</v>
      </c>
      <c r="L129" t="str">
        <f t="shared" ca="1" si="7"/>
        <v>En Stock</v>
      </c>
      <c r="M129" t="s">
        <v>152</v>
      </c>
      <c r="N129" t="s">
        <v>1062</v>
      </c>
      <c r="O129" t="s">
        <v>26</v>
      </c>
      <c r="P12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values(29,12,1462.63,'2 dias.','En Stock.','Nullam porttitor lacus at turpis Donec posuere metus vitae ipsum Aliquam non mauris.');</v>
      </c>
      <c r="Y129" t="s">
        <v>946</v>
      </c>
    </row>
    <row r="130" spans="1:25" x14ac:dyDescent="0.25">
      <c r="A130" t="s">
        <v>769</v>
      </c>
      <c r="B130" t="s">
        <v>819</v>
      </c>
      <c r="C130" t="s">
        <v>17</v>
      </c>
      <c r="D130">
        <v>29</v>
      </c>
      <c r="E130" t="s">
        <v>227</v>
      </c>
      <c r="F130">
        <v>13</v>
      </c>
      <c r="G130" t="s">
        <v>227</v>
      </c>
      <c r="H130">
        <v>1835.8</v>
      </c>
      <c r="I130" t="s">
        <v>174</v>
      </c>
      <c r="J130" t="str">
        <f t="shared" ca="1" si="6"/>
        <v>48 horas</v>
      </c>
      <c r="K130" t="s">
        <v>152</v>
      </c>
      <c r="L130" t="str">
        <f t="shared" ca="1" si="7"/>
        <v>De linea</v>
      </c>
      <c r="M130" t="s">
        <v>152</v>
      </c>
      <c r="N130" t="s">
        <v>1076</v>
      </c>
      <c r="O130" t="s">
        <v>26</v>
      </c>
      <c r="P13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values(29,13,1835.8,'48 horas.','De linea.','Integer tincidunt ante vel ipsum Praesent blandit lacinia erat Vestibulum sed magna at nunc commodo placerat.');</v>
      </c>
      <c r="Y130" t="s">
        <v>947</v>
      </c>
    </row>
    <row r="131" spans="1:25" x14ac:dyDescent="0.25">
      <c r="A131" t="s">
        <v>730</v>
      </c>
      <c r="B131" t="s">
        <v>819</v>
      </c>
      <c r="C131" t="s">
        <v>17</v>
      </c>
      <c r="D131">
        <v>29</v>
      </c>
      <c r="E131" t="s">
        <v>227</v>
      </c>
      <c r="F131">
        <v>14</v>
      </c>
      <c r="G131" t="s">
        <v>227</v>
      </c>
      <c r="H131">
        <v>861.87</v>
      </c>
      <c r="I131" t="s">
        <v>174</v>
      </c>
      <c r="J131" t="str">
        <f t="shared" ref="J131:J162" ca="1" si="8">VLOOKUP(RANDBETWEEN(1,9),$T$3:$U$11,2)</f>
        <v>4 dias</v>
      </c>
      <c r="K131" t="s">
        <v>152</v>
      </c>
      <c r="L131" t="str">
        <f t="shared" ref="L131:L162" ca="1" si="9">VLOOKUP(RANDBETWEEN(1,3),$T$13:$U$15,2,FALSE)</f>
        <v>Bajo Pedido</v>
      </c>
      <c r="M131" t="s">
        <v>152</v>
      </c>
      <c r="N131" t="s">
        <v>1052</v>
      </c>
      <c r="O131" t="s">
        <v>26</v>
      </c>
      <c r="P13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values(29,14,861.87,'4 dias.','Bajo Pedido.','Proin eu mi Nulla ac enim In tempor, turpis nec euismod scelerisque, quam turpis adipiscing lorem, vitae mattis nibh ligula nec sem.');</v>
      </c>
      <c r="Y131" t="s">
        <v>948</v>
      </c>
    </row>
    <row r="132" spans="1:25" x14ac:dyDescent="0.25">
      <c r="A132" t="s">
        <v>702</v>
      </c>
      <c r="B132" t="s">
        <v>819</v>
      </c>
      <c r="C132" t="s">
        <v>17</v>
      </c>
      <c r="D132">
        <v>29</v>
      </c>
      <c r="E132" t="s">
        <v>227</v>
      </c>
      <c r="F132">
        <v>16</v>
      </c>
      <c r="G132" t="s">
        <v>227</v>
      </c>
      <c r="H132">
        <v>1033.93</v>
      </c>
      <c r="I132" t="s">
        <v>174</v>
      </c>
      <c r="J132" t="str">
        <f t="shared" ca="1" si="8"/>
        <v>15 dias</v>
      </c>
      <c r="K132" t="s">
        <v>152</v>
      </c>
      <c r="L132" t="str">
        <f t="shared" ca="1" si="9"/>
        <v>De linea</v>
      </c>
      <c r="M132" t="s">
        <v>152</v>
      </c>
      <c r="N132" t="s">
        <v>1077</v>
      </c>
      <c r="O132" t="s">
        <v>26</v>
      </c>
      <c r="P13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values(29,16,1033.93,'15 dias.','De linea.','Suspendisse potenti In eleifend quam a odio In hac habitasse platea dictumst.');</v>
      </c>
      <c r="Y132" t="s">
        <v>949</v>
      </c>
    </row>
    <row r="133" spans="1:25" x14ac:dyDescent="0.25">
      <c r="A133" t="s">
        <v>713</v>
      </c>
      <c r="B133" t="s">
        <v>819</v>
      </c>
      <c r="C133" t="s">
        <v>17</v>
      </c>
      <c r="D133">
        <v>30</v>
      </c>
      <c r="E133" t="s">
        <v>227</v>
      </c>
      <c r="F133">
        <v>8</v>
      </c>
      <c r="G133" t="s">
        <v>227</v>
      </c>
      <c r="H133">
        <v>1631.03</v>
      </c>
      <c r="I133" t="s">
        <v>174</v>
      </c>
      <c r="J133" t="str">
        <f t="shared" ca="1" si="8"/>
        <v>20 dias</v>
      </c>
      <c r="K133" t="s">
        <v>152</v>
      </c>
      <c r="L133" t="str">
        <f t="shared" ca="1" si="9"/>
        <v>De linea</v>
      </c>
      <c r="M133" t="s">
        <v>152</v>
      </c>
      <c r="N133" t="s">
        <v>1059</v>
      </c>
      <c r="O133" t="s">
        <v>26</v>
      </c>
      <c r="P13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values(30,8,1631.03,'20 dias.','De linea.','In sagittis dui vel nisl Duis ac nibh Fusce lacus purus, aliquet at, feugiat non, pretium quis, lectus.');</v>
      </c>
      <c r="Y133" t="s">
        <v>950</v>
      </c>
    </row>
    <row r="134" spans="1:25" x14ac:dyDescent="0.25">
      <c r="A134" t="s">
        <v>756</v>
      </c>
      <c r="B134" t="s">
        <v>819</v>
      </c>
      <c r="C134" t="s">
        <v>17</v>
      </c>
      <c r="D134">
        <v>30</v>
      </c>
      <c r="E134" t="s">
        <v>227</v>
      </c>
      <c r="F134">
        <v>9</v>
      </c>
      <c r="G134" t="s">
        <v>227</v>
      </c>
      <c r="H134">
        <v>1857.02</v>
      </c>
      <c r="I134" t="s">
        <v>174</v>
      </c>
      <c r="J134" t="str">
        <f t="shared" ca="1" si="8"/>
        <v>1 dia</v>
      </c>
      <c r="K134" t="s">
        <v>152</v>
      </c>
      <c r="L134" t="str">
        <f t="shared" ca="1" si="9"/>
        <v>En Stock</v>
      </c>
      <c r="M134" t="s">
        <v>152</v>
      </c>
      <c r="N134" t="s">
        <v>1078</v>
      </c>
      <c r="O134" t="s">
        <v>26</v>
      </c>
      <c r="P13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values(30,9,1857.02,'1 dia.','En Stock.','Proin interdum mauris non ligula pellentesque ultrices Phasellus id sapien in sapien iaculis congue Vivamus metus arcu, adipiscing molestie, hendrerit at, vulputate vitae, nisl.');</v>
      </c>
      <c r="Y134" t="s">
        <v>951</v>
      </c>
    </row>
    <row r="135" spans="1:25" x14ac:dyDescent="0.25">
      <c r="A135" t="s">
        <v>727</v>
      </c>
      <c r="B135" t="s">
        <v>819</v>
      </c>
      <c r="C135" t="s">
        <v>17</v>
      </c>
      <c r="D135">
        <v>31</v>
      </c>
      <c r="E135" t="s">
        <v>227</v>
      </c>
      <c r="F135">
        <v>7</v>
      </c>
      <c r="G135" t="s">
        <v>227</v>
      </c>
      <c r="H135">
        <v>1301.8900000000001</v>
      </c>
      <c r="I135" t="s">
        <v>174</v>
      </c>
      <c r="J135" t="str">
        <f t="shared" ca="1" si="8"/>
        <v>2 meses</v>
      </c>
      <c r="K135" t="s">
        <v>152</v>
      </c>
      <c r="L135" t="str">
        <f t="shared" ca="1" si="9"/>
        <v>En Stock</v>
      </c>
      <c r="M135" t="s">
        <v>152</v>
      </c>
      <c r="N135" t="s">
        <v>1072</v>
      </c>
      <c r="O135" t="s">
        <v>26</v>
      </c>
      <c r="P13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values(31,7,1301.89,'2 meses.','En Stock.','Curabitur gravida nisi at nibh In hac habitasse platea dictumst Aliquam augue quam, sollicitudin vitae, consectetuer eget, rutrum at, lorem.');</v>
      </c>
      <c r="Y135" t="s">
        <v>952</v>
      </c>
    </row>
    <row r="136" spans="1:25" x14ac:dyDescent="0.25">
      <c r="A136" t="s">
        <v>748</v>
      </c>
      <c r="B136" t="s">
        <v>819</v>
      </c>
      <c r="C136" t="s">
        <v>17</v>
      </c>
      <c r="D136">
        <v>31</v>
      </c>
      <c r="E136" t="s">
        <v>227</v>
      </c>
      <c r="F136">
        <v>10</v>
      </c>
      <c r="G136" t="s">
        <v>227</v>
      </c>
      <c r="H136">
        <v>1310.96</v>
      </c>
      <c r="I136" t="s">
        <v>174</v>
      </c>
      <c r="J136" t="str">
        <f t="shared" ca="1" si="8"/>
        <v>48 horas</v>
      </c>
      <c r="K136" t="s">
        <v>152</v>
      </c>
      <c r="L136" t="str">
        <f t="shared" ca="1" si="9"/>
        <v>De linea</v>
      </c>
      <c r="M136" t="s">
        <v>152</v>
      </c>
      <c r="N136" t="s">
        <v>1037</v>
      </c>
      <c r="O136" t="s">
        <v>26</v>
      </c>
      <c r="P13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values(31,10,1310.96,'48 horas.','De linea.','Fusce posuere felis sed lacus Morbi sem mauris, laoreet ut, rhoncus aliquet, pulvinar sed, nisl Nunc rhoncus dui vel sem.');</v>
      </c>
      <c r="Y136" t="s">
        <v>953</v>
      </c>
    </row>
    <row r="137" spans="1:25" x14ac:dyDescent="0.25">
      <c r="A137" t="s">
        <v>716</v>
      </c>
      <c r="B137" t="s">
        <v>819</v>
      </c>
      <c r="C137" t="s">
        <v>17</v>
      </c>
      <c r="D137">
        <v>31</v>
      </c>
      <c r="E137" t="s">
        <v>227</v>
      </c>
      <c r="F137">
        <v>11</v>
      </c>
      <c r="G137" t="s">
        <v>227</v>
      </c>
      <c r="H137">
        <v>1389.14</v>
      </c>
      <c r="I137" t="s">
        <v>174</v>
      </c>
      <c r="J137" t="str">
        <f t="shared" ca="1" si="8"/>
        <v>1 dia</v>
      </c>
      <c r="K137" t="s">
        <v>152</v>
      </c>
      <c r="L137" t="str">
        <f t="shared" ca="1" si="9"/>
        <v>De linea</v>
      </c>
      <c r="M137" t="s">
        <v>152</v>
      </c>
      <c r="N137" t="s">
        <v>1051</v>
      </c>
      <c r="O137" t="s">
        <v>26</v>
      </c>
      <c r="P13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values(31,11,1389.14,'1 dia.','De linea.','Phasellus sit amet erat Nulla tempus Vivamus in felis eu sapien cursus vestibulum.');</v>
      </c>
      <c r="Y137" t="s">
        <v>954</v>
      </c>
    </row>
    <row r="138" spans="1:25" x14ac:dyDescent="0.25">
      <c r="A138" t="s">
        <v>718</v>
      </c>
      <c r="B138" t="s">
        <v>819</v>
      </c>
      <c r="C138" t="s">
        <v>17</v>
      </c>
      <c r="D138">
        <v>31</v>
      </c>
      <c r="E138" t="s">
        <v>227</v>
      </c>
      <c r="F138">
        <v>13</v>
      </c>
      <c r="G138" t="s">
        <v>227</v>
      </c>
      <c r="H138">
        <v>1547.28</v>
      </c>
      <c r="I138" t="s">
        <v>174</v>
      </c>
      <c r="J138" t="str">
        <f t="shared" ca="1" si="8"/>
        <v>5 dias</v>
      </c>
      <c r="K138" t="s">
        <v>152</v>
      </c>
      <c r="L138" t="str">
        <f t="shared" ca="1" si="9"/>
        <v>Bajo Pedido</v>
      </c>
      <c r="M138" t="s">
        <v>152</v>
      </c>
      <c r="N138" t="s">
        <v>1052</v>
      </c>
      <c r="O138" t="s">
        <v>26</v>
      </c>
      <c r="P13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values(31,13,1547.28,'5 dias.','Bajo Pedido.','Proin eu mi Nulla ac enim In tempor, turpis nec euismod scelerisque, quam turpis adipiscing lorem, vitae mattis nibh ligula nec sem.');</v>
      </c>
      <c r="Y138" t="s">
        <v>955</v>
      </c>
    </row>
    <row r="139" spans="1:25" x14ac:dyDescent="0.25">
      <c r="A139" t="s">
        <v>802</v>
      </c>
      <c r="B139" t="s">
        <v>819</v>
      </c>
      <c r="C139" t="s">
        <v>17</v>
      </c>
      <c r="D139">
        <v>32</v>
      </c>
      <c r="E139" t="s">
        <v>227</v>
      </c>
      <c r="F139">
        <v>4</v>
      </c>
      <c r="G139" t="s">
        <v>227</v>
      </c>
      <c r="H139">
        <v>459.26</v>
      </c>
      <c r="I139" t="s">
        <v>174</v>
      </c>
      <c r="J139" t="str">
        <f t="shared" ca="1" si="8"/>
        <v>48 horas</v>
      </c>
      <c r="K139" t="s">
        <v>152</v>
      </c>
      <c r="L139" t="str">
        <f t="shared" ca="1" si="9"/>
        <v>Bajo Pedido</v>
      </c>
      <c r="M139" t="s">
        <v>152</v>
      </c>
      <c r="N139" t="s">
        <v>1034</v>
      </c>
      <c r="O139" t="s">
        <v>26</v>
      </c>
      <c r="P13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values(32,4,459.26,'48 horas.','Bajo Pedido.','Etiam vel augue Vestibulum rutrum rutrum neque Aenean auctor gravida sem.');</v>
      </c>
      <c r="Y139" t="s">
        <v>956</v>
      </c>
    </row>
    <row r="140" spans="1:25" x14ac:dyDescent="0.25">
      <c r="A140" t="s">
        <v>724</v>
      </c>
      <c r="B140" t="s">
        <v>819</v>
      </c>
      <c r="C140" t="s">
        <v>17</v>
      </c>
      <c r="D140">
        <v>32</v>
      </c>
      <c r="E140" t="s">
        <v>227</v>
      </c>
      <c r="F140">
        <v>10</v>
      </c>
      <c r="G140" t="s">
        <v>227</v>
      </c>
      <c r="H140">
        <v>1805.25</v>
      </c>
      <c r="I140" t="s">
        <v>174</v>
      </c>
      <c r="J140" t="str">
        <f t="shared" ca="1" si="8"/>
        <v>2 dias</v>
      </c>
      <c r="K140" t="s">
        <v>152</v>
      </c>
      <c r="L140" t="str">
        <f t="shared" ca="1" si="9"/>
        <v>En Stock</v>
      </c>
      <c r="M140" t="s">
        <v>152</v>
      </c>
      <c r="N140" t="s">
        <v>1036</v>
      </c>
      <c r="O140" t="s">
        <v>26</v>
      </c>
      <c r="P14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values(32,10,1805.25,'2 dias.','En Stock.','Sed sagittis Nam congue, risus semper porta volutpat, quam pede lobortis ligula, sit amet eleifend pede libero quis orci Nullam molestie nibh in lectus.');</v>
      </c>
      <c r="Y140" t="s">
        <v>957</v>
      </c>
    </row>
    <row r="141" spans="1:25" x14ac:dyDescent="0.25">
      <c r="A141" t="s">
        <v>663</v>
      </c>
      <c r="B141" t="s">
        <v>819</v>
      </c>
      <c r="C141" t="s">
        <v>17</v>
      </c>
      <c r="D141">
        <v>32</v>
      </c>
      <c r="E141" t="s">
        <v>227</v>
      </c>
      <c r="F141">
        <v>13</v>
      </c>
      <c r="G141" t="s">
        <v>227</v>
      </c>
      <c r="H141">
        <v>1461.6</v>
      </c>
      <c r="I141" t="s">
        <v>174</v>
      </c>
      <c r="J141" t="str">
        <f t="shared" ca="1" si="8"/>
        <v>2 dias</v>
      </c>
      <c r="K141" t="s">
        <v>152</v>
      </c>
      <c r="L141" t="str">
        <f t="shared" ca="1" si="9"/>
        <v>En Stock</v>
      </c>
      <c r="M141" t="s">
        <v>152</v>
      </c>
      <c r="N141" t="s">
        <v>1078</v>
      </c>
      <c r="O141" t="s">
        <v>26</v>
      </c>
      <c r="P14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values(32,13,1461.6,'2 dias.','En Stock.','Proin interdum mauris non ligula pellentesque ultrices Phasellus id sapien in sapien iaculis congue Vivamus metus arcu, adipiscing molestie, hendrerit at, vulputate vitae, nisl.');</v>
      </c>
      <c r="Y141" t="s">
        <v>958</v>
      </c>
    </row>
    <row r="142" spans="1:25" x14ac:dyDescent="0.25">
      <c r="A142" t="s">
        <v>796</v>
      </c>
      <c r="B142" t="s">
        <v>819</v>
      </c>
      <c r="C142" t="s">
        <v>17</v>
      </c>
      <c r="D142">
        <v>32</v>
      </c>
      <c r="E142" t="s">
        <v>227</v>
      </c>
      <c r="F142">
        <v>14</v>
      </c>
      <c r="G142" t="s">
        <v>227</v>
      </c>
      <c r="H142">
        <v>1556.13</v>
      </c>
      <c r="I142" t="s">
        <v>174</v>
      </c>
      <c r="J142" t="str">
        <f t="shared" ca="1" si="8"/>
        <v>15 dias</v>
      </c>
      <c r="K142" t="s">
        <v>152</v>
      </c>
      <c r="L142" t="str">
        <f t="shared" ca="1" si="9"/>
        <v>En Stock</v>
      </c>
      <c r="M142" t="s">
        <v>152</v>
      </c>
      <c r="N142" t="s">
        <v>1079</v>
      </c>
      <c r="O142" t="s">
        <v>26</v>
      </c>
      <c r="P14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values(32,14,1556.13,'15 dias.','En Stock.','In hac habitasse platea dictumst Etiam faucibus cursus urna Ut tellus.');</v>
      </c>
      <c r="Y142" t="s">
        <v>959</v>
      </c>
    </row>
    <row r="143" spans="1:25" x14ac:dyDescent="0.25">
      <c r="A143" t="s">
        <v>774</v>
      </c>
      <c r="B143" t="s">
        <v>819</v>
      </c>
      <c r="C143" t="s">
        <v>17</v>
      </c>
      <c r="D143">
        <v>33</v>
      </c>
      <c r="E143" t="s">
        <v>227</v>
      </c>
      <c r="F143">
        <v>11</v>
      </c>
      <c r="G143" t="s">
        <v>227</v>
      </c>
      <c r="H143">
        <v>197.54</v>
      </c>
      <c r="I143" t="s">
        <v>174</v>
      </c>
      <c r="J143" t="str">
        <f t="shared" ca="1" si="8"/>
        <v>5 dias</v>
      </c>
      <c r="K143" t="s">
        <v>152</v>
      </c>
      <c r="L143" t="str">
        <f t="shared" ca="1" si="9"/>
        <v>De linea</v>
      </c>
      <c r="M143" t="s">
        <v>152</v>
      </c>
      <c r="N143" t="s">
        <v>1063</v>
      </c>
      <c r="O143" t="s">
        <v>26</v>
      </c>
      <c r="P14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values(33,11,197.54,'5 dias.','De linea.','Fusce consequat Nulla nisl Nunc nisl.');</v>
      </c>
      <c r="Y143" t="s">
        <v>960</v>
      </c>
    </row>
    <row r="144" spans="1:25" x14ac:dyDescent="0.25">
      <c r="A144" t="s">
        <v>736</v>
      </c>
      <c r="B144" t="s">
        <v>819</v>
      </c>
      <c r="C144" t="s">
        <v>17</v>
      </c>
      <c r="D144">
        <v>33</v>
      </c>
      <c r="E144" t="s">
        <v>227</v>
      </c>
      <c r="F144">
        <v>14</v>
      </c>
      <c r="G144" t="s">
        <v>227</v>
      </c>
      <c r="H144">
        <v>1544.97</v>
      </c>
      <c r="I144" t="s">
        <v>174</v>
      </c>
      <c r="J144" t="str">
        <f t="shared" ca="1" si="8"/>
        <v>4 dias</v>
      </c>
      <c r="K144" t="s">
        <v>152</v>
      </c>
      <c r="L144" t="str">
        <f t="shared" ca="1" si="9"/>
        <v>Bajo Pedido</v>
      </c>
      <c r="M144" t="s">
        <v>152</v>
      </c>
      <c r="N144" t="s">
        <v>1060</v>
      </c>
      <c r="O144" t="s">
        <v>26</v>
      </c>
      <c r="P14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values(33,14,1544.97,'4 dias.','Bajo Pedido.','Cras non velit nec nisi vulputate nonummy Maecenas tincidunt lacus at velit Vivamus vel nulla eget eros elementum pellentesque.');</v>
      </c>
      <c r="Y144" t="s">
        <v>961</v>
      </c>
    </row>
    <row r="145" spans="1:25" x14ac:dyDescent="0.25">
      <c r="A145" t="s">
        <v>810</v>
      </c>
      <c r="B145" t="s">
        <v>819</v>
      </c>
      <c r="C145" t="s">
        <v>17</v>
      </c>
      <c r="D145">
        <v>34</v>
      </c>
      <c r="E145" t="s">
        <v>227</v>
      </c>
      <c r="F145">
        <v>9</v>
      </c>
      <c r="G145" t="s">
        <v>227</v>
      </c>
      <c r="H145">
        <v>507.3</v>
      </c>
      <c r="I145" t="s">
        <v>174</v>
      </c>
      <c r="J145" t="str">
        <f t="shared" ca="1" si="8"/>
        <v>4 dias</v>
      </c>
      <c r="K145" t="s">
        <v>152</v>
      </c>
      <c r="L145" t="str">
        <f t="shared" ca="1" si="9"/>
        <v>Bajo Pedido</v>
      </c>
      <c r="M145" t="s">
        <v>152</v>
      </c>
      <c r="N145" t="s">
        <v>1044</v>
      </c>
      <c r="O145" t="s">
        <v>26</v>
      </c>
      <c r="P14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values(34,9,507.3,'4 dias.','Bajo Pedido.','Sed ante Vivamus tortor Duis mattis egestas metus.');</v>
      </c>
      <c r="Y145" t="s">
        <v>962</v>
      </c>
    </row>
    <row r="146" spans="1:25" x14ac:dyDescent="0.25">
      <c r="A146" t="s">
        <v>767</v>
      </c>
      <c r="B146" t="s">
        <v>819</v>
      </c>
      <c r="C146" t="s">
        <v>17</v>
      </c>
      <c r="D146">
        <v>34</v>
      </c>
      <c r="E146" t="s">
        <v>227</v>
      </c>
      <c r="F146">
        <v>15</v>
      </c>
      <c r="G146" t="s">
        <v>227</v>
      </c>
      <c r="H146">
        <v>855.06</v>
      </c>
      <c r="I146" t="s">
        <v>174</v>
      </c>
      <c r="J146" t="str">
        <f t="shared" ca="1" si="8"/>
        <v>4 dias</v>
      </c>
      <c r="K146" t="s">
        <v>152</v>
      </c>
      <c r="L146" t="str">
        <f t="shared" ca="1" si="9"/>
        <v>En Stock</v>
      </c>
      <c r="M146" t="s">
        <v>152</v>
      </c>
      <c r="N146" t="s">
        <v>1059</v>
      </c>
      <c r="O146" t="s">
        <v>26</v>
      </c>
      <c r="P14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values(34,15,855.06,'4 dias.','En Stock.','In sagittis dui vel nisl Duis ac nibh Fusce lacus purus, aliquet at, feugiat non, pretium quis, lectus.');</v>
      </c>
      <c r="Y146" t="s">
        <v>963</v>
      </c>
    </row>
    <row r="147" spans="1:25" x14ac:dyDescent="0.25">
      <c r="A147" t="s">
        <v>711</v>
      </c>
      <c r="B147" t="s">
        <v>819</v>
      </c>
      <c r="C147" t="s">
        <v>17</v>
      </c>
      <c r="D147">
        <v>34</v>
      </c>
      <c r="E147" t="s">
        <v>227</v>
      </c>
      <c r="F147">
        <v>16</v>
      </c>
      <c r="G147" t="s">
        <v>227</v>
      </c>
      <c r="H147">
        <v>207.03</v>
      </c>
      <c r="I147" t="s">
        <v>174</v>
      </c>
      <c r="J147" t="str">
        <f t="shared" ca="1" si="8"/>
        <v>2 dias</v>
      </c>
      <c r="K147" t="s">
        <v>152</v>
      </c>
      <c r="L147" t="str">
        <f t="shared" ca="1" si="9"/>
        <v>En Stock</v>
      </c>
      <c r="M147" t="s">
        <v>152</v>
      </c>
      <c r="N147" t="s">
        <v>1045</v>
      </c>
      <c r="O147" t="s">
        <v>26</v>
      </c>
      <c r="P14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values(34,16,207.03,'2 dias.','En Stock.','Duis bibendum Morbi non quam nec dui luctus rutrum Nulla tellus.');</v>
      </c>
      <c r="Y147" t="s">
        <v>964</v>
      </c>
    </row>
    <row r="148" spans="1:25" x14ac:dyDescent="0.25">
      <c r="A148" t="s">
        <v>739</v>
      </c>
      <c r="B148" t="s">
        <v>819</v>
      </c>
      <c r="C148" t="s">
        <v>17</v>
      </c>
      <c r="D148">
        <v>35</v>
      </c>
      <c r="E148" t="s">
        <v>227</v>
      </c>
      <c r="F148">
        <v>1</v>
      </c>
      <c r="G148" t="s">
        <v>227</v>
      </c>
      <c r="H148">
        <v>348.57</v>
      </c>
      <c r="I148" t="s">
        <v>174</v>
      </c>
      <c r="J148" t="str">
        <f t="shared" ca="1" si="8"/>
        <v>48 horas</v>
      </c>
      <c r="K148" t="s">
        <v>152</v>
      </c>
      <c r="L148" t="str">
        <f t="shared" ca="1" si="9"/>
        <v>Bajo Pedido</v>
      </c>
      <c r="M148" t="s">
        <v>152</v>
      </c>
      <c r="N148" t="s">
        <v>1070</v>
      </c>
      <c r="O148" t="s">
        <v>26</v>
      </c>
      <c r="P14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values(35,1,348.57,'48 horas.','Bajo Pedido.','Morbi porttitor lorem id ligula Suspendisse ornare consequat lectus In est risus, auctor sed, tristique in, tempus sit amet, sem.');</v>
      </c>
      <c r="Y148" t="s">
        <v>965</v>
      </c>
    </row>
    <row r="149" spans="1:25" x14ac:dyDescent="0.25">
      <c r="A149" t="s">
        <v>786</v>
      </c>
      <c r="B149" t="s">
        <v>819</v>
      </c>
      <c r="C149" t="s">
        <v>17</v>
      </c>
      <c r="D149">
        <v>35</v>
      </c>
      <c r="E149" t="s">
        <v>227</v>
      </c>
      <c r="F149">
        <v>8</v>
      </c>
      <c r="G149" t="s">
        <v>227</v>
      </c>
      <c r="H149">
        <v>1853.18</v>
      </c>
      <c r="I149" t="s">
        <v>174</v>
      </c>
      <c r="J149" t="str">
        <f t="shared" ca="1" si="8"/>
        <v>15 dias</v>
      </c>
      <c r="K149" t="s">
        <v>152</v>
      </c>
      <c r="L149" t="str">
        <f t="shared" ca="1" si="9"/>
        <v>Bajo Pedido</v>
      </c>
      <c r="M149" t="s">
        <v>152</v>
      </c>
      <c r="N149" t="s">
        <v>1071</v>
      </c>
      <c r="O149" t="s">
        <v>26</v>
      </c>
      <c r="P14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values(35,8,1853.18,'15 dias.','Bajo Pedido.','Proin leo odio, porttitor id, consequat in, consequat ut, nulla Sed accumsan felis Ut at dolor quis odio consequat varius.');</v>
      </c>
      <c r="Y149" t="s">
        <v>966</v>
      </c>
    </row>
    <row r="150" spans="1:25" x14ac:dyDescent="0.25">
      <c r="A150" t="s">
        <v>681</v>
      </c>
      <c r="B150" t="s">
        <v>819</v>
      </c>
      <c r="C150" t="s">
        <v>17</v>
      </c>
      <c r="D150">
        <v>35</v>
      </c>
      <c r="E150" t="s">
        <v>227</v>
      </c>
      <c r="F150">
        <v>9</v>
      </c>
      <c r="G150" t="s">
        <v>227</v>
      </c>
      <c r="H150">
        <v>1370.25</v>
      </c>
      <c r="I150" t="s">
        <v>174</v>
      </c>
      <c r="J150" t="str">
        <f t="shared" ca="1" si="8"/>
        <v>1 dia</v>
      </c>
      <c r="K150" t="s">
        <v>152</v>
      </c>
      <c r="L150" t="str">
        <f t="shared" ca="1" si="9"/>
        <v>De linea</v>
      </c>
      <c r="M150" t="s">
        <v>152</v>
      </c>
      <c r="N150" t="s">
        <v>1059</v>
      </c>
      <c r="O150" t="s">
        <v>26</v>
      </c>
      <c r="P15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values(35,9,1370.25,'1 dia.','De linea.','In sagittis dui vel nisl Duis ac nibh Fusce lacus purus, aliquet at, feugiat non, pretium quis, lectus.');</v>
      </c>
      <c r="Y150" t="s">
        <v>967</v>
      </c>
    </row>
    <row r="151" spans="1:25" x14ac:dyDescent="0.25">
      <c r="A151" t="s">
        <v>655</v>
      </c>
      <c r="B151" t="s">
        <v>819</v>
      </c>
      <c r="C151" t="s">
        <v>17</v>
      </c>
      <c r="D151">
        <v>35</v>
      </c>
      <c r="E151" t="s">
        <v>227</v>
      </c>
      <c r="F151">
        <v>13</v>
      </c>
      <c r="G151" t="s">
        <v>227</v>
      </c>
      <c r="H151">
        <v>1529.55</v>
      </c>
      <c r="I151" t="s">
        <v>174</v>
      </c>
      <c r="J151" t="str">
        <f t="shared" ca="1" si="8"/>
        <v>8 dias</v>
      </c>
      <c r="K151" t="s">
        <v>152</v>
      </c>
      <c r="L151" t="str">
        <f t="shared" ca="1" si="9"/>
        <v>De linea</v>
      </c>
      <c r="M151" t="s">
        <v>152</v>
      </c>
      <c r="N151" t="s">
        <v>1044</v>
      </c>
      <c r="O151" t="s">
        <v>26</v>
      </c>
      <c r="P15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values(35,13,1529.55,'8 dias.','De linea.','Sed ante Vivamus tortor Duis mattis egestas metus.');</v>
      </c>
      <c r="Y151" t="s">
        <v>968</v>
      </c>
    </row>
    <row r="152" spans="1:25" x14ac:dyDescent="0.25">
      <c r="A152" t="s">
        <v>723</v>
      </c>
      <c r="B152" t="s">
        <v>819</v>
      </c>
      <c r="C152" t="s">
        <v>17</v>
      </c>
      <c r="D152">
        <v>36</v>
      </c>
      <c r="E152" t="s">
        <v>227</v>
      </c>
      <c r="F152">
        <v>4</v>
      </c>
      <c r="G152" t="s">
        <v>227</v>
      </c>
      <c r="H152">
        <v>88.92</v>
      </c>
      <c r="I152" t="s">
        <v>174</v>
      </c>
      <c r="J152" t="str">
        <f t="shared" ca="1" si="8"/>
        <v>4 dias</v>
      </c>
      <c r="K152" t="s">
        <v>152</v>
      </c>
      <c r="L152" t="str">
        <f t="shared" ca="1" si="9"/>
        <v>De linea</v>
      </c>
      <c r="M152" t="s">
        <v>152</v>
      </c>
      <c r="N152" t="s">
        <v>1045</v>
      </c>
      <c r="O152" t="s">
        <v>26</v>
      </c>
      <c r="P15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values(36,4,88.92,'4 dias.','De linea.','Duis bibendum Morbi non quam nec dui luctus rutrum Nulla tellus.');</v>
      </c>
      <c r="Y152" t="s">
        <v>969</v>
      </c>
    </row>
    <row r="153" spans="1:25" x14ac:dyDescent="0.25">
      <c r="A153" t="s">
        <v>761</v>
      </c>
      <c r="B153" t="s">
        <v>819</v>
      </c>
      <c r="C153" t="s">
        <v>17</v>
      </c>
      <c r="D153">
        <v>36</v>
      </c>
      <c r="E153" t="s">
        <v>227</v>
      </c>
      <c r="F153">
        <v>9</v>
      </c>
      <c r="G153" t="s">
        <v>227</v>
      </c>
      <c r="H153">
        <v>36.06</v>
      </c>
      <c r="I153" t="s">
        <v>174</v>
      </c>
      <c r="J153" t="str">
        <f t="shared" ca="1" si="8"/>
        <v>1 dia</v>
      </c>
      <c r="K153" t="s">
        <v>152</v>
      </c>
      <c r="L153" t="str">
        <f t="shared" ca="1" si="9"/>
        <v>En Stock</v>
      </c>
      <c r="M153" t="s">
        <v>152</v>
      </c>
      <c r="N153" t="s">
        <v>1035</v>
      </c>
      <c r="O153" t="s">
        <v>26</v>
      </c>
      <c r="P15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values(36,9,36.06,'1 dia.','En Stock.','Praesent id massa id nisl venenatis lacinia Aenean sit amet justo Morbi ut odio.');</v>
      </c>
      <c r="Y153" t="s">
        <v>970</v>
      </c>
    </row>
    <row r="154" spans="1:25" x14ac:dyDescent="0.25">
      <c r="A154" t="s">
        <v>773</v>
      </c>
      <c r="B154" t="s">
        <v>819</v>
      </c>
      <c r="C154" t="s">
        <v>17</v>
      </c>
      <c r="D154">
        <v>36</v>
      </c>
      <c r="E154" t="s">
        <v>227</v>
      </c>
      <c r="F154">
        <v>15</v>
      </c>
      <c r="G154" t="s">
        <v>227</v>
      </c>
      <c r="H154">
        <v>1701.73</v>
      </c>
      <c r="I154" t="s">
        <v>174</v>
      </c>
      <c r="J154" t="str">
        <f t="shared" ca="1" si="8"/>
        <v>1 dia</v>
      </c>
      <c r="K154" t="s">
        <v>152</v>
      </c>
      <c r="L154" t="str">
        <f t="shared" ca="1" si="9"/>
        <v>Bajo Pedido</v>
      </c>
      <c r="M154" t="s">
        <v>152</v>
      </c>
      <c r="N154" t="s">
        <v>1050</v>
      </c>
      <c r="O154" t="s">
        <v>26</v>
      </c>
      <c r="P15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values(36,15,1701.73,'1 dia.','Bajo Pedido.','Donec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154" t="s">
        <v>971</v>
      </c>
    </row>
    <row r="155" spans="1:25" x14ac:dyDescent="0.25">
      <c r="A155" t="s">
        <v>684</v>
      </c>
      <c r="B155" t="s">
        <v>819</v>
      </c>
      <c r="C155" t="s">
        <v>17</v>
      </c>
      <c r="D155">
        <v>37</v>
      </c>
      <c r="E155" t="s">
        <v>227</v>
      </c>
      <c r="F155">
        <v>10</v>
      </c>
      <c r="G155" t="s">
        <v>227</v>
      </c>
      <c r="H155">
        <v>718</v>
      </c>
      <c r="I155" t="s">
        <v>174</v>
      </c>
      <c r="J155" t="str">
        <f t="shared" ca="1" si="8"/>
        <v>48 horas</v>
      </c>
      <c r="K155" t="s">
        <v>152</v>
      </c>
      <c r="L155" t="str">
        <f t="shared" ca="1" si="9"/>
        <v>Bajo Pedido</v>
      </c>
      <c r="M155" t="s">
        <v>152</v>
      </c>
      <c r="N155" t="s">
        <v>1055</v>
      </c>
      <c r="O155" t="s">
        <v>26</v>
      </c>
      <c r="P15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values(37,10,718,'48 horas.','Bajo Pedido.','Cum sociis natoque penatibus et magnis dis parturient montes, nascetur ridiculus mus Vivamus vestibulum sagittis sapien Cum sociis natoque penatibus et magnis dis parturient montes, nascetur ridiculus mus.');</v>
      </c>
      <c r="Y155" t="s">
        <v>972</v>
      </c>
    </row>
    <row r="156" spans="1:25" x14ac:dyDescent="0.25">
      <c r="A156" t="s">
        <v>732</v>
      </c>
      <c r="B156" t="s">
        <v>819</v>
      </c>
      <c r="C156" t="s">
        <v>17</v>
      </c>
      <c r="D156">
        <v>38</v>
      </c>
      <c r="E156" t="s">
        <v>227</v>
      </c>
      <c r="F156">
        <v>1</v>
      </c>
      <c r="G156" t="s">
        <v>227</v>
      </c>
      <c r="H156">
        <v>1279.74</v>
      </c>
      <c r="I156" t="s">
        <v>174</v>
      </c>
      <c r="J156" t="str">
        <f t="shared" ca="1" si="8"/>
        <v>2 dias</v>
      </c>
      <c r="K156" t="s">
        <v>152</v>
      </c>
      <c r="L156" t="str">
        <f t="shared" ca="1" si="9"/>
        <v>De linea</v>
      </c>
      <c r="M156" t="s">
        <v>152</v>
      </c>
      <c r="N156" t="s">
        <v>1077</v>
      </c>
      <c r="O156" t="s">
        <v>26</v>
      </c>
      <c r="P15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values(38,1,1279.74,'2 dias.','De linea.','Suspendisse potenti In eleifend quam a odio In hac habitasse platea dictumst.');</v>
      </c>
      <c r="Y156" t="s">
        <v>973</v>
      </c>
    </row>
    <row r="157" spans="1:25" x14ac:dyDescent="0.25">
      <c r="A157" t="s">
        <v>679</v>
      </c>
      <c r="B157" t="s">
        <v>819</v>
      </c>
      <c r="C157" t="s">
        <v>17</v>
      </c>
      <c r="D157">
        <v>38</v>
      </c>
      <c r="E157" t="s">
        <v>227</v>
      </c>
      <c r="F157">
        <v>2</v>
      </c>
      <c r="G157" t="s">
        <v>227</v>
      </c>
      <c r="H157">
        <v>1074.79</v>
      </c>
      <c r="I157" t="s">
        <v>174</v>
      </c>
      <c r="J157" t="str">
        <f t="shared" ca="1" si="8"/>
        <v>1 dia</v>
      </c>
      <c r="K157" t="s">
        <v>152</v>
      </c>
      <c r="L157" t="str">
        <f t="shared" ca="1" si="9"/>
        <v>En Stock</v>
      </c>
      <c r="M157" t="s">
        <v>152</v>
      </c>
      <c r="N157" t="s">
        <v>1061</v>
      </c>
      <c r="O157" t="s">
        <v>26</v>
      </c>
      <c r="P15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values(38,2,1074.79,'1 dia.','En Stock.','Quisque porta volutpat erat Quisque erat eros, viverra eget, congue eget, semper rutrum, nulla Nunc purus.');</v>
      </c>
      <c r="Y157" t="s">
        <v>974</v>
      </c>
    </row>
    <row r="158" spans="1:25" x14ac:dyDescent="0.25">
      <c r="A158" t="s">
        <v>772</v>
      </c>
      <c r="B158" t="s">
        <v>819</v>
      </c>
      <c r="C158" t="s">
        <v>17</v>
      </c>
      <c r="D158">
        <v>38</v>
      </c>
      <c r="E158" t="s">
        <v>227</v>
      </c>
      <c r="F158">
        <v>5</v>
      </c>
      <c r="G158" t="s">
        <v>227</v>
      </c>
      <c r="H158">
        <v>1665.32</v>
      </c>
      <c r="I158" t="s">
        <v>174</v>
      </c>
      <c r="J158" t="str">
        <f t="shared" ca="1" si="8"/>
        <v>48 horas</v>
      </c>
      <c r="K158" t="s">
        <v>152</v>
      </c>
      <c r="L158" t="str">
        <f t="shared" ca="1" si="9"/>
        <v>De linea</v>
      </c>
      <c r="M158" t="s">
        <v>152</v>
      </c>
      <c r="N158" t="s">
        <v>1032</v>
      </c>
      <c r="O158" t="s">
        <v>26</v>
      </c>
      <c r="P15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values(38,5,1665.32,'48 horas.','De linea.','Curabitur in libero ut massa volutpat convallis Morbi odio odio, elementum eu, interdum eu, tincidunt in, leo Maecenas pulvinar lobortis est.');</v>
      </c>
      <c r="Y158" t="s">
        <v>975</v>
      </c>
    </row>
    <row r="159" spans="1:25" x14ac:dyDescent="0.25">
      <c r="A159" t="s">
        <v>735</v>
      </c>
      <c r="B159" t="s">
        <v>819</v>
      </c>
      <c r="C159" t="s">
        <v>17</v>
      </c>
      <c r="D159">
        <v>38</v>
      </c>
      <c r="E159" t="s">
        <v>227</v>
      </c>
      <c r="F159">
        <v>11</v>
      </c>
      <c r="G159" t="s">
        <v>227</v>
      </c>
      <c r="H159">
        <v>813.9</v>
      </c>
      <c r="I159" t="s">
        <v>174</v>
      </c>
      <c r="J159" t="str">
        <f t="shared" ca="1" si="8"/>
        <v>4 dias</v>
      </c>
      <c r="K159" t="s">
        <v>152</v>
      </c>
      <c r="L159" t="str">
        <f t="shared" ca="1" si="9"/>
        <v>De linea</v>
      </c>
      <c r="M159" t="s">
        <v>152</v>
      </c>
      <c r="N159" t="s">
        <v>1051</v>
      </c>
      <c r="O159" t="s">
        <v>26</v>
      </c>
      <c r="P15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values(38,11,813.9,'4 dias.','De linea.','Phasellus sit amet erat Nulla tempus Vivamus in felis eu sapien cursus vestibulum.');</v>
      </c>
      <c r="Y159" t="s">
        <v>976</v>
      </c>
    </row>
    <row r="160" spans="1:25" x14ac:dyDescent="0.25">
      <c r="A160" t="s">
        <v>721</v>
      </c>
      <c r="B160" t="s">
        <v>819</v>
      </c>
      <c r="C160" t="s">
        <v>17</v>
      </c>
      <c r="D160">
        <v>38</v>
      </c>
      <c r="E160" t="s">
        <v>227</v>
      </c>
      <c r="F160">
        <v>12</v>
      </c>
      <c r="G160" t="s">
        <v>227</v>
      </c>
      <c r="H160">
        <v>465.98</v>
      </c>
      <c r="I160" t="s">
        <v>174</v>
      </c>
      <c r="J160" t="str">
        <f t="shared" ca="1" si="8"/>
        <v>4 dias</v>
      </c>
      <c r="K160" t="s">
        <v>152</v>
      </c>
      <c r="L160" t="str">
        <f t="shared" ca="1" si="9"/>
        <v>Bajo Pedido</v>
      </c>
      <c r="M160" t="s">
        <v>152</v>
      </c>
      <c r="N160" t="s">
        <v>1063</v>
      </c>
      <c r="O160" t="s">
        <v>26</v>
      </c>
      <c r="P16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values(38,12,465.98,'4 dias.','Bajo Pedido.','Fusce consequat Nulla nisl Nunc nisl.');</v>
      </c>
      <c r="Y160" t="s">
        <v>977</v>
      </c>
    </row>
    <row r="161" spans="1:25" x14ac:dyDescent="0.25">
      <c r="A161" t="s">
        <v>737</v>
      </c>
      <c r="B161" t="s">
        <v>819</v>
      </c>
      <c r="C161" t="s">
        <v>17</v>
      </c>
      <c r="D161">
        <v>38</v>
      </c>
      <c r="E161" t="s">
        <v>227</v>
      </c>
      <c r="F161">
        <v>15</v>
      </c>
      <c r="G161" t="s">
        <v>227</v>
      </c>
      <c r="H161">
        <v>1278.95</v>
      </c>
      <c r="I161" t="s">
        <v>174</v>
      </c>
      <c r="J161" t="str">
        <f t="shared" ca="1" si="8"/>
        <v>5 dias</v>
      </c>
      <c r="K161" t="s">
        <v>152</v>
      </c>
      <c r="L161" t="str">
        <f t="shared" ca="1" si="9"/>
        <v>En Stock</v>
      </c>
      <c r="M161" t="s">
        <v>152</v>
      </c>
      <c r="N161" t="s">
        <v>1061</v>
      </c>
      <c r="O161" t="s">
        <v>26</v>
      </c>
      <c r="P16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values(38,15,1278.95,'5 dias.','En Stock.','Quisque porta volutpat erat Quisque erat eros, viverra eget, congue eget, semper rutrum, nulla Nunc purus.');</v>
      </c>
      <c r="Y161" t="s">
        <v>978</v>
      </c>
    </row>
    <row r="162" spans="1:25" x14ac:dyDescent="0.25">
      <c r="A162" t="s">
        <v>793</v>
      </c>
      <c r="B162" t="s">
        <v>819</v>
      </c>
      <c r="C162" t="s">
        <v>17</v>
      </c>
      <c r="D162">
        <v>39</v>
      </c>
      <c r="E162" t="s">
        <v>227</v>
      </c>
      <c r="F162">
        <v>2</v>
      </c>
      <c r="G162" t="s">
        <v>227</v>
      </c>
      <c r="H162">
        <v>381.14</v>
      </c>
      <c r="I162" t="s">
        <v>174</v>
      </c>
      <c r="J162" t="str">
        <f t="shared" ca="1" si="8"/>
        <v>5 dias</v>
      </c>
      <c r="K162" t="s">
        <v>152</v>
      </c>
      <c r="L162" t="str">
        <f t="shared" ca="1" si="9"/>
        <v>En Stock</v>
      </c>
      <c r="M162" t="s">
        <v>152</v>
      </c>
      <c r="N162" t="s">
        <v>1044</v>
      </c>
      <c r="O162" t="s">
        <v>26</v>
      </c>
      <c r="P16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values(39,2,381.14,'5 dias.','En Stock.','Sed ante Vivamus tortor Duis mattis egestas metus.');</v>
      </c>
      <c r="Y162" t="s">
        <v>979</v>
      </c>
    </row>
    <row r="163" spans="1:25" x14ac:dyDescent="0.25">
      <c r="A163" t="s">
        <v>656</v>
      </c>
      <c r="B163" t="s">
        <v>819</v>
      </c>
      <c r="C163" t="s">
        <v>17</v>
      </c>
      <c r="D163">
        <v>39</v>
      </c>
      <c r="E163" t="s">
        <v>227</v>
      </c>
      <c r="F163">
        <v>6</v>
      </c>
      <c r="G163" t="s">
        <v>227</v>
      </c>
      <c r="H163">
        <v>117.76</v>
      </c>
      <c r="I163" t="s">
        <v>174</v>
      </c>
      <c r="J163" t="str">
        <f t="shared" ref="J163:J175" ca="1" si="10">VLOOKUP(RANDBETWEEN(1,9),$T$3:$U$11,2)</f>
        <v>5 dias</v>
      </c>
      <c r="K163" t="s">
        <v>152</v>
      </c>
      <c r="L163" t="str">
        <f t="shared" ref="L163:L175" ca="1" si="11">VLOOKUP(RANDBETWEEN(1,3),$T$13:$U$15,2,FALSE)</f>
        <v>En Stock</v>
      </c>
      <c r="M163" t="s">
        <v>152</v>
      </c>
      <c r="N163" t="s">
        <v>1072</v>
      </c>
      <c r="O163" t="s">
        <v>26</v>
      </c>
      <c r="P16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values(39,6,117.76,'5 dias.','En Stock.','Curabitur gravida nisi at nibh In hac habitasse platea dictumst Aliquam augue quam, sollicitudin vitae, consectetuer eget, rutrum at, lorem.');</v>
      </c>
      <c r="Y163" t="s">
        <v>980</v>
      </c>
    </row>
    <row r="164" spans="1:25" x14ac:dyDescent="0.25">
      <c r="A164" t="s">
        <v>752</v>
      </c>
      <c r="B164" t="s">
        <v>819</v>
      </c>
      <c r="C164" t="s">
        <v>17</v>
      </c>
      <c r="D164">
        <v>39</v>
      </c>
      <c r="E164" t="s">
        <v>227</v>
      </c>
      <c r="F164">
        <v>7</v>
      </c>
      <c r="G164" t="s">
        <v>227</v>
      </c>
      <c r="H164">
        <v>655.92</v>
      </c>
      <c r="I164" t="s">
        <v>174</v>
      </c>
      <c r="J164" t="str">
        <f t="shared" ca="1" si="10"/>
        <v>20 dias</v>
      </c>
      <c r="K164" t="s">
        <v>152</v>
      </c>
      <c r="L164" t="str">
        <f t="shared" ca="1" si="11"/>
        <v>De linea</v>
      </c>
      <c r="M164" t="s">
        <v>152</v>
      </c>
      <c r="N164" t="s">
        <v>1070</v>
      </c>
      <c r="O164" t="s">
        <v>26</v>
      </c>
      <c r="P16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values(39,7,655.92,'20 dias.','De linea.','Morbi porttitor lorem id ligula Suspendisse ornare consequat lectus In est risus, auctor sed, tristique in, tempus sit amet, sem.');</v>
      </c>
      <c r="Y164" t="s">
        <v>981</v>
      </c>
    </row>
    <row r="165" spans="1:25" x14ac:dyDescent="0.25">
      <c r="A165" t="s">
        <v>799</v>
      </c>
      <c r="B165" t="s">
        <v>819</v>
      </c>
      <c r="C165" t="s">
        <v>17</v>
      </c>
      <c r="D165">
        <v>39</v>
      </c>
      <c r="E165" t="s">
        <v>227</v>
      </c>
      <c r="F165">
        <v>8</v>
      </c>
      <c r="G165" t="s">
        <v>227</v>
      </c>
      <c r="H165">
        <v>440.49</v>
      </c>
      <c r="I165" t="s">
        <v>174</v>
      </c>
      <c r="J165" t="str">
        <f t="shared" ca="1" si="10"/>
        <v>8 dias</v>
      </c>
      <c r="K165" t="s">
        <v>152</v>
      </c>
      <c r="L165" t="str">
        <f t="shared" ca="1" si="11"/>
        <v>De linea</v>
      </c>
      <c r="M165" t="s">
        <v>152</v>
      </c>
      <c r="N165" t="s">
        <v>1069</v>
      </c>
      <c r="O165" t="s">
        <v>26</v>
      </c>
      <c r="P16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values(39,8,440.49,'8 dias.','De linea.','Quisque id justo sit amet sapien dignissim vestibulum Vestibulum ante ipsum primis in faucibus orci luctus et ultrices posuere cubilia Curae; Nulla dapibus dolor vel est Donec odio justo, sollicitudin ut, suscipit a, feugiat et, eros.');</v>
      </c>
      <c r="Y165" t="s">
        <v>982</v>
      </c>
    </row>
    <row r="166" spans="1:25" x14ac:dyDescent="0.25">
      <c r="A166" t="s">
        <v>731</v>
      </c>
      <c r="B166" t="s">
        <v>819</v>
      </c>
      <c r="C166" t="s">
        <v>17</v>
      </c>
      <c r="D166">
        <v>39</v>
      </c>
      <c r="E166" t="s">
        <v>227</v>
      </c>
      <c r="F166">
        <v>16</v>
      </c>
      <c r="G166" t="s">
        <v>227</v>
      </c>
      <c r="H166">
        <v>1909.27</v>
      </c>
      <c r="I166" t="s">
        <v>174</v>
      </c>
      <c r="J166" t="str">
        <f t="shared" ca="1" si="10"/>
        <v>15 dias</v>
      </c>
      <c r="K166" t="s">
        <v>152</v>
      </c>
      <c r="L166" t="str">
        <f t="shared" ca="1" si="11"/>
        <v>Bajo Pedido</v>
      </c>
      <c r="M166" t="s">
        <v>152</v>
      </c>
      <c r="N166" t="s">
        <v>1047</v>
      </c>
      <c r="O166" t="s">
        <v>26</v>
      </c>
      <c r="P166"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values(39,16,1909.27,'15 dias.','Bajo Pedido.','Phasellus in felis Donec semper sapien a libero Nam dui.');</v>
      </c>
      <c r="Y166" t="s">
        <v>983</v>
      </c>
    </row>
    <row r="167" spans="1:25" x14ac:dyDescent="0.25">
      <c r="A167" t="s">
        <v>673</v>
      </c>
      <c r="B167" t="s">
        <v>819</v>
      </c>
      <c r="C167" t="s">
        <v>17</v>
      </c>
      <c r="D167">
        <v>40</v>
      </c>
      <c r="E167" t="s">
        <v>227</v>
      </c>
      <c r="F167">
        <v>1</v>
      </c>
      <c r="G167" t="s">
        <v>227</v>
      </c>
      <c r="H167">
        <v>816.8</v>
      </c>
      <c r="I167" t="s">
        <v>174</v>
      </c>
      <c r="J167" t="str">
        <f t="shared" ca="1" si="10"/>
        <v>8 dias</v>
      </c>
      <c r="K167" t="s">
        <v>152</v>
      </c>
      <c r="L167" t="str">
        <f t="shared" ca="1" si="11"/>
        <v>En Stock</v>
      </c>
      <c r="M167" t="s">
        <v>152</v>
      </c>
      <c r="N167" t="s">
        <v>1063</v>
      </c>
      <c r="O167" t="s">
        <v>26</v>
      </c>
      <c r="P167"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values(40,1,816.8,'8 dias.','En Stock.','Fusce consequat Nulla nisl Nunc nisl.');</v>
      </c>
      <c r="Y167" t="s">
        <v>984</v>
      </c>
    </row>
    <row r="168" spans="1:25" x14ac:dyDescent="0.25">
      <c r="A168" t="s">
        <v>708</v>
      </c>
      <c r="B168" t="s">
        <v>819</v>
      </c>
      <c r="C168" t="s">
        <v>17</v>
      </c>
      <c r="D168">
        <v>40</v>
      </c>
      <c r="E168" t="s">
        <v>227</v>
      </c>
      <c r="F168">
        <v>2</v>
      </c>
      <c r="G168" t="s">
        <v>227</v>
      </c>
      <c r="H168">
        <v>280.39</v>
      </c>
      <c r="I168" t="s">
        <v>174</v>
      </c>
      <c r="J168" t="str">
        <f t="shared" ca="1" si="10"/>
        <v>15 dias</v>
      </c>
      <c r="K168" t="s">
        <v>152</v>
      </c>
      <c r="L168" t="str">
        <f t="shared" ca="1" si="11"/>
        <v>En Stock</v>
      </c>
      <c r="M168" t="s">
        <v>152</v>
      </c>
      <c r="N168" t="s">
        <v>1072</v>
      </c>
      <c r="O168" t="s">
        <v>26</v>
      </c>
      <c r="P168"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values(40,2,280.39,'15 dias.','En Stock.','Curabitur gravida nisi at nibh In hac habitasse platea dictumst Aliquam augue quam, sollicitudin vitae, consectetuer eget, rutrum at, lorem.');</v>
      </c>
      <c r="Y168" t="s">
        <v>985</v>
      </c>
    </row>
    <row r="169" spans="1:25" x14ac:dyDescent="0.25">
      <c r="A169" t="s">
        <v>728</v>
      </c>
      <c r="B169" t="s">
        <v>819</v>
      </c>
      <c r="C169" t="s">
        <v>17</v>
      </c>
      <c r="D169">
        <v>40</v>
      </c>
      <c r="E169" t="s">
        <v>227</v>
      </c>
      <c r="F169">
        <v>5</v>
      </c>
      <c r="G169" t="s">
        <v>227</v>
      </c>
      <c r="H169">
        <v>433.46</v>
      </c>
      <c r="I169" t="s">
        <v>174</v>
      </c>
      <c r="J169" t="str">
        <f t="shared" ca="1" si="10"/>
        <v>1 dia</v>
      </c>
      <c r="K169" t="s">
        <v>152</v>
      </c>
      <c r="L169" t="str">
        <f t="shared" ca="1" si="11"/>
        <v>En Stock</v>
      </c>
      <c r="M169" t="s">
        <v>152</v>
      </c>
      <c r="N169" t="s">
        <v>1050</v>
      </c>
      <c r="O169" t="s">
        <v>26</v>
      </c>
      <c r="P169"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values(40,5,433.46,'1 dia.','En Stock.','Donec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v>
      </c>
      <c r="Y169" t="s">
        <v>986</v>
      </c>
    </row>
    <row r="170" spans="1:25" x14ac:dyDescent="0.25">
      <c r="A170" t="s">
        <v>815</v>
      </c>
      <c r="B170" t="s">
        <v>819</v>
      </c>
      <c r="C170" t="s">
        <v>17</v>
      </c>
      <c r="D170">
        <v>40</v>
      </c>
      <c r="E170" t="s">
        <v>227</v>
      </c>
      <c r="F170">
        <v>7</v>
      </c>
      <c r="G170" t="s">
        <v>227</v>
      </c>
      <c r="H170">
        <v>159.27000000000001</v>
      </c>
      <c r="I170" t="s">
        <v>174</v>
      </c>
      <c r="J170" t="str">
        <f t="shared" ca="1" si="10"/>
        <v>2 meses</v>
      </c>
      <c r="K170" t="s">
        <v>152</v>
      </c>
      <c r="L170" t="str">
        <f t="shared" ca="1" si="11"/>
        <v>De linea</v>
      </c>
      <c r="M170" t="s">
        <v>152</v>
      </c>
      <c r="N170" t="s">
        <v>1076</v>
      </c>
      <c r="O170" t="s">
        <v>26</v>
      </c>
      <c r="P170"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values(40,7,159.27,'2 meses.','De linea.','Integer tincidunt ante vel ipsum Praesent blandit lacinia erat Vestibulum sed magna at nunc commodo placerat.');</v>
      </c>
      <c r="Y170" t="s">
        <v>987</v>
      </c>
    </row>
    <row r="171" spans="1:25" x14ac:dyDescent="0.25">
      <c r="A171" t="s">
        <v>770</v>
      </c>
      <c r="B171" t="s">
        <v>819</v>
      </c>
      <c r="C171" t="s">
        <v>17</v>
      </c>
      <c r="D171">
        <v>40</v>
      </c>
      <c r="E171" t="s">
        <v>227</v>
      </c>
      <c r="F171">
        <v>8</v>
      </c>
      <c r="G171" t="s">
        <v>227</v>
      </c>
      <c r="H171">
        <v>1309.03</v>
      </c>
      <c r="I171" t="s">
        <v>174</v>
      </c>
      <c r="J171" t="str">
        <f t="shared" ca="1" si="10"/>
        <v>8 dias</v>
      </c>
      <c r="K171" t="s">
        <v>152</v>
      </c>
      <c r="L171" t="str">
        <f t="shared" ca="1" si="11"/>
        <v>De linea</v>
      </c>
      <c r="M171" t="s">
        <v>152</v>
      </c>
      <c r="N171" t="s">
        <v>1037</v>
      </c>
      <c r="O171" t="s">
        <v>26</v>
      </c>
      <c r="P171"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values(40,8,1309.03,'8 dias.','De linea.','Fusce posuere felis sed lacus Morbi sem mauris, laoreet ut, rhoncus aliquet, pulvinar sed, nisl Nunc rhoncus dui vel sem.');</v>
      </c>
      <c r="Y171" t="s">
        <v>988</v>
      </c>
    </row>
    <row r="172" spans="1:25" x14ac:dyDescent="0.25">
      <c r="A172" t="s">
        <v>794</v>
      </c>
      <c r="B172" t="s">
        <v>819</v>
      </c>
      <c r="C172" t="s">
        <v>17</v>
      </c>
      <c r="D172">
        <v>40</v>
      </c>
      <c r="E172" t="s">
        <v>227</v>
      </c>
      <c r="F172">
        <v>11</v>
      </c>
      <c r="G172" t="s">
        <v>227</v>
      </c>
      <c r="H172">
        <v>1766.37</v>
      </c>
      <c r="I172" t="s">
        <v>174</v>
      </c>
      <c r="J172" t="str">
        <f t="shared" ca="1" si="10"/>
        <v>48 horas</v>
      </c>
      <c r="K172" t="s">
        <v>152</v>
      </c>
      <c r="L172" t="str">
        <f t="shared" ca="1" si="11"/>
        <v>Bajo Pedido</v>
      </c>
      <c r="M172" t="s">
        <v>152</v>
      </c>
      <c r="N172" t="s">
        <v>1060</v>
      </c>
      <c r="O172" t="s">
        <v>26</v>
      </c>
      <c r="P172"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values(40,11,1766.37,'48 horas.','Bajo Pedido.','Cras non velit nec nisi vulputate nonummy Maecenas tincidunt lacus at velit Vivamus vel nulla eget eros elementum pellentesque.');</v>
      </c>
      <c r="Y172" t="s">
        <v>989</v>
      </c>
    </row>
    <row r="173" spans="1:25" x14ac:dyDescent="0.25">
      <c r="A173" t="s">
        <v>806</v>
      </c>
      <c r="B173" t="s">
        <v>819</v>
      </c>
      <c r="C173" t="s">
        <v>17</v>
      </c>
      <c r="D173">
        <v>40</v>
      </c>
      <c r="E173" t="s">
        <v>227</v>
      </c>
      <c r="F173">
        <v>12</v>
      </c>
      <c r="G173" t="s">
        <v>227</v>
      </c>
      <c r="H173">
        <v>1750.12</v>
      </c>
      <c r="I173" t="s">
        <v>174</v>
      </c>
      <c r="J173" t="str">
        <f t="shared" ca="1" si="10"/>
        <v>8 dias</v>
      </c>
      <c r="K173" t="s">
        <v>152</v>
      </c>
      <c r="L173" t="str">
        <f t="shared" ca="1" si="11"/>
        <v>En Stock</v>
      </c>
      <c r="M173" t="s">
        <v>152</v>
      </c>
      <c r="N173" t="s">
        <v>1039</v>
      </c>
      <c r="O173" t="s">
        <v>26</v>
      </c>
      <c r="P173"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values(40,12,1750.12,'8 dias.','En Stock.','Nulla ut erat id mauris vulputate elementum Nullam varius Nulla facilisi.');</v>
      </c>
      <c r="Y173" t="s">
        <v>990</v>
      </c>
    </row>
    <row r="174" spans="1:25" x14ac:dyDescent="0.25">
      <c r="A174" t="s">
        <v>719</v>
      </c>
      <c r="B174" t="s">
        <v>819</v>
      </c>
      <c r="C174" t="s">
        <v>17</v>
      </c>
      <c r="D174">
        <v>41</v>
      </c>
      <c r="E174" t="s">
        <v>227</v>
      </c>
      <c r="F174">
        <v>15</v>
      </c>
      <c r="G174" t="s">
        <v>227</v>
      </c>
      <c r="H174">
        <v>231.75</v>
      </c>
      <c r="I174" t="s">
        <v>174</v>
      </c>
      <c r="J174" t="str">
        <f t="shared" ca="1" si="10"/>
        <v>2 dias</v>
      </c>
      <c r="K174" t="s">
        <v>152</v>
      </c>
      <c r="L174" t="str">
        <f t="shared" ca="1" si="11"/>
        <v>En Stock</v>
      </c>
      <c r="M174" t="s">
        <v>152</v>
      </c>
      <c r="N174" t="s">
        <v>1056</v>
      </c>
      <c r="O174" t="s">
        <v>26</v>
      </c>
      <c r="P174"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values(41,15,231.75,'2 dias.','En Stock.','Lorem ipsum dolor sit amet, consectetuer adipiscing elit Proin risus Praesent lectus.');</v>
      </c>
      <c r="Y174" t="s">
        <v>991</v>
      </c>
    </row>
    <row r="175" spans="1:25" x14ac:dyDescent="0.25">
      <c r="A175" t="s">
        <v>741</v>
      </c>
      <c r="B175" t="s">
        <v>819</v>
      </c>
      <c r="C175" t="s">
        <v>17</v>
      </c>
      <c r="D175">
        <v>41</v>
      </c>
      <c r="E175" t="s">
        <v>227</v>
      </c>
      <c r="F175">
        <v>16</v>
      </c>
      <c r="G175" t="s">
        <v>227</v>
      </c>
      <c r="H175">
        <v>1233.47</v>
      </c>
      <c r="I175" t="s">
        <v>174</v>
      </c>
      <c r="J175" t="str">
        <f t="shared" ca="1" si="10"/>
        <v>2 dias</v>
      </c>
      <c r="K175" t="s">
        <v>152</v>
      </c>
      <c r="L175" t="str">
        <f t="shared" ca="1" si="11"/>
        <v>En Stock</v>
      </c>
      <c r="M175" t="s">
        <v>152</v>
      </c>
      <c r="N175" t="s">
        <v>1043</v>
      </c>
      <c r="O175" t="s">
        <v>26</v>
      </c>
      <c r="P175" t="str">
        <f ca="1">_xlfn.CONCAT(Tabla9[[#This Row],[Consulta Base]],Tabla9[[#This Row],[Columna1]],Tabla9[[#This Row],[ idSupplie_spy]],Tabla9[[#This Row],[1]],Tabla9[[#This Row],[ idProduct_spy]],Tabla9[[#This Row],[2]],Tabla9[[#This Row],[ price]],Tabla9[[#This Row],[3]],Tabla9[[#This Row],[ delivery_time]],Tabla9[[#This Row],[4]],Tabla9[[#This Row],[ product_line]],Tabla9[[#This Row],[5]],Tabla9[[#This Row],[ comments]],Tabla9[[#This Row],[6]])</f>
        <v>insert into supply ( idSupplie_spy,  idProduct_spy,  price,  delivery_time,  product_line,  comments) values(41,16,1233.47,'2 dias.','En Stock.','Mauris enim leo, rhoncus sed, vestibulum sit amet, cursus id, turpis Integer aliquet, massa id lobortis convallis, tortor risus dapibus augue, vel accumsan tellus nisi eu orci Mauris lacinia sapien quis libero.');</v>
      </c>
      <c r="Y175" t="s">
        <v>992</v>
      </c>
    </row>
    <row r="176" spans="1:25" x14ac:dyDescent="0.25">
      <c r="Y176" t="s">
        <v>993</v>
      </c>
    </row>
    <row r="177" spans="25:25" x14ac:dyDescent="0.25">
      <c r="Y177" t="s">
        <v>994</v>
      </c>
    </row>
    <row r="178" spans="25:25" x14ac:dyDescent="0.25">
      <c r="Y178" t="s">
        <v>995</v>
      </c>
    </row>
    <row r="179" spans="25:25" x14ac:dyDescent="0.25">
      <c r="Y179" t="s">
        <v>996</v>
      </c>
    </row>
    <row r="180" spans="25:25" x14ac:dyDescent="0.25">
      <c r="Y180" t="s">
        <v>997</v>
      </c>
    </row>
    <row r="181" spans="25:25" x14ac:dyDescent="0.25">
      <c r="Y181" t="s">
        <v>998</v>
      </c>
    </row>
    <row r="182" spans="25:25" x14ac:dyDescent="0.25">
      <c r="Y182" t="s">
        <v>999</v>
      </c>
    </row>
    <row r="183" spans="25:25" x14ac:dyDescent="0.25">
      <c r="Y183" t="s">
        <v>1000</v>
      </c>
    </row>
    <row r="184" spans="25:25" x14ac:dyDescent="0.25">
      <c r="Y184" t="s">
        <v>1001</v>
      </c>
    </row>
    <row r="185" spans="25:25" x14ac:dyDescent="0.25">
      <c r="Y185" t="s">
        <v>1002</v>
      </c>
    </row>
    <row r="186" spans="25:25" x14ac:dyDescent="0.25">
      <c r="Y186" t="s">
        <v>1003</v>
      </c>
    </row>
    <row r="187" spans="25:25" x14ac:dyDescent="0.25">
      <c r="Y187" t="s">
        <v>1004</v>
      </c>
    </row>
    <row r="188" spans="25:25" x14ac:dyDescent="0.25">
      <c r="Y188" t="s">
        <v>1005</v>
      </c>
    </row>
    <row r="189" spans="25:25" x14ac:dyDescent="0.25">
      <c r="Y189" t="s">
        <v>1006</v>
      </c>
    </row>
    <row r="190" spans="25:25" x14ac:dyDescent="0.25">
      <c r="Y190" t="s">
        <v>1007</v>
      </c>
    </row>
    <row r="191" spans="25:25" x14ac:dyDescent="0.25">
      <c r="Y191" t="s">
        <v>1008</v>
      </c>
    </row>
    <row r="192" spans="25:25" x14ac:dyDescent="0.25">
      <c r="Y192" t="s">
        <v>1009</v>
      </c>
    </row>
    <row r="193" spans="25:25" x14ac:dyDescent="0.25">
      <c r="Y193" t="s">
        <v>1010</v>
      </c>
    </row>
    <row r="194" spans="25:25" x14ac:dyDescent="0.25">
      <c r="Y194" t="s">
        <v>1011</v>
      </c>
    </row>
    <row r="195" spans="25:25" x14ac:dyDescent="0.25">
      <c r="Y195" t="s">
        <v>1012</v>
      </c>
    </row>
    <row r="196" spans="25:25" x14ac:dyDescent="0.25">
      <c r="Y196" t="s">
        <v>1013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8 0 R W V H L C g J O j A A A A 9 g A A A B I A H A B D b 2 5 m a W c v U G F j a 2 F n Z S 5 4 b W w g o h g A K K A U A A A A A A A A A A A A A A A A A A A A A A A A A A A A h Y 9 B D o I w F E S v Q r q n v 6 A x h n z K w q 0 k J i a G b V M q N E I x t F j u 5 s I j e Q U x i r p z O W / e Y u Z + v W E 2 t k 1 w U b 3 V n U l J R B k J l J F d q U 2 V k s E d w z X J O O 6 E P I l K B Z N s b D L a M i W 1 c + c E w H t P / Y J 2 f Q U x Y x E U + X Y v a 9 U K 8 p H 1 f z n U x j p h p C I c D 6 8 x P K Y R Y 3 S 1 n D Y h z B B z b b 5 C P H X P 9 g f i Z m j c 0 C u u b J g X C H N E e H / g D 1 B L A w Q U A A I A C A D z R F Z 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0 R W V C i K R 7 g O A A A A E Q A A A B M A H A B G b 3 J t d W x h c y 9 T Z W N 0 a W 9 u M S 5 t I K I Y A C i g F A A A A A A A A A A A A A A A A A A A A A A A A A A A A C t O T S 7 J z M 9 T C I b Q h t Y A U E s B A i 0 A F A A C A A g A 8 0 R W V H L C g J O j A A A A 9 g A A A B I A A A A A A A A A A A A A A A A A A A A A A E N v b m Z p Z y 9 Q Y W N r Y W d l L n h t b F B L A Q I t A B Q A A g A I A P N E V l Q P y u m r p A A A A O k A A A A T A A A A A A A A A A A A A A A A A O 8 A A A B b Q 2 9 u d G V u d F 9 U e X B l c 1 0 u e G 1 s U E s B A i 0 A F A A C A A g A 8 0 R W 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k 1 + d s + 0 p F N r p X I r S R e o O M A A A A A A g A A A A A A E G Y A A A A B A A A g A A A A 6 E R h 4 l G n 9 X G y m 7 6 x z P 5 5 E 1 8 2 Y e j t W J V 6 E X 5 Q l V K U 4 M A A A A A A D o A A A A A C A A A g A A A A a C 6 l k 8 7 9 M T k o J 5 t V g k j R K R n R q N L M 4 G 0 E i 7 f a C R n C h 3 F Q A A A A F X E p 0 G u e q T s r p h s Z J G 6 P I n h V H p p a n m 6 c Y w F B 8 n 8 d k L 1 4 + E S + W M O A t j 0 u Y 8 j Y 2 t d o T m W H B I 2 2 Y G W l 1 O F V o C H M X z L K 5 m L l 7 k f J 4 J s s U u s 3 Q T R A A A A A Y 4 d Y 5 5 2 8 B w 6 o q d 6 a x H 5 B E l Q 9 c y y R b R 5 j 1 d l j v / u 4 S k T P / 8 i P 9 D v B F 3 u Q / J z T Y k X C 0 G Z P X E Y U r b w f + J O o d j b X Z w = = < / D a t a M a s h u p > 
</file>

<file path=customXml/itemProps1.xml><?xml version="1.0" encoding="utf-8"?>
<ds:datastoreItem xmlns:ds="http://schemas.openxmlformats.org/officeDocument/2006/customXml" ds:itemID="{1F6AE134-B3DD-479A-8CBA-A86644DA50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Tipo de Negocio</vt:lpstr>
      <vt:lpstr>Proveedores</vt:lpstr>
      <vt:lpstr>Domicilio Proveedor</vt:lpstr>
      <vt:lpstr>Contactos</vt:lpstr>
      <vt:lpstr>Tecnologias</vt:lpstr>
      <vt:lpstr>Productos</vt:lpstr>
      <vt:lpstr>Relacion Proveedor-Producto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Alberto_Kiosko</dc:creator>
  <cp:lastModifiedBy>Jesus Alberto_Kiosko</cp:lastModifiedBy>
  <dcterms:created xsi:type="dcterms:W3CDTF">2022-02-22T14:10:55Z</dcterms:created>
  <dcterms:modified xsi:type="dcterms:W3CDTF">2022-03-04T15:43:21Z</dcterms:modified>
</cp:coreProperties>
</file>